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2130" windowWidth="15480" windowHeight="9525" tabRatio="939" firstSheet="3" activeTab="19"/>
  </bookViews>
  <sheets>
    <sheet name="YARIŞMA BİLGİLERİ" sheetId="68" r:id="rId1"/>
    <sheet name="YARIŞMA PROGRAMI" sheetId="150" r:id="rId2"/>
    <sheet name="1.Gün Start Listesi" sheetId="304" state="hidden" r:id="rId3"/>
    <sheet name="Üçadım" sheetId="313" r:id="rId4"/>
    <sheet name="100m." sheetId="285" r:id="rId5"/>
    <sheet name="Disk" sheetId="311" r:id="rId6"/>
    <sheet name="300m." sheetId="310" r:id="rId7"/>
    <sheet name="2000m." sheetId="308" r:id="rId8"/>
    <sheet name="Yüksek" sheetId="287" r:id="rId9"/>
    <sheet name="Puanlar" sheetId="314" state="hidden" r:id="rId10"/>
    <sheet name="KAYIT LİSTESİ" sheetId="262" r:id="rId11"/>
    <sheet name="Genel Puan Tablosu" sheetId="307" r:id="rId12"/>
    <sheet name="2.Gün Start Listesi " sheetId="306" state="hidden" r:id="rId13"/>
    <sheet name="Cirit" sheetId="312" r:id="rId14"/>
    <sheet name="100m.Eng" sheetId="309" r:id="rId15"/>
    <sheet name="Uzun" sheetId="288" r:id="rId16"/>
    <sheet name="800m." sheetId="284" r:id="rId17"/>
    <sheet name="Gülle" sheetId="298" r:id="rId18"/>
    <sheet name="4x100metre" sheetId="316" r:id="rId19"/>
    <sheet name="ALMANAK TOPLU SONUÇ" sheetId="268" r:id="rId20"/>
  </sheets>
  <definedNames>
    <definedName name="_10Excel_BuiltIn_Print_Area_9_1">#N/A</definedName>
    <definedName name="_1Excel_BuiltIn_Print_Area_11_1">#N/A</definedName>
    <definedName name="_2Excel_BuiltIn_Print_Area_12_1">#N/A</definedName>
    <definedName name="_3Excel_BuiltIn_Print_Area_13_1">#N/A</definedName>
    <definedName name="_4Excel_BuiltIn_Print_Area_16_1">#N/A</definedName>
    <definedName name="_5Excel_BuiltIn_Print_Area_19_1">#N/A</definedName>
    <definedName name="_6Excel_BuiltIn_Print_Area_20_1">#N/A</definedName>
    <definedName name="_7Excel_BuiltIn_Print_Area_21_1">#N/A</definedName>
    <definedName name="_8Excel_BuiltIn_Print_Area_4_1">#N/A</definedName>
    <definedName name="_9Excel_BuiltIn_Print_Area_5_1">#N/A</definedName>
    <definedName name="_xlnm._FilterDatabase" localSheetId="4" hidden="1">'100m.'!$A$6:$G$7</definedName>
    <definedName name="_xlnm._FilterDatabase" localSheetId="14" hidden="1">'100m.Eng'!$A$6:$G$7</definedName>
    <definedName name="_xlnm._FilterDatabase" localSheetId="7" hidden="1">'2000m.'!$A$6:$G$7</definedName>
    <definedName name="_xlnm._FilterDatabase" localSheetId="6" hidden="1">'300m.'!$A$6:$G$7</definedName>
    <definedName name="_xlnm._FilterDatabase" localSheetId="16" hidden="1">'800m.'!$A$6:$G$7</definedName>
    <definedName name="_xlnm._FilterDatabase" localSheetId="10" hidden="1">'KAYIT LİSTESİ'!$A$3:$L$445</definedName>
    <definedName name="_xlnm._FilterDatabase" localSheetId="3" hidden="1">Üçadım!$A$6:$M$7</definedName>
    <definedName name="Excel_BuiltIn__FilterDatabase_3" localSheetId="18">#REF!</definedName>
    <definedName name="Excel_BuiltIn__FilterDatabase_3" localSheetId="10">#REF!</definedName>
    <definedName name="Excel_BuiltIn__FilterDatabase_3">#REF!</definedName>
    <definedName name="Excel_BuiltIn__FilterDatabase_3_1">#N/A</definedName>
    <definedName name="Excel_BuiltIn_Print_Area_11" localSheetId="4">#REF!</definedName>
    <definedName name="Excel_BuiltIn_Print_Area_11" localSheetId="14">#REF!</definedName>
    <definedName name="Excel_BuiltIn_Print_Area_11" localSheetId="12">#REF!</definedName>
    <definedName name="Excel_BuiltIn_Print_Area_11" localSheetId="7">#REF!</definedName>
    <definedName name="Excel_BuiltIn_Print_Area_11" localSheetId="6">#REF!</definedName>
    <definedName name="Excel_BuiltIn_Print_Area_11" localSheetId="18">#REF!</definedName>
    <definedName name="Excel_BuiltIn_Print_Area_11" localSheetId="16">#REF!</definedName>
    <definedName name="Excel_BuiltIn_Print_Area_11" localSheetId="13">#REF!</definedName>
    <definedName name="Excel_BuiltIn_Print_Area_11" localSheetId="5">#REF!</definedName>
    <definedName name="Excel_BuiltIn_Print_Area_11" localSheetId="11">#REF!</definedName>
    <definedName name="Excel_BuiltIn_Print_Area_11" localSheetId="17">#REF!</definedName>
    <definedName name="Excel_BuiltIn_Print_Area_11" localSheetId="10">#REF!</definedName>
    <definedName name="Excel_BuiltIn_Print_Area_11" localSheetId="15">#REF!</definedName>
    <definedName name="Excel_BuiltIn_Print_Area_11" localSheetId="3">#REF!</definedName>
    <definedName name="Excel_BuiltIn_Print_Area_11" localSheetId="8">#REF!</definedName>
    <definedName name="Excel_BuiltIn_Print_Area_11">#REF!</definedName>
    <definedName name="Excel_BuiltIn_Print_Area_11_16">#N/A</definedName>
    <definedName name="Excel_BuiltIn_Print_Area_11_29">#N/A</definedName>
    <definedName name="Excel_BuiltIn_Print_Area_11_31">#N/A</definedName>
    <definedName name="Excel_BuiltIn_Print_Area_12" localSheetId="4">#REF!</definedName>
    <definedName name="Excel_BuiltIn_Print_Area_12" localSheetId="14">#REF!</definedName>
    <definedName name="Excel_BuiltIn_Print_Area_12" localSheetId="12">#REF!</definedName>
    <definedName name="Excel_BuiltIn_Print_Area_12" localSheetId="7">#REF!</definedName>
    <definedName name="Excel_BuiltIn_Print_Area_12" localSheetId="6">#REF!</definedName>
    <definedName name="Excel_BuiltIn_Print_Area_12" localSheetId="18">#REF!</definedName>
    <definedName name="Excel_BuiltIn_Print_Area_12" localSheetId="16">#REF!</definedName>
    <definedName name="Excel_BuiltIn_Print_Area_12" localSheetId="13">#REF!</definedName>
    <definedName name="Excel_BuiltIn_Print_Area_12" localSheetId="5">#REF!</definedName>
    <definedName name="Excel_BuiltIn_Print_Area_12" localSheetId="11">#REF!</definedName>
    <definedName name="Excel_BuiltIn_Print_Area_12" localSheetId="17">#REF!</definedName>
    <definedName name="Excel_BuiltIn_Print_Area_12" localSheetId="10">#REF!</definedName>
    <definedName name="Excel_BuiltIn_Print_Area_12" localSheetId="15">#REF!</definedName>
    <definedName name="Excel_BuiltIn_Print_Area_12" localSheetId="3">#REF!</definedName>
    <definedName name="Excel_BuiltIn_Print_Area_12" localSheetId="8">#REF!</definedName>
    <definedName name="Excel_BuiltIn_Print_Area_12">#REF!</definedName>
    <definedName name="Excel_BuiltIn_Print_Area_12_16">#N/A</definedName>
    <definedName name="Excel_BuiltIn_Print_Area_12_29">#N/A</definedName>
    <definedName name="Excel_BuiltIn_Print_Area_12_31">#N/A</definedName>
    <definedName name="Excel_BuiltIn_Print_Area_13" localSheetId="4">#REF!</definedName>
    <definedName name="Excel_BuiltIn_Print_Area_13" localSheetId="14">#REF!</definedName>
    <definedName name="Excel_BuiltIn_Print_Area_13" localSheetId="12">#REF!</definedName>
    <definedName name="Excel_BuiltIn_Print_Area_13" localSheetId="7">#REF!</definedName>
    <definedName name="Excel_BuiltIn_Print_Area_13" localSheetId="6">#REF!</definedName>
    <definedName name="Excel_BuiltIn_Print_Area_13" localSheetId="18">#REF!</definedName>
    <definedName name="Excel_BuiltIn_Print_Area_13" localSheetId="16">#REF!</definedName>
    <definedName name="Excel_BuiltIn_Print_Area_13" localSheetId="13">#REF!</definedName>
    <definedName name="Excel_BuiltIn_Print_Area_13" localSheetId="5">#REF!</definedName>
    <definedName name="Excel_BuiltIn_Print_Area_13" localSheetId="11">#REF!</definedName>
    <definedName name="Excel_BuiltIn_Print_Area_13" localSheetId="17">#REF!</definedName>
    <definedName name="Excel_BuiltIn_Print_Area_13" localSheetId="10">#REF!</definedName>
    <definedName name="Excel_BuiltIn_Print_Area_13" localSheetId="15">#REF!</definedName>
    <definedName name="Excel_BuiltIn_Print_Area_13" localSheetId="3">#REF!</definedName>
    <definedName name="Excel_BuiltIn_Print_Area_13" localSheetId="8">#REF!</definedName>
    <definedName name="Excel_BuiltIn_Print_Area_13">#REF!</definedName>
    <definedName name="Excel_BuiltIn_Print_Area_13_16">#N/A</definedName>
    <definedName name="Excel_BuiltIn_Print_Area_13_29">#N/A</definedName>
    <definedName name="Excel_BuiltIn_Print_Area_13_31">#N/A</definedName>
    <definedName name="Excel_BuiltIn_Print_Area_16" localSheetId="4">#REF!</definedName>
    <definedName name="Excel_BuiltIn_Print_Area_16" localSheetId="14">#REF!</definedName>
    <definedName name="Excel_BuiltIn_Print_Area_16" localSheetId="12">#REF!</definedName>
    <definedName name="Excel_BuiltIn_Print_Area_16" localSheetId="7">#REF!</definedName>
    <definedName name="Excel_BuiltIn_Print_Area_16" localSheetId="6">#REF!</definedName>
    <definedName name="Excel_BuiltIn_Print_Area_16" localSheetId="18">#REF!</definedName>
    <definedName name="Excel_BuiltIn_Print_Area_16" localSheetId="16">#REF!</definedName>
    <definedName name="Excel_BuiltIn_Print_Area_16" localSheetId="13">#REF!</definedName>
    <definedName name="Excel_BuiltIn_Print_Area_16" localSheetId="5">#REF!</definedName>
    <definedName name="Excel_BuiltIn_Print_Area_16" localSheetId="11">#REF!</definedName>
    <definedName name="Excel_BuiltIn_Print_Area_16" localSheetId="17">#REF!</definedName>
    <definedName name="Excel_BuiltIn_Print_Area_16" localSheetId="10">#REF!</definedName>
    <definedName name="Excel_BuiltIn_Print_Area_16" localSheetId="15">#REF!</definedName>
    <definedName name="Excel_BuiltIn_Print_Area_16" localSheetId="3">#REF!</definedName>
    <definedName name="Excel_BuiltIn_Print_Area_16" localSheetId="8">#REF!</definedName>
    <definedName name="Excel_BuiltIn_Print_Area_16">#REF!</definedName>
    <definedName name="Excel_BuiltIn_Print_Area_16_16">#N/A</definedName>
    <definedName name="Excel_BuiltIn_Print_Area_16_29">#N/A</definedName>
    <definedName name="Excel_BuiltIn_Print_Area_16_31">#N/A</definedName>
    <definedName name="Excel_BuiltIn_Print_Area_19" localSheetId="4">#REF!</definedName>
    <definedName name="Excel_BuiltIn_Print_Area_19" localSheetId="14">#REF!</definedName>
    <definedName name="Excel_BuiltIn_Print_Area_19" localSheetId="12">#REF!</definedName>
    <definedName name="Excel_BuiltIn_Print_Area_19" localSheetId="7">#REF!</definedName>
    <definedName name="Excel_BuiltIn_Print_Area_19" localSheetId="6">#REF!</definedName>
    <definedName name="Excel_BuiltIn_Print_Area_19" localSheetId="18">#REF!</definedName>
    <definedName name="Excel_BuiltIn_Print_Area_19" localSheetId="16">#REF!</definedName>
    <definedName name="Excel_BuiltIn_Print_Area_19" localSheetId="13">#REF!</definedName>
    <definedName name="Excel_BuiltIn_Print_Area_19" localSheetId="5">#REF!</definedName>
    <definedName name="Excel_BuiltIn_Print_Area_19" localSheetId="11">#REF!</definedName>
    <definedName name="Excel_BuiltIn_Print_Area_19" localSheetId="17">#REF!</definedName>
    <definedName name="Excel_BuiltIn_Print_Area_19" localSheetId="10">#REF!</definedName>
    <definedName name="Excel_BuiltIn_Print_Area_19" localSheetId="15">#REF!</definedName>
    <definedName name="Excel_BuiltIn_Print_Area_19" localSheetId="3">#REF!</definedName>
    <definedName name="Excel_BuiltIn_Print_Area_19" localSheetId="8">#REF!</definedName>
    <definedName name="Excel_BuiltIn_Print_Area_19">#REF!</definedName>
    <definedName name="Excel_BuiltIn_Print_Area_19_16">#N/A</definedName>
    <definedName name="Excel_BuiltIn_Print_Area_19_29">#N/A</definedName>
    <definedName name="Excel_BuiltIn_Print_Area_19_31">#N/A</definedName>
    <definedName name="Excel_BuiltIn_Print_Area_20" localSheetId="4">#REF!</definedName>
    <definedName name="Excel_BuiltIn_Print_Area_20" localSheetId="14">#REF!</definedName>
    <definedName name="Excel_BuiltIn_Print_Area_20" localSheetId="12">#REF!</definedName>
    <definedName name="Excel_BuiltIn_Print_Area_20" localSheetId="7">#REF!</definedName>
    <definedName name="Excel_BuiltIn_Print_Area_20" localSheetId="6">#REF!</definedName>
    <definedName name="Excel_BuiltIn_Print_Area_20" localSheetId="18">#REF!</definedName>
    <definedName name="Excel_BuiltIn_Print_Area_20" localSheetId="16">#REF!</definedName>
    <definedName name="Excel_BuiltIn_Print_Area_20" localSheetId="13">#REF!</definedName>
    <definedName name="Excel_BuiltIn_Print_Area_20" localSheetId="5">#REF!</definedName>
    <definedName name="Excel_BuiltIn_Print_Area_20" localSheetId="11">#REF!</definedName>
    <definedName name="Excel_BuiltIn_Print_Area_20" localSheetId="17">#REF!</definedName>
    <definedName name="Excel_BuiltIn_Print_Area_20" localSheetId="10">#REF!</definedName>
    <definedName name="Excel_BuiltIn_Print_Area_20" localSheetId="15">#REF!</definedName>
    <definedName name="Excel_BuiltIn_Print_Area_20" localSheetId="3">#REF!</definedName>
    <definedName name="Excel_BuiltIn_Print_Area_20" localSheetId="8">#REF!</definedName>
    <definedName name="Excel_BuiltIn_Print_Area_20">#REF!</definedName>
    <definedName name="Excel_BuiltIn_Print_Area_20_16">#N/A</definedName>
    <definedName name="Excel_BuiltIn_Print_Area_20_29">#N/A</definedName>
    <definedName name="Excel_BuiltIn_Print_Area_20_31">#N/A</definedName>
    <definedName name="Excel_BuiltIn_Print_Area_21" localSheetId="4">#REF!</definedName>
    <definedName name="Excel_BuiltIn_Print_Area_21" localSheetId="14">#REF!</definedName>
    <definedName name="Excel_BuiltIn_Print_Area_21" localSheetId="12">#REF!</definedName>
    <definedName name="Excel_BuiltIn_Print_Area_21" localSheetId="7">#REF!</definedName>
    <definedName name="Excel_BuiltIn_Print_Area_21" localSheetId="6">#REF!</definedName>
    <definedName name="Excel_BuiltIn_Print_Area_21" localSheetId="18">#REF!</definedName>
    <definedName name="Excel_BuiltIn_Print_Area_21" localSheetId="16">#REF!</definedName>
    <definedName name="Excel_BuiltIn_Print_Area_21" localSheetId="13">#REF!</definedName>
    <definedName name="Excel_BuiltIn_Print_Area_21" localSheetId="5">#REF!</definedName>
    <definedName name="Excel_BuiltIn_Print_Area_21" localSheetId="11">#REF!</definedName>
    <definedName name="Excel_BuiltIn_Print_Area_21" localSheetId="17">#REF!</definedName>
    <definedName name="Excel_BuiltIn_Print_Area_21" localSheetId="10">#REF!</definedName>
    <definedName name="Excel_BuiltIn_Print_Area_21" localSheetId="15">#REF!</definedName>
    <definedName name="Excel_BuiltIn_Print_Area_21" localSheetId="3">#REF!</definedName>
    <definedName name="Excel_BuiltIn_Print_Area_21" localSheetId="8">#REF!</definedName>
    <definedName name="Excel_BuiltIn_Print_Area_21">#REF!</definedName>
    <definedName name="Excel_BuiltIn_Print_Area_21_16">#N/A</definedName>
    <definedName name="Excel_BuiltIn_Print_Area_21_29">#N/A</definedName>
    <definedName name="Excel_BuiltIn_Print_Area_21_31">#N/A</definedName>
    <definedName name="Excel_BuiltIn_Print_Area_4" localSheetId="4">#REF!</definedName>
    <definedName name="Excel_BuiltIn_Print_Area_4" localSheetId="14">#REF!</definedName>
    <definedName name="Excel_BuiltIn_Print_Area_4" localSheetId="12">#REF!</definedName>
    <definedName name="Excel_BuiltIn_Print_Area_4" localSheetId="7">#REF!</definedName>
    <definedName name="Excel_BuiltIn_Print_Area_4" localSheetId="6">#REF!</definedName>
    <definedName name="Excel_BuiltIn_Print_Area_4" localSheetId="18">#REF!</definedName>
    <definedName name="Excel_BuiltIn_Print_Area_4" localSheetId="16">#REF!</definedName>
    <definedName name="Excel_BuiltIn_Print_Area_4" localSheetId="13">#REF!</definedName>
    <definedName name="Excel_BuiltIn_Print_Area_4" localSheetId="5">#REF!</definedName>
    <definedName name="Excel_BuiltIn_Print_Area_4" localSheetId="11">#REF!</definedName>
    <definedName name="Excel_BuiltIn_Print_Area_4" localSheetId="17">#REF!</definedName>
    <definedName name="Excel_BuiltIn_Print_Area_4" localSheetId="10">#REF!</definedName>
    <definedName name="Excel_BuiltIn_Print_Area_4" localSheetId="15">#REF!</definedName>
    <definedName name="Excel_BuiltIn_Print_Area_4" localSheetId="3">#REF!</definedName>
    <definedName name="Excel_BuiltIn_Print_Area_4" localSheetId="8">#REF!</definedName>
    <definedName name="Excel_BuiltIn_Print_Area_4">#REF!</definedName>
    <definedName name="Excel_BuiltIn_Print_Area_4_16">#N/A</definedName>
    <definedName name="Excel_BuiltIn_Print_Area_4_29">#N/A</definedName>
    <definedName name="Excel_BuiltIn_Print_Area_4_31">#N/A</definedName>
    <definedName name="Excel_BuiltIn_Print_Area_5" localSheetId="4">#REF!</definedName>
    <definedName name="Excel_BuiltIn_Print_Area_5" localSheetId="14">#REF!</definedName>
    <definedName name="Excel_BuiltIn_Print_Area_5" localSheetId="12">#REF!</definedName>
    <definedName name="Excel_BuiltIn_Print_Area_5" localSheetId="7">#REF!</definedName>
    <definedName name="Excel_BuiltIn_Print_Area_5" localSheetId="6">#REF!</definedName>
    <definedName name="Excel_BuiltIn_Print_Area_5" localSheetId="18">#REF!</definedName>
    <definedName name="Excel_BuiltIn_Print_Area_5" localSheetId="16">#REF!</definedName>
    <definedName name="Excel_BuiltIn_Print_Area_5" localSheetId="13">#REF!</definedName>
    <definedName name="Excel_BuiltIn_Print_Area_5" localSheetId="5">#REF!</definedName>
    <definedName name="Excel_BuiltIn_Print_Area_5" localSheetId="11">#REF!</definedName>
    <definedName name="Excel_BuiltIn_Print_Area_5" localSheetId="17">#REF!</definedName>
    <definedName name="Excel_BuiltIn_Print_Area_5" localSheetId="10">#REF!</definedName>
    <definedName name="Excel_BuiltIn_Print_Area_5" localSheetId="15">#REF!</definedName>
    <definedName name="Excel_BuiltIn_Print_Area_5" localSheetId="3">#REF!</definedName>
    <definedName name="Excel_BuiltIn_Print_Area_5" localSheetId="8">#REF!</definedName>
    <definedName name="Excel_BuiltIn_Print_Area_5">#REF!</definedName>
    <definedName name="Excel_BuiltIn_Print_Area_5_16">#N/A</definedName>
    <definedName name="Excel_BuiltIn_Print_Area_5_29">#N/A</definedName>
    <definedName name="Excel_BuiltIn_Print_Area_5_31">#N/A</definedName>
    <definedName name="Excel_BuiltIn_Print_Area_9" localSheetId="4">#REF!</definedName>
    <definedName name="Excel_BuiltIn_Print_Area_9" localSheetId="14">#REF!</definedName>
    <definedName name="Excel_BuiltIn_Print_Area_9" localSheetId="12">#REF!</definedName>
    <definedName name="Excel_BuiltIn_Print_Area_9" localSheetId="7">#REF!</definedName>
    <definedName name="Excel_BuiltIn_Print_Area_9" localSheetId="6">#REF!</definedName>
    <definedName name="Excel_BuiltIn_Print_Area_9" localSheetId="18">#REF!</definedName>
    <definedName name="Excel_BuiltIn_Print_Area_9" localSheetId="16">#REF!</definedName>
    <definedName name="Excel_BuiltIn_Print_Area_9" localSheetId="13">#REF!</definedName>
    <definedName name="Excel_BuiltIn_Print_Area_9" localSheetId="5">#REF!</definedName>
    <definedName name="Excel_BuiltIn_Print_Area_9" localSheetId="11">#REF!</definedName>
    <definedName name="Excel_BuiltIn_Print_Area_9" localSheetId="17">#REF!</definedName>
    <definedName name="Excel_BuiltIn_Print_Area_9" localSheetId="10">#REF!</definedName>
    <definedName name="Excel_BuiltIn_Print_Area_9" localSheetId="15">#REF!</definedName>
    <definedName name="Excel_BuiltIn_Print_Area_9" localSheetId="3">#REF!</definedName>
    <definedName name="Excel_BuiltIn_Print_Area_9" localSheetId="8">#REF!</definedName>
    <definedName name="Excel_BuiltIn_Print_Area_9">#REF!</definedName>
    <definedName name="Excel_BuiltIn_Print_Area_9_16">#N/A</definedName>
    <definedName name="Excel_BuiltIn_Print_Area_9_29">#N/A</definedName>
    <definedName name="Excel_BuiltIn_Print_Area_9_31">#N/A</definedName>
    <definedName name="_xlnm.Print_Area" localSheetId="2">'1.Gün Start Listesi'!$A$1:$P$145</definedName>
    <definedName name="_xlnm.Print_Area" localSheetId="4">'100m.'!$A$1:$P$47</definedName>
    <definedName name="_xlnm.Print_Area" localSheetId="14">'100m.Eng'!$A$1:$P$47</definedName>
    <definedName name="_xlnm.Print_Area" localSheetId="12">'2.Gün Start Listesi '!$A$1:$O$139</definedName>
    <definedName name="_xlnm.Print_Area" localSheetId="7">'2000m.'!$A$1:$P$63</definedName>
    <definedName name="_xlnm.Print_Area" localSheetId="6">'300m.'!$A$1:$P$47</definedName>
    <definedName name="_xlnm.Print_Area" localSheetId="18">'4x100metre'!$A$1:$P$75</definedName>
    <definedName name="_xlnm.Print_Area" localSheetId="16">'800m.'!$A$1:$P$63</definedName>
    <definedName name="_xlnm.Print_Area" localSheetId="13">Cirit!$A$1:$M$49</definedName>
    <definedName name="_xlnm.Print_Area" localSheetId="5">Disk!$A$1:$M$49</definedName>
    <definedName name="_xlnm.Print_Area" localSheetId="11">'Genel Puan Tablosu'!$A$1:$Q$43</definedName>
    <definedName name="_xlnm.Print_Area" localSheetId="17">Gülle!$A$1:$M$49</definedName>
    <definedName name="_xlnm.Print_Area" localSheetId="10">'KAYIT LİSTESİ'!$A$1:$L$445</definedName>
    <definedName name="_xlnm.Print_Area" localSheetId="9">Puanlar!$A$1:$AF$109</definedName>
    <definedName name="_xlnm.Print_Area" localSheetId="15">Uzun!$A$1:$M$49</definedName>
    <definedName name="_xlnm.Print_Area" localSheetId="3">Üçadım!$A$1:$M$49</definedName>
    <definedName name="_xlnm.Print_Area" localSheetId="8">Yüksek!$A$1:$AI$36</definedName>
    <definedName name="_xlnm.Print_Titles" localSheetId="11">'Genel Puan Tablosu'!$1:$2</definedName>
    <definedName name="_xlnm.Print_Titles" localSheetId="10">'KAYIT LİSTESİ'!$1:$3</definedName>
  </definedNames>
  <calcPr calcId="124519"/>
</workbook>
</file>

<file path=xl/calcChain.xml><?xml version="1.0" encoding="utf-8"?>
<calcChain xmlns="http://schemas.openxmlformats.org/spreadsheetml/2006/main">
  <c r="L264" i="268"/>
  <c r="K264"/>
  <c r="J264"/>
  <c r="L263"/>
  <c r="K263"/>
  <c r="J263"/>
  <c r="L262"/>
  <c r="K262"/>
  <c r="J262"/>
  <c r="L261"/>
  <c r="K261"/>
  <c r="J261"/>
  <c r="L260"/>
  <c r="K260"/>
  <c r="J260"/>
  <c r="L259"/>
  <c r="K259"/>
  <c r="J259"/>
  <c r="L258"/>
  <c r="K258"/>
  <c r="J258"/>
  <c r="L257"/>
  <c r="K257"/>
  <c r="J257"/>
  <c r="L256"/>
  <c r="K256"/>
  <c r="J256"/>
  <c r="L255"/>
  <c r="K255"/>
  <c r="J255"/>
  <c r="L254"/>
  <c r="K254"/>
  <c r="J254"/>
  <c r="L253"/>
  <c r="K253"/>
  <c r="J253"/>
  <c r="L252"/>
  <c r="K252"/>
  <c r="J252"/>
  <c r="L251"/>
  <c r="K251"/>
  <c r="J251"/>
  <c r="L250"/>
  <c r="K250"/>
  <c r="J250"/>
  <c r="L249"/>
  <c r="K249"/>
  <c r="J249"/>
  <c r="L248"/>
  <c r="K248"/>
  <c r="J248"/>
  <c r="L247"/>
  <c r="K247"/>
  <c r="J247"/>
  <c r="L246"/>
  <c r="K246"/>
  <c r="J246"/>
  <c r="L245"/>
  <c r="K245"/>
  <c r="J245"/>
  <c r="L244"/>
  <c r="K244"/>
  <c r="J244"/>
  <c r="L243"/>
  <c r="K243"/>
  <c r="J243"/>
  <c r="L242"/>
  <c r="K242"/>
  <c r="J242"/>
  <c r="L241"/>
  <c r="K241"/>
  <c r="J241"/>
  <c r="L240"/>
  <c r="K240"/>
  <c r="J240"/>
  <c r="L239"/>
  <c r="K239"/>
  <c r="J239"/>
  <c r="L238"/>
  <c r="K238"/>
  <c r="J238"/>
  <c r="L237"/>
  <c r="K237"/>
  <c r="J237"/>
  <c r="L236"/>
  <c r="K236"/>
  <c r="J236"/>
  <c r="L235"/>
  <c r="K235"/>
  <c r="J235"/>
  <c r="L234"/>
  <c r="K234"/>
  <c r="J234"/>
  <c r="L233"/>
  <c r="K233"/>
  <c r="J233"/>
  <c r="L232"/>
  <c r="K232"/>
  <c r="J232"/>
  <c r="L231"/>
  <c r="K231"/>
  <c r="J231"/>
  <c r="L230"/>
  <c r="K230"/>
  <c r="J230"/>
  <c r="L229"/>
  <c r="K229"/>
  <c r="J229"/>
  <c r="L228"/>
  <c r="K228"/>
  <c r="J228"/>
  <c r="L227"/>
  <c r="K227"/>
  <c r="J227"/>
  <c r="L226"/>
  <c r="K226"/>
  <c r="J226"/>
  <c r="L225"/>
  <c r="K225"/>
  <c r="J225"/>
  <c r="L224"/>
  <c r="K224"/>
  <c r="J224"/>
  <c r="L223"/>
  <c r="K223"/>
  <c r="J223"/>
  <c r="L222"/>
  <c r="K222"/>
  <c r="J222"/>
  <c r="L221"/>
  <c r="K221"/>
  <c r="J221"/>
  <c r="L220"/>
  <c r="K220"/>
  <c r="J220"/>
  <c r="L219"/>
  <c r="K219"/>
  <c r="J219"/>
  <c r="L218"/>
  <c r="K218"/>
  <c r="J218"/>
  <c r="L217"/>
  <c r="K217"/>
  <c r="J217"/>
  <c r="L216"/>
  <c r="K216"/>
  <c r="J216"/>
  <c r="L215"/>
  <c r="K215"/>
  <c r="J215"/>
  <c r="L214"/>
  <c r="K214"/>
  <c r="J214"/>
  <c r="L213"/>
  <c r="K213"/>
  <c r="J213"/>
  <c r="L212"/>
  <c r="K212"/>
  <c r="J212"/>
  <c r="L211"/>
  <c r="K211"/>
  <c r="J211"/>
  <c r="L210"/>
  <c r="K210"/>
  <c r="J210"/>
  <c r="L209"/>
  <c r="K209"/>
  <c r="J209"/>
  <c r="L208"/>
  <c r="K208"/>
  <c r="J208"/>
  <c r="L207"/>
  <c r="K207"/>
  <c r="J207"/>
  <c r="L206"/>
  <c r="K206"/>
  <c r="J206"/>
  <c r="L205"/>
  <c r="K205"/>
  <c r="J205"/>
  <c r="L204"/>
  <c r="K204"/>
  <c r="J204"/>
  <c r="L203"/>
  <c r="K203"/>
  <c r="J203"/>
  <c r="L202"/>
  <c r="K202"/>
  <c r="J202"/>
  <c r="L201"/>
  <c r="K201"/>
  <c r="J201"/>
  <c r="C255"/>
  <c r="D255"/>
  <c r="E255"/>
  <c r="F255"/>
  <c r="G255"/>
  <c r="C256"/>
  <c r="D256"/>
  <c r="E256"/>
  <c r="F256"/>
  <c r="G256"/>
  <c r="C257"/>
  <c r="D257"/>
  <c r="E257"/>
  <c r="F257"/>
  <c r="G257"/>
  <c r="C258"/>
  <c r="D258"/>
  <c r="E258"/>
  <c r="F258"/>
  <c r="G258"/>
  <c r="C259"/>
  <c r="D259"/>
  <c r="E259"/>
  <c r="F259"/>
  <c r="G259"/>
  <c r="C260"/>
  <c r="D260"/>
  <c r="E260"/>
  <c r="F260"/>
  <c r="G260"/>
  <c r="C261"/>
  <c r="D261"/>
  <c r="E261"/>
  <c r="F261"/>
  <c r="G261"/>
  <c r="C262"/>
  <c r="D262"/>
  <c r="E262"/>
  <c r="F262"/>
  <c r="G262"/>
  <c r="C263"/>
  <c r="D263"/>
  <c r="E263"/>
  <c r="F263"/>
  <c r="G263"/>
  <c r="C264"/>
  <c r="D264"/>
  <c r="E264"/>
  <c r="F264"/>
  <c r="G264"/>
  <c r="C247"/>
  <c r="D247"/>
  <c r="E247"/>
  <c r="F247"/>
  <c r="G247"/>
  <c r="C248"/>
  <c r="D248"/>
  <c r="E248"/>
  <c r="F248"/>
  <c r="G248"/>
  <c r="C249"/>
  <c r="D249"/>
  <c r="E249"/>
  <c r="F249"/>
  <c r="G249"/>
  <c r="C250"/>
  <c r="D250"/>
  <c r="E250"/>
  <c r="F250"/>
  <c r="G250"/>
  <c r="C251"/>
  <c r="D251"/>
  <c r="E251"/>
  <c r="F251"/>
  <c r="G251"/>
  <c r="C252"/>
  <c r="D252"/>
  <c r="E252"/>
  <c r="F252"/>
  <c r="G252"/>
  <c r="C253"/>
  <c r="D253"/>
  <c r="E253"/>
  <c r="F253"/>
  <c r="G253"/>
  <c r="C254"/>
  <c r="D254"/>
  <c r="E254"/>
  <c r="F254"/>
  <c r="G254"/>
  <c r="C235"/>
  <c r="D235"/>
  <c r="E235"/>
  <c r="F235"/>
  <c r="G235"/>
  <c r="C236"/>
  <c r="D236"/>
  <c r="E236"/>
  <c r="F236"/>
  <c r="G236"/>
  <c r="C237"/>
  <c r="D237"/>
  <c r="E237"/>
  <c r="F237"/>
  <c r="G237"/>
  <c r="C238"/>
  <c r="D238"/>
  <c r="E238"/>
  <c r="F238"/>
  <c r="G238"/>
  <c r="C239"/>
  <c r="D239"/>
  <c r="E239"/>
  <c r="F239"/>
  <c r="G239"/>
  <c r="C240"/>
  <c r="D240"/>
  <c r="E240"/>
  <c r="F240"/>
  <c r="G240"/>
  <c r="C241"/>
  <c r="D241"/>
  <c r="E241"/>
  <c r="F241"/>
  <c r="G241"/>
  <c r="C242"/>
  <c r="D242"/>
  <c r="E242"/>
  <c r="F242"/>
  <c r="G242"/>
  <c r="C243"/>
  <c r="D243"/>
  <c r="E243"/>
  <c r="F243"/>
  <c r="G243"/>
  <c r="C244"/>
  <c r="D244"/>
  <c r="E244"/>
  <c r="F244"/>
  <c r="G244"/>
  <c r="C245"/>
  <c r="D245"/>
  <c r="E245"/>
  <c r="F245"/>
  <c r="G245"/>
  <c r="C246"/>
  <c r="D246"/>
  <c r="E246"/>
  <c r="F246"/>
  <c r="G246"/>
  <c r="C218"/>
  <c r="D218"/>
  <c r="E218"/>
  <c r="F218"/>
  <c r="G218"/>
  <c r="C219"/>
  <c r="D219"/>
  <c r="E219"/>
  <c r="F219"/>
  <c r="G219"/>
  <c r="C220"/>
  <c r="D220"/>
  <c r="E220"/>
  <c r="F220"/>
  <c r="G220"/>
  <c r="C221"/>
  <c r="D221"/>
  <c r="E221"/>
  <c r="F221"/>
  <c r="G221"/>
  <c r="C222"/>
  <c r="D222"/>
  <c r="E222"/>
  <c r="F222"/>
  <c r="G222"/>
  <c r="C223"/>
  <c r="D223"/>
  <c r="E223"/>
  <c r="F223"/>
  <c r="G223"/>
  <c r="C224"/>
  <c r="D224"/>
  <c r="E224"/>
  <c r="F224"/>
  <c r="G224"/>
  <c r="C225"/>
  <c r="D225"/>
  <c r="E225"/>
  <c r="F225"/>
  <c r="G225"/>
  <c r="C226"/>
  <c r="D226"/>
  <c r="E226"/>
  <c r="F226"/>
  <c r="G226"/>
  <c r="C227"/>
  <c r="D227"/>
  <c r="E227"/>
  <c r="F227"/>
  <c r="G227"/>
  <c r="C228"/>
  <c r="D228"/>
  <c r="E228"/>
  <c r="F228"/>
  <c r="G228"/>
  <c r="C229"/>
  <c r="D229"/>
  <c r="E229"/>
  <c r="F229"/>
  <c r="G229"/>
  <c r="C230"/>
  <c r="D230"/>
  <c r="E230"/>
  <c r="F230"/>
  <c r="G230"/>
  <c r="C231"/>
  <c r="D231"/>
  <c r="E231"/>
  <c r="F231"/>
  <c r="G231"/>
  <c r="C232"/>
  <c r="D232"/>
  <c r="E232"/>
  <c r="F232"/>
  <c r="G232"/>
  <c r="C233"/>
  <c r="D233"/>
  <c r="E233"/>
  <c r="F233"/>
  <c r="G233"/>
  <c r="C234"/>
  <c r="D234"/>
  <c r="E234"/>
  <c r="F234"/>
  <c r="G234"/>
  <c r="F202"/>
  <c r="F203"/>
  <c r="F204"/>
  <c r="F205"/>
  <c r="F206"/>
  <c r="F207"/>
  <c r="F208"/>
  <c r="F209"/>
  <c r="F210"/>
  <c r="F211"/>
  <c r="F212"/>
  <c r="F213"/>
  <c r="F214"/>
  <c r="F215"/>
  <c r="F216"/>
  <c r="F217"/>
  <c r="C202"/>
  <c r="D202"/>
  <c r="E202"/>
  <c r="G202"/>
  <c r="C203"/>
  <c r="D203"/>
  <c r="E203"/>
  <c r="G203"/>
  <c r="C204"/>
  <c r="D204"/>
  <c r="E204"/>
  <c r="G204"/>
  <c r="C205"/>
  <c r="D205"/>
  <c r="E205"/>
  <c r="G205"/>
  <c r="C206"/>
  <c r="D206"/>
  <c r="E206"/>
  <c r="G206"/>
  <c r="C207"/>
  <c r="D207"/>
  <c r="E207"/>
  <c r="G207"/>
  <c r="C208"/>
  <c r="D208"/>
  <c r="E208"/>
  <c r="G208"/>
  <c r="C209"/>
  <c r="D209"/>
  <c r="E209"/>
  <c r="G209"/>
  <c r="C210"/>
  <c r="D210"/>
  <c r="E210"/>
  <c r="G210"/>
  <c r="C211"/>
  <c r="D211"/>
  <c r="E211"/>
  <c r="G211"/>
  <c r="C212"/>
  <c r="D212"/>
  <c r="E212"/>
  <c r="G212"/>
  <c r="C213"/>
  <c r="D213"/>
  <c r="E213"/>
  <c r="G213"/>
  <c r="C214"/>
  <c r="D214"/>
  <c r="E214"/>
  <c r="G214"/>
  <c r="C215"/>
  <c r="D215"/>
  <c r="E215"/>
  <c r="G215"/>
  <c r="C216"/>
  <c r="D216"/>
  <c r="E216"/>
  <c r="G216"/>
  <c r="C217"/>
  <c r="D217"/>
  <c r="E217"/>
  <c r="G217"/>
  <c r="D201"/>
  <c r="E201"/>
  <c r="F201"/>
  <c r="G201"/>
  <c r="C201"/>
  <c r="K11" i="288"/>
  <c r="K15"/>
  <c r="K21"/>
  <c r="K26"/>
  <c r="F4" i="313" l="1"/>
  <c r="K22" i="288"/>
  <c r="L22" s="1"/>
  <c r="L11"/>
  <c r="K19"/>
  <c r="L19" s="1"/>
  <c r="K25"/>
  <c r="L25" s="1"/>
  <c r="K23"/>
  <c r="L23" s="1"/>
  <c r="K20"/>
  <c r="L20" s="1"/>
  <c r="K13"/>
  <c r="L13" s="1"/>
  <c r="K14"/>
  <c r="K16"/>
  <c r="K18"/>
  <c r="L18" s="1"/>
  <c r="K17"/>
  <c r="L17" s="1"/>
  <c r="K10"/>
  <c r="L10" s="1"/>
  <c r="K12"/>
  <c r="K9"/>
  <c r="K8"/>
  <c r="L26"/>
  <c r="L21"/>
  <c r="K21" i="311"/>
  <c r="K15"/>
  <c r="J4"/>
  <c r="J4" i="313"/>
  <c r="B341" i="262" l="1"/>
  <c r="B345" l="1"/>
  <c r="B346"/>
  <c r="B347"/>
  <c r="B348"/>
  <c r="B349"/>
  <c r="B365"/>
  <c r="B366"/>
  <c r="B367"/>
  <c r="B368"/>
  <c r="B369"/>
  <c r="B379"/>
  <c r="B380"/>
  <c r="B381"/>
  <c r="B382"/>
  <c r="B383"/>
  <c r="B396"/>
  <c r="B397"/>
  <c r="B398"/>
  <c r="B399"/>
  <c r="B400"/>
  <c r="B411"/>
  <c r="B412"/>
  <c r="B413"/>
  <c r="B414"/>
  <c r="B415"/>
  <c r="B427"/>
  <c r="B428"/>
  <c r="B429"/>
  <c r="B430"/>
  <c r="B431"/>
  <c r="B386"/>
  <c r="B385"/>
  <c r="B384"/>
  <c r="B378"/>
  <c r="B377"/>
  <c r="B376"/>
  <c r="B375"/>
  <c r="B374"/>
  <c r="B373"/>
  <c r="B372"/>
  <c r="B371"/>
  <c r="B370"/>
  <c r="B364"/>
  <c r="B363"/>
  <c r="B362"/>
  <c r="B361"/>
  <c r="B360"/>
  <c r="B359"/>
  <c r="B358"/>
  <c r="B357"/>
  <c r="B426"/>
  <c r="B425"/>
  <c r="B424"/>
  <c r="B423"/>
  <c r="B422"/>
  <c r="B421"/>
  <c r="B420"/>
  <c r="B419"/>
  <c r="B418"/>
  <c r="B417"/>
  <c r="B416"/>
  <c r="B410"/>
  <c r="B409"/>
  <c r="B408"/>
  <c r="B407"/>
  <c r="B406"/>
  <c r="B405"/>
  <c r="B404"/>
  <c r="B403"/>
  <c r="B402"/>
  <c r="B401"/>
  <c r="B395"/>
  <c r="B394"/>
  <c r="B393"/>
  <c r="B392"/>
  <c r="B391"/>
  <c r="B390"/>
  <c r="B389"/>
  <c r="B388"/>
  <c r="B387"/>
  <c r="B356"/>
  <c r="B355"/>
  <c r="B354"/>
  <c r="B353"/>
  <c r="B352"/>
  <c r="B351"/>
  <c r="B350"/>
  <c r="B344"/>
  <c r="B343"/>
  <c r="B342"/>
  <c r="B275"/>
  <c r="B274"/>
  <c r="B273"/>
  <c r="B272"/>
  <c r="B271"/>
  <c r="B270"/>
  <c r="B269"/>
  <c r="B268"/>
  <c r="B267"/>
  <c r="B266"/>
  <c r="B265"/>
  <c r="B264"/>
  <c r="B263"/>
  <c r="B262"/>
  <c r="B261"/>
  <c r="B260"/>
  <c r="B259"/>
  <c r="B258"/>
  <c r="B257"/>
  <c r="B256"/>
  <c r="B255"/>
  <c r="B254"/>
  <c r="B253"/>
  <c r="B252"/>
  <c r="B251"/>
  <c r="B250"/>
  <c r="B249"/>
  <c r="B248"/>
  <c r="B247"/>
  <c r="B246"/>
  <c r="B245"/>
  <c r="B244"/>
  <c r="B243"/>
  <c r="B242"/>
  <c r="B236"/>
  <c r="B237"/>
  <c r="B238"/>
  <c r="B239"/>
  <c r="B240"/>
  <c r="B219"/>
  <c r="B220"/>
  <c r="B221"/>
  <c r="B222"/>
  <c r="B223"/>
  <c r="B202"/>
  <c r="B203"/>
  <c r="B204"/>
  <c r="B205"/>
  <c r="B206"/>
  <c r="B185"/>
  <c r="B186"/>
  <c r="B187"/>
  <c r="B188"/>
  <c r="B189"/>
  <c r="B170"/>
  <c r="B171"/>
  <c r="B172"/>
  <c r="B168"/>
  <c r="B169"/>
  <c r="B152"/>
  <c r="B153"/>
  <c r="B137"/>
  <c r="B138"/>
  <c r="B120"/>
  <c r="B121"/>
  <c r="B102"/>
  <c r="B103"/>
  <c r="B86"/>
  <c r="B87"/>
  <c r="B69"/>
  <c r="B70"/>
  <c r="B52"/>
  <c r="B53"/>
  <c r="B35"/>
  <c r="B36"/>
  <c r="B18"/>
  <c r="B19"/>
  <c r="B151"/>
  <c r="B154"/>
  <c r="B155"/>
  <c r="B134"/>
  <c r="B135"/>
  <c r="B136"/>
  <c r="B117"/>
  <c r="B118"/>
  <c r="B119"/>
  <c r="B100"/>
  <c r="B101"/>
  <c r="B104"/>
  <c r="B83"/>
  <c r="B84"/>
  <c r="B85"/>
  <c r="B66"/>
  <c r="B67"/>
  <c r="B68"/>
  <c r="B49"/>
  <c r="B50"/>
  <c r="B51"/>
  <c r="B32"/>
  <c r="B33"/>
  <c r="B34"/>
  <c r="B15"/>
  <c r="B16"/>
  <c r="B17"/>
  <c r="L35" i="288"/>
  <c r="L41"/>
  <c r="L34" i="311"/>
  <c r="L40"/>
  <c r="L174" i="268"/>
  <c r="L298"/>
  <c r="L380"/>
  <c r="L493"/>
  <c r="L191"/>
  <c r="L302"/>
  <c r="L358"/>
  <c r="L7"/>
  <c r="K26" i="311"/>
  <c r="F445" i="268"/>
  <c r="K29" i="311"/>
  <c r="K19"/>
  <c r="K9"/>
  <c r="K30"/>
  <c r="K14"/>
  <c r="K16"/>
  <c r="K27"/>
  <c r="K25"/>
  <c r="K20"/>
  <c r="K28"/>
  <c r="K24"/>
  <c r="K18"/>
  <c r="K23"/>
  <c r="K12"/>
  <c r="K13"/>
  <c r="K22"/>
  <c r="K17"/>
  <c r="K10"/>
  <c r="K11"/>
  <c r="K8"/>
  <c r="K31"/>
  <c r="K32"/>
  <c r="K33"/>
  <c r="K34"/>
  <c r="F401" i="268"/>
  <c r="K35" i="311"/>
  <c r="K36"/>
  <c r="K37"/>
  <c r="K38"/>
  <c r="K39"/>
  <c r="K40"/>
  <c r="K41"/>
  <c r="K42"/>
  <c r="K43"/>
  <c r="F410" i="268" s="1"/>
  <c r="K44" i="311"/>
  <c r="K45"/>
  <c r="K46"/>
  <c r="K47"/>
  <c r="K24" i="288"/>
  <c r="K27"/>
  <c r="K28"/>
  <c r="K29"/>
  <c r="K30"/>
  <c r="K31"/>
  <c r="K32"/>
  <c r="F66" i="268"/>
  <c r="K33" i="288"/>
  <c r="K34"/>
  <c r="K35"/>
  <c r="K36"/>
  <c r="K37"/>
  <c r="K38"/>
  <c r="K39"/>
  <c r="K40"/>
  <c r="K41"/>
  <c r="K42"/>
  <c r="K43"/>
  <c r="K44"/>
  <c r="K45"/>
  <c r="K46"/>
  <c r="K47"/>
  <c r="F191" i="268"/>
  <c r="F197"/>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1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375"/>
  <c r="A1" i="311"/>
  <c r="A1" i="288"/>
  <c r="A1" i="313"/>
  <c r="I162" i="268"/>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161"/>
  <c r="B241" i="262"/>
  <c r="B235"/>
  <c r="B234"/>
  <c r="B233"/>
  <c r="B232"/>
  <c r="B231"/>
  <c r="B230"/>
  <c r="B229"/>
  <c r="B228"/>
  <c r="B227"/>
  <c r="B226"/>
  <c r="B225"/>
  <c r="B224"/>
  <c r="B218"/>
  <c r="B217"/>
  <c r="B216"/>
  <c r="B215"/>
  <c r="B214"/>
  <c r="B213"/>
  <c r="B212"/>
  <c r="B211"/>
  <c r="B210"/>
  <c r="B209"/>
  <c r="B208"/>
  <c r="B207"/>
  <c r="B201"/>
  <c r="B200"/>
  <c r="B199"/>
  <c r="B198"/>
  <c r="B197"/>
  <c r="B196"/>
  <c r="B195"/>
  <c r="B194"/>
  <c r="B193"/>
  <c r="B192"/>
  <c r="B191"/>
  <c r="B190"/>
  <c r="B184"/>
  <c r="B183"/>
  <c r="B182"/>
  <c r="B181"/>
  <c r="B180"/>
  <c r="B179"/>
  <c r="B178"/>
  <c r="B177"/>
  <c r="B176"/>
  <c r="B175"/>
  <c r="B174"/>
  <c r="B173"/>
  <c r="B167"/>
  <c r="B166"/>
  <c r="B165"/>
  <c r="B164"/>
  <c r="B163"/>
  <c r="B162"/>
  <c r="B161"/>
  <c r="B160"/>
  <c r="B159"/>
  <c r="B158"/>
  <c r="B157"/>
  <c r="B156"/>
  <c r="B150"/>
  <c r="B149"/>
  <c r="B148"/>
  <c r="B147"/>
  <c r="B146"/>
  <c r="B145"/>
  <c r="B144"/>
  <c r="B143"/>
  <c r="B142"/>
  <c r="B141"/>
  <c r="B140"/>
  <c r="B139"/>
  <c r="B133"/>
  <c r="B132"/>
  <c r="B131"/>
  <c r="B130"/>
  <c r="B129"/>
  <c r="B128"/>
  <c r="B127"/>
  <c r="B126"/>
  <c r="B125"/>
  <c r="B124"/>
  <c r="B123"/>
  <c r="B122"/>
  <c r="B116"/>
  <c r="B115"/>
  <c r="B114"/>
  <c r="B113"/>
  <c r="B112"/>
  <c r="B111"/>
  <c r="B110"/>
  <c r="B109"/>
  <c r="B108"/>
  <c r="B107"/>
  <c r="B106"/>
  <c r="B105"/>
  <c r="B99"/>
  <c r="B98"/>
  <c r="B97"/>
  <c r="B96"/>
  <c r="B95"/>
  <c r="B94"/>
  <c r="B93"/>
  <c r="B92"/>
  <c r="B91"/>
  <c r="B90"/>
  <c r="B89"/>
  <c r="B88"/>
  <c r="B82"/>
  <c r="B81"/>
  <c r="B80"/>
  <c r="B79"/>
  <c r="B78"/>
  <c r="B77"/>
  <c r="B76"/>
  <c r="B75"/>
  <c r="B74"/>
  <c r="B73"/>
  <c r="B72"/>
  <c r="B71"/>
  <c r="B65"/>
  <c r="B64"/>
  <c r="B63"/>
  <c r="B62"/>
  <c r="B61"/>
  <c r="B60"/>
  <c r="B59"/>
  <c r="B58"/>
  <c r="B57"/>
  <c r="B56"/>
  <c r="B55"/>
  <c r="B54"/>
  <c r="B48"/>
  <c r="B47"/>
  <c r="B46"/>
  <c r="B45"/>
  <c r="B44"/>
  <c r="B43"/>
  <c r="B42"/>
  <c r="B41"/>
  <c r="B40"/>
  <c r="B39"/>
  <c r="B38"/>
  <c r="B37"/>
  <c r="B31"/>
  <c r="B30"/>
  <c r="B29"/>
  <c r="B28"/>
  <c r="B27"/>
  <c r="B26"/>
  <c r="B25"/>
  <c r="B24"/>
  <c r="B23"/>
  <c r="B22"/>
  <c r="B21"/>
  <c r="B14"/>
  <c r="B13"/>
  <c r="B12"/>
  <c r="B11"/>
  <c r="B10"/>
  <c r="B8"/>
  <c r="B7"/>
  <c r="B6"/>
  <c r="B5"/>
  <c r="B4"/>
  <c r="J494" i="268"/>
  <c r="J493"/>
  <c r="J492"/>
  <c r="J491"/>
  <c r="J490"/>
  <c r="J489"/>
  <c r="J488"/>
  <c r="J487"/>
  <c r="J486"/>
  <c r="J485"/>
  <c r="J484"/>
  <c r="J483"/>
  <c r="J482"/>
  <c r="J481"/>
  <c r="J480"/>
  <c r="J479"/>
  <c r="J478"/>
  <c r="J477"/>
  <c r="J476"/>
  <c r="J475"/>
  <c r="J474"/>
  <c r="J473"/>
  <c r="J472"/>
  <c r="J471"/>
  <c r="J470"/>
  <c r="J469"/>
  <c r="J468"/>
  <c r="J467"/>
  <c r="J466"/>
  <c r="J465"/>
  <c r="J464"/>
  <c r="J463"/>
  <c r="J462"/>
  <c r="J461"/>
  <c r="J460"/>
  <c r="J459"/>
  <c r="J458"/>
  <c r="J457"/>
  <c r="J456"/>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55"/>
  <c r="J455"/>
  <c r="K5" i="313"/>
  <c r="D4"/>
  <c r="G453" i="268"/>
  <c r="G454"/>
  <c r="G416"/>
  <c r="G417"/>
  <c r="G418"/>
  <c r="G419"/>
  <c r="G420"/>
  <c r="F421"/>
  <c r="G421"/>
  <c r="G422"/>
  <c r="G423"/>
  <c r="G424"/>
  <c r="G425"/>
  <c r="G426"/>
  <c r="G427"/>
  <c r="G428"/>
  <c r="G429"/>
  <c r="G430"/>
  <c r="G431"/>
  <c r="G432"/>
  <c r="G433"/>
  <c r="G434"/>
  <c r="F435"/>
  <c r="G435"/>
  <c r="G436"/>
  <c r="G437"/>
  <c r="G438"/>
  <c r="G439"/>
  <c r="G440"/>
  <c r="G441"/>
  <c r="G442"/>
  <c r="G443"/>
  <c r="F444"/>
  <c r="G444"/>
  <c r="G445"/>
  <c r="G446"/>
  <c r="G447"/>
  <c r="G448"/>
  <c r="G449"/>
  <c r="G450"/>
  <c r="F451"/>
  <c r="G451"/>
  <c r="F452"/>
  <c r="G452"/>
  <c r="G415"/>
  <c r="G376"/>
  <c r="G377"/>
  <c r="G378"/>
  <c r="G379"/>
  <c r="G380"/>
  <c r="G381"/>
  <c r="G382"/>
  <c r="G383"/>
  <c r="G384"/>
  <c r="G385"/>
  <c r="G386"/>
  <c r="G387"/>
  <c r="G388"/>
  <c r="G389"/>
  <c r="G390"/>
  <c r="G391"/>
  <c r="G392"/>
  <c r="G393"/>
  <c r="G394"/>
  <c r="G395"/>
  <c r="G396"/>
  <c r="G397"/>
  <c r="F398"/>
  <c r="G398"/>
  <c r="G399"/>
  <c r="G400"/>
  <c r="G401"/>
  <c r="G402"/>
  <c r="F403"/>
  <c r="G403"/>
  <c r="G404"/>
  <c r="G405"/>
  <c r="G406"/>
  <c r="G407"/>
  <c r="G408"/>
  <c r="G409"/>
  <c r="G410"/>
  <c r="G411"/>
  <c r="G412"/>
  <c r="G413"/>
  <c r="G414"/>
  <c r="G375"/>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C374"/>
  <c r="D374"/>
  <c r="E374"/>
  <c r="F374"/>
  <c r="G374"/>
  <c r="G336"/>
  <c r="G303"/>
  <c r="G304"/>
  <c r="G305"/>
  <c r="G306"/>
  <c r="G307"/>
  <c r="G308"/>
  <c r="G309"/>
  <c r="G310"/>
  <c r="G311"/>
  <c r="G312"/>
  <c r="G313"/>
  <c r="G314"/>
  <c r="G315"/>
  <c r="G316"/>
  <c r="G317"/>
  <c r="G318"/>
  <c r="G319"/>
  <c r="G320"/>
  <c r="G321"/>
  <c r="G322"/>
  <c r="G323"/>
  <c r="G324"/>
  <c r="G325"/>
  <c r="G326"/>
  <c r="G327"/>
  <c r="G328"/>
  <c r="G329"/>
  <c r="G330"/>
  <c r="G331"/>
  <c r="G332"/>
  <c r="G333"/>
  <c r="G334"/>
  <c r="G335"/>
  <c r="G302"/>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265"/>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B340" i="262"/>
  <c r="B339"/>
  <c r="B338"/>
  <c r="B337"/>
  <c r="B336"/>
  <c r="B335"/>
  <c r="B334"/>
  <c r="B327"/>
  <c r="B332"/>
  <c r="B328"/>
  <c r="B329"/>
  <c r="B333"/>
  <c r="B331"/>
  <c r="B330"/>
  <c r="B326"/>
  <c r="B325"/>
  <c r="B324"/>
  <c r="B323"/>
  <c r="B322"/>
  <c r="B321"/>
  <c r="B320"/>
  <c r="B319"/>
  <c r="B315"/>
  <c r="B316"/>
  <c r="B314"/>
  <c r="B318"/>
  <c r="B317"/>
  <c r="B313"/>
  <c r="B312"/>
  <c r="B311"/>
  <c r="B310"/>
  <c r="B309"/>
  <c r="B308"/>
  <c r="B307"/>
  <c r="B306"/>
  <c r="B305"/>
  <c r="B304"/>
  <c r="B303"/>
  <c r="B302"/>
  <c r="B301"/>
  <c r="B300"/>
  <c r="B9"/>
  <c r="L440" i="268"/>
  <c r="K5" i="311"/>
  <c r="D4"/>
  <c r="G162" i="268"/>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161"/>
  <c r="G4"/>
  <c r="G5"/>
  <c r="G6"/>
  <c r="G7"/>
  <c r="G8"/>
  <c r="G9"/>
  <c r="G10"/>
  <c r="G11"/>
  <c r="G12"/>
  <c r="G13"/>
  <c r="G14"/>
  <c r="G15"/>
  <c r="G16"/>
  <c r="G17"/>
  <c r="G18"/>
  <c r="G19"/>
  <c r="G20"/>
  <c r="G21"/>
  <c r="G22"/>
  <c r="G23"/>
  <c r="G24"/>
  <c r="G25"/>
  <c r="G26"/>
  <c r="G27"/>
  <c r="G28"/>
  <c r="G29"/>
  <c r="G30"/>
  <c r="G31"/>
  <c r="G32"/>
  <c r="G33"/>
  <c r="G34"/>
  <c r="G35"/>
  <c r="G36"/>
  <c r="G37"/>
  <c r="G38"/>
  <c r="G39"/>
  <c r="G40"/>
  <c r="C41"/>
  <c r="D41"/>
  <c r="E41"/>
  <c r="G41"/>
  <c r="G3"/>
  <c r="A2" i="306"/>
  <c r="A1"/>
  <c r="A2" i="304"/>
  <c r="A1"/>
  <c r="B299" i="262"/>
  <c r="B298"/>
  <c r="B297"/>
  <c r="B296"/>
  <c r="B295"/>
  <c r="B292"/>
  <c r="B293"/>
  <c r="B288"/>
  <c r="B294"/>
  <c r="B290"/>
  <c r="B291"/>
  <c r="B289"/>
  <c r="B287"/>
  <c r="B286"/>
  <c r="B285"/>
  <c r="B284"/>
  <c r="B283"/>
  <c r="B282"/>
  <c r="B281"/>
  <c r="B280"/>
  <c r="B279"/>
  <c r="B277"/>
  <c r="B278"/>
  <c r="B276"/>
  <c r="L151" i="268"/>
  <c r="K5" i="288"/>
  <c r="B20" i="262"/>
  <c r="D3" i="288"/>
  <c r="J162" i="268"/>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161"/>
  <c r="G148"/>
  <c r="J148"/>
  <c r="G149"/>
  <c r="J149"/>
  <c r="G150"/>
  <c r="J150"/>
  <c r="G151"/>
  <c r="J151"/>
  <c r="G152"/>
  <c r="J152"/>
  <c r="G153"/>
  <c r="J153"/>
  <c r="G154"/>
  <c r="J154"/>
  <c r="G155"/>
  <c r="J155"/>
  <c r="G156"/>
  <c r="J156"/>
  <c r="G157"/>
  <c r="J157"/>
  <c r="G158"/>
  <c r="J158"/>
  <c r="G159"/>
  <c r="J159"/>
  <c r="G160"/>
  <c r="J160"/>
  <c r="G132"/>
  <c r="J132"/>
  <c r="G133"/>
  <c r="J133"/>
  <c r="G134"/>
  <c r="J134"/>
  <c r="G135"/>
  <c r="J135"/>
  <c r="G136"/>
  <c r="J136"/>
  <c r="G137"/>
  <c r="J137"/>
  <c r="G138"/>
  <c r="J138"/>
  <c r="G139"/>
  <c r="J139"/>
  <c r="G140"/>
  <c r="J140"/>
  <c r="G141"/>
  <c r="J141"/>
  <c r="G142"/>
  <c r="J142"/>
  <c r="G143"/>
  <c r="J143"/>
  <c r="G144"/>
  <c r="J144"/>
  <c r="G145"/>
  <c r="J145"/>
  <c r="G146"/>
  <c r="J146"/>
  <c r="G147"/>
  <c r="J147"/>
  <c r="G108"/>
  <c r="J108"/>
  <c r="G109"/>
  <c r="J109"/>
  <c r="G110"/>
  <c r="J110"/>
  <c r="G111"/>
  <c r="J111"/>
  <c r="G112"/>
  <c r="J112"/>
  <c r="G113"/>
  <c r="J113"/>
  <c r="G114"/>
  <c r="J114"/>
  <c r="G115"/>
  <c r="J115"/>
  <c r="G116"/>
  <c r="J116"/>
  <c r="G117"/>
  <c r="J117"/>
  <c r="G118"/>
  <c r="J118"/>
  <c r="G119"/>
  <c r="J119"/>
  <c r="G120"/>
  <c r="J120"/>
  <c r="G121"/>
  <c r="J121"/>
  <c r="G122"/>
  <c r="J122"/>
  <c r="G123"/>
  <c r="J123"/>
  <c r="G124"/>
  <c r="J124"/>
  <c r="G125"/>
  <c r="J125"/>
  <c r="G126"/>
  <c r="J126"/>
  <c r="G127"/>
  <c r="J127"/>
  <c r="G128"/>
  <c r="J128"/>
  <c r="G129"/>
  <c r="J129"/>
  <c r="G130"/>
  <c r="J130"/>
  <c r="G131"/>
  <c r="J131"/>
  <c r="G107"/>
  <c r="J107"/>
  <c r="F83"/>
  <c r="G83"/>
  <c r="J83"/>
  <c r="F84"/>
  <c r="G84"/>
  <c r="J84"/>
  <c r="F85"/>
  <c r="G85"/>
  <c r="J85"/>
  <c r="F86"/>
  <c r="G86"/>
  <c r="J86"/>
  <c r="F87"/>
  <c r="G87"/>
  <c r="J87"/>
  <c r="F88"/>
  <c r="G88"/>
  <c r="J88"/>
  <c r="F89"/>
  <c r="G89"/>
  <c r="J89"/>
  <c r="F90"/>
  <c r="G90"/>
  <c r="J90"/>
  <c r="F91"/>
  <c r="G91"/>
  <c r="J91"/>
  <c r="F92"/>
  <c r="G92"/>
  <c r="J92"/>
  <c r="F93"/>
  <c r="G93"/>
  <c r="J93"/>
  <c r="F94"/>
  <c r="G94"/>
  <c r="J94"/>
  <c r="F95"/>
  <c r="G95"/>
  <c r="J95"/>
  <c r="F96"/>
  <c r="G96"/>
  <c r="J96"/>
  <c r="F97"/>
  <c r="G97"/>
  <c r="J97"/>
  <c r="F98"/>
  <c r="G98"/>
  <c r="J98"/>
  <c r="F99"/>
  <c r="G99"/>
  <c r="J99"/>
  <c r="F100"/>
  <c r="G100"/>
  <c r="J100"/>
  <c r="F101"/>
  <c r="G101"/>
  <c r="J101"/>
  <c r="F102"/>
  <c r="G102"/>
  <c r="J102"/>
  <c r="F103"/>
  <c r="G103"/>
  <c r="J103"/>
  <c r="F104"/>
  <c r="G104"/>
  <c r="J104"/>
  <c r="F105"/>
  <c r="G105"/>
  <c r="J105"/>
  <c r="F106"/>
  <c r="G106"/>
  <c r="J106"/>
  <c r="G82"/>
  <c r="F82"/>
  <c r="J82"/>
  <c r="G77"/>
  <c r="J77"/>
  <c r="G78"/>
  <c r="J78"/>
  <c r="G79"/>
  <c r="J79"/>
  <c r="G80"/>
  <c r="J80"/>
  <c r="G81"/>
  <c r="J81"/>
  <c r="G68"/>
  <c r="J68"/>
  <c r="G69"/>
  <c r="J69"/>
  <c r="G70"/>
  <c r="J70"/>
  <c r="G71"/>
  <c r="J71"/>
  <c r="G72"/>
  <c r="J72"/>
  <c r="G73"/>
  <c r="J73"/>
  <c r="G74"/>
  <c r="J74"/>
  <c r="G75"/>
  <c r="J75"/>
  <c r="G76"/>
  <c r="J76"/>
  <c r="G59"/>
  <c r="J59"/>
  <c r="G60"/>
  <c r="J60"/>
  <c r="G61"/>
  <c r="J61"/>
  <c r="G62"/>
  <c r="J62"/>
  <c r="G63"/>
  <c r="J63"/>
  <c r="G64"/>
  <c r="J64"/>
  <c r="G65"/>
  <c r="J65"/>
  <c r="G66"/>
  <c r="J66"/>
  <c r="G67"/>
  <c r="J67"/>
  <c r="G43"/>
  <c r="J43"/>
  <c r="G44"/>
  <c r="J44"/>
  <c r="G45"/>
  <c r="J45"/>
  <c r="G46"/>
  <c r="J46"/>
  <c r="G47"/>
  <c r="J47"/>
  <c r="G48"/>
  <c r="J48"/>
  <c r="G49"/>
  <c r="J49"/>
  <c r="G50"/>
  <c r="J50"/>
  <c r="G51"/>
  <c r="J51"/>
  <c r="G52"/>
  <c r="J52"/>
  <c r="G53"/>
  <c r="J53"/>
  <c r="G54"/>
  <c r="J54"/>
  <c r="G55"/>
  <c r="J55"/>
  <c r="G56"/>
  <c r="J56"/>
  <c r="G57"/>
  <c r="J57"/>
  <c r="G58"/>
  <c r="J58"/>
  <c r="G42"/>
  <c r="J42"/>
  <c r="L88"/>
  <c r="I2" i="262"/>
  <c r="K1" i="268"/>
  <c r="J5"/>
  <c r="J6"/>
  <c r="J7"/>
  <c r="J8"/>
  <c r="J9"/>
  <c r="J10"/>
  <c r="J11"/>
  <c r="J12"/>
  <c r="J13"/>
  <c r="J14"/>
  <c r="J15"/>
  <c r="J16"/>
  <c r="J17"/>
  <c r="J18"/>
  <c r="J19"/>
  <c r="J20"/>
  <c r="J21"/>
  <c r="J22"/>
  <c r="J23"/>
  <c r="J24"/>
  <c r="J25"/>
  <c r="J26"/>
  <c r="J27"/>
  <c r="J28"/>
  <c r="J29"/>
  <c r="J30"/>
  <c r="J31"/>
  <c r="J32"/>
  <c r="J33"/>
  <c r="J34"/>
  <c r="J35"/>
  <c r="J36"/>
  <c r="J37"/>
  <c r="J38"/>
  <c r="J39"/>
  <c r="J40"/>
  <c r="J41"/>
  <c r="J4"/>
  <c r="J3"/>
  <c r="F73"/>
  <c r="D4" i="288"/>
  <c r="A1" i="268"/>
  <c r="A2" i="262"/>
  <c r="A1"/>
  <c r="A14" i="68"/>
  <c r="L113" i="268"/>
  <c r="L90"/>
  <c r="L97"/>
  <c r="L82"/>
  <c r="L86"/>
  <c r="L95"/>
  <c r="L462"/>
  <c r="L466"/>
  <c r="L480"/>
  <c r="L484"/>
  <c r="L446"/>
  <c r="L434"/>
  <c r="L460"/>
  <c r="L464"/>
  <c r="L474"/>
  <c r="L478"/>
  <c r="L490"/>
  <c r="L492"/>
  <c r="L459"/>
  <c r="L461"/>
  <c r="L467"/>
  <c r="L469"/>
  <c r="L475"/>
  <c r="L477"/>
  <c r="L483"/>
  <c r="L485"/>
  <c r="L491"/>
  <c r="L453"/>
  <c r="L449"/>
  <c r="L421"/>
  <c r="L187"/>
  <c r="F426"/>
  <c r="F188"/>
  <c r="F57"/>
  <c r="L376"/>
  <c r="F71"/>
  <c r="F404"/>
  <c r="F199"/>
  <c r="L106"/>
  <c r="L96"/>
  <c r="L104"/>
  <c r="L89"/>
  <c r="L100"/>
  <c r="L91"/>
  <c r="L419"/>
  <c r="L417"/>
  <c r="L436"/>
  <c r="F447"/>
  <c r="L448"/>
  <c r="L432"/>
  <c r="F187"/>
  <c r="F195"/>
  <c r="L112"/>
  <c r="L149"/>
  <c r="L155"/>
  <c r="F69"/>
  <c r="F61"/>
  <c r="F77"/>
  <c r="F408"/>
  <c r="L452"/>
  <c r="L429"/>
  <c r="L445"/>
  <c r="L415"/>
  <c r="L431"/>
  <c r="L428"/>
  <c r="L441"/>
  <c r="L422"/>
  <c r="L183"/>
  <c r="L165"/>
  <c r="L366"/>
  <c r="L338"/>
  <c r="F422"/>
  <c r="F172"/>
  <c r="L105"/>
  <c r="L87"/>
  <c r="L92"/>
  <c r="L102"/>
  <c r="L99"/>
  <c r="L83"/>
  <c r="L98"/>
  <c r="L101"/>
  <c r="L103"/>
  <c r="L93"/>
  <c r="L94"/>
  <c r="L85"/>
  <c r="L84"/>
  <c r="L438"/>
  <c r="L443"/>
  <c r="L447"/>
  <c r="L426"/>
  <c r="L420"/>
  <c r="L444"/>
  <c r="L427"/>
  <c r="L437"/>
  <c r="L430"/>
  <c r="L439"/>
  <c r="L423"/>
  <c r="L454"/>
  <c r="L425"/>
  <c r="L442"/>
  <c r="L435"/>
  <c r="L416"/>
  <c r="L424"/>
  <c r="L451"/>
  <c r="L433"/>
  <c r="L418"/>
  <c r="L450"/>
  <c r="L118"/>
  <c r="L160"/>
  <c r="L153"/>
  <c r="L135"/>
  <c r="L148"/>
  <c r="L156"/>
  <c r="L382"/>
  <c r="L39"/>
  <c r="F437"/>
  <c r="F478"/>
  <c r="F491"/>
  <c r="F486"/>
  <c r="F485"/>
  <c r="F482"/>
  <c r="F484"/>
  <c r="F488"/>
  <c r="F476"/>
  <c r="F483"/>
  <c r="F480"/>
  <c r="F477"/>
  <c r="F455"/>
  <c r="K470" l="1"/>
  <c r="J4" i="288"/>
  <c r="F4"/>
  <c r="F175" i="268"/>
  <c r="F177"/>
  <c r="F178"/>
  <c r="L15" i="288"/>
  <c r="F53" i="268"/>
  <c r="F434"/>
  <c r="E349"/>
  <c r="D350"/>
  <c r="C351"/>
  <c r="E353"/>
  <c r="D354"/>
  <c r="E357"/>
  <c r="C359"/>
  <c r="E361"/>
  <c r="D362"/>
  <c r="C363"/>
  <c r="E351"/>
  <c r="C353"/>
  <c r="D356"/>
  <c r="E359"/>
  <c r="C361"/>
  <c r="E350"/>
  <c r="C352"/>
  <c r="D355"/>
  <c r="E358"/>
  <c r="C360"/>
  <c r="D363"/>
  <c r="C350"/>
  <c r="E352"/>
  <c r="D353"/>
  <c r="C354"/>
  <c r="E356"/>
  <c r="D357"/>
  <c r="C358"/>
  <c r="E360"/>
  <c r="D361"/>
  <c r="C362"/>
  <c r="C349"/>
  <c r="D352"/>
  <c r="E355"/>
  <c r="C357"/>
  <c r="E363"/>
  <c r="D351"/>
  <c r="E354"/>
  <c r="C356"/>
  <c r="D359"/>
  <c r="E362"/>
  <c r="L16" i="311"/>
  <c r="F375" i="268"/>
  <c r="L28" i="311"/>
  <c r="F394" i="268"/>
  <c r="F387"/>
  <c r="F430"/>
  <c r="F433"/>
  <c r="F161"/>
  <c r="F163"/>
  <c r="F184"/>
  <c r="F194"/>
  <c r="K169"/>
  <c r="K273"/>
  <c r="K434"/>
  <c r="K432"/>
  <c r="K477"/>
  <c r="K381"/>
  <c r="K14"/>
  <c r="K405"/>
  <c r="K278"/>
  <c r="K95"/>
  <c r="K38"/>
  <c r="K486"/>
  <c r="K300"/>
  <c r="K34"/>
  <c r="K426"/>
  <c r="K127"/>
  <c r="K166"/>
  <c r="K162"/>
  <c r="K271"/>
  <c r="K494"/>
  <c r="K466"/>
  <c r="K279"/>
  <c r="K268"/>
  <c r="K462"/>
  <c r="K429"/>
  <c r="K369"/>
  <c r="K108"/>
  <c r="K341"/>
  <c r="K438"/>
  <c r="K82"/>
  <c r="K299"/>
  <c r="K27"/>
  <c r="K283"/>
  <c r="K114"/>
  <c r="K182"/>
  <c r="K120"/>
  <c r="K469"/>
  <c r="K362"/>
  <c r="K181"/>
  <c r="K491"/>
  <c r="K194"/>
  <c r="K307"/>
  <c r="K116"/>
  <c r="K155"/>
  <c r="K132"/>
  <c r="K377"/>
  <c r="K468"/>
  <c r="K284"/>
  <c r="K395"/>
  <c r="K66"/>
  <c r="K373"/>
  <c r="K39"/>
  <c r="K184"/>
  <c r="K160"/>
  <c r="K303"/>
  <c r="K378"/>
  <c r="K425"/>
  <c r="K315"/>
  <c r="K422"/>
  <c r="K292"/>
  <c r="K333"/>
  <c r="K350"/>
  <c r="K68"/>
  <c r="K447"/>
  <c r="K481"/>
  <c r="L166"/>
  <c r="L168"/>
  <c r="L172"/>
  <c r="L178"/>
  <c r="L196"/>
  <c r="L193"/>
  <c r="L179"/>
  <c r="L189"/>
  <c r="L194"/>
  <c r="L195"/>
  <c r="L169"/>
  <c r="L170"/>
  <c r="L184"/>
  <c r="L177"/>
  <c r="L175"/>
  <c r="L197"/>
  <c r="L176"/>
  <c r="L198"/>
  <c r="L185"/>
  <c r="L164"/>
  <c r="L186"/>
  <c r="L200"/>
  <c r="L276"/>
  <c r="L190"/>
  <c r="L181"/>
  <c r="L182"/>
  <c r="L199"/>
  <c r="L171"/>
  <c r="L162"/>
  <c r="L192"/>
  <c r="L163"/>
  <c r="L161"/>
  <c r="L180"/>
  <c r="L167"/>
  <c r="L173"/>
  <c r="L188"/>
  <c r="C15" i="288"/>
  <c r="C25"/>
  <c r="C14"/>
  <c r="C10"/>
  <c r="C26"/>
  <c r="C29"/>
  <c r="C30" i="311"/>
  <c r="C9"/>
  <c r="C15"/>
  <c r="C23"/>
  <c r="C17"/>
  <c r="C31"/>
  <c r="C35"/>
  <c r="C19" i="288"/>
  <c r="C13"/>
  <c r="C17"/>
  <c r="C8"/>
  <c r="C28"/>
  <c r="C20" i="311"/>
  <c r="C26"/>
  <c r="C21"/>
  <c r="C18"/>
  <c r="C22"/>
  <c r="C8"/>
  <c r="C34"/>
  <c r="C29"/>
  <c r="C22" i="288"/>
  <c r="C23"/>
  <c r="C16"/>
  <c r="C12"/>
  <c r="C21"/>
  <c r="C24"/>
  <c r="C14" i="311"/>
  <c r="C19"/>
  <c r="C28"/>
  <c r="C12"/>
  <c r="C10"/>
  <c r="C32"/>
  <c r="C36"/>
  <c r="C11" i="288"/>
  <c r="C20"/>
  <c r="C18"/>
  <c r="C9"/>
  <c r="C27"/>
  <c r="C25" i="311"/>
  <c r="C27"/>
  <c r="C16"/>
  <c r="C24"/>
  <c r="C13"/>
  <c r="C11"/>
  <c r="C33"/>
  <c r="C37"/>
  <c r="F458" i="268"/>
  <c r="L288"/>
  <c r="L330"/>
  <c r="F41"/>
  <c r="F166"/>
  <c r="F180"/>
  <c r="F173"/>
  <c r="F171"/>
  <c r="F170"/>
  <c r="F169"/>
  <c r="F168"/>
  <c r="F165"/>
  <c r="F162"/>
  <c r="E127"/>
  <c r="D128"/>
  <c r="C129"/>
  <c r="E131"/>
  <c r="D132"/>
  <c r="C133"/>
  <c r="E135"/>
  <c r="D136"/>
  <c r="C137"/>
  <c r="E139"/>
  <c r="D140"/>
  <c r="C141"/>
  <c r="E143"/>
  <c r="D144"/>
  <c r="C145"/>
  <c r="E147"/>
  <c r="D148"/>
  <c r="C149"/>
  <c r="E151"/>
  <c r="D152"/>
  <c r="C153"/>
  <c r="E155"/>
  <c r="D156"/>
  <c r="C157"/>
  <c r="E159"/>
  <c r="D160"/>
  <c r="C127"/>
  <c r="D130"/>
  <c r="E133"/>
  <c r="C135"/>
  <c r="D138"/>
  <c r="E141"/>
  <c r="C143"/>
  <c r="D146"/>
  <c r="E149"/>
  <c r="C151"/>
  <c r="D154"/>
  <c r="D158"/>
  <c r="C126"/>
  <c r="D129"/>
  <c r="E132"/>
  <c r="C134"/>
  <c r="D137"/>
  <c r="E140"/>
  <c r="C142"/>
  <c r="D145"/>
  <c r="E148"/>
  <c r="C150"/>
  <c r="D153"/>
  <c r="E156"/>
  <c r="C158"/>
  <c r="E126"/>
  <c r="D127"/>
  <c r="C128"/>
  <c r="E130"/>
  <c r="D131"/>
  <c r="C132"/>
  <c r="E134"/>
  <c r="D135"/>
  <c r="C136"/>
  <c r="E138"/>
  <c r="D139"/>
  <c r="C140"/>
  <c r="E142"/>
  <c r="D143"/>
  <c r="C144"/>
  <c r="E146"/>
  <c r="D147"/>
  <c r="C148"/>
  <c r="E150"/>
  <c r="D151"/>
  <c r="C152"/>
  <c r="E154"/>
  <c r="D155"/>
  <c r="C156"/>
  <c r="E158"/>
  <c r="D159"/>
  <c r="C160"/>
  <c r="D126"/>
  <c r="E129"/>
  <c r="C131"/>
  <c r="D134"/>
  <c r="E137"/>
  <c r="C139"/>
  <c r="D142"/>
  <c r="E145"/>
  <c r="C147"/>
  <c r="D150"/>
  <c r="E153"/>
  <c r="C155"/>
  <c r="E157"/>
  <c r="C159"/>
  <c r="E128"/>
  <c r="C130"/>
  <c r="D133"/>
  <c r="E136"/>
  <c r="C138"/>
  <c r="D141"/>
  <c r="E144"/>
  <c r="C146"/>
  <c r="D149"/>
  <c r="E152"/>
  <c r="C154"/>
  <c r="D157"/>
  <c r="E160"/>
  <c r="F56"/>
  <c r="L27" i="288"/>
  <c r="F48" i="268"/>
  <c r="F59"/>
  <c r="F55"/>
  <c r="L16" i="288"/>
  <c r="F51" i="268"/>
  <c r="F46"/>
  <c r="F44"/>
  <c r="F425"/>
  <c r="F431"/>
  <c r="F429"/>
  <c r="F427"/>
  <c r="F423"/>
  <c r="F420"/>
  <c r="F419"/>
  <c r="F418"/>
  <c r="E315"/>
  <c r="D316"/>
  <c r="C317"/>
  <c r="E319"/>
  <c r="D320"/>
  <c r="C321"/>
  <c r="E323"/>
  <c r="D324"/>
  <c r="C325"/>
  <c r="E327"/>
  <c r="D328"/>
  <c r="C329"/>
  <c r="E331"/>
  <c r="D332"/>
  <c r="C333"/>
  <c r="E335"/>
  <c r="D315"/>
  <c r="C316"/>
  <c r="E318"/>
  <c r="D319"/>
  <c r="C320"/>
  <c r="E322"/>
  <c r="D323"/>
  <c r="C324"/>
  <c r="E326"/>
  <c r="C328"/>
  <c r="D331"/>
  <c r="E334"/>
  <c r="D326"/>
  <c r="E329"/>
  <c r="C331"/>
  <c r="D334"/>
  <c r="E316"/>
  <c r="D317"/>
  <c r="C318"/>
  <c r="E320"/>
  <c r="D321"/>
  <c r="C322"/>
  <c r="E324"/>
  <c r="D325"/>
  <c r="C326"/>
  <c r="E328"/>
  <c r="D329"/>
  <c r="C330"/>
  <c r="E332"/>
  <c r="D333"/>
  <c r="C334"/>
  <c r="D327"/>
  <c r="E330"/>
  <c r="C332"/>
  <c r="D335"/>
  <c r="C315"/>
  <c r="E317"/>
  <c r="D318"/>
  <c r="C319"/>
  <c r="E321"/>
  <c r="D322"/>
  <c r="C323"/>
  <c r="E325"/>
  <c r="C327"/>
  <c r="D330"/>
  <c r="E333"/>
  <c r="C335"/>
  <c r="F467"/>
  <c r="F461"/>
  <c r="F471"/>
  <c r="F456"/>
  <c r="L35" i="311"/>
  <c r="L33"/>
  <c r="L25"/>
  <c r="L36"/>
  <c r="F395" i="268"/>
  <c r="L37" i="311"/>
  <c r="L31"/>
  <c r="L18"/>
  <c r="L29"/>
  <c r="F377" i="268"/>
  <c r="F402"/>
  <c r="F400"/>
  <c r="F381"/>
  <c r="F388"/>
  <c r="F379"/>
  <c r="F383"/>
  <c r="L15" i="311"/>
  <c r="D349" i="268"/>
  <c r="D358"/>
  <c r="D360"/>
  <c r="D364"/>
  <c r="D365"/>
  <c r="D366"/>
  <c r="D367"/>
  <c r="D368"/>
  <c r="D369"/>
  <c r="D370"/>
  <c r="D371"/>
  <c r="D372"/>
  <c r="D373"/>
  <c r="C364"/>
  <c r="C366"/>
  <c r="C368"/>
  <c r="C370"/>
  <c r="C372"/>
  <c r="E364"/>
  <c r="E365"/>
  <c r="E366"/>
  <c r="E367"/>
  <c r="E368"/>
  <c r="E369"/>
  <c r="E370"/>
  <c r="E371"/>
  <c r="E372"/>
  <c r="E373"/>
  <c r="C355"/>
  <c r="C365"/>
  <c r="C367"/>
  <c r="C369"/>
  <c r="C371"/>
  <c r="C373"/>
  <c r="L143"/>
  <c r="L123"/>
  <c r="L159"/>
  <c r="L130"/>
  <c r="L144"/>
  <c r="L125"/>
  <c r="L114"/>
  <c r="L157"/>
  <c r="L139"/>
  <c r="L142"/>
  <c r="L127"/>
  <c r="L152"/>
  <c r="L116"/>
  <c r="L140"/>
  <c r="L108"/>
  <c r="L146"/>
  <c r="L111"/>
  <c r="L154"/>
  <c r="L110"/>
  <c r="L132"/>
  <c r="L129"/>
  <c r="L141"/>
  <c r="L117"/>
  <c r="L124"/>
  <c r="L138"/>
  <c r="L147"/>
  <c r="L121"/>
  <c r="L150"/>
  <c r="L109"/>
  <c r="L137"/>
  <c r="L128"/>
  <c r="L145"/>
  <c r="L126"/>
  <c r="L122"/>
  <c r="L119"/>
  <c r="L133"/>
  <c r="L131"/>
  <c r="L136"/>
  <c r="L134"/>
  <c r="L158"/>
  <c r="L107"/>
  <c r="L115"/>
  <c r="L120"/>
  <c r="L327"/>
  <c r="L306"/>
  <c r="L311"/>
  <c r="L329"/>
  <c r="L304"/>
  <c r="L328"/>
  <c r="L362"/>
  <c r="L359"/>
  <c r="L489"/>
  <c r="L481"/>
  <c r="L473"/>
  <c r="L465"/>
  <c r="L457"/>
  <c r="L486"/>
  <c r="L470"/>
  <c r="L456"/>
  <c r="L494"/>
  <c r="L476"/>
  <c r="L458"/>
  <c r="L487"/>
  <c r="L479"/>
  <c r="L471"/>
  <c r="L463"/>
  <c r="L455"/>
  <c r="L482"/>
  <c r="L468"/>
  <c r="L488"/>
  <c r="L472"/>
  <c r="L413"/>
  <c r="L387"/>
  <c r="L385"/>
  <c r="L41"/>
  <c r="L326"/>
  <c r="L333"/>
  <c r="L317"/>
  <c r="L318"/>
  <c r="L303"/>
  <c r="L331"/>
  <c r="L335"/>
  <c r="L307"/>
  <c r="L319"/>
  <c r="L334"/>
  <c r="L372"/>
  <c r="L365"/>
  <c r="L386"/>
  <c r="L408"/>
  <c r="L391"/>
  <c r="L323"/>
  <c r="L316"/>
  <c r="L308"/>
  <c r="L321"/>
  <c r="L310"/>
  <c r="L398"/>
  <c r="L322"/>
  <c r="L314"/>
  <c r="L313"/>
  <c r="L325"/>
  <c r="L305"/>
  <c r="L349"/>
  <c r="L373"/>
  <c r="L384"/>
  <c r="L396"/>
  <c r="L312"/>
  <c r="L332"/>
  <c r="L324"/>
  <c r="L309"/>
  <c r="L315"/>
  <c r="L320"/>
  <c r="L27"/>
  <c r="L301"/>
  <c r="L74"/>
  <c r="L63"/>
  <c r="L289"/>
  <c r="L282"/>
  <c r="F443"/>
  <c r="F441"/>
  <c r="F449"/>
  <c r="F440"/>
  <c r="F454"/>
  <c r="L39" i="288"/>
  <c r="L42"/>
  <c r="L36"/>
  <c r="L46"/>
  <c r="L30"/>
  <c r="F81" i="268"/>
  <c r="L38" i="288"/>
  <c r="L31"/>
  <c r="L32"/>
  <c r="F70" i="268"/>
  <c r="F76"/>
  <c r="L33" i="288"/>
  <c r="F67" i="268"/>
  <c r="L43" i="288"/>
  <c r="F64" i="268"/>
  <c r="F65"/>
  <c r="F80"/>
  <c r="F75"/>
  <c r="F72"/>
  <c r="L47" i="288"/>
  <c r="L37"/>
  <c r="F189" i="268"/>
  <c r="F192"/>
  <c r="F185"/>
  <c r="F182"/>
  <c r="F196"/>
  <c r="F193"/>
  <c r="F490"/>
  <c r="F479"/>
  <c r="F475"/>
  <c r="F481"/>
  <c r="F494"/>
  <c r="F493"/>
  <c r="F492"/>
  <c r="L47" i="311"/>
  <c r="L39"/>
  <c r="F407" i="268"/>
  <c r="L41" i="311"/>
  <c r="F406" i="268"/>
  <c r="L43" i="311"/>
  <c r="F414" i="268"/>
  <c r="E24" i="306"/>
  <c r="E277" i="268"/>
  <c r="D278"/>
  <c r="C279"/>
  <c r="E281"/>
  <c r="D282"/>
  <c r="C283"/>
  <c r="E285"/>
  <c r="D286"/>
  <c r="C287"/>
  <c r="E289"/>
  <c r="D290"/>
  <c r="C291"/>
  <c r="E293"/>
  <c r="D294"/>
  <c r="C295"/>
  <c r="E297"/>
  <c r="D298"/>
  <c r="C299"/>
  <c r="E301"/>
  <c r="C297"/>
  <c r="D300"/>
  <c r="C276"/>
  <c r="D279"/>
  <c r="E282"/>
  <c r="C284"/>
  <c r="D287"/>
  <c r="E290"/>
  <c r="C292"/>
  <c r="D295"/>
  <c r="E298"/>
  <c r="C300"/>
  <c r="E276"/>
  <c r="D277"/>
  <c r="C278"/>
  <c r="E280"/>
  <c r="D281"/>
  <c r="C282"/>
  <c r="E284"/>
  <c r="D285"/>
  <c r="C286"/>
  <c r="E288"/>
  <c r="D289"/>
  <c r="C290"/>
  <c r="E292"/>
  <c r="D293"/>
  <c r="C294"/>
  <c r="E296"/>
  <c r="D297"/>
  <c r="C298"/>
  <c r="E300"/>
  <c r="D301"/>
  <c r="D276"/>
  <c r="C277"/>
  <c r="E279"/>
  <c r="D280"/>
  <c r="C281"/>
  <c r="E283"/>
  <c r="D284"/>
  <c r="C285"/>
  <c r="E287"/>
  <c r="D288"/>
  <c r="C289"/>
  <c r="E291"/>
  <c r="D292"/>
  <c r="C293"/>
  <c r="E295"/>
  <c r="D296"/>
  <c r="E299"/>
  <c r="C301"/>
  <c r="E278"/>
  <c r="C280"/>
  <c r="D283"/>
  <c r="E286"/>
  <c r="C288"/>
  <c r="D291"/>
  <c r="E294"/>
  <c r="C296"/>
  <c r="D299"/>
  <c r="D13"/>
  <c r="C14"/>
  <c r="E16"/>
  <c r="D17"/>
  <c r="C18"/>
  <c r="E20"/>
  <c r="D21"/>
  <c r="C22"/>
  <c r="E24"/>
  <c r="D25"/>
  <c r="C26"/>
  <c r="E28"/>
  <c r="D29"/>
  <c r="C30"/>
  <c r="E32"/>
  <c r="D33"/>
  <c r="C34"/>
  <c r="E36"/>
  <c r="D37"/>
  <c r="C38"/>
  <c r="E40"/>
  <c r="D19"/>
  <c r="E22"/>
  <c r="C24"/>
  <c r="D27"/>
  <c r="E30"/>
  <c r="C32"/>
  <c r="D35"/>
  <c r="E38"/>
  <c r="C40"/>
  <c r="D14"/>
  <c r="E17"/>
  <c r="C19"/>
  <c r="E21"/>
  <c r="C23"/>
  <c r="D26"/>
  <c r="E29"/>
  <c r="C31"/>
  <c r="D34"/>
  <c r="E37"/>
  <c r="C39"/>
  <c r="C13"/>
  <c r="E15"/>
  <c r="D16"/>
  <c r="C17"/>
  <c r="E19"/>
  <c r="D20"/>
  <c r="C21"/>
  <c r="E23"/>
  <c r="D24"/>
  <c r="C25"/>
  <c r="E27"/>
  <c r="D28"/>
  <c r="C29"/>
  <c r="E31"/>
  <c r="D32"/>
  <c r="C33"/>
  <c r="E35"/>
  <c r="D36"/>
  <c r="C37"/>
  <c r="E39"/>
  <c r="D40"/>
  <c r="E14"/>
  <c r="D15"/>
  <c r="C16"/>
  <c r="E18"/>
  <c r="C20"/>
  <c r="D23"/>
  <c r="E26"/>
  <c r="C28"/>
  <c r="D31"/>
  <c r="E34"/>
  <c r="C36"/>
  <c r="D39"/>
  <c r="E13"/>
  <c r="C15"/>
  <c r="D18"/>
  <c r="D22"/>
  <c r="E25"/>
  <c r="C27"/>
  <c r="D30"/>
  <c r="E33"/>
  <c r="C35"/>
  <c r="D38"/>
  <c r="E54" i="306"/>
  <c r="M64" i="304"/>
  <c r="E35" i="306"/>
  <c r="E39" i="288"/>
  <c r="D73" i="268" s="1"/>
  <c r="C124" i="306"/>
  <c r="M58" i="304"/>
  <c r="D138"/>
  <c r="M94"/>
  <c r="L92" i="306"/>
  <c r="L61"/>
  <c r="E50" i="304"/>
  <c r="D44" i="306"/>
  <c r="F30" i="304"/>
  <c r="E16" i="306"/>
  <c r="L70"/>
  <c r="E11" i="288"/>
  <c r="D11"/>
  <c r="D92" i="268"/>
  <c r="N124" i="304"/>
  <c r="N27"/>
  <c r="N80"/>
  <c r="N93" i="306"/>
  <c r="F98"/>
  <c r="E445" i="268"/>
  <c r="O7" i="304"/>
  <c r="F66" i="306"/>
  <c r="C309" i="268"/>
  <c r="D200"/>
  <c r="D123" i="304"/>
  <c r="F132"/>
  <c r="N55"/>
  <c r="E38" i="306"/>
  <c r="C86"/>
  <c r="D142" i="304"/>
  <c r="D81" i="306"/>
  <c r="F17" i="304"/>
  <c r="M12"/>
  <c r="C7" i="306"/>
  <c r="M114"/>
  <c r="E33" i="311"/>
  <c r="D400" i="268" s="1"/>
  <c r="L85" i="304"/>
  <c r="M102"/>
  <c r="N105"/>
  <c r="F51" i="306"/>
  <c r="C36"/>
  <c r="C54"/>
  <c r="F45" i="311"/>
  <c r="E412" i="268" s="1"/>
  <c r="L111" i="304"/>
  <c r="O57"/>
  <c r="K52" i="306"/>
  <c r="D29" i="304"/>
  <c r="F39" i="306"/>
  <c r="K83"/>
  <c r="N112"/>
  <c r="M65" i="304"/>
  <c r="O34"/>
  <c r="D58" i="306"/>
  <c r="C439" i="268"/>
  <c r="D442"/>
  <c r="F112" i="304"/>
  <c r="C122" i="268"/>
  <c r="D171"/>
  <c r="D134" i="304"/>
  <c r="C51"/>
  <c r="E112"/>
  <c r="F18"/>
  <c r="E40" i="288"/>
  <c r="D74" i="268" s="1"/>
  <c r="N51" i="304"/>
  <c r="C196" i="268"/>
  <c r="D34" i="304"/>
  <c r="K29" i="306"/>
  <c r="E44" i="304"/>
  <c r="D120" i="268"/>
  <c r="L104" i="304"/>
  <c r="D34" i="288"/>
  <c r="C68" i="268" s="1"/>
  <c r="C29" i="304"/>
  <c r="M7"/>
  <c r="C12"/>
  <c r="C431" i="268"/>
  <c r="C53" i="306"/>
  <c r="M51"/>
  <c r="D29" i="311"/>
  <c r="F40" i="288"/>
  <c r="E74" i="268" s="1"/>
  <c r="N73" i="304"/>
  <c r="L13" i="306"/>
  <c r="C62" i="304"/>
  <c r="D490" i="268"/>
  <c r="N67" i="304"/>
  <c r="C43" i="288"/>
  <c r="E116" i="268"/>
  <c r="F18" i="288"/>
  <c r="L112" i="306"/>
  <c r="E312" i="268"/>
  <c r="K116" i="306"/>
  <c r="E106" i="304"/>
  <c r="L63" i="306"/>
  <c r="C492" i="268"/>
  <c r="E127" i="304"/>
  <c r="E75"/>
  <c r="O38"/>
  <c r="M29"/>
  <c r="C175" i="268"/>
  <c r="C485"/>
  <c r="F46" i="311"/>
  <c r="E413" i="268" s="1"/>
  <c r="D129" i="306"/>
  <c r="E485" i="268"/>
  <c r="N56" i="306"/>
  <c r="C34" i="288"/>
  <c r="F95" i="306"/>
  <c r="C471" i="268"/>
  <c r="N107" i="304"/>
  <c r="N16"/>
  <c r="F94" i="306"/>
  <c r="N107"/>
  <c r="C187" i="268"/>
  <c r="D45" i="306"/>
  <c r="D40" i="288"/>
  <c r="C74" i="268" s="1"/>
  <c r="M44" i="304"/>
  <c r="L67" i="306"/>
  <c r="M115" i="304"/>
  <c r="C66" i="306"/>
  <c r="E128"/>
  <c r="D11" i="311"/>
  <c r="E434" i="268"/>
  <c r="F48" i="304"/>
  <c r="L59" i="306"/>
  <c r="D46" i="288"/>
  <c r="C80" i="268" s="1"/>
  <c r="C64" i="306"/>
  <c r="E68"/>
  <c r="D117" i="268"/>
  <c r="C443"/>
  <c r="K74" i="306"/>
  <c r="D58" i="304"/>
  <c r="F21"/>
  <c r="M109" i="306"/>
  <c r="K53"/>
  <c r="F108" i="304"/>
  <c r="N20" i="306"/>
  <c r="E76"/>
  <c r="K110"/>
  <c r="E33" i="288"/>
  <c r="D67" i="268" s="1"/>
  <c r="N43" i="306"/>
  <c r="C451" i="268"/>
  <c r="F27" i="304"/>
  <c r="N105" i="306"/>
  <c r="K8"/>
  <c r="E474" i="268"/>
  <c r="N78" i="306"/>
  <c r="D59"/>
  <c r="E123"/>
  <c r="M68" i="304"/>
  <c r="F125" i="306"/>
  <c r="D101"/>
  <c r="O44" i="304"/>
  <c r="O17"/>
  <c r="L115" i="306"/>
  <c r="N87"/>
  <c r="D35"/>
  <c r="C34" i="304"/>
  <c r="L39"/>
  <c r="N89"/>
  <c r="M40"/>
  <c r="F16" i="306"/>
  <c r="F12" i="304"/>
  <c r="E86" i="306"/>
  <c r="L78"/>
  <c r="E87"/>
  <c r="N97" i="304"/>
  <c r="M64" i="306"/>
  <c r="M112" i="304"/>
  <c r="E31" i="288"/>
  <c r="D65" i="268" s="1"/>
  <c r="E192"/>
  <c r="L25" i="304"/>
  <c r="M89"/>
  <c r="D487" i="268"/>
  <c r="F14" i="306"/>
  <c r="E200" i="268"/>
  <c r="E27" i="311"/>
  <c r="C28" i="304"/>
  <c r="N80" i="306"/>
  <c r="C445" i="268"/>
  <c r="L83" i="304"/>
  <c r="L42" i="306"/>
  <c r="N68" i="304"/>
  <c r="C302" i="268"/>
  <c r="N116" i="306"/>
  <c r="L91" i="304"/>
  <c r="F42"/>
  <c r="C136" i="306"/>
  <c r="F34" i="311"/>
  <c r="E401" i="268" s="1"/>
  <c r="C64" i="304"/>
  <c r="F19" i="311"/>
  <c r="C134" i="306"/>
  <c r="E486" i="268"/>
  <c r="E110"/>
  <c r="E17" i="306"/>
  <c r="M19" i="304"/>
  <c r="E275" i="268"/>
  <c r="D122"/>
  <c r="L116" i="306"/>
  <c r="L124" i="304"/>
  <c r="C8" i="306"/>
  <c r="N64" i="304"/>
  <c r="O109"/>
  <c r="N97" i="306"/>
  <c r="O50" i="304"/>
  <c r="C53"/>
  <c r="D52" i="306"/>
  <c r="F140" i="304"/>
  <c r="C46" i="306"/>
  <c r="E123" i="304"/>
  <c r="E97" i="306"/>
  <c r="N56" i="304"/>
  <c r="D45" i="288"/>
  <c r="C79" i="268" s="1"/>
  <c r="E138" i="306"/>
  <c r="E15"/>
  <c r="F70" i="304"/>
  <c r="N91" i="306"/>
  <c r="D28"/>
  <c r="E43" i="288"/>
  <c r="D77" i="268" s="1"/>
  <c r="M67" i="304"/>
  <c r="N113" i="306"/>
  <c r="F9"/>
  <c r="D139" i="304"/>
  <c r="M81" i="306"/>
  <c r="E34" i="288"/>
  <c r="D68" i="268" s="1"/>
  <c r="N101" i="306"/>
  <c r="E126"/>
  <c r="O24" i="304"/>
  <c r="O19"/>
  <c r="C96"/>
  <c r="E489" i="268"/>
  <c r="D89" i="304"/>
  <c r="D20"/>
  <c r="C127"/>
  <c r="C44" i="288"/>
  <c r="M25" i="306"/>
  <c r="F15" i="311"/>
  <c r="C474" i="268"/>
  <c r="F101" i="306"/>
  <c r="L71"/>
  <c r="D191" i="268"/>
  <c r="M37" i="306"/>
  <c r="O110" i="304"/>
  <c r="K89" i="306"/>
  <c r="C45"/>
  <c r="O119" i="304"/>
  <c r="N39"/>
  <c r="D63"/>
  <c r="E26" i="311"/>
  <c r="F138" i="304"/>
  <c r="E81" i="306"/>
  <c r="M59"/>
  <c r="D266" i="268"/>
  <c r="D3"/>
  <c r="L90" i="304"/>
  <c r="N13"/>
  <c r="N32" i="306"/>
  <c r="L127" i="304"/>
  <c r="C80"/>
  <c r="E10" i="288"/>
  <c r="M71" i="304"/>
  <c r="N32"/>
  <c r="L43" i="306"/>
  <c r="D436" i="268"/>
  <c r="N103" i="306"/>
  <c r="E101"/>
  <c r="E82" i="304"/>
  <c r="L108" i="306"/>
  <c r="E122" i="304"/>
  <c r="C267" i="268"/>
  <c r="N12" i="306"/>
  <c r="E69" i="304"/>
  <c r="E125"/>
  <c r="E268" i="268"/>
  <c r="D124"/>
  <c r="E42" i="288"/>
  <c r="D76" i="268" s="1"/>
  <c r="D444"/>
  <c r="C24" i="304"/>
  <c r="D11"/>
  <c r="D13" i="288"/>
  <c r="C55" i="306"/>
  <c r="D452" i="268"/>
  <c r="F80" i="306"/>
  <c r="D453" i="268"/>
  <c r="C39" i="304"/>
  <c r="F474" i="268"/>
  <c r="F466"/>
  <c r="F190"/>
  <c r="F183"/>
  <c r="F176"/>
  <c r="F79"/>
  <c r="L45" i="288"/>
  <c r="F44" i="304"/>
  <c r="L66" i="306"/>
  <c r="E52"/>
  <c r="N63"/>
  <c r="E442" i="268"/>
  <c r="C135" i="306"/>
  <c r="E187" i="268"/>
  <c r="C20" i="304"/>
  <c r="C184" i="268"/>
  <c r="E482"/>
  <c r="F105" i="304"/>
  <c r="C123" i="306"/>
  <c r="N42"/>
  <c r="E28"/>
  <c r="O62" i="304"/>
  <c r="D71" i="306"/>
  <c r="F35"/>
  <c r="E439" i="268"/>
  <c r="M117" i="304"/>
  <c r="D54"/>
  <c r="D140"/>
  <c r="O21"/>
  <c r="C188" i="268"/>
  <c r="L105" i="306"/>
  <c r="K49"/>
  <c r="L9" i="304"/>
  <c r="C74"/>
  <c r="F55" i="306"/>
  <c r="M122" i="304"/>
  <c r="M62" i="306"/>
  <c r="D18"/>
  <c r="C132" i="304"/>
  <c r="K108" i="306"/>
  <c r="C475" i="268"/>
  <c r="E16" i="311"/>
  <c r="E94" i="304"/>
  <c r="C33"/>
  <c r="F32" i="306"/>
  <c r="E112" i="268"/>
  <c r="D22" i="304"/>
  <c r="M22" i="306"/>
  <c r="L74" i="304"/>
  <c r="F38" i="306"/>
  <c r="F128" i="304"/>
  <c r="O56"/>
  <c r="L96"/>
  <c r="L53"/>
  <c r="M98" i="306"/>
  <c r="D115" i="268"/>
  <c r="E107" i="304"/>
  <c r="F46" i="288"/>
  <c r="E80" i="268" s="1"/>
  <c r="K99" i="306"/>
  <c r="C442" i="268"/>
  <c r="M106" i="306"/>
  <c r="N66"/>
  <c r="O122" i="304"/>
  <c r="F75" i="306"/>
  <c r="D22" i="311"/>
  <c r="D37" i="288"/>
  <c r="C71" i="268" s="1"/>
  <c r="E100" i="304"/>
  <c r="F100"/>
  <c r="E36" i="311"/>
  <c r="D403" i="268" s="1"/>
  <c r="E30" i="306"/>
  <c r="K61"/>
  <c r="F19" i="288"/>
  <c r="C38" i="304"/>
  <c r="K82" i="306"/>
  <c r="L99" i="304"/>
  <c r="M84"/>
  <c r="C123"/>
  <c r="E438" i="268"/>
  <c r="N18" i="304"/>
  <c r="E189" i="268"/>
  <c r="F44" i="288"/>
  <c r="E78" i="268" s="1"/>
  <c r="L97" i="304"/>
  <c r="N75"/>
  <c r="L49"/>
  <c r="E12" i="288"/>
  <c r="L54" i="306"/>
  <c r="L73" i="304"/>
  <c r="O43"/>
  <c r="F46" i="306"/>
  <c r="D22"/>
  <c r="C45" i="311"/>
  <c r="N12" i="304"/>
  <c r="E28" i="288"/>
  <c r="D62" i="268" s="1"/>
  <c r="C79" i="304"/>
  <c r="K64" i="306"/>
  <c r="E94"/>
  <c r="D10" i="311"/>
  <c r="L126" i="304"/>
  <c r="C40" i="311"/>
  <c r="E22" i="304"/>
  <c r="L23" i="306"/>
  <c r="E74"/>
  <c r="L12" i="304"/>
  <c r="L17" i="306"/>
  <c r="F83" i="304"/>
  <c r="N55" i="306"/>
  <c r="C10"/>
  <c r="K25"/>
  <c r="E98" i="304"/>
  <c r="M78"/>
  <c r="C441" i="268"/>
  <c r="E432"/>
  <c r="O41" i="304"/>
  <c r="E193" i="268"/>
  <c r="L108" i="304"/>
  <c r="E78"/>
  <c r="O55"/>
  <c r="M82"/>
  <c r="C190" i="268"/>
  <c r="M9" i="306"/>
  <c r="O23" i="304"/>
  <c r="C469" i="268"/>
  <c r="F72" i="304"/>
  <c r="N30" i="306"/>
  <c r="D42" i="288"/>
  <c r="C76" i="268" s="1"/>
  <c r="D135" i="306"/>
  <c r="N112" i="304"/>
  <c r="D117"/>
  <c r="C271" i="268"/>
  <c r="E490"/>
  <c r="C100"/>
  <c r="D60" i="306"/>
  <c r="O128" i="304"/>
  <c r="C88" i="306"/>
  <c r="L74"/>
  <c r="L61" i="304"/>
  <c r="C17"/>
  <c r="L119"/>
  <c r="F109"/>
  <c r="F23"/>
  <c r="D36" i="306"/>
  <c r="E63" i="304"/>
  <c r="K17" i="306"/>
  <c r="O107" i="304"/>
  <c r="E103"/>
  <c r="D127" i="306"/>
  <c r="L93"/>
  <c r="K100"/>
  <c r="E124" i="268"/>
  <c r="C95" i="304"/>
  <c r="N48"/>
  <c r="F119"/>
  <c r="O81"/>
  <c r="D133"/>
  <c r="D61"/>
  <c r="K72" i="306"/>
  <c r="D11"/>
  <c r="N100"/>
  <c r="D59" i="304"/>
  <c r="C108"/>
  <c r="E3" i="268"/>
  <c r="N19" i="306"/>
  <c r="C7" i="304"/>
  <c r="D125"/>
  <c r="E45" i="288"/>
  <c r="D79" i="268" s="1"/>
  <c r="E99" i="304"/>
  <c r="F47" i="311"/>
  <c r="E414" i="268" s="1"/>
  <c r="D14" i="288"/>
  <c r="D23" i="311"/>
  <c r="F103" i="304"/>
  <c r="L16" i="306"/>
  <c r="E37" i="288"/>
  <c r="D71" i="268" s="1"/>
  <c r="M17" i="306"/>
  <c r="E40" i="304"/>
  <c r="C83"/>
  <c r="E119" i="268"/>
  <c r="D91" i="306"/>
  <c r="M49"/>
  <c r="D270" i="268"/>
  <c r="D120" i="304"/>
  <c r="C101" i="306"/>
  <c r="C93" i="304"/>
  <c r="C268" i="268"/>
  <c r="D99" i="306"/>
  <c r="M82"/>
  <c r="D79" i="304"/>
  <c r="E483" i="268"/>
  <c r="E53" i="306"/>
  <c r="C55" i="304"/>
  <c r="C449" i="268"/>
  <c r="D74" i="306"/>
  <c r="N44" i="304"/>
  <c r="D51" i="306"/>
  <c r="D52" i="304"/>
  <c r="L97" i="306"/>
  <c r="K93"/>
  <c r="M61"/>
  <c r="E30" i="288"/>
  <c r="D64" i="268" s="1"/>
  <c r="E97" i="304"/>
  <c r="N67" i="306"/>
  <c r="F23"/>
  <c r="D21" i="304"/>
  <c r="C308" i="268"/>
  <c r="O59" i="304"/>
  <c r="F36" i="311"/>
  <c r="E403" i="268" s="1"/>
  <c r="F142" i="304"/>
  <c r="E136" i="306"/>
  <c r="C266" i="268"/>
  <c r="F33" i="304"/>
  <c r="E60" i="306"/>
  <c r="O72" i="304"/>
  <c r="F85" i="306"/>
  <c r="F131" i="304"/>
  <c r="N117"/>
  <c r="M52"/>
  <c r="E72"/>
  <c r="O126"/>
  <c r="E179" i="268"/>
  <c r="D78" i="304"/>
  <c r="C71"/>
  <c r="F12" i="288"/>
  <c r="C4" i="268"/>
  <c r="E70" i="304"/>
  <c r="N42"/>
  <c r="F65" i="306"/>
  <c r="E5" i="268"/>
  <c r="F70" i="306"/>
  <c r="C94"/>
  <c r="C49"/>
  <c r="C125" i="304"/>
  <c r="E93"/>
  <c r="D85" i="306"/>
  <c r="M96" i="304"/>
  <c r="D32" i="306"/>
  <c r="K95"/>
  <c r="E45" i="311"/>
  <c r="D412" i="268" s="1"/>
  <c r="E37" i="306"/>
  <c r="O75" i="304"/>
  <c r="F60"/>
  <c r="D53"/>
  <c r="M87" i="306"/>
  <c r="C45" i="288"/>
  <c r="F8" i="304"/>
  <c r="E272" i="268"/>
  <c r="C40" i="304"/>
  <c r="K94" i="306"/>
  <c r="N84"/>
  <c r="L110"/>
  <c r="E65"/>
  <c r="F84"/>
  <c r="F17"/>
  <c r="K11"/>
  <c r="D493" i="268"/>
  <c r="D24" i="306"/>
  <c r="N54"/>
  <c r="E23" i="311"/>
  <c r="N69" i="306"/>
  <c r="K36"/>
  <c r="E311" i="268"/>
  <c r="C50" i="304"/>
  <c r="N27" i="306"/>
  <c r="L18"/>
  <c r="M66" i="304"/>
  <c r="E453" i="268"/>
  <c r="L11" i="306"/>
  <c r="M86"/>
  <c r="N88"/>
  <c r="K103"/>
  <c r="D30" i="304"/>
  <c r="L8" i="306"/>
  <c r="L113"/>
  <c r="F40"/>
  <c r="L89" i="304"/>
  <c r="C100"/>
  <c r="E131"/>
  <c r="E109"/>
  <c r="C25" i="306"/>
  <c r="L79"/>
  <c r="O33" i="304"/>
  <c r="O114"/>
  <c r="M123"/>
  <c r="D44" i="311"/>
  <c r="C411" i="268" s="1"/>
  <c r="E15" i="288"/>
  <c r="K80" i="306"/>
  <c r="E478" i="268"/>
  <c r="K28" i="306"/>
  <c r="O63" i="304"/>
  <c r="C275" i="268"/>
  <c r="L51" i="306"/>
  <c r="K101"/>
  <c r="F45"/>
  <c r="N109" i="304"/>
  <c r="N29" i="306"/>
  <c r="L23" i="304"/>
  <c r="L94"/>
  <c r="D438" i="268"/>
  <c r="D113" i="304"/>
  <c r="E65"/>
  <c r="L93"/>
  <c r="E479" i="268"/>
  <c r="E34" i="304"/>
  <c r="O112"/>
  <c r="C112"/>
  <c r="E488" i="268"/>
  <c r="N81" i="306"/>
  <c r="O71" i="304"/>
  <c r="F76" i="306"/>
  <c r="M37" i="304"/>
  <c r="C310" i="268"/>
  <c r="M127" i="304"/>
  <c r="E137"/>
  <c r="E39"/>
  <c r="F29" i="288"/>
  <c r="E63" i="268" s="1"/>
  <c r="F55" i="304"/>
  <c r="N21" i="306"/>
  <c r="F8" i="311"/>
  <c r="F78" i="304"/>
  <c r="M113"/>
  <c r="D14" i="306"/>
  <c r="E89"/>
  <c r="L51" i="304"/>
  <c r="M72" i="306"/>
  <c r="C122" i="304"/>
  <c r="M105" i="306"/>
  <c r="M80"/>
  <c r="D31" i="311"/>
  <c r="C398" i="268" s="1"/>
  <c r="N114" i="304"/>
  <c r="L80" i="306"/>
  <c r="D182" i="268"/>
  <c r="E273"/>
  <c r="F85" i="304"/>
  <c r="F45" i="288"/>
  <c r="E79" i="268" s="1"/>
  <c r="K68" i="306"/>
  <c r="F14" i="288"/>
  <c r="F96" i="306"/>
  <c r="D44" i="288"/>
  <c r="C78" i="268" s="1"/>
  <c r="F35" i="288"/>
  <c r="E69" i="268" s="1"/>
  <c r="E98"/>
  <c r="M91" i="306"/>
  <c r="K86"/>
  <c r="F21" i="288"/>
  <c r="M55" i="304"/>
  <c r="M60"/>
  <c r="K62" i="306"/>
  <c r="E444" i="268"/>
  <c r="E449"/>
  <c r="M46" i="306"/>
  <c r="E8" i="288"/>
  <c r="E269" i="268"/>
  <c r="C31" i="304"/>
  <c r="E29"/>
  <c r="K32" i="306"/>
  <c r="F100"/>
  <c r="L17" i="304"/>
  <c r="K114" i="306"/>
  <c r="E108" i="304"/>
  <c r="C314" i="268"/>
  <c r="E10" i="304"/>
  <c r="F54" i="306"/>
  <c r="C477" i="268"/>
  <c r="M21" i="306"/>
  <c r="L59" i="304"/>
  <c r="E115" i="268"/>
  <c r="D50" i="304"/>
  <c r="M124"/>
  <c r="D20" i="311"/>
  <c r="L38" i="304"/>
  <c r="C38" i="306"/>
  <c r="D137"/>
  <c r="E117" i="268"/>
  <c r="F43" i="311"/>
  <c r="E410" i="268" s="1"/>
  <c r="D18" i="311"/>
  <c r="D484" i="268"/>
  <c r="E35" i="288"/>
  <c r="D69" i="268" s="1"/>
  <c r="D42" i="311"/>
  <c r="C409" i="268" s="1"/>
  <c r="L48" i="306"/>
  <c r="N11"/>
  <c r="K69"/>
  <c r="D267" i="268"/>
  <c r="E195"/>
  <c r="O37" i="304"/>
  <c r="F10" i="288"/>
  <c r="N126" i="304"/>
  <c r="O121"/>
  <c r="E48"/>
  <c r="N77" i="306"/>
  <c r="F129"/>
  <c r="E9" i="304"/>
  <c r="E47" i="311"/>
  <c r="D414" i="268" s="1"/>
  <c r="D65" i="304"/>
  <c r="F28" i="306"/>
  <c r="C113" i="268"/>
  <c r="M79" i="304"/>
  <c r="N127"/>
  <c r="D434" i="268"/>
  <c r="F123" i="304"/>
  <c r="F20" i="288"/>
  <c r="N114" i="306"/>
  <c r="F89"/>
  <c r="C85" i="304"/>
  <c r="D198" i="268"/>
  <c r="D108"/>
  <c r="M10" i="306"/>
  <c r="L68" i="304"/>
  <c r="E133" i="306"/>
  <c r="O14" i="304"/>
  <c r="D494" i="268"/>
  <c r="C125" i="306"/>
  <c r="E49"/>
  <c r="D314" i="268"/>
  <c r="C161"/>
  <c r="E42" i="311"/>
  <c r="D409" i="268" s="1"/>
  <c r="C191"/>
  <c r="O80" i="304"/>
  <c r="M19" i="306"/>
  <c r="K81"/>
  <c r="M114" i="304"/>
  <c r="C22" i="306"/>
  <c r="M26" i="304"/>
  <c r="D197" i="268"/>
  <c r="O73" i="304"/>
  <c r="C11"/>
  <c r="N86" i="306"/>
  <c r="O70" i="304"/>
  <c r="E443" i="268"/>
  <c r="D23" i="288"/>
  <c r="C452" i="268"/>
  <c r="D432"/>
  <c r="L18" i="304"/>
  <c r="C5" i="268"/>
  <c r="O10" i="304"/>
  <c r="L102"/>
  <c r="C3" i="268"/>
  <c r="C52" i="304"/>
  <c r="L80"/>
  <c r="O31"/>
  <c r="D474" i="268"/>
  <c r="E18" i="311"/>
  <c r="D41" i="288"/>
  <c r="C75" i="268" s="1"/>
  <c r="E139" i="304"/>
  <c r="D475" i="268"/>
  <c r="C73" i="304"/>
  <c r="C105"/>
  <c r="M56"/>
  <c r="D10" i="306"/>
  <c r="N16"/>
  <c r="F21" i="311"/>
  <c r="F64" i="306"/>
  <c r="N108"/>
  <c r="E492" i="268"/>
  <c r="N118" i="304"/>
  <c r="N77"/>
  <c r="M18"/>
  <c r="D32"/>
  <c r="M85" i="306"/>
  <c r="F104" i="304"/>
  <c r="E142"/>
  <c r="M97" i="306"/>
  <c r="C8" i="304"/>
  <c r="D13"/>
  <c r="N20"/>
  <c r="C51" i="306"/>
  <c r="L104"/>
  <c r="E20" i="311"/>
  <c r="E267" i="268"/>
  <c r="M110" i="306"/>
  <c r="E271" i="268"/>
  <c r="D30" i="288"/>
  <c r="C64" i="268" s="1"/>
  <c r="E29" i="311"/>
  <c r="C58" i="304"/>
  <c r="L65"/>
  <c r="M23"/>
  <c r="E79" i="306"/>
  <c r="L76" i="304"/>
  <c r="D124" i="306"/>
  <c r="D56"/>
  <c r="D67"/>
  <c r="E448" i="268"/>
  <c r="D313"/>
  <c r="N95" i="304"/>
  <c r="L14" i="306"/>
  <c r="E32"/>
  <c r="D109" i="268"/>
  <c r="D44" i="304"/>
  <c r="C65" i="306"/>
  <c r="L30" i="304"/>
  <c r="C139"/>
  <c r="N25" i="306"/>
  <c r="N34" i="304"/>
  <c r="F29" i="311"/>
  <c r="D43" i="288"/>
  <c r="C77" i="268" s="1"/>
  <c r="F138" i="306"/>
  <c r="F29" i="304"/>
  <c r="N109" i="306"/>
  <c r="D132" i="304"/>
  <c r="D35" i="311"/>
  <c r="C402" i="268" s="1"/>
  <c r="L43" i="304"/>
  <c r="M71" i="306"/>
  <c r="D27" i="304"/>
  <c r="C91"/>
  <c r="K54" i="306"/>
  <c r="F88"/>
  <c r="O108" i="304"/>
  <c r="D9"/>
  <c r="D90" i="306"/>
  <c r="E73" i="304"/>
  <c r="E110"/>
  <c r="F121"/>
  <c r="D81"/>
  <c r="D21" i="288"/>
  <c r="N33" i="304"/>
  <c r="O39"/>
  <c r="E78" i="306"/>
  <c r="D84"/>
  <c r="E17" i="304"/>
  <c r="C6" i="268"/>
  <c r="M67" i="306"/>
  <c r="L109" i="304"/>
  <c r="C77" i="306"/>
  <c r="E132" i="304"/>
  <c r="C84"/>
  <c r="C76" i="306"/>
  <c r="C453" i="268"/>
  <c r="M93" i="306"/>
  <c r="M70"/>
  <c r="M23"/>
  <c r="E11" i="311"/>
  <c r="O27" i="304"/>
  <c r="D35" i="288"/>
  <c r="C69" i="268" s="1"/>
  <c r="E119" i="304"/>
  <c r="L87" i="306"/>
  <c r="C135" i="304"/>
  <c r="F37" i="306"/>
  <c r="N100" i="304"/>
  <c r="N62" i="306"/>
  <c r="D12" i="288"/>
  <c r="E469" i="268"/>
  <c r="L57" i="306"/>
  <c r="D33" i="288"/>
  <c r="C67" i="268" s="1"/>
  <c r="E452"/>
  <c r="L15" i="304"/>
  <c r="M57" i="306"/>
  <c r="E100"/>
  <c r="C124" i="304"/>
  <c r="F141"/>
  <c r="M14" i="306"/>
  <c r="D183" i="268"/>
  <c r="E23" i="288"/>
  <c r="L20" i="304"/>
  <c r="C179" i="268"/>
  <c r="C24" i="306"/>
  <c r="D73" i="304"/>
  <c r="L14"/>
  <c r="L52"/>
  <c r="L27"/>
  <c r="N99"/>
  <c r="F38" i="288"/>
  <c r="E72" i="268" s="1"/>
  <c r="M48" i="304"/>
  <c r="E14" i="306"/>
  <c r="O117" i="304"/>
  <c r="E12"/>
  <c r="D95"/>
  <c r="M116"/>
  <c r="F24" i="311"/>
  <c r="C480" i="268"/>
  <c r="D16" i="311"/>
  <c r="L32" i="306"/>
  <c r="E473" i="268"/>
  <c r="E194"/>
  <c r="D308"/>
  <c r="M69" i="306"/>
  <c r="E133" i="304"/>
  <c r="D7"/>
  <c r="D55"/>
  <c r="D97" i="306"/>
  <c r="N35"/>
  <c r="E83" i="304"/>
  <c r="D55" i="306"/>
  <c r="C115" i="268"/>
  <c r="L9" i="306"/>
  <c r="D103" i="304"/>
  <c r="C38" i="288"/>
  <c r="E85" i="304"/>
  <c r="C491" i="268"/>
  <c r="O51" i="304"/>
  <c r="O91"/>
  <c r="D96"/>
  <c r="M110"/>
  <c r="L103" i="306"/>
  <c r="C111" i="268"/>
  <c r="K19" i="306"/>
  <c r="E90" i="304"/>
  <c r="D178" i="268"/>
  <c r="L122" i="304"/>
  <c r="K46" i="306"/>
  <c r="F57"/>
  <c r="C32" i="288"/>
  <c r="L112" i="304"/>
  <c r="D481" i="268"/>
  <c r="L60" i="304"/>
  <c r="N17" i="306"/>
  <c r="F61" i="304"/>
  <c r="M105"/>
  <c r="M85"/>
  <c r="L90" i="306"/>
  <c r="E18" i="288"/>
  <c r="C80" i="306"/>
  <c r="D17" i="288"/>
  <c r="E55" i="306"/>
  <c r="D112" i="304"/>
  <c r="N94" i="306"/>
  <c r="O96" i="304"/>
  <c r="N74" i="306"/>
  <c r="O76" i="304"/>
  <c r="E43"/>
  <c r="L123"/>
  <c r="C493" i="268"/>
  <c r="N38" i="306"/>
  <c r="D16"/>
  <c r="E309" i="268"/>
  <c r="E61" i="304"/>
  <c r="F11" i="306"/>
  <c r="C44"/>
  <c r="D134"/>
  <c r="D184" i="268"/>
  <c r="O77" i="304"/>
  <c r="F71" i="306"/>
  <c r="C193" i="268"/>
  <c r="M11" i="304"/>
  <c r="D18" i="288"/>
  <c r="E141" i="304"/>
  <c r="N58" i="306"/>
  <c r="D19" i="304"/>
  <c r="M36" i="306"/>
  <c r="D485" i="268"/>
  <c r="C60" i="306"/>
  <c r="O12" i="304"/>
  <c r="C478" i="268"/>
  <c r="L100" i="306"/>
  <c r="E36" i="288"/>
  <c r="D70" i="268" s="1"/>
  <c r="N26" i="306"/>
  <c r="O102" i="304"/>
  <c r="E135"/>
  <c r="N40" i="306"/>
  <c r="L53"/>
  <c r="E446" i="268"/>
  <c r="D491"/>
  <c r="F123" i="306"/>
  <c r="F15"/>
  <c r="D125" i="268"/>
  <c r="D441"/>
  <c r="E53" i="304"/>
  <c r="D84"/>
  <c r="N68" i="306"/>
  <c r="L37" i="304"/>
  <c r="N36" i="306"/>
  <c r="E81" i="304"/>
  <c r="D128"/>
  <c r="E66" i="306"/>
  <c r="E185" i="268"/>
  <c r="C39" i="288"/>
  <c r="E68" i="304"/>
  <c r="F8" i="306"/>
  <c r="M75" i="304"/>
  <c r="E6" i="268"/>
  <c r="O90" i="304"/>
  <c r="D450" i="268"/>
  <c r="K51" i="306"/>
  <c r="C14"/>
  <c r="F65" i="304"/>
  <c r="F14"/>
  <c r="N96" i="306"/>
  <c r="F133"/>
  <c r="M104"/>
  <c r="L50"/>
  <c r="M24"/>
  <c r="M111"/>
  <c r="L120" i="304"/>
  <c r="M119"/>
  <c r="C132" i="306"/>
  <c r="N22"/>
  <c r="N14" i="304"/>
  <c r="L22"/>
  <c r="N74"/>
  <c r="L33"/>
  <c r="E24"/>
  <c r="D24" i="288"/>
  <c r="L10" i="304"/>
  <c r="M111"/>
  <c r="D14"/>
  <c r="D186" i="268"/>
  <c r="F15" i="288"/>
  <c r="L11" i="304"/>
  <c r="F30" i="311"/>
  <c r="F58" i="304"/>
  <c r="O78"/>
  <c r="E123" i="268"/>
  <c r="C46" i="288"/>
  <c r="D65" i="306"/>
  <c r="D43"/>
  <c r="F37" i="311"/>
  <c r="E404" i="268" s="1"/>
  <c r="C54" i="304"/>
  <c r="E95" i="306"/>
  <c r="M125" i="304"/>
  <c r="C103"/>
  <c r="L49" i="306"/>
  <c r="N65" i="304"/>
  <c r="D98" i="306"/>
  <c r="M103"/>
  <c r="E59"/>
  <c r="E13" i="288"/>
  <c r="F74" i="306"/>
  <c r="C18"/>
  <c r="L92" i="304"/>
  <c r="N65" i="306"/>
  <c r="F23" i="288"/>
  <c r="F53" i="306"/>
  <c r="C127"/>
  <c r="C488" i="268"/>
  <c r="F56" i="306"/>
  <c r="O22" i="304"/>
  <c r="C78" i="306"/>
  <c r="D478" i="268"/>
  <c r="D112"/>
  <c r="E25" i="288"/>
  <c r="N31" i="304"/>
  <c r="L69" i="306"/>
  <c r="E16" i="288"/>
  <c r="M35" i="306"/>
  <c r="D12" i="311"/>
  <c r="L15" i="306"/>
  <c r="D26"/>
  <c r="N71"/>
  <c r="D468" i="268"/>
  <c r="F9" i="304"/>
  <c r="K37" i="306"/>
  <c r="C99"/>
  <c r="O84" i="304"/>
  <c r="D15" i="288"/>
  <c r="N23" i="306"/>
  <c r="E50"/>
  <c r="D123" i="268"/>
  <c r="F22" i="288"/>
  <c r="C17" i="306"/>
  <c r="M93" i="304"/>
  <c r="C183" i="268"/>
  <c r="L55" i="306"/>
  <c r="F59" i="304"/>
  <c r="F28" i="311"/>
  <c r="F29" i="306"/>
  <c r="D132"/>
  <c r="E134" i="304"/>
  <c r="O49"/>
  <c r="D131"/>
  <c r="M66" i="306"/>
  <c r="D437" i="268"/>
  <c r="F124" i="304"/>
  <c r="M73"/>
  <c r="N23"/>
  <c r="L25" i="306"/>
  <c r="L114"/>
  <c r="E111" i="268"/>
  <c r="D473"/>
  <c r="C107" i="304"/>
  <c r="C186" i="268"/>
  <c r="M76" i="304"/>
  <c r="D107" i="268"/>
  <c r="L35" i="304"/>
  <c r="C120"/>
  <c r="L110"/>
  <c r="C123" i="268"/>
  <c r="K27" i="306"/>
  <c r="C137" i="304"/>
  <c r="M99"/>
  <c r="D275" i="268"/>
  <c r="C42" i="311"/>
  <c r="L41" i="304"/>
  <c r="C22"/>
  <c r="F117"/>
  <c r="F31" i="311"/>
  <c r="E398" i="268" s="1"/>
  <c r="F37" i="304"/>
  <c r="C15" i="306"/>
  <c r="E29"/>
  <c r="F52" i="304"/>
  <c r="F97"/>
  <c r="L103"/>
  <c r="F36" i="288"/>
  <c r="E70" i="268" s="1"/>
  <c r="M55" i="306"/>
  <c r="E126" i="304"/>
  <c r="E18"/>
  <c r="L40"/>
  <c r="K39" i="306"/>
  <c r="N102" i="304"/>
  <c r="M50" i="306"/>
  <c r="D40"/>
  <c r="E64"/>
  <c r="E476" i="268"/>
  <c r="O99" i="304"/>
  <c r="K21" i="306"/>
  <c r="F17" i="288"/>
  <c r="C444" i="268"/>
  <c r="F11" i="304"/>
  <c r="E44" i="288"/>
  <c r="D78" i="268" s="1"/>
  <c r="M32" i="306"/>
  <c r="E43" i="311"/>
  <c r="D410" i="268" s="1"/>
  <c r="M73" i="306"/>
  <c r="D488" i="268"/>
  <c r="F32" i="288"/>
  <c r="E66" i="268" s="1"/>
  <c r="L45" i="306"/>
  <c r="M33" i="304"/>
  <c r="C490" i="268"/>
  <c r="E23" i="306"/>
  <c r="E22"/>
  <c r="M101"/>
  <c r="L20"/>
  <c r="D125"/>
  <c r="K15"/>
  <c r="L69" i="304"/>
  <c r="M70"/>
  <c r="E58"/>
  <c r="C189" i="268"/>
  <c r="N103" i="304"/>
  <c r="M34"/>
  <c r="F37" i="288"/>
  <c r="E71" i="268" s="1"/>
  <c r="F74" i="304"/>
  <c r="M31" i="306"/>
  <c r="N93" i="304"/>
  <c r="F127" i="306"/>
  <c r="L82"/>
  <c r="E105" i="304"/>
  <c r="O58"/>
  <c r="C482" i="268"/>
  <c r="M25" i="304"/>
  <c r="D26" i="288"/>
  <c r="F26" i="306"/>
  <c r="M20"/>
  <c r="E274" i="268"/>
  <c r="F9" i="311"/>
  <c r="L82" i="304"/>
  <c r="C481" i="268"/>
  <c r="C84" i="306"/>
  <c r="M100" i="304"/>
  <c r="E104"/>
  <c r="F27" i="306"/>
  <c r="M116"/>
  <c r="C56"/>
  <c r="K91"/>
  <c r="D87"/>
  <c r="K12"/>
  <c r="E111" i="304"/>
  <c r="O118"/>
  <c r="C69"/>
  <c r="D83"/>
  <c r="D23" i="306"/>
  <c r="C312" i="268"/>
  <c r="E447"/>
  <c r="E90" i="306"/>
  <c r="O48" i="304"/>
  <c r="D268" i="268"/>
  <c r="F14" i="311"/>
  <c r="N9" i="304"/>
  <c r="K56" i="306"/>
  <c r="D24" i="311"/>
  <c r="F94" i="304"/>
  <c r="F71"/>
  <c r="F82"/>
  <c r="E35" i="311"/>
  <c r="D402" i="268" s="1"/>
  <c r="M60" i="306"/>
  <c r="E38" i="311"/>
  <c r="D405" i="268" s="1"/>
  <c r="D119" i="304"/>
  <c r="E40" i="311"/>
  <c r="D407" i="268" s="1"/>
  <c r="F91" i="304"/>
  <c r="C125" i="268"/>
  <c r="E310"/>
  <c r="E96" i="306"/>
  <c r="F39" i="311"/>
  <c r="E406" i="268" s="1"/>
  <c r="F30" i="306"/>
  <c r="N59" i="304"/>
  <c r="N52"/>
  <c r="E21" i="311"/>
  <c r="D135" i="304"/>
  <c r="E89"/>
  <c r="L70"/>
  <c r="O68"/>
  <c r="L42"/>
  <c r="F84"/>
  <c r="E99" i="306"/>
  <c r="E44"/>
  <c r="C37" i="304"/>
  <c r="D190" i="268"/>
  <c r="M65" i="306"/>
  <c r="D15"/>
  <c r="E196" i="268"/>
  <c r="L44" i="306"/>
  <c r="F68"/>
  <c r="M77"/>
  <c r="O120" i="304"/>
  <c r="L83" i="306"/>
  <c r="E14" i="304"/>
  <c r="D64"/>
  <c r="F97" i="306"/>
  <c r="F38" i="311"/>
  <c r="E405" i="268" s="1"/>
  <c r="N17" i="304"/>
  <c r="O52"/>
  <c r="D440" i="268"/>
  <c r="C42" i="288"/>
  <c r="C97" i="306"/>
  <c r="L91"/>
  <c r="N18"/>
  <c r="L98"/>
  <c r="C37"/>
  <c r="K40"/>
  <c r="C63" i="304"/>
  <c r="C13"/>
  <c r="C13" i="306"/>
  <c r="F98" i="304"/>
  <c r="M16"/>
  <c r="F59" i="306"/>
  <c r="M83"/>
  <c r="F133" i="304"/>
  <c r="L111" i="306"/>
  <c r="D272" i="268"/>
  <c r="L77" i="304"/>
  <c r="L107"/>
  <c r="E28" i="311"/>
  <c r="M77" i="304"/>
  <c r="F31" i="306"/>
  <c r="D483" i="268"/>
  <c r="D12" i="306"/>
  <c r="E71"/>
  <c r="F8" i="288"/>
  <c r="L81" i="306"/>
  <c r="D99" i="268"/>
  <c r="D47" i="288"/>
  <c r="C81" i="268" s="1"/>
  <c r="E14" i="288"/>
  <c r="M22" i="304"/>
  <c r="L105"/>
  <c r="E125" i="268"/>
  <c r="D32" i="311"/>
  <c r="C399" i="268" s="1"/>
  <c r="D31" i="288"/>
  <c r="C65" i="268" s="1"/>
  <c r="F122" i="304"/>
  <c r="C486" i="268"/>
  <c r="N52" i="306"/>
  <c r="C118" i="268"/>
  <c r="D9" i="288"/>
  <c r="D195" i="268"/>
  <c r="L121" i="304"/>
  <c r="E197" i="268"/>
  <c r="D192"/>
  <c r="D107" i="304"/>
  <c r="M27"/>
  <c r="E9" i="311"/>
  <c r="C72" i="304"/>
  <c r="O61"/>
  <c r="M62"/>
  <c r="D309" i="268"/>
  <c r="N61" i="304"/>
  <c r="M8"/>
  <c r="F137" i="306"/>
  <c r="L66" i="304"/>
  <c r="O115"/>
  <c r="K115" i="306"/>
  <c r="N106" i="304"/>
  <c r="L39" i="306"/>
  <c r="D38" i="311"/>
  <c r="C405" i="268" s="1"/>
  <c r="C116"/>
  <c r="F12" i="311"/>
  <c r="C96" i="306"/>
  <c r="D38" i="288"/>
  <c r="C72" i="268" s="1"/>
  <c r="D26" i="311"/>
  <c r="M24" i="304"/>
  <c r="N30"/>
  <c r="E122" i="306"/>
  <c r="N60" i="304"/>
  <c r="F78" i="306"/>
  <c r="F18"/>
  <c r="K102"/>
  <c r="L24"/>
  <c r="C30" i="304"/>
  <c r="E9" i="288"/>
  <c r="D274" i="268"/>
  <c r="K14" i="306"/>
  <c r="F136"/>
  <c r="E17" i="311"/>
  <c r="L52" i="306"/>
  <c r="C272" i="268"/>
  <c r="C9" i="304"/>
  <c r="K90" i="306"/>
  <c r="E12"/>
  <c r="L31"/>
  <c r="D121" i="304"/>
  <c r="C41"/>
  <c r="L64"/>
  <c r="F79"/>
  <c r="E8" i="306"/>
  <c r="F111" i="304"/>
  <c r="M47" i="306"/>
  <c r="N26" i="304"/>
  <c r="D196" i="268"/>
  <c r="D109" i="304"/>
  <c r="D68" i="306"/>
  <c r="E31" i="304"/>
  <c r="E451" i="268"/>
  <c r="F20" i="311"/>
  <c r="D42" i="304"/>
  <c r="O40"/>
  <c r="K105" i="306"/>
  <c r="C12"/>
  <c r="D41" i="311"/>
  <c r="C408" i="268" s="1"/>
  <c r="F12" i="306"/>
  <c r="C27" i="304"/>
  <c r="N10" i="306"/>
  <c r="F77"/>
  <c r="E75"/>
  <c r="D138"/>
  <c r="E477" i="268"/>
  <c r="D47" i="311"/>
  <c r="C414" i="268" s="1"/>
  <c r="K18" i="306"/>
  <c r="N98" i="304"/>
  <c r="F79" i="306"/>
  <c r="L46"/>
  <c r="L94"/>
  <c r="C129"/>
  <c r="K107"/>
  <c r="E74" i="304"/>
  <c r="K42" i="306"/>
  <c r="D31" i="304"/>
  <c r="E19" i="288"/>
  <c r="F81" i="304"/>
  <c r="F25" i="288"/>
  <c r="L78" i="304"/>
  <c r="M17"/>
  <c r="E42"/>
  <c r="D449" i="268"/>
  <c r="E136" i="304"/>
  <c r="C121" i="268"/>
  <c r="K58" i="306"/>
  <c r="C121" i="304"/>
  <c r="K111" i="306"/>
  <c r="C119" i="304"/>
  <c r="O60"/>
  <c r="C35" i="306"/>
  <c r="E92" i="304"/>
  <c r="D447" i="268"/>
  <c r="E42" i="306"/>
  <c r="C48" i="304"/>
  <c r="F42" i="288"/>
  <c r="E76" i="268" s="1"/>
  <c r="D106" i="304"/>
  <c r="O95"/>
  <c r="M107" i="306"/>
  <c r="F60"/>
  <c r="C265" i="268"/>
  <c r="N28" i="304"/>
  <c r="C89" i="306"/>
  <c r="C58"/>
  <c r="M83" i="304"/>
  <c r="F125"/>
  <c r="C109" i="268"/>
  <c r="D92" i="304"/>
  <c r="N85"/>
  <c r="E175" i="268"/>
  <c r="D136" i="306"/>
  <c r="C128"/>
  <c r="O94" i="304"/>
  <c r="C18"/>
  <c r="F487" i="268"/>
  <c r="F470"/>
  <c r="F462"/>
  <c r="F200"/>
  <c r="F186"/>
  <c r="F179"/>
  <c r="F63"/>
  <c r="L29" i="288"/>
  <c r="F49" i="268"/>
  <c r="F45"/>
  <c r="L46" i="311"/>
  <c r="F413" i="268"/>
  <c r="F409"/>
  <c r="L42" i="311"/>
  <c r="L38"/>
  <c r="F405" i="268"/>
  <c r="F399"/>
  <c r="L32" i="311"/>
  <c r="F391" i="268"/>
  <c r="L26" i="311"/>
  <c r="F384" i="268"/>
  <c r="F380"/>
  <c r="L30" i="311"/>
  <c r="F448" i="268"/>
  <c r="F442"/>
  <c r="F438"/>
  <c r="F432"/>
  <c r="F424"/>
  <c r="F417"/>
  <c r="L27" i="311"/>
  <c r="F376" i="268"/>
  <c r="L31"/>
  <c r="L15"/>
  <c r="L19"/>
  <c r="L16"/>
  <c r="L18"/>
  <c r="L37"/>
  <c r="L11"/>
  <c r="L32"/>
  <c r="L40"/>
  <c r="L29"/>
  <c r="L25"/>
  <c r="L35"/>
  <c r="L8"/>
  <c r="L28"/>
  <c r="L21"/>
  <c r="L12"/>
  <c r="L20"/>
  <c r="L38"/>
  <c r="L13"/>
  <c r="L9"/>
  <c r="L17"/>
  <c r="L33"/>
  <c r="L22"/>
  <c r="L5"/>
  <c r="L26"/>
  <c r="L34"/>
  <c r="L30"/>
  <c r="L36"/>
  <c r="L23"/>
  <c r="L14"/>
  <c r="L3"/>
  <c r="L6"/>
  <c r="L4"/>
  <c r="L24"/>
  <c r="A2" i="288"/>
  <c r="A2" i="313"/>
  <c r="A2" i="311"/>
  <c r="L10" i="268"/>
  <c r="F457"/>
  <c r="K321"/>
  <c r="K351"/>
  <c r="K479"/>
  <c r="K174"/>
  <c r="K140"/>
  <c r="K398"/>
  <c r="K318"/>
  <c r="K12"/>
  <c r="K180"/>
  <c r="K51"/>
  <c r="K57"/>
  <c r="K87"/>
  <c r="K45"/>
  <c r="K337"/>
  <c r="K5"/>
  <c r="K488"/>
  <c r="K372"/>
  <c r="K274"/>
  <c r="K402"/>
  <c r="K84"/>
  <c r="K3"/>
  <c r="K80"/>
  <c r="K301"/>
  <c r="K26"/>
  <c r="K388"/>
  <c r="K30"/>
  <c r="K13"/>
  <c r="K379"/>
  <c r="K294"/>
  <c r="K384"/>
  <c r="K172"/>
  <c r="K41"/>
  <c r="K70"/>
  <c r="K55"/>
  <c r="K75"/>
  <c r="K134"/>
  <c r="K406"/>
  <c r="K42"/>
  <c r="K280"/>
  <c r="K313"/>
  <c r="K487"/>
  <c r="K403"/>
  <c r="K141"/>
  <c r="K275"/>
  <c r="K312"/>
  <c r="K415"/>
  <c r="K387"/>
  <c r="K136"/>
  <c r="K35"/>
  <c r="K143"/>
  <c r="K11"/>
  <c r="K43"/>
  <c r="K361"/>
  <c r="K198"/>
  <c r="K407"/>
  <c r="K397"/>
  <c r="K290"/>
  <c r="K467"/>
  <c r="K453"/>
  <c r="K442"/>
  <c r="K269"/>
  <c r="K439"/>
  <c r="K391"/>
  <c r="K29"/>
  <c r="K175"/>
  <c r="K6"/>
  <c r="K305"/>
  <c r="K149"/>
  <c r="K63"/>
  <c r="K460"/>
  <c r="K431"/>
  <c r="K161"/>
  <c r="K102"/>
  <c r="K492"/>
  <c r="K277"/>
  <c r="K296"/>
  <c r="K10"/>
  <c r="K472"/>
  <c r="K177"/>
  <c r="K115"/>
  <c r="K270"/>
  <c r="K464"/>
  <c r="K452"/>
  <c r="K383"/>
  <c r="K475"/>
  <c r="K185"/>
  <c r="K90"/>
  <c r="K197"/>
  <c r="K450"/>
  <c r="K367"/>
  <c r="K9"/>
  <c r="K153"/>
  <c r="K23"/>
  <c r="K179"/>
  <c r="K65"/>
  <c r="K86"/>
  <c r="K139"/>
  <c r="K265"/>
  <c r="K285"/>
  <c r="K335"/>
  <c r="K98"/>
  <c r="K125"/>
  <c r="K77"/>
  <c r="K293"/>
  <c r="K435"/>
  <c r="K343"/>
  <c r="K493"/>
  <c r="K461"/>
  <c r="K456"/>
  <c r="K287"/>
  <c r="K392"/>
  <c r="K465"/>
  <c r="K357"/>
  <c r="K101"/>
  <c r="K83"/>
  <c r="K451"/>
  <c r="K152"/>
  <c r="K323"/>
  <c r="K314"/>
  <c r="K173"/>
  <c r="K72"/>
  <c r="K163"/>
  <c r="K440"/>
  <c r="K336"/>
  <c r="K131"/>
  <c r="K103"/>
  <c r="K352"/>
  <c r="K400"/>
  <c r="K363"/>
  <c r="K61"/>
  <c r="K410"/>
  <c r="K281"/>
  <c r="K119"/>
  <c r="K20"/>
  <c r="K31"/>
  <c r="K428"/>
  <c r="K32"/>
  <c r="K167"/>
  <c r="K183"/>
  <c r="K482"/>
  <c r="K186"/>
  <c r="K81"/>
  <c r="K424"/>
  <c r="K409"/>
  <c r="K117"/>
  <c r="K370"/>
  <c r="K94"/>
  <c r="K325"/>
  <c r="K423"/>
  <c r="K459"/>
  <c r="K458"/>
  <c r="K404"/>
  <c r="K427"/>
  <c r="K359"/>
  <c r="K382"/>
  <c r="K419"/>
  <c r="K483"/>
  <c r="K60"/>
  <c r="K100"/>
  <c r="K19"/>
  <c r="K437"/>
  <c r="K449"/>
  <c r="K69"/>
  <c r="K298"/>
  <c r="K157"/>
  <c r="K104"/>
  <c r="K96"/>
  <c r="K288"/>
  <c r="K349"/>
  <c r="K79"/>
  <c r="K385"/>
  <c r="K133"/>
  <c r="K331"/>
  <c r="K16"/>
  <c r="K128"/>
  <c r="K365"/>
  <c r="K346"/>
  <c r="K340"/>
  <c r="K347"/>
  <c r="K353"/>
  <c r="K56"/>
  <c r="K123"/>
  <c r="K145"/>
  <c r="K375"/>
  <c r="K193"/>
  <c r="K286"/>
  <c r="K338"/>
  <c r="K196"/>
  <c r="K454"/>
  <c r="K200"/>
  <c r="K390"/>
  <c r="K17"/>
  <c r="K443"/>
  <c r="K368"/>
  <c r="K463"/>
  <c r="K46"/>
  <c r="K142"/>
  <c r="K304"/>
  <c r="K291"/>
  <c r="K47"/>
  <c r="K15"/>
  <c r="K7"/>
  <c r="K168"/>
  <c r="K89"/>
  <c r="K289"/>
  <c r="K334"/>
  <c r="K366"/>
  <c r="K50"/>
  <c r="K418"/>
  <c r="K154"/>
  <c r="K416"/>
  <c r="K118"/>
  <c r="K360"/>
  <c r="K474"/>
  <c r="K190"/>
  <c r="K414"/>
  <c r="K446"/>
  <c r="K319"/>
  <c r="K109"/>
  <c r="K328"/>
  <c r="K345"/>
  <c r="K144"/>
  <c r="K320"/>
  <c r="K78"/>
  <c r="K195"/>
  <c r="K85"/>
  <c r="K380"/>
  <c r="K445"/>
  <c r="K71"/>
  <c r="K4"/>
  <c r="K473"/>
  <c r="K316"/>
  <c r="K121"/>
  <c r="K478"/>
  <c r="K187"/>
  <c r="K176"/>
  <c r="K170"/>
  <c r="K485"/>
  <c r="K394"/>
  <c r="K126"/>
  <c r="K148"/>
  <c r="K324"/>
  <c r="K111"/>
  <c r="K489"/>
  <c r="K421"/>
  <c r="K412"/>
  <c r="K189"/>
  <c r="K150"/>
  <c r="K408"/>
  <c r="K112"/>
  <c r="K147"/>
  <c r="K436"/>
  <c r="K476"/>
  <c r="K389"/>
  <c r="K267"/>
  <c r="K59"/>
  <c r="K455"/>
  <c r="K386"/>
  <c r="K399"/>
  <c r="K297"/>
  <c r="K151"/>
  <c r="K44"/>
  <c r="K311"/>
  <c r="K107"/>
  <c r="K393"/>
  <c r="K52"/>
  <c r="K329"/>
  <c r="K33"/>
  <c r="K54"/>
  <c r="K53"/>
  <c r="K310"/>
  <c r="K99"/>
  <c r="K88"/>
  <c r="K344"/>
  <c r="K22"/>
  <c r="K62"/>
  <c r="K441"/>
  <c r="K317"/>
  <c r="K401"/>
  <c r="K171"/>
  <c r="K74"/>
  <c r="K110"/>
  <c r="K64"/>
  <c r="K192"/>
  <c r="K282"/>
  <c r="K130"/>
  <c r="K24"/>
  <c r="K417"/>
  <c r="K480"/>
  <c r="K430"/>
  <c r="K93"/>
  <c r="K18"/>
  <c r="K457"/>
  <c r="K158"/>
  <c r="K73"/>
  <c r="K374"/>
  <c r="K276"/>
  <c r="K308"/>
  <c r="K28"/>
  <c r="K76"/>
  <c r="K326"/>
  <c r="K40"/>
  <c r="K137"/>
  <c r="K266"/>
  <c r="K322"/>
  <c r="K191"/>
  <c r="K67"/>
  <c r="K413"/>
  <c r="K354"/>
  <c r="K376"/>
  <c r="K371"/>
  <c r="K471"/>
  <c r="K306"/>
  <c r="K295"/>
  <c r="K356"/>
  <c r="K188"/>
  <c r="K448"/>
  <c r="K49"/>
  <c r="K36"/>
  <c r="K129"/>
  <c r="K178"/>
  <c r="K135"/>
  <c r="K433"/>
  <c r="F489"/>
  <c r="F468"/>
  <c r="F460"/>
  <c r="F198"/>
  <c r="F167"/>
  <c r="F47"/>
  <c r="F411"/>
  <c r="L44" i="311"/>
  <c r="F397" i="268"/>
  <c r="L9" i="311"/>
  <c r="E4" i="268"/>
  <c r="D54" i="306"/>
  <c r="L30"/>
  <c r="N90"/>
  <c r="C27"/>
  <c r="E8" i="311"/>
  <c r="F69" i="306"/>
  <c r="E22" i="288"/>
  <c r="O116" i="304"/>
  <c r="F52" i="306"/>
  <c r="M113"/>
  <c r="D127" i="304"/>
  <c r="E88" i="306"/>
  <c r="C98"/>
  <c r="N121" i="304"/>
  <c r="F41" i="288"/>
  <c r="E75" i="268" s="1"/>
  <c r="C37" i="288"/>
  <c r="C23" i="304"/>
  <c r="L116"/>
  <c r="F7"/>
  <c r="M28" i="306"/>
  <c r="E84"/>
  <c r="C57"/>
  <c r="F68" i="304"/>
  <c r="K10" i="306"/>
  <c r="F25"/>
  <c r="E191" i="268"/>
  <c r="D451"/>
  <c r="C59" i="306"/>
  <c r="E125"/>
  <c r="E95" i="268"/>
  <c r="M108" i="304"/>
  <c r="O69"/>
  <c r="F92"/>
  <c r="F22" i="311"/>
  <c r="D269" i="268"/>
  <c r="C106"/>
  <c r="E41" i="311"/>
  <c r="D408" i="268" s="1"/>
  <c r="D80" i="306"/>
  <c r="K113"/>
  <c r="C273" i="268"/>
  <c r="F95" i="304"/>
  <c r="C107" i="268"/>
  <c r="D32" i="288"/>
  <c r="C66" i="268" s="1"/>
  <c r="D14" i="311"/>
  <c r="N28" i="306"/>
  <c r="N48"/>
  <c r="D70"/>
  <c r="K84"/>
  <c r="C47" i="288"/>
  <c r="L48" i="304"/>
  <c r="O65"/>
  <c r="E117"/>
  <c r="M42"/>
  <c r="L54"/>
  <c r="O123"/>
  <c r="N111" i="306"/>
  <c r="N82"/>
  <c r="E13" i="311"/>
  <c r="D39"/>
  <c r="C406" i="268" s="1"/>
  <c r="O9" i="304"/>
  <c r="L55"/>
  <c r="D126"/>
  <c r="N92"/>
  <c r="M54" i="306"/>
  <c r="D28" i="304"/>
  <c r="F30" i="288"/>
  <c r="E64" i="268" s="1"/>
  <c r="F22" i="304"/>
  <c r="L63"/>
  <c r="M15" i="306"/>
  <c r="O67" i="304"/>
  <c r="E124"/>
  <c r="C74" i="306"/>
  <c r="F11" i="311"/>
  <c r="M128" i="304"/>
  <c r="D123" i="306"/>
  <c r="M102"/>
  <c r="D119" i="268"/>
  <c r="E56" i="306"/>
  <c r="M74" i="304"/>
  <c r="L118"/>
  <c r="E113" i="268"/>
  <c r="E39" i="306"/>
  <c r="D105" i="304"/>
  <c r="E37" i="311"/>
  <c r="D404" i="268" s="1"/>
  <c r="L47" i="306"/>
  <c r="O100" i="304"/>
  <c r="E59"/>
  <c r="N70" i="306"/>
  <c r="F24"/>
  <c r="E71" i="304"/>
  <c r="F34"/>
  <c r="D446" i="268"/>
  <c r="E487"/>
  <c r="E184"/>
  <c r="K79" i="306"/>
  <c r="C26"/>
  <c r="M109" i="304"/>
  <c r="F32"/>
  <c r="D17" i="311"/>
  <c r="K23" i="306"/>
  <c r="M38"/>
  <c r="D29"/>
  <c r="E440" i="268"/>
  <c r="E23" i="304"/>
  <c r="D69" i="306"/>
  <c r="D94"/>
  <c r="O101" i="304"/>
  <c r="C126"/>
  <c r="F34" i="288"/>
  <c r="E68" i="268" s="1"/>
  <c r="E9" i="306"/>
  <c r="N40" i="304"/>
  <c r="E17" i="288"/>
  <c r="D78" i="306"/>
  <c r="C429" i="268"/>
  <c r="C119"/>
  <c r="F49" i="304"/>
  <c r="F9" i="288"/>
  <c r="C198" i="268"/>
  <c r="D27" i="311"/>
  <c r="K85" i="306"/>
  <c r="M72" i="304"/>
  <c r="C65"/>
  <c r="L26" i="306"/>
  <c r="D113" i="268"/>
  <c r="C120"/>
  <c r="E41" i="304"/>
  <c r="F43"/>
  <c r="L34"/>
  <c r="N22"/>
  <c r="M115" i="306"/>
  <c r="E11" i="304"/>
  <c r="F139" i="306"/>
  <c r="C139"/>
  <c r="N11" i="304"/>
  <c r="C108" i="268"/>
  <c r="O98" i="304"/>
  <c r="D25" i="311"/>
  <c r="F89" i="304"/>
  <c r="N24" i="306"/>
  <c r="F80" i="304"/>
  <c r="D12"/>
  <c r="E91" i="306"/>
  <c r="C69"/>
  <c r="F39" i="288"/>
  <c r="E73" i="268" s="1"/>
  <c r="E69" i="306"/>
  <c r="M18"/>
  <c r="D94" i="304"/>
  <c r="F10" i="306"/>
  <c r="F81"/>
  <c r="D21" i="311"/>
  <c r="N83" i="306"/>
  <c r="C199" i="268"/>
  <c r="L65" i="306"/>
  <c r="E437" i="268"/>
  <c r="F18" i="311"/>
  <c r="F113" i="304"/>
  <c r="C313" i="268"/>
  <c r="E484"/>
  <c r="D43" i="304"/>
  <c r="N123"/>
  <c r="N82"/>
  <c r="E32"/>
  <c r="M29" i="306"/>
  <c r="C41" i="311"/>
  <c r="C59" i="304"/>
  <c r="N79"/>
  <c r="D189" i="268"/>
  <c r="D71" i="304"/>
  <c r="M41"/>
  <c r="F54"/>
  <c r="N85" i="306"/>
  <c r="K45"/>
  <c r="F28" i="304"/>
  <c r="L115"/>
  <c r="E122" i="268"/>
  <c r="D8" i="288"/>
  <c r="D76" i="306"/>
  <c r="C82" i="304"/>
  <c r="E27"/>
  <c r="D19" i="311"/>
  <c r="D64" i="306"/>
  <c r="C30"/>
  <c r="N79"/>
  <c r="C43"/>
  <c r="M43" i="304"/>
  <c r="D470" i="268"/>
  <c r="C11" i="306"/>
  <c r="L79" i="304"/>
  <c r="F13"/>
  <c r="M45" i="306"/>
  <c r="O13" i="304"/>
  <c r="O54"/>
  <c r="E41" i="288"/>
  <c r="D75" i="268" s="1"/>
  <c r="E20" i="304"/>
  <c r="L99" i="306"/>
  <c r="E80" i="304"/>
  <c r="F44" i="306"/>
  <c r="F27" i="311"/>
  <c r="K16" i="306"/>
  <c r="C96" i="268"/>
  <c r="M39" i="306"/>
  <c r="C111" i="304"/>
  <c r="N92" i="306"/>
  <c r="E199" i="268"/>
  <c r="C50" i="306"/>
  <c r="L44" i="304"/>
  <c r="O20"/>
  <c r="D114"/>
  <c r="C44" i="311"/>
  <c r="O103" i="304"/>
  <c r="M94" i="306"/>
  <c r="M90"/>
  <c r="L62"/>
  <c r="E481" i="268"/>
  <c r="E270"/>
  <c r="L84" i="306"/>
  <c r="D185" i="268"/>
  <c r="E85" i="306"/>
  <c r="D21"/>
  <c r="D99" i="304"/>
  <c r="K59" i="306"/>
  <c r="N41" i="304"/>
  <c r="N36"/>
  <c r="O104"/>
  <c r="N115"/>
  <c r="M78" i="306"/>
  <c r="O42" i="304"/>
  <c r="E43" i="306"/>
  <c r="F24" i="304"/>
  <c r="E26" i="306"/>
  <c r="D49" i="304"/>
  <c r="N69"/>
  <c r="K31" i="306"/>
  <c r="M53"/>
  <c r="E37" i="304"/>
  <c r="E470" i="268"/>
  <c r="C29" i="306"/>
  <c r="C138" i="304"/>
  <c r="K67" i="306"/>
  <c r="N83" i="304"/>
  <c r="D139" i="306"/>
  <c r="D17" i="304"/>
  <c r="E36" i="306"/>
  <c r="D39" i="288"/>
  <c r="C73" i="268" s="1"/>
  <c r="F28" i="288"/>
  <c r="E62" i="268" s="1"/>
  <c r="C200"/>
  <c r="D137" i="304"/>
  <c r="D30" i="306"/>
  <c r="M89"/>
  <c r="O93" i="304"/>
  <c r="C70"/>
  <c r="M92"/>
  <c r="K66" i="306"/>
  <c r="D4" i="268"/>
  <c r="M81" i="304"/>
  <c r="M120"/>
  <c r="K24" i="306"/>
  <c r="N125" i="304"/>
  <c r="N50" i="306"/>
  <c r="C36" i="288"/>
  <c r="E454" i="268"/>
  <c r="C473"/>
  <c r="M100" i="306"/>
  <c r="D34" i="311"/>
  <c r="C401" i="268" s="1"/>
  <c r="D96" i="306"/>
  <c r="F33" i="288"/>
  <c r="E67" i="268" s="1"/>
  <c r="F91" i="306"/>
  <c r="D310" i="268"/>
  <c r="K22" i="306"/>
  <c r="C87"/>
  <c r="N9"/>
  <c r="L32" i="304"/>
  <c r="D164" i="268"/>
  <c r="O28" i="304"/>
  <c r="E51" i="306"/>
  <c r="L125" i="304"/>
  <c r="M106"/>
  <c r="L67"/>
  <c r="D454" i="268"/>
  <c r="D43" i="311"/>
  <c r="C410" i="268" s="1"/>
  <c r="K47" i="306"/>
  <c r="E493" i="268"/>
  <c r="N104" i="306"/>
  <c r="F127" i="304"/>
  <c r="K71" i="306"/>
  <c r="N31"/>
  <c r="L24" i="304"/>
  <c r="K55" i="306"/>
  <c r="N35" i="304"/>
  <c r="C71" i="306"/>
  <c r="D265" i="268"/>
  <c r="M74" i="306"/>
  <c r="C38" i="311"/>
  <c r="E55" i="304"/>
  <c r="E54"/>
  <c r="C437" i="268"/>
  <c r="D89" i="306"/>
  <c r="C31"/>
  <c r="C467" i="268"/>
  <c r="N78" i="304"/>
  <c r="C9" i="306"/>
  <c r="N25" i="304"/>
  <c r="C106"/>
  <c r="L56" i="306"/>
  <c r="L75" i="304"/>
  <c r="L58"/>
  <c r="L40" i="306"/>
  <c r="L114" i="304"/>
  <c r="D15" i="311"/>
  <c r="C32" i="306"/>
  <c r="D181" i="268"/>
  <c r="D177"/>
  <c r="D100" i="306"/>
  <c r="M10" i="304"/>
  <c r="N89" i="306"/>
  <c r="C67"/>
  <c r="E96" i="304"/>
  <c r="E19" i="311"/>
  <c r="C35" i="288"/>
  <c r="D126" i="306"/>
  <c r="O124" i="304"/>
  <c r="E121"/>
  <c r="N49"/>
  <c r="F136"/>
  <c r="D187" i="268"/>
  <c r="D445"/>
  <c r="F41" i="304"/>
  <c r="D28" i="311"/>
  <c r="E178" i="268"/>
  <c r="N14" i="306"/>
  <c r="E32" i="311"/>
  <c r="D399" i="268" s="1"/>
  <c r="C85" i="306"/>
  <c r="D37" i="304"/>
  <c r="M48" i="306"/>
  <c r="D302" i="268"/>
  <c r="C31" i="288"/>
  <c r="E24" i="311"/>
  <c r="D8" i="304"/>
  <c r="E494" i="268"/>
  <c r="C95" i="306"/>
  <c r="N59"/>
  <c r="O53" i="304"/>
  <c r="C117"/>
  <c r="F10" i="311"/>
  <c r="F63" i="304"/>
  <c r="E124" i="306"/>
  <c r="D116" i="268"/>
  <c r="L31" i="304"/>
  <c r="E114" i="268"/>
  <c r="E77" i="306"/>
  <c r="N54" i="304"/>
  <c r="D66" i="306"/>
  <c r="M68"/>
  <c r="C75"/>
  <c r="L77"/>
  <c r="D33" i="304"/>
  <c r="O36"/>
  <c r="E441" i="268"/>
  <c r="E62" i="304"/>
  <c r="E39" i="311"/>
  <c r="D406" i="268" s="1"/>
  <c r="D70" i="304"/>
  <c r="D79" i="306"/>
  <c r="E15" i="311"/>
  <c r="K78" i="306"/>
  <c r="N8"/>
  <c r="F139" i="304"/>
  <c r="M36"/>
  <c r="E120"/>
  <c r="N15" i="306"/>
  <c r="E46" i="288"/>
  <c r="D80" i="268" s="1"/>
  <c r="N62" i="304"/>
  <c r="F106"/>
  <c r="C42"/>
  <c r="L22" i="306"/>
  <c r="D486" i="268"/>
  <c r="N99" i="306"/>
  <c r="L101" i="304"/>
  <c r="E134" i="306"/>
  <c r="L62" i="304"/>
  <c r="L19"/>
  <c r="C118"/>
  <c r="D97"/>
  <c r="C99"/>
  <c r="F122" i="306"/>
  <c r="M63" i="304"/>
  <c r="O83"/>
  <c r="N47" i="306"/>
  <c r="K41"/>
  <c r="C192" i="268"/>
  <c r="D45" i="311"/>
  <c r="C412" i="268" s="1"/>
  <c r="N45" i="306"/>
  <c r="C81"/>
  <c r="C42"/>
  <c r="D133"/>
  <c r="M91" i="304"/>
  <c r="L7"/>
  <c r="N115" i="306"/>
  <c r="L84" i="304"/>
  <c r="F134" i="306"/>
  <c r="F47" i="288"/>
  <c r="E81" i="268" s="1"/>
  <c r="F42" i="311"/>
  <c r="E409" i="268" s="1"/>
  <c r="M80" i="304"/>
  <c r="F118"/>
  <c r="M42" i="306"/>
  <c r="L36" i="304"/>
  <c r="E137" i="306"/>
  <c r="F36"/>
  <c r="N50" i="304"/>
  <c r="C185" i="268"/>
  <c r="D27" i="288"/>
  <c r="C61" i="268" s="1"/>
  <c r="M52" i="306"/>
  <c r="N76" i="304"/>
  <c r="D479" i="268"/>
  <c r="E22" i="311"/>
  <c r="E67" i="306"/>
  <c r="M88"/>
  <c r="N10" i="304"/>
  <c r="C19"/>
  <c r="E113"/>
  <c r="E127" i="306"/>
  <c r="O82" i="304"/>
  <c r="D28" i="288"/>
  <c r="C62" i="268" s="1"/>
  <c r="D9" i="311"/>
  <c r="L64" i="306"/>
  <c r="M61" i="304"/>
  <c r="D38" i="306"/>
  <c r="K50"/>
  <c r="E25"/>
  <c r="L37"/>
  <c r="F13" i="311"/>
  <c r="C78" i="304"/>
  <c r="L100"/>
  <c r="D41" i="306"/>
  <c r="C40"/>
  <c r="M14" i="304"/>
  <c r="C49"/>
  <c r="D136"/>
  <c r="M103"/>
  <c r="D25" i="288"/>
  <c r="D9" i="306"/>
  <c r="F73" i="304"/>
  <c r="E52"/>
  <c r="F16" i="311"/>
  <c r="F16" i="288"/>
  <c r="E12" i="311"/>
  <c r="M95" i="306"/>
  <c r="L95" i="304"/>
  <c r="D10"/>
  <c r="L41" i="306"/>
  <c r="F44" i="311"/>
  <c r="E411" i="268" s="1"/>
  <c r="E31" i="306"/>
  <c r="E27" i="288"/>
  <c r="D61" i="268" s="1"/>
  <c r="O16" i="304"/>
  <c r="C44"/>
  <c r="O29"/>
  <c r="C92"/>
  <c r="K43" i="306"/>
  <c r="N91" i="304"/>
  <c r="E188" i="268"/>
  <c r="O15" i="304"/>
  <c r="C440" i="268"/>
  <c r="E19" i="304"/>
  <c r="O127"/>
  <c r="N24"/>
  <c r="M79" i="306"/>
  <c r="N72" i="304"/>
  <c r="O30"/>
  <c r="M92" i="306"/>
  <c r="F62" i="304"/>
  <c r="E313" i="268"/>
  <c r="D100" i="304"/>
  <c r="N120"/>
  <c r="K109" i="306"/>
  <c r="N122" i="304"/>
  <c r="C30" i="288"/>
  <c r="D36"/>
  <c r="C70" i="268" s="1"/>
  <c r="M32" i="304"/>
  <c r="D60"/>
  <c r="M43" i="306"/>
  <c r="M8"/>
  <c r="F99" i="304"/>
  <c r="O125"/>
  <c r="D50" i="306"/>
  <c r="D30" i="311"/>
  <c r="F35"/>
  <c r="E402" i="268" s="1"/>
  <c r="F10" i="304"/>
  <c r="C113"/>
  <c r="L113"/>
  <c r="L109" i="306"/>
  <c r="F13" i="288"/>
  <c r="K20" i="306"/>
  <c r="O11" i="304"/>
  <c r="K38" i="306"/>
  <c r="N66" i="304"/>
  <c r="E164" i="268"/>
  <c r="L21" i="306"/>
  <c r="F41" i="311"/>
  <c r="E408" i="268" s="1"/>
  <c r="C133" i="306"/>
  <c r="E266" i="268"/>
  <c r="F49" i="306"/>
  <c r="N95"/>
  <c r="C16"/>
  <c r="M44"/>
  <c r="D193" i="268"/>
  <c r="K112" i="306"/>
  <c r="F20" i="304"/>
  <c r="L58" i="306"/>
  <c r="N104" i="304"/>
  <c r="N102" i="306"/>
  <c r="L95"/>
  <c r="C112" i="268"/>
  <c r="N101" i="304"/>
  <c r="D448" i="268"/>
  <c r="C32" i="304"/>
  <c r="E14" i="311"/>
  <c r="E33" i="304"/>
  <c r="O25"/>
  <c r="C197" i="268"/>
  <c r="E171"/>
  <c r="N94" i="304"/>
  <c r="K13" i="306"/>
  <c r="N49"/>
  <c r="E31" i="311"/>
  <c r="D398" i="268" s="1"/>
  <c r="D37" i="311"/>
  <c r="C404" i="268" s="1"/>
  <c r="E57" i="306"/>
  <c r="F50"/>
  <c r="L107"/>
  <c r="E11"/>
  <c r="O106" i="304"/>
  <c r="C195" i="268"/>
  <c r="D75" i="306"/>
  <c r="F134" i="304"/>
  <c r="E41" i="306"/>
  <c r="C141" i="304"/>
  <c r="F75"/>
  <c r="F472" i="268"/>
  <c r="F464"/>
  <c r="F181"/>
  <c r="F174"/>
  <c r="L34" i="288"/>
  <c r="F68" i="268"/>
  <c r="F42"/>
  <c r="F393"/>
  <c r="L23" i="311"/>
  <c r="F389" i="268"/>
  <c r="L19" i="311"/>
  <c r="F386" i="268"/>
  <c r="F382"/>
  <c r="L20" i="311"/>
  <c r="F378" i="268"/>
  <c r="F450"/>
  <c r="F446"/>
  <c r="F436"/>
  <c r="F428"/>
  <c r="L287"/>
  <c r="L283"/>
  <c r="L297"/>
  <c r="L296"/>
  <c r="L278"/>
  <c r="L280"/>
  <c r="L293"/>
  <c r="L266"/>
  <c r="L286"/>
  <c r="L268"/>
  <c r="L295"/>
  <c r="L271"/>
  <c r="L265"/>
  <c r="L285"/>
  <c r="L290"/>
  <c r="L281"/>
  <c r="L277"/>
  <c r="L294"/>
  <c r="L270"/>
  <c r="L275"/>
  <c r="L279"/>
  <c r="L284"/>
  <c r="L300"/>
  <c r="L273"/>
  <c r="L292"/>
  <c r="L267"/>
  <c r="L291"/>
  <c r="L299"/>
  <c r="L272"/>
  <c r="F415"/>
  <c r="L24" i="288"/>
  <c r="F67" i="306"/>
  <c r="D36" i="311"/>
  <c r="C403" i="268" s="1"/>
  <c r="F93" i="304"/>
  <c r="E128"/>
  <c r="N46" i="306"/>
  <c r="D111" i="304"/>
  <c r="C446" i="268"/>
  <c r="E135" i="306"/>
  <c r="D90" i="304"/>
  <c r="F137"/>
  <c r="K73" i="306"/>
  <c r="C28"/>
  <c r="N96" i="304"/>
  <c r="N13" i="306"/>
  <c r="E468" i="268"/>
  <c r="N37" i="306"/>
  <c r="F69" i="304"/>
  <c r="O18"/>
  <c r="D480" i="268"/>
  <c r="M98" i="304"/>
  <c r="C94"/>
  <c r="D57" i="306"/>
  <c r="N51"/>
  <c r="L68"/>
  <c r="D25"/>
  <c r="F90" i="304"/>
  <c r="E25" i="311"/>
  <c r="F114" i="304"/>
  <c r="E13"/>
  <c r="L85" i="306"/>
  <c r="M108"/>
  <c r="F26" i="311"/>
  <c r="E198" i="268"/>
  <c r="N110" i="304"/>
  <c r="D8" i="311"/>
  <c r="L35" i="306"/>
  <c r="L16" i="304"/>
  <c r="D20" i="288"/>
  <c r="D72" i="304"/>
  <c r="F21" i="306"/>
  <c r="D128"/>
  <c r="N57"/>
  <c r="E18"/>
  <c r="D68" i="304"/>
  <c r="O26"/>
  <c r="F128" i="306"/>
  <c r="E38" i="288"/>
  <c r="D72" i="268" s="1"/>
  <c r="C476"/>
  <c r="D29" i="288"/>
  <c r="C63" i="268" s="1"/>
  <c r="O105" i="304"/>
  <c r="C450" i="268"/>
  <c r="C110" i="304"/>
  <c r="D77" i="306"/>
  <c r="N7" i="304"/>
  <c r="N116"/>
  <c r="E10" i="306"/>
  <c r="D31"/>
  <c r="E121" i="268"/>
  <c r="C114"/>
  <c r="C164"/>
  <c r="C90" i="304"/>
  <c r="E491" i="268"/>
  <c r="C98" i="304"/>
  <c r="C39" i="311"/>
  <c r="C133" i="304"/>
  <c r="C104"/>
  <c r="D39"/>
  <c r="C43"/>
  <c r="C41" i="306"/>
  <c r="D124" i="304"/>
  <c r="F51"/>
  <c r="C68" i="306"/>
  <c r="N43" i="304"/>
  <c r="L73" i="306"/>
  <c r="M30" i="304"/>
  <c r="F22" i="306"/>
  <c r="C448" i="268"/>
  <c r="C109" i="304"/>
  <c r="C21" i="306"/>
  <c r="E132"/>
  <c r="E26" i="288"/>
  <c r="E80" i="306"/>
  <c r="C180" i="268"/>
  <c r="K104" i="306"/>
  <c r="D46" i="311"/>
  <c r="C413" i="268" s="1"/>
  <c r="M51" i="304"/>
  <c r="M95"/>
  <c r="D5" i="268"/>
  <c r="M20" i="304"/>
  <c r="M27" i="306"/>
  <c r="C97" i="304"/>
  <c r="E32" i="288"/>
  <c r="D66" i="268" s="1"/>
  <c r="M121" i="304"/>
  <c r="F32" i="311"/>
  <c r="E399" i="268" s="1"/>
  <c r="K9" i="306"/>
  <c r="M12"/>
  <c r="D439" i="268"/>
  <c r="E38" i="304"/>
  <c r="M112" i="306"/>
  <c r="D38" i="304"/>
  <c r="L88" i="306"/>
  <c r="K96"/>
  <c r="M59" i="304"/>
  <c r="F53"/>
  <c r="K57" i="306"/>
  <c r="F11" i="288"/>
  <c r="K87" i="306"/>
  <c r="C43" i="311"/>
  <c r="C114" i="304"/>
  <c r="D199" i="268"/>
  <c r="N8" i="304"/>
  <c r="M16" i="306"/>
  <c r="E105" i="268"/>
  <c r="D18" i="304"/>
  <c r="E314" i="268"/>
  <c r="F96" i="304"/>
  <c r="O64"/>
  <c r="D22" i="288"/>
  <c r="C128" i="304"/>
  <c r="C21"/>
  <c r="C33" i="288"/>
  <c r="D492" i="268"/>
  <c r="E28" i="304"/>
  <c r="M118"/>
  <c r="D108"/>
  <c r="E186" i="268"/>
  <c r="C90" i="306"/>
  <c r="D118" i="268"/>
  <c r="K44" i="306"/>
  <c r="F120" i="304"/>
  <c r="D311" i="268"/>
  <c r="O74" i="304"/>
  <c r="C100" i="306"/>
  <c r="O92" i="304"/>
  <c r="K88" i="306"/>
  <c r="D16" i="288"/>
  <c r="N70" i="304"/>
  <c r="F58" i="306"/>
  <c r="M13"/>
  <c r="M26"/>
  <c r="D122"/>
  <c r="F107" i="304"/>
  <c r="E64"/>
  <c r="M69"/>
  <c r="O8"/>
  <c r="D33" i="311"/>
  <c r="C400" i="268" s="1"/>
  <c r="N73" i="306"/>
  <c r="M90" i="304"/>
  <c r="K60" i="306"/>
  <c r="N60"/>
  <c r="L50" i="304"/>
  <c r="D93" i="268"/>
  <c r="F19" i="304"/>
  <c r="E8"/>
  <c r="M35"/>
  <c r="F40" i="311"/>
  <c r="E407" i="268" s="1"/>
  <c r="L56" i="304"/>
  <c r="L29" i="306"/>
  <c r="L28"/>
  <c r="C81" i="304"/>
  <c r="N58"/>
  <c r="C47" i="311"/>
  <c r="C39" i="306"/>
  <c r="K30"/>
  <c r="O89" i="304"/>
  <c r="E21" i="288"/>
  <c r="E308" i="268"/>
  <c r="F126" i="306"/>
  <c r="D194" i="268"/>
  <c r="D482"/>
  <c r="L86" i="306"/>
  <c r="E475" i="268"/>
  <c r="K77" i="306"/>
  <c r="M104" i="304"/>
  <c r="L96" i="306"/>
  <c r="L81" i="304"/>
  <c r="F42" i="306"/>
  <c r="E98"/>
  <c r="K97"/>
  <c r="E95" i="304"/>
  <c r="D42" i="306"/>
  <c r="N64"/>
  <c r="C479" i="268"/>
  <c r="L128" i="304"/>
  <c r="L60" i="306"/>
  <c r="M9" i="304"/>
  <c r="E139" i="306"/>
  <c r="C52"/>
  <c r="E40"/>
  <c r="L13" i="304"/>
  <c r="N29"/>
  <c r="C494" i="268"/>
  <c r="E45" i="306"/>
  <c r="C46" i="311"/>
  <c r="N37" i="304"/>
  <c r="D7" i="306"/>
  <c r="C10" i="304"/>
  <c r="O111"/>
  <c r="D188" i="268"/>
  <c r="L89" i="306"/>
  <c r="N39"/>
  <c r="F24" i="288"/>
  <c r="E20"/>
  <c r="D443" i="268"/>
  <c r="D40" i="311"/>
  <c r="C407" i="268" s="1"/>
  <c r="E27" i="306"/>
  <c r="D13"/>
  <c r="F135" i="304"/>
  <c r="E109" i="268"/>
  <c r="F31" i="288"/>
  <c r="E65" i="268" s="1"/>
  <c r="L101" i="306"/>
  <c r="F25" i="311"/>
  <c r="E47" i="288"/>
  <c r="D81" i="268" s="1"/>
  <c r="E91" i="304"/>
  <c r="C489" i="268"/>
  <c r="N72" i="306"/>
  <c r="D41" i="304"/>
  <c r="E60"/>
  <c r="L106" i="306"/>
  <c r="O66" i="304"/>
  <c r="M15"/>
  <c r="C454" i="268"/>
  <c r="M11" i="306"/>
  <c r="M28" i="304"/>
  <c r="E21" i="306"/>
  <c r="E51" i="304"/>
  <c r="L57"/>
  <c r="C68"/>
  <c r="C41" i="288"/>
  <c r="L102" i="306"/>
  <c r="D40" i="304"/>
  <c r="D312" i="268"/>
  <c r="D141" i="304"/>
  <c r="C134"/>
  <c r="C311" i="268"/>
  <c r="C142" i="304"/>
  <c r="C124" i="268"/>
  <c r="F7" i="306"/>
  <c r="L72" i="304"/>
  <c r="F39"/>
  <c r="K35" i="306"/>
  <c r="M107" i="304"/>
  <c r="D74"/>
  <c r="D465" i="268"/>
  <c r="O32" i="304"/>
  <c r="N53"/>
  <c r="C61"/>
  <c r="D271" i="268"/>
  <c r="F26" i="288"/>
  <c r="D91" i="304"/>
  <c r="D10" i="288"/>
  <c r="F31" i="304"/>
  <c r="E436" i="268"/>
  <c r="N81" i="304"/>
  <c r="N61" i="306"/>
  <c r="C270" i="268"/>
  <c r="D62" i="304"/>
  <c r="C487" i="268"/>
  <c r="M99" i="306"/>
  <c r="N128" i="304"/>
  <c r="D82"/>
  <c r="E140"/>
  <c r="L10" i="306"/>
  <c r="M41"/>
  <c r="L26" i="304"/>
  <c r="C140"/>
  <c r="L71"/>
  <c r="C79" i="306"/>
  <c r="L29" i="304"/>
  <c r="D122"/>
  <c r="D111" i="268"/>
  <c r="C75" i="304"/>
  <c r="N108"/>
  <c r="D75"/>
  <c r="C138" i="306"/>
  <c r="F64" i="304"/>
  <c r="D48"/>
  <c r="F86" i="306"/>
  <c r="M30"/>
  <c r="M58"/>
  <c r="D114" i="268"/>
  <c r="E58" i="306"/>
  <c r="E114" i="304"/>
  <c r="D19" i="288"/>
  <c r="E102" i="268"/>
  <c r="N57" i="304"/>
  <c r="F87" i="306"/>
  <c r="D121" i="268"/>
  <c r="N111" i="304"/>
  <c r="N41" i="306"/>
  <c r="N53"/>
  <c r="F43"/>
  <c r="D80" i="304"/>
  <c r="D53" i="306"/>
  <c r="E183" i="268"/>
  <c r="O97" i="304"/>
  <c r="L27" i="306"/>
  <c r="F99"/>
  <c r="M84"/>
  <c r="F126" i="304"/>
  <c r="E70" i="306"/>
  <c r="N90" i="304"/>
  <c r="E120" i="268"/>
  <c r="M38" i="304"/>
  <c r="L98"/>
  <c r="C137" i="306"/>
  <c r="K26"/>
  <c r="D23" i="304"/>
  <c r="C126" i="306"/>
  <c r="L36"/>
  <c r="F90"/>
  <c r="C40" i="288"/>
  <c r="D95" i="306"/>
  <c r="C89" i="304"/>
  <c r="E29" i="288"/>
  <c r="D63" i="268" s="1"/>
  <c r="N98" i="306"/>
  <c r="N19" i="304"/>
  <c r="F41" i="306"/>
  <c r="D6" i="268"/>
  <c r="E480"/>
  <c r="N15" i="304"/>
  <c r="F50"/>
  <c r="D8" i="306"/>
  <c r="D489" i="268"/>
  <c r="D477"/>
  <c r="F110" i="304"/>
  <c r="D476" i="268"/>
  <c r="E30" i="304"/>
  <c r="D88" i="306"/>
  <c r="M96"/>
  <c r="D86"/>
  <c r="E24" i="288"/>
  <c r="E13" i="306"/>
  <c r="D97" i="268"/>
  <c r="O79" i="304"/>
  <c r="M39"/>
  <c r="L72" i="306"/>
  <c r="D110" i="268"/>
  <c r="D104" i="304"/>
  <c r="C483" i="268"/>
  <c r="E7" i="304"/>
  <c r="D49" i="306"/>
  <c r="D46"/>
  <c r="M97" i="304"/>
  <c r="M40" i="306"/>
  <c r="K106"/>
  <c r="C23"/>
  <c r="D24" i="304"/>
  <c r="O113"/>
  <c r="L38" i="306"/>
  <c r="O85" i="304"/>
  <c r="M63" i="306"/>
  <c r="N21" i="304"/>
  <c r="E118" i="268"/>
  <c r="E44" i="311"/>
  <c r="D411" i="268" s="1"/>
  <c r="F43" i="288"/>
  <c r="E77" i="268" s="1"/>
  <c r="K63" i="306"/>
  <c r="F38" i="304"/>
  <c r="D93"/>
  <c r="E108" i="268"/>
  <c r="M54" i="304"/>
  <c r="D98"/>
  <c r="E30" i="311"/>
  <c r="N113" i="304"/>
  <c r="L12" i="306"/>
  <c r="D37"/>
  <c r="E46"/>
  <c r="K98"/>
  <c r="E450" i="268"/>
  <c r="C182"/>
  <c r="N106" i="306"/>
  <c r="E118" i="304"/>
  <c r="L8"/>
  <c r="E79"/>
  <c r="M21"/>
  <c r="E431" i="268"/>
  <c r="C434"/>
  <c r="M56" i="306"/>
  <c r="E34" i="311"/>
  <c r="D401" i="268" s="1"/>
  <c r="K65" i="306"/>
  <c r="E10" i="311"/>
  <c r="M13" i="304"/>
  <c r="N119"/>
  <c r="C60"/>
  <c r="D85"/>
  <c r="E46" i="311"/>
  <c r="D413" i="268" s="1"/>
  <c r="F17" i="311"/>
  <c r="F132" i="306"/>
  <c r="E138" i="304"/>
  <c r="D118"/>
  <c r="F124" i="306"/>
  <c r="M126" i="304"/>
  <c r="C447" i="268"/>
  <c r="E49" i="304"/>
  <c r="F23" i="311"/>
  <c r="C484" i="268"/>
  <c r="M31" i="304"/>
  <c r="D69"/>
  <c r="N110" i="306"/>
  <c r="F40" i="304"/>
  <c r="L28"/>
  <c r="E190" i="268"/>
  <c r="L19" i="306"/>
  <c r="C14" i="304"/>
  <c r="N38"/>
  <c r="K92" i="306"/>
  <c r="C110" i="268"/>
  <c r="L106" i="304"/>
  <c r="C274" i="268"/>
  <c r="E129" i="306"/>
  <c r="C269" i="268"/>
  <c r="E84" i="304"/>
  <c r="F13" i="306"/>
  <c r="C131" i="304"/>
  <c r="M49"/>
  <c r="K48" i="306"/>
  <c r="E21" i="304"/>
  <c r="D17" i="306"/>
  <c r="C91"/>
  <c r="N44"/>
  <c r="O35" i="304"/>
  <c r="M57"/>
  <c r="D13" i="311"/>
  <c r="E472" i="268"/>
  <c r="D51" i="304"/>
  <c r="C438" i="268"/>
  <c r="C117"/>
  <c r="L21" i="304"/>
  <c r="E182" i="268"/>
  <c r="C194"/>
  <c r="C136" i="304"/>
  <c r="N84"/>
  <c r="E7" i="306"/>
  <c r="C70"/>
  <c r="D39"/>
  <c r="K70"/>
  <c r="F27" i="288"/>
  <c r="E61" i="268" s="1"/>
  <c r="D110" i="304"/>
  <c r="M53"/>
  <c r="N63"/>
  <c r="F135" i="306"/>
  <c r="D273" i="268"/>
  <c r="M50" i="304"/>
  <c r="L117"/>
  <c r="M101"/>
  <c r="F33" i="311"/>
  <c r="E400" i="268" s="1"/>
  <c r="D27" i="306"/>
  <c r="N71" i="304"/>
  <c r="C122" i="306"/>
  <c r="L274" i="268"/>
  <c r="L269"/>
  <c r="K106"/>
  <c r="K420"/>
  <c r="K490"/>
  <c r="K164"/>
  <c r="K309"/>
  <c r="K411"/>
  <c r="K199"/>
  <c r="K348"/>
  <c r="K302"/>
  <c r="K92"/>
  <c r="K364"/>
  <c r="K58"/>
  <c r="K122"/>
  <c r="K21"/>
  <c r="K165"/>
  <c r="K113"/>
  <c r="K327"/>
  <c r="K37"/>
  <c r="K97"/>
  <c r="K332"/>
  <c r="K25"/>
  <c r="K138"/>
  <c r="L69"/>
  <c r="L81"/>
  <c r="L53"/>
  <c r="L80"/>
  <c r="L61"/>
  <c r="L46"/>
  <c r="L56"/>
  <c r="L70"/>
  <c r="L75"/>
  <c r="L44"/>
  <c r="L60"/>
  <c r="L45"/>
  <c r="L68"/>
  <c r="L48"/>
  <c r="L52"/>
  <c r="L67"/>
  <c r="L42"/>
  <c r="L76"/>
  <c r="L58"/>
  <c r="L57"/>
  <c r="L66"/>
  <c r="L51"/>
  <c r="L77"/>
  <c r="L73"/>
  <c r="L78"/>
  <c r="L65"/>
  <c r="L59"/>
  <c r="F473"/>
  <c r="F469"/>
  <c r="F465"/>
  <c r="L44" i="288"/>
  <c r="F78" i="268"/>
  <c r="F62"/>
  <c r="L28" i="288"/>
  <c r="F58" i="268"/>
  <c r="F52"/>
  <c r="L45" i="311"/>
  <c r="F412" i="268"/>
  <c r="F390"/>
  <c r="L24" i="311"/>
  <c r="L336" i="268"/>
  <c r="L354"/>
  <c r="L337"/>
  <c r="L364"/>
  <c r="L357"/>
  <c r="L339"/>
  <c r="L369"/>
  <c r="L356"/>
  <c r="L344"/>
  <c r="L353"/>
  <c r="L343"/>
  <c r="L348"/>
  <c r="L342"/>
  <c r="L341"/>
  <c r="L355"/>
  <c r="L350"/>
  <c r="L367"/>
  <c r="L370"/>
  <c r="L360"/>
  <c r="L346"/>
  <c r="L363"/>
  <c r="L345"/>
  <c r="L340"/>
  <c r="L351"/>
  <c r="L371"/>
  <c r="L347"/>
  <c r="L368"/>
  <c r="L361"/>
  <c r="L352"/>
  <c r="L374"/>
  <c r="L414"/>
  <c r="L392"/>
  <c r="L390"/>
  <c r="L397"/>
  <c r="L377"/>
  <c r="L399"/>
  <c r="L394"/>
  <c r="L402"/>
  <c r="L388"/>
  <c r="L405"/>
  <c r="L400"/>
  <c r="L404"/>
  <c r="L412"/>
  <c r="L375"/>
  <c r="L411"/>
  <c r="L381"/>
  <c r="L383"/>
  <c r="L393"/>
  <c r="L410"/>
  <c r="L395"/>
  <c r="L407"/>
  <c r="L379"/>
  <c r="L406"/>
  <c r="L378"/>
  <c r="L389"/>
  <c r="L409"/>
  <c r="L401"/>
  <c r="L403"/>
  <c r="F416"/>
  <c r="F164"/>
  <c r="F463"/>
  <c r="F459"/>
  <c r="L40" i="288"/>
  <c r="F74" i="268"/>
  <c r="F60"/>
  <c r="F54"/>
  <c r="F50"/>
  <c r="L14" i="288"/>
  <c r="F396" i="268"/>
  <c r="L14" i="311"/>
  <c r="F392" i="268"/>
  <c r="F385"/>
  <c r="L21" i="311"/>
  <c r="F453" i="268"/>
  <c r="F439"/>
  <c r="F43"/>
  <c r="K355"/>
  <c r="K272"/>
  <c r="K124"/>
  <c r="K330"/>
  <c r="K48"/>
  <c r="K444"/>
  <c r="K156"/>
  <c r="K339"/>
  <c r="K159"/>
  <c r="K342"/>
  <c r="K358"/>
  <c r="K396"/>
  <c r="K8"/>
  <c r="K484"/>
  <c r="K91"/>
  <c r="K105"/>
  <c r="K146"/>
  <c r="L55" l="1"/>
  <c r="L79"/>
  <c r="L49"/>
  <c r="L54"/>
  <c r="L72"/>
  <c r="L43"/>
  <c r="L62"/>
  <c r="L47"/>
  <c r="L71"/>
  <c r="L50"/>
  <c r="L64"/>
  <c r="C174"/>
  <c r="C177"/>
  <c r="C181"/>
  <c r="D179"/>
  <c r="E180"/>
  <c r="D180"/>
  <c r="D174"/>
  <c r="E181"/>
  <c r="C171"/>
  <c r="C176"/>
  <c r="E174"/>
  <c r="E176"/>
  <c r="C178"/>
  <c r="D161"/>
  <c r="D175"/>
  <c r="E177"/>
  <c r="D176"/>
  <c r="E55"/>
  <c r="E56"/>
  <c r="C55"/>
  <c r="D60"/>
  <c r="C58"/>
  <c r="E57"/>
  <c r="E58"/>
  <c r="D57"/>
  <c r="E59"/>
  <c r="D59"/>
  <c r="C59"/>
  <c r="C57"/>
  <c r="C56"/>
  <c r="C60"/>
  <c r="D58"/>
  <c r="E60"/>
  <c r="D56"/>
  <c r="D55"/>
  <c r="C433"/>
  <c r="E429"/>
  <c r="E435"/>
  <c r="C428"/>
  <c r="D430"/>
  <c r="C435"/>
  <c r="E430"/>
  <c r="C436"/>
  <c r="D431"/>
  <c r="E433"/>
  <c r="C430"/>
  <c r="D429"/>
  <c r="D435"/>
  <c r="E428"/>
  <c r="D433"/>
  <c r="C432"/>
  <c r="D428"/>
  <c r="E93"/>
  <c r="E100"/>
  <c r="D105"/>
  <c r="C93"/>
  <c r="C92"/>
  <c r="D101"/>
  <c r="C97"/>
  <c r="C102"/>
  <c r="D98"/>
  <c r="C98"/>
  <c r="C397"/>
  <c r="C392"/>
  <c r="D388"/>
  <c r="D397"/>
  <c r="E392"/>
  <c r="C394"/>
  <c r="E396"/>
  <c r="E390"/>
  <c r="D375"/>
  <c r="D394"/>
  <c r="C391"/>
  <c r="C375"/>
  <c r="C387"/>
  <c r="D392"/>
  <c r="E388"/>
  <c r="D390"/>
  <c r="D395"/>
  <c r="C388"/>
  <c r="E397"/>
  <c r="C390"/>
  <c r="C395"/>
  <c r="E393"/>
  <c r="E387"/>
  <c r="C389"/>
  <c r="D393"/>
  <c r="E394"/>
  <c r="D391"/>
  <c r="E395"/>
  <c r="D396"/>
  <c r="C393"/>
  <c r="E391"/>
  <c r="E389"/>
  <c r="D387"/>
  <c r="D389"/>
  <c r="C396"/>
  <c r="C465"/>
  <c r="D469"/>
  <c r="C466"/>
  <c r="D472"/>
  <c r="D467"/>
  <c r="E471"/>
  <c r="D466"/>
  <c r="C468"/>
  <c r="E467"/>
  <c r="E465"/>
  <c r="C470"/>
  <c r="C472"/>
  <c r="D471"/>
  <c r="E466"/>
  <c r="D89"/>
  <c r="E53"/>
  <c r="D306"/>
  <c r="C306"/>
  <c r="C456"/>
  <c r="D426"/>
  <c r="D464"/>
  <c r="E344"/>
  <c r="D380"/>
  <c r="E307"/>
  <c r="C307"/>
  <c r="C342"/>
  <c r="E304"/>
  <c r="C459"/>
  <c r="D377"/>
  <c r="C168"/>
  <c r="D307"/>
  <c r="C8"/>
  <c r="C43"/>
  <c r="E343"/>
  <c r="E306"/>
  <c r="C461"/>
  <c r="D338"/>
  <c r="E305"/>
  <c r="C11"/>
  <c r="C173"/>
  <c r="C303"/>
  <c r="D305"/>
  <c r="C305"/>
  <c r="E461"/>
  <c r="D303"/>
  <c r="C51"/>
  <c r="C304"/>
  <c r="D304"/>
  <c r="E303"/>
  <c r="C53"/>
  <c r="D166"/>
  <c r="D8"/>
  <c r="D344"/>
  <c r="E8"/>
  <c r="E43"/>
  <c r="E348"/>
  <c r="E347"/>
  <c r="C343"/>
  <c r="E425"/>
  <c r="C420"/>
  <c r="C347"/>
  <c r="C165"/>
  <c r="D47"/>
  <c r="D53"/>
  <c r="C381"/>
  <c r="C339"/>
  <c r="E339"/>
  <c r="D339"/>
  <c r="D51"/>
  <c r="D456"/>
  <c r="D424"/>
  <c r="D342"/>
  <c r="D170"/>
  <c r="D347"/>
  <c r="E12"/>
  <c r="E87"/>
  <c r="D165"/>
  <c r="E9"/>
  <c r="D12"/>
  <c r="D423"/>
  <c r="D348"/>
  <c r="D11"/>
  <c r="E11"/>
  <c r="C346"/>
  <c r="E342"/>
  <c r="E341"/>
  <c r="C341"/>
  <c r="D346"/>
  <c r="E346"/>
  <c r="C10"/>
  <c r="C7"/>
  <c r="D341"/>
  <c r="D10"/>
  <c r="E10"/>
  <c r="D7"/>
  <c r="C12"/>
  <c r="C9"/>
  <c r="D9"/>
  <c r="D343"/>
  <c r="E7"/>
  <c r="C344"/>
  <c r="C348"/>
  <c r="C418"/>
  <c r="C45"/>
  <c r="C163"/>
  <c r="E48"/>
  <c r="D50"/>
  <c r="C416"/>
  <c r="C426"/>
  <c r="C42"/>
  <c r="C377"/>
  <c r="D43"/>
  <c r="D167"/>
  <c r="E168"/>
  <c r="E172"/>
  <c r="C47"/>
  <c r="E419"/>
  <c r="E45"/>
  <c r="C44"/>
  <c r="D54"/>
  <c r="D173"/>
  <c r="E167"/>
  <c r="C419"/>
  <c r="E49"/>
  <c r="E169"/>
  <c r="C172"/>
  <c r="C166"/>
  <c r="D172"/>
  <c r="D416"/>
  <c r="D49"/>
  <c r="E47"/>
  <c r="C48"/>
  <c r="E163"/>
  <c r="C169"/>
  <c r="D163"/>
  <c r="E165"/>
  <c r="D162"/>
  <c r="C167"/>
  <c r="C170"/>
  <c r="E162"/>
  <c r="D169"/>
  <c r="D168"/>
  <c r="E166"/>
  <c r="E173"/>
  <c r="E170"/>
  <c r="C162"/>
  <c r="F147"/>
  <c r="F148"/>
  <c r="F116"/>
  <c r="F137"/>
  <c r="F143"/>
  <c r="F120"/>
  <c r="F146"/>
  <c r="F114"/>
  <c r="F155"/>
  <c r="F141"/>
  <c r="F109"/>
  <c r="F151"/>
  <c r="F119"/>
  <c r="F134"/>
  <c r="F131"/>
  <c r="F132"/>
  <c r="F108"/>
  <c r="F145"/>
  <c r="F129"/>
  <c r="F113"/>
  <c r="F159"/>
  <c r="F127"/>
  <c r="F136"/>
  <c r="F154"/>
  <c r="F138"/>
  <c r="F122"/>
  <c r="F115"/>
  <c r="F153"/>
  <c r="F121"/>
  <c r="F111"/>
  <c r="F152"/>
  <c r="F130"/>
  <c r="F123"/>
  <c r="F124"/>
  <c r="F157"/>
  <c r="F125"/>
  <c r="F128"/>
  <c r="F150"/>
  <c r="F118"/>
  <c r="F139"/>
  <c r="F160"/>
  <c r="F140"/>
  <c r="F149"/>
  <c r="F133"/>
  <c r="F117"/>
  <c r="F135"/>
  <c r="F156"/>
  <c r="F144"/>
  <c r="F112"/>
  <c r="F158"/>
  <c r="F142"/>
  <c r="F126"/>
  <c r="F110"/>
  <c r="D42"/>
  <c r="D44"/>
  <c r="D52"/>
  <c r="E54"/>
  <c r="C52"/>
  <c r="E52"/>
  <c r="E46"/>
  <c r="E44"/>
  <c r="E50"/>
  <c r="E51"/>
  <c r="D46"/>
  <c r="C46"/>
  <c r="D45"/>
  <c r="D48"/>
  <c r="C49"/>
  <c r="C50"/>
  <c r="C54"/>
  <c r="D425"/>
  <c r="E417"/>
  <c r="E422"/>
  <c r="C421"/>
  <c r="D420"/>
  <c r="C417"/>
  <c r="C415"/>
  <c r="E386"/>
  <c r="E426"/>
  <c r="D415"/>
  <c r="C427"/>
  <c r="D417"/>
  <c r="D421"/>
  <c r="E421"/>
  <c r="D419"/>
  <c r="D418"/>
  <c r="C422"/>
  <c r="D422"/>
  <c r="C423"/>
  <c r="E423"/>
  <c r="E424"/>
  <c r="E418"/>
  <c r="C424"/>
  <c r="D427"/>
  <c r="E420"/>
  <c r="C425"/>
  <c r="E427"/>
  <c r="D458"/>
  <c r="D461"/>
  <c r="C338"/>
  <c r="D337"/>
  <c r="E455"/>
  <c r="E338"/>
  <c r="D457"/>
  <c r="D336"/>
  <c r="C458"/>
  <c r="E337"/>
  <c r="C337"/>
  <c r="C463"/>
  <c r="C386"/>
  <c r="E459"/>
  <c r="C464"/>
  <c r="E345"/>
  <c r="D345"/>
  <c r="E462"/>
  <c r="C336"/>
  <c r="D455"/>
  <c r="C380"/>
  <c r="C384"/>
  <c r="E385"/>
  <c r="D376"/>
  <c r="E378"/>
  <c r="E384"/>
  <c r="C383"/>
  <c r="D386"/>
  <c r="E381"/>
  <c r="E380"/>
  <c r="D382"/>
  <c r="C345"/>
  <c r="C340"/>
  <c r="E340"/>
  <c r="D340"/>
  <c r="F316"/>
  <c r="F329"/>
  <c r="F321"/>
  <c r="F317"/>
  <c r="F322"/>
  <c r="F306"/>
  <c r="F320"/>
  <c r="F311"/>
  <c r="F310"/>
  <c r="F304"/>
  <c r="F333"/>
  <c r="F331"/>
  <c r="F315"/>
  <c r="F309"/>
  <c r="F330"/>
  <c r="F314"/>
  <c r="F328"/>
  <c r="F312"/>
  <c r="F323"/>
  <c r="F307"/>
  <c r="F324"/>
  <c r="F327"/>
  <c r="F325"/>
  <c r="F305"/>
  <c r="F326"/>
  <c r="F308"/>
  <c r="F335"/>
  <c r="F319"/>
  <c r="F303"/>
  <c r="F332"/>
  <c r="F313"/>
  <c r="F334"/>
  <c r="F318"/>
  <c r="C460"/>
  <c r="C455"/>
  <c r="E463"/>
  <c r="D462"/>
  <c r="C457"/>
  <c r="C462"/>
  <c r="D459"/>
  <c r="D460"/>
  <c r="E464"/>
  <c r="E460"/>
  <c r="E458"/>
  <c r="D463"/>
  <c r="E456"/>
  <c r="C379"/>
  <c r="E382"/>
  <c r="D378"/>
  <c r="E383"/>
  <c r="D385"/>
  <c r="D383"/>
  <c r="C376"/>
  <c r="E379"/>
  <c r="C382"/>
  <c r="E376"/>
  <c r="D384"/>
  <c r="D381"/>
  <c r="C378"/>
  <c r="D379"/>
  <c r="C385"/>
  <c r="E377"/>
  <c r="C86"/>
  <c r="D88"/>
  <c r="E89"/>
  <c r="C89"/>
  <c r="D85"/>
  <c r="E91"/>
  <c r="E83"/>
  <c r="F302"/>
  <c r="E107"/>
  <c r="F107"/>
  <c r="F289"/>
  <c r="F290"/>
  <c r="F295"/>
  <c r="F285"/>
  <c r="F298"/>
  <c r="F288"/>
  <c r="F297"/>
  <c r="F283"/>
  <c r="F267"/>
  <c r="F293"/>
  <c r="F276"/>
  <c r="F273"/>
  <c r="F282"/>
  <c r="F266"/>
  <c r="F287"/>
  <c r="F271"/>
  <c r="F301"/>
  <c r="F269"/>
  <c r="F296"/>
  <c r="F280"/>
  <c r="F294"/>
  <c r="F274"/>
  <c r="F279"/>
  <c r="F272"/>
  <c r="F278"/>
  <c r="F299"/>
  <c r="F292"/>
  <c r="F281"/>
  <c r="F286"/>
  <c r="F270"/>
  <c r="F291"/>
  <c r="F275"/>
  <c r="F277"/>
  <c r="F300"/>
  <c r="F284"/>
  <c r="F268"/>
  <c r="E82"/>
  <c r="D84"/>
  <c r="C84"/>
  <c r="D86"/>
  <c r="E99"/>
  <c r="C91"/>
  <c r="D96"/>
  <c r="C90"/>
  <c r="E90"/>
  <c r="E84"/>
  <c r="E104"/>
  <c r="E85"/>
  <c r="D103"/>
  <c r="C95"/>
  <c r="E97"/>
  <c r="D94"/>
  <c r="D100"/>
  <c r="D102"/>
  <c r="C88"/>
  <c r="E96"/>
  <c r="C99"/>
  <c r="C85"/>
  <c r="D82"/>
  <c r="C104"/>
  <c r="C87"/>
  <c r="E101"/>
  <c r="D91"/>
  <c r="D104"/>
  <c r="C94"/>
  <c r="D90"/>
  <c r="E106"/>
  <c r="D83"/>
  <c r="D106"/>
  <c r="D87"/>
  <c r="D95"/>
  <c r="E103"/>
  <c r="E86"/>
  <c r="C83"/>
  <c r="C103"/>
  <c r="C82"/>
  <c r="C101"/>
  <c r="C105"/>
  <c r="E94"/>
  <c r="F20"/>
  <c r="F34"/>
  <c r="F25"/>
  <c r="F39"/>
  <c r="F28"/>
  <c r="F38"/>
  <c r="F22"/>
  <c r="F33"/>
  <c r="F11"/>
  <c r="F36"/>
  <c r="F16"/>
  <c r="F4"/>
  <c r="F21"/>
  <c r="F9"/>
  <c r="F26"/>
  <c r="F10"/>
  <c r="F31"/>
  <c r="F15"/>
  <c r="F37"/>
  <c r="F18"/>
  <c r="F32"/>
  <c r="F23"/>
  <c r="F7"/>
  <c r="F8"/>
  <c r="F5"/>
  <c r="F6"/>
  <c r="F40"/>
  <c r="F27"/>
  <c r="F29"/>
  <c r="F17"/>
  <c r="F13"/>
  <c r="F30"/>
  <c r="F14"/>
  <c r="F24"/>
  <c r="F12"/>
  <c r="F35"/>
  <c r="F19"/>
  <c r="F341"/>
  <c r="F342"/>
  <c r="F363"/>
  <c r="F361"/>
  <c r="F356"/>
  <c r="F349"/>
  <c r="F362"/>
  <c r="F346"/>
  <c r="F367"/>
  <c r="F351"/>
  <c r="F369"/>
  <c r="F337"/>
  <c r="F360"/>
  <c r="F344"/>
  <c r="F357"/>
  <c r="F366"/>
  <c r="F350"/>
  <c r="F371"/>
  <c r="F355"/>
  <c r="F339"/>
  <c r="F345"/>
  <c r="F364"/>
  <c r="F348"/>
  <c r="F373"/>
  <c r="F358"/>
  <c r="F347"/>
  <c r="F372"/>
  <c r="F340"/>
  <c r="F365"/>
  <c r="F370"/>
  <c r="F354"/>
  <c r="F338"/>
  <c r="F359"/>
  <c r="F343"/>
  <c r="F353"/>
  <c r="F368"/>
  <c r="F352"/>
  <c r="F336"/>
  <c r="E302"/>
  <c r="F265"/>
  <c r="E265"/>
  <c r="F3"/>
  <c r="E92"/>
  <c r="E415"/>
  <c r="E161"/>
  <c r="E457"/>
  <c r="E416"/>
  <c r="E88"/>
  <c r="E42"/>
  <c r="E375"/>
  <c r="E336" l="1"/>
</calcChain>
</file>

<file path=xl/sharedStrings.xml><?xml version="1.0" encoding="utf-8"?>
<sst xmlns="http://schemas.openxmlformats.org/spreadsheetml/2006/main" count="7175" uniqueCount="940">
  <si>
    <t>Baş Hakem</t>
  </si>
  <si>
    <t>Lider</t>
  </si>
  <si>
    <t>Sekreter</t>
  </si>
  <si>
    <t>Hakem</t>
  </si>
  <si>
    <t>Müsabaka 
Direktörü</t>
  </si>
  <si>
    <t xml:space="preserve">Tarih-Saat </t>
  </si>
  <si>
    <t>SIRA NO</t>
  </si>
  <si>
    <t>ADI VE SOYADI</t>
  </si>
  <si>
    <t>SONUÇ</t>
  </si>
  <si>
    <t>KLASMAN</t>
  </si>
  <si>
    <t>BRANŞ</t>
  </si>
  <si>
    <t>Sıra No</t>
  </si>
  <si>
    <t>Doğum Tarihi</t>
  </si>
  <si>
    <t>Adı ve Soyadı</t>
  </si>
  <si>
    <t>Derece</t>
  </si>
  <si>
    <t>1. SERİ</t>
  </si>
  <si>
    <t>2. SERİ</t>
  </si>
  <si>
    <t>3. SERİ</t>
  </si>
  <si>
    <t>Müsabakalar Direktörü</t>
  </si>
  <si>
    <t>DOĞUM TARİHİ</t>
  </si>
  <si>
    <t>A  T  L  A  M  A  L  A  R</t>
  </si>
  <si>
    <t>Müsabaka Direktörü</t>
  </si>
  <si>
    <t>İLİ-KULÜBÜ</t>
  </si>
  <si>
    <t>S.N.</t>
  </si>
  <si>
    <t>ADI SOYADI</t>
  </si>
  <si>
    <t>DERECE</t>
  </si>
  <si>
    <t>Seri Geliş</t>
  </si>
  <si>
    <t>SERİ-KULVAR FORMÜLÜ</t>
  </si>
  <si>
    <t>SIRALAMA</t>
  </si>
  <si>
    <t>KATEGORİSİ</t>
  </si>
  <si>
    <t>YARIŞMANIN YAPILDIĞI İL-
YARIŞMA ADI</t>
  </si>
  <si>
    <t>YARIŞMA TARİHİ</t>
  </si>
  <si>
    <t>YARIŞMA ALANI</t>
  </si>
  <si>
    <t>FORMÜL</t>
  </si>
  <si>
    <t>A  T  L A M  A  L  A  R</t>
  </si>
  <si>
    <t>DNS   : Yarışa başlamadı</t>
  </si>
  <si>
    <t>DNF  : Yarışı tamamlamadı</t>
  </si>
  <si>
    <t>DQ    : Diskalifiye</t>
  </si>
  <si>
    <t>NM   : Geçerli derecesi yok</t>
  </si>
  <si>
    <t>Uluslararası kısaltmalar</t>
  </si>
  <si>
    <t>TR    : Türkiye Rekoru</t>
  </si>
  <si>
    <t>Türkiye Rekoru Kısaltmaları</t>
  </si>
  <si>
    <t>4. SERİ</t>
  </si>
  <si>
    <t>İLİ</t>
  </si>
  <si>
    <t>BARAJ DERECESİ</t>
  </si>
  <si>
    <t>EN İYİ DERECESİ</t>
  </si>
  <si>
    <t>UZUN</t>
  </si>
  <si>
    <t>YÜKSEK</t>
  </si>
  <si>
    <t>800M-1-1</t>
  </si>
  <si>
    <t>800M-1-2</t>
  </si>
  <si>
    <t>800M-1-3</t>
  </si>
  <si>
    <t>800M-1-4</t>
  </si>
  <si>
    <t>800M-1-5</t>
  </si>
  <si>
    <t>800M-1-6</t>
  </si>
  <si>
    <t>800M-2-1</t>
  </si>
  <si>
    <t>800M-2-2</t>
  </si>
  <si>
    <t>800M-2-3</t>
  </si>
  <si>
    <t>800M-2-4</t>
  </si>
  <si>
    <t>800M-2-5</t>
  </si>
  <si>
    <t>800M-2-6</t>
  </si>
  <si>
    <t>800M-3-1</t>
  </si>
  <si>
    <t>800M-3-2</t>
  </si>
  <si>
    <t>800M-3-3</t>
  </si>
  <si>
    <t>800M-3-4</t>
  </si>
  <si>
    <t>800M-3-5</t>
  </si>
  <si>
    <t>800M-3-6</t>
  </si>
  <si>
    <t>800M-4-1</t>
  </si>
  <si>
    <t>800M-4-2</t>
  </si>
  <si>
    <t>800M-4-3</t>
  </si>
  <si>
    <t>800M-4-4</t>
  </si>
  <si>
    <t>800M-4-5</t>
  </si>
  <si>
    <t>800M-4-6</t>
  </si>
  <si>
    <t>Yüksek  Atlama</t>
  </si>
  <si>
    <t>GÖĞÜS NO</t>
  </si>
  <si>
    <t>Göğüs No</t>
  </si>
  <si>
    <t>Formül</t>
  </si>
  <si>
    <t>REKOR</t>
  </si>
  <si>
    <t>Yarışma Adı :</t>
  </si>
  <si>
    <t>Yarışmanın Yapıldığı İl :</t>
  </si>
  <si>
    <t>Kategori :</t>
  </si>
  <si>
    <t>Tarih :</t>
  </si>
  <si>
    <t>Yarışma Bilgileri</t>
  </si>
  <si>
    <t>Katılan Sporcu Sayısı :</t>
  </si>
  <si>
    <t>Kayıt Listesi</t>
  </si>
  <si>
    <t>1.GÜN</t>
  </si>
  <si>
    <t>2.GÜN</t>
  </si>
  <si>
    <r>
      <t xml:space="preserve">Doğum Tarihi
</t>
    </r>
    <r>
      <rPr>
        <sz val="10"/>
        <color indexed="56"/>
        <rFont val="Cambria"/>
        <family val="1"/>
        <charset val="162"/>
      </rPr>
      <t>Gün/Ay/Yıl</t>
    </r>
  </si>
  <si>
    <t>Tarih-Saat :</t>
  </si>
  <si>
    <t>Tarih-Saat  :</t>
  </si>
  <si>
    <t>Yarışma :</t>
  </si>
  <si>
    <t xml:space="preserve">Kategori :      </t>
  </si>
  <si>
    <t xml:space="preserve">Kategori : </t>
  </si>
  <si>
    <r>
      <t xml:space="preserve">DOĞUM TARİHİ
</t>
    </r>
    <r>
      <rPr>
        <sz val="8"/>
        <color indexed="56"/>
        <rFont val="Cambria"/>
        <family val="1"/>
        <charset val="162"/>
      </rPr>
      <t>Gün/Ay/Yıl</t>
    </r>
  </si>
  <si>
    <r>
      <t>KURAL 125.5 :</t>
    </r>
    <r>
      <rPr>
        <sz val="9"/>
        <rFont val="Cambria"/>
        <family val="1"/>
        <charset val="162"/>
      </rPr>
      <t xml:space="preserve"> Yarışmalar esnasında sportmenlik dışı davranışlarda bulunan sporcu IAAF Kural 125.5 gereği diskalifiye edilecektir. Sporcunun yarışmanın devamındaki diğer branşlara katılması da engellenecektir. “Bu kurala göre diskalifiye edilen atletin, diskalifiye edildiği yarıştaki dereceleri geçersizdir.” Yarışma sonucunda o atletin karşısında sadece “DQ 125.5” yazacak. Tüm uyarılar ve diskalifikasyonlar (yani sarı ve kırmızı kartlar) yarışma sekreterliğine ve tüm başhakemlere bildirilecektir.</t>
    </r>
  </si>
  <si>
    <r>
      <t>KURAL 144.2 :</t>
    </r>
    <r>
      <rPr>
        <sz val="9"/>
        <rFont val="Cambria"/>
        <family val="1"/>
        <charset val="162"/>
      </rPr>
      <t xml:space="preserve"> Yarışma sırasında kurallar dışında yardım alan veya yardım veren atlet, başhakem tarafından önce sarı kartla uyarılır, tekrarı halinde IAAF Kural 144.2’ye göre diskalifiye edilir. Yarışma alanında telefon, telsiz, radyo, kasetçalar vb. cihazlar kullanılması, atlete avantaj sağlayacak şekilde yay, tekerlek vb. donanıma sahip ayakkabıların giyilmesi, atma aletlerinin normal ölçülerine eklerin yapılması, “kural dışı yardım” kabul edilir. Mesafe koşularında tur yemiş ya da tur yemek üzere olan atletlerin tempo vermesi, IAAF Kural 144.2 çerçevesinde her iki atletin de diskalifiye edilmesini gerektirir.  </t>
    </r>
  </si>
  <si>
    <r>
      <t>KURAL 162.5 :</t>
    </r>
    <r>
      <rPr>
        <sz val="9"/>
        <rFont val="Cambria"/>
        <family val="1"/>
        <charset val="162"/>
      </rPr>
      <t>Yerlerinize ya da dikkat komutundan sonra makul bir sürede pozisyon almayan ve yerlerinize komutundan sonra sesle ya da başka şekilde diğer atlet(ler)i rahatsız eden atlet(ler) önce sarı kart, tekrarı halinde kırmızı kart görür.” Eğer başhakem, starterin kararıyla mutabık değilse, tüm atletlere yeşil kart gösterilir. Bu kural sadece starteri/start başhakemini ilgilendirir.</t>
    </r>
  </si>
  <si>
    <r>
      <t>KURAL 162.7 :</t>
    </r>
    <r>
      <rPr>
        <sz val="9"/>
        <rFont val="Cambria"/>
        <family val="1"/>
        <charset val="162"/>
      </rPr>
      <t xml:space="preserve"> Hatalı çıkış yapan her atlet diskalifiye edilir. Yarışmada ilk hatalı çıkışı yapan sporcu dahil, hatalı çıkış yapan tüm atletler IAAF Kural 162.7 gereği diskalifiye edilecektir.</t>
    </r>
  </si>
  <si>
    <r>
      <t>KURAL 163.2 :</t>
    </r>
    <r>
      <rPr>
        <sz val="9"/>
        <rFont val="Cambria"/>
        <family val="1"/>
        <charset val="162"/>
      </rPr>
      <t xml:space="preserve"> Yarışma içerisinde bir sporcunun iterek veya çelme takarak, kasıtlı olarak bir başka sporcunun düşmesine neden olması diskalifiye sebebidir. Bunu yapan sporcu IAAF Kural 163.2 gereği diskalifiye edilecektir. (Bu tip olaylarda yardımcı hakem sarı bayrağını kaldıracak ve başhakemi bilgilendirecektir. Diskalifiye olup olmayacağına başhakem karar verecektir.) </t>
    </r>
  </si>
  <si>
    <r>
      <t>KURAL 163.3 :</t>
    </r>
    <r>
      <rPr>
        <sz val="9"/>
        <rFont val="Cambria"/>
        <family val="1"/>
        <charset val="162"/>
      </rPr>
      <t xml:space="preserve"> Kulvarlı koşuların tamamında sporcu, yarışmayı çıkıştan varışa kadar kendi kulvarında koşmak zorundadır. Virajda kendi kulvarının solundaki kulvara geçen ya da o kulvarın çizgisine temas eden atlet, IAAF Kural 163.3 gereği diskalifiye edilecektir. Ancak sporcu yarışma içerisinde başkası tarafından itilmek veya dengesinin bozulması sonucu kulvar değiştirmek zorunda kalırsa ve  bu durum kendisine avantaj sağlamazsa diskalifiye söz konusu olmayacaktır. Düzlükte kendi kulvarının dışına çıkan ve kendisine mesafe avantajı sağlamayan atlet, bir diğer kulvardaki atleti engellememişse diskalifiye edilmez. Virajda kendi kulvarının sağındaki kulvara geçen ya da o kulvarın çizgisiyle temas eden atlet, o kulvarda koşan atleti engellememişse diskalifiye edilmez.</t>
    </r>
  </si>
  <si>
    <r>
      <t>KURAL 163.3 :</t>
    </r>
    <r>
      <rPr>
        <sz val="9"/>
        <rFont val="Cambria"/>
        <family val="1"/>
        <charset val="162"/>
      </rPr>
      <t xml:space="preserve"> 800 metre koşusunda sporcular kendi kulvarlarını terk edecekleri çizgiye kadar, kulvarlarında koşmak zorundadır. Bu işaretli bölüme gelmeden kulvarını terk eden sporcu IAAF Kural 163.3 gereği diskalifiye edilecektir.</t>
    </r>
  </si>
  <si>
    <r>
      <t>KURAL 163.3 :</t>
    </r>
    <r>
      <rPr>
        <sz val="9"/>
        <rFont val="Cambria"/>
        <family val="1"/>
        <charset val="162"/>
      </rPr>
      <t xml:space="preserve"> 4*400 metre bayrak yarışmasında ikinci sıradaki sporcu kulvar farkı sona erinceye kadar (ilk dönemeç) kendi kulvarında koşacaktır. Bu noktaya gelene kadar kulvar ihlali yapan sporcunun takımı IAAF Kural 163.3 gereği diskalifiye edilecektir</t>
    </r>
  </si>
  <si>
    <r>
      <t>KURAL 168.7 :</t>
    </r>
    <r>
      <rPr>
        <sz val="9"/>
        <rFont val="Cambria"/>
        <family val="1"/>
        <charset val="162"/>
      </rPr>
      <t xml:space="preserve"> Engel yarışmalarında engel geçişi esnasında ayağını engelin üst kısmının yatay düzeyinin aşağısından geçiren, eli veya ayağı ile engeli kasten deviren ve her ne sebeple olursa olsun engel üzerinden geçmeyen sporcu IAAF Kural 168.7 gereği diskalifiye edilecektir.</t>
    </r>
  </si>
  <si>
    <r>
      <t>KURAL 170.9 :</t>
    </r>
    <r>
      <rPr>
        <sz val="9"/>
        <rFont val="Cambria"/>
        <family val="1"/>
        <charset val="162"/>
      </rPr>
      <t xml:space="preserve"> 4*400 metre bayrak yarışmasında 3. ve 4. sporcular; kendilerinden önceki takım elemanlarının 200 metreyi geçiş durumuna göre sıralanacaklar ve bu sıralamayı bayrak değişim anına kadar değiştirdikleri takdirde takımları IAAF Kural 170.9 gereği diskalifiye edilecektir.</t>
    </r>
  </si>
  <si>
    <r>
      <t>KURAL 170.13 :</t>
    </r>
    <r>
      <rPr>
        <sz val="9"/>
        <rFont val="Cambria"/>
        <family val="1"/>
        <charset val="162"/>
      </rPr>
      <t xml:space="preserve"> Bayrak yarışmalarında bayrağın yere düşmesi halinde, bayrağı düşüren atlet alacaktır. Bayrağı düşüren atletin dışında bir atletin alması, IAAF Kural 170.13’e göre takımın diskalifiye edilmesine neden olur. Bayrağı düşüren atlet, bayrağı yerden alırken koşulan mesafeyi kısaltır ya da bir başka kulvardaki atleti engellerse, yine bu kural çerçevesinde takımı diskalifiye edilir.</t>
    </r>
  </si>
  <si>
    <r>
      <t>KURAL 170.14 :</t>
    </r>
    <r>
      <rPr>
        <sz val="9"/>
        <rFont val="Cambria"/>
        <family val="1"/>
        <charset val="162"/>
      </rPr>
      <t xml:space="preserve"> Bayrak yarışmalarında bayrağın değişim sahasının dışında değiştirilmesi durumunda hatalı değişimi yapan takım IAAF Kural 170.14 gereği diskalifiye edilecektir. Bu noktada dikkat edilmesi gereken en önemli husus sporcunun değil, bayrağın değişim alanı içerisinde olmasıdır.</t>
    </r>
  </si>
  <si>
    <t>Diskalifiye Nedenleri ve Kural Numaraları</t>
  </si>
  <si>
    <t>TC NO</t>
  </si>
  <si>
    <t>Yüksek-1</t>
  </si>
  <si>
    <t>Yüksek-2</t>
  </si>
  <si>
    <t>Yüksek-3</t>
  </si>
  <si>
    <t>Yüksek-4</t>
  </si>
  <si>
    <t>Yüksek-5</t>
  </si>
  <si>
    <t>Yüksek-6</t>
  </si>
  <si>
    <t>Yüksek-7</t>
  </si>
  <si>
    <t>Yüksek-8</t>
  </si>
  <si>
    <t>Yüksek-9</t>
  </si>
  <si>
    <t>Yüksek-10</t>
  </si>
  <si>
    <t>Yüksek-11</t>
  </si>
  <si>
    <t>Yüksek-12</t>
  </si>
  <si>
    <t>Yüksek-13</t>
  </si>
  <si>
    <t>Yüksek-14</t>
  </si>
  <si>
    <t>Yüksek-15</t>
  </si>
  <si>
    <t>Yüksek-16</t>
  </si>
  <si>
    <t>Yüksek-17</t>
  </si>
  <si>
    <t>Yüksek-18</t>
  </si>
  <si>
    <t>Yüksek-19</t>
  </si>
  <si>
    <t>Yüksek-20</t>
  </si>
  <si>
    <t>Yüksek-21</t>
  </si>
  <si>
    <t>Yüksek-22</t>
  </si>
  <si>
    <t>Yüksek-23</t>
  </si>
  <si>
    <t>Yüksek-24</t>
  </si>
  <si>
    <t>Yüksek-25</t>
  </si>
  <si>
    <r>
      <rPr>
        <b/>
        <sz val="9"/>
        <color indexed="9"/>
        <rFont val="Cambria"/>
        <family val="1"/>
        <charset val="162"/>
      </rPr>
      <t>Rüzgar</t>
    </r>
    <r>
      <rPr>
        <b/>
        <sz val="9"/>
        <color indexed="8"/>
        <rFont val="Cambria"/>
        <family val="1"/>
        <charset val="162"/>
      </rPr>
      <t xml:space="preserve">
ATMA KG.</t>
    </r>
  </si>
  <si>
    <t>800M</t>
  </si>
  <si>
    <t>SERİ</t>
  </si>
  <si>
    <t>KULVAR</t>
  </si>
  <si>
    <t>ATMA-ATLAMA SIRASI</t>
  </si>
  <si>
    <t>YARIŞACAĞI 
BRANŞ</t>
  </si>
  <si>
    <t>PUAN</t>
  </si>
  <si>
    <t>Gençlik ve Spor Bakanlığı
Spor Genel Müdürlüğü
Spor Faaliyetleri Daire Başkanlığı</t>
  </si>
  <si>
    <t>100 Metre</t>
  </si>
  <si>
    <t>800 Metre</t>
  </si>
  <si>
    <t>Uzun Atlama</t>
  </si>
  <si>
    <t>4x100 Metre</t>
  </si>
  <si>
    <t>100M</t>
  </si>
  <si>
    <t>4X100M</t>
  </si>
  <si>
    <t>100M-1-1</t>
  </si>
  <si>
    <t>100M-1-2</t>
  </si>
  <si>
    <t>100M-1-3</t>
  </si>
  <si>
    <t>100M-1-4</t>
  </si>
  <si>
    <t>100M-1-5</t>
  </si>
  <si>
    <t>100M-1-6</t>
  </si>
  <si>
    <t>100M-1-7</t>
  </si>
  <si>
    <t>100M-1-8</t>
  </si>
  <si>
    <t>100M-2-1</t>
  </si>
  <si>
    <t>100M-2-2</t>
  </si>
  <si>
    <t>100M-2-3</t>
  </si>
  <si>
    <t>100M-2-4</t>
  </si>
  <si>
    <t>100M-2-5</t>
  </si>
  <si>
    <t>100M-2-6</t>
  </si>
  <si>
    <t>100M-2-7</t>
  </si>
  <si>
    <t>100M-2-8</t>
  </si>
  <si>
    <t>100M-3-1</t>
  </si>
  <si>
    <t>100M-3-2</t>
  </si>
  <si>
    <t>100M-3-3</t>
  </si>
  <si>
    <t>100M-3-4</t>
  </si>
  <si>
    <t>100M-3-5</t>
  </si>
  <si>
    <t>100M-3-6</t>
  </si>
  <si>
    <t>100M-3-7</t>
  </si>
  <si>
    <t>100M-3-8</t>
  </si>
  <si>
    <t>100M-4-1</t>
  </si>
  <si>
    <t>100M-4-2</t>
  </si>
  <si>
    <t>100M-4-3</t>
  </si>
  <si>
    <t>100M-4-4</t>
  </si>
  <si>
    <t>100M-4-5</t>
  </si>
  <si>
    <t>100M-4-6</t>
  </si>
  <si>
    <t>100M-4-7</t>
  </si>
  <si>
    <t>100M-4-8</t>
  </si>
  <si>
    <t>OKULU</t>
  </si>
  <si>
    <t>Okulu</t>
  </si>
  <si>
    <t>UZUN-1</t>
  </si>
  <si>
    <t>UZUN-2</t>
  </si>
  <si>
    <t>UZUN-3</t>
  </si>
  <si>
    <t>UZUN-4</t>
  </si>
  <si>
    <t>UZUN-5</t>
  </si>
  <si>
    <t>UZUN-6</t>
  </si>
  <si>
    <t>UZUN-7</t>
  </si>
  <si>
    <t>UZUN-8</t>
  </si>
  <si>
    <t>UZUN-9</t>
  </si>
  <si>
    <t>UZUN-10</t>
  </si>
  <si>
    <t>UZUN-11</t>
  </si>
  <si>
    <t>UZUN-12</t>
  </si>
  <si>
    <t>UZUN-13</t>
  </si>
  <si>
    <t>UZUN-14</t>
  </si>
  <si>
    <t>UZUN-15</t>
  </si>
  <si>
    <t>UZUN-16</t>
  </si>
  <si>
    <t>UZUN-17</t>
  </si>
  <si>
    <t>UZUN-18</t>
  </si>
  <si>
    <t>UZUN-19</t>
  </si>
  <si>
    <t>UZUN-20</t>
  </si>
  <si>
    <t>UZUN-21</t>
  </si>
  <si>
    <t>UZUN-22</t>
  </si>
  <si>
    <t>UZUN-23</t>
  </si>
  <si>
    <t>UZUN-24</t>
  </si>
  <si>
    <t>UZUN-25</t>
  </si>
  <si>
    <t>UZUN-26</t>
  </si>
  <si>
    <t>UZUN-27</t>
  </si>
  <si>
    <t>UZUN-28</t>
  </si>
  <si>
    <t>UZUN-29</t>
  </si>
  <si>
    <t>UZUN-30</t>
  </si>
  <si>
    <t>UZUN-31</t>
  </si>
  <si>
    <t>UZUN-32</t>
  </si>
  <si>
    <t>UZUN-33</t>
  </si>
  <si>
    <t>UZUN-34</t>
  </si>
  <si>
    <t>UZUN-35</t>
  </si>
  <si>
    <t>UZUN-36</t>
  </si>
  <si>
    <t>UZUN-37</t>
  </si>
  <si>
    <t>UZUN-38</t>
  </si>
  <si>
    <t>UZUN-39</t>
  </si>
  <si>
    <t>UZUN-40</t>
  </si>
  <si>
    <t>800M-1-7</t>
  </si>
  <si>
    <t>800M-1-8</t>
  </si>
  <si>
    <t>800M-1-9</t>
  </si>
  <si>
    <t>800M-1-10</t>
  </si>
  <si>
    <t>800M-1-11</t>
  </si>
  <si>
    <t>800M-1-12</t>
  </si>
  <si>
    <t>800M-2-7</t>
  </si>
  <si>
    <t>800M-2-8</t>
  </si>
  <si>
    <t>800M-2-9</t>
  </si>
  <si>
    <t>800M-2-10</t>
  </si>
  <si>
    <t>800M-2-11</t>
  </si>
  <si>
    <t>800M-2-12</t>
  </si>
  <si>
    <t>800M-3-7</t>
  </si>
  <si>
    <t>800M-3-8</t>
  </si>
  <si>
    <t>800M-3-9</t>
  </si>
  <si>
    <t>800M-3-10</t>
  </si>
  <si>
    <t>800M-3-11</t>
  </si>
  <si>
    <t>800M-3-12</t>
  </si>
  <si>
    <t>800M-4-7</t>
  </si>
  <si>
    <t>800M-4-8</t>
  </si>
  <si>
    <t>800M-4-9</t>
  </si>
  <si>
    <t>800M-4-10</t>
  </si>
  <si>
    <t>800M-4-11</t>
  </si>
  <si>
    <t>800M-4-12</t>
  </si>
  <si>
    <t>4X100M-1-1</t>
  </si>
  <si>
    <t>4X100M-1-2</t>
  </si>
  <si>
    <t>4X100M-1-3</t>
  </si>
  <si>
    <t>4X100M-1-4</t>
  </si>
  <si>
    <t>4X100M-1-5</t>
  </si>
  <si>
    <t>4X100M-1-6</t>
  </si>
  <si>
    <t>4X100M-1-7</t>
  </si>
  <si>
    <t>4X100M-1-8</t>
  </si>
  <si>
    <t>4X100M-2-1</t>
  </si>
  <si>
    <t>4X100M-2-2</t>
  </si>
  <si>
    <t>4X100M-2-3</t>
  </si>
  <si>
    <t>4X100M-2-4</t>
  </si>
  <si>
    <t>4X100M-2-5</t>
  </si>
  <si>
    <t>4X100M-2-6</t>
  </si>
  <si>
    <t>4X100M-2-7</t>
  </si>
  <si>
    <t>4X100M-2-8</t>
  </si>
  <si>
    <t>Genel Puan Durumu</t>
  </si>
  <si>
    <t>100 METRE</t>
  </si>
  <si>
    <t>Start Kontrol</t>
  </si>
  <si>
    <t>YÜKSEK ATLAMA</t>
  </si>
  <si>
    <t>800 METRE</t>
  </si>
  <si>
    <t>UZUN ATLAMA</t>
  </si>
  <si>
    <t>4X100 METRE</t>
  </si>
  <si>
    <t>SIRA</t>
  </si>
  <si>
    <t>1.GÜN PUAN</t>
  </si>
  <si>
    <t>2.GÜN PUAN</t>
  </si>
  <si>
    <t>GENEL PUAN</t>
  </si>
  <si>
    <t>Puan</t>
  </si>
  <si>
    <t>START KONTROL</t>
  </si>
  <si>
    <t>100 metre</t>
  </si>
  <si>
    <t>100 Metre Engelli</t>
  </si>
  <si>
    <t>100M.ENG-1-1</t>
  </si>
  <si>
    <t>100M.ENG-1-2</t>
  </si>
  <si>
    <t>100M.ENG-1-3</t>
  </si>
  <si>
    <t>100M.ENG-1-4</t>
  </si>
  <si>
    <t>100M.ENG-1-5</t>
  </si>
  <si>
    <t>100M.ENG-1-6</t>
  </si>
  <si>
    <t>100M.ENG-1-7</t>
  </si>
  <si>
    <t>100M.ENG-1-8</t>
  </si>
  <si>
    <t>100M.ENG-2-1</t>
  </si>
  <si>
    <t>100M.ENG-2-2</t>
  </si>
  <si>
    <t>100M.ENG-2-3</t>
  </si>
  <si>
    <t>100M.ENG-2-4</t>
  </si>
  <si>
    <t>100M.ENG-2-5</t>
  </si>
  <si>
    <t>100M.ENG-2-6</t>
  </si>
  <si>
    <t>100M.ENG-2-7</t>
  </si>
  <si>
    <t>100M.ENG-2-8</t>
  </si>
  <si>
    <t>100M.ENG-3-1</t>
  </si>
  <si>
    <t>100M.ENG-3-2</t>
  </si>
  <si>
    <t>100M.ENG-3-3</t>
  </si>
  <si>
    <t>100M.ENG-3-4</t>
  </si>
  <si>
    <t>100M.ENG-3-5</t>
  </si>
  <si>
    <t>100M.ENG-3-6</t>
  </si>
  <si>
    <t>100M.ENG-3-7</t>
  </si>
  <si>
    <t>100M.ENG-3-8</t>
  </si>
  <si>
    <t>100M.ENG-4-1</t>
  </si>
  <si>
    <t>100M.ENG-4-2</t>
  </si>
  <si>
    <t>100M.ENG-4-3</t>
  </si>
  <si>
    <t>100M.ENG-4-4</t>
  </si>
  <si>
    <t>100M.ENG-4-5</t>
  </si>
  <si>
    <t>100M.ENG-4-6</t>
  </si>
  <si>
    <t>100M.ENG-4-7</t>
  </si>
  <si>
    <t>100M.ENG-4-8</t>
  </si>
  <si>
    <t>100M.ENG</t>
  </si>
  <si>
    <t>Gülle Atma</t>
  </si>
  <si>
    <t>GÜLLE</t>
  </si>
  <si>
    <t>300 Metre</t>
  </si>
  <si>
    <t>300M-1-1</t>
  </si>
  <si>
    <t>300M-1-2</t>
  </si>
  <si>
    <t>300M-1-3</t>
  </si>
  <si>
    <t>300M-1-4</t>
  </si>
  <si>
    <t>300M-1-5</t>
  </si>
  <si>
    <t>300M-1-6</t>
  </si>
  <si>
    <t>300M-1-7</t>
  </si>
  <si>
    <t>300M-1-8</t>
  </si>
  <si>
    <t>300M-2-1</t>
  </si>
  <si>
    <t>300M-2-2</t>
  </si>
  <si>
    <t>300M-2-3</t>
  </si>
  <si>
    <t>300M-2-4</t>
  </si>
  <si>
    <t>300M-2-5</t>
  </si>
  <si>
    <t>300M-2-6</t>
  </si>
  <si>
    <t>300M-2-7</t>
  </si>
  <si>
    <t>300M-2-8</t>
  </si>
  <si>
    <t>300M-3-1</t>
  </si>
  <si>
    <t>300M-3-2</t>
  </si>
  <si>
    <t>300M-3-3</t>
  </si>
  <si>
    <t>300M-3-4</t>
  </si>
  <si>
    <t>300M-3-5</t>
  </si>
  <si>
    <t>300M-3-6</t>
  </si>
  <si>
    <t>300M-3-7</t>
  </si>
  <si>
    <t>300M-3-8</t>
  </si>
  <si>
    <t>300M-4-1</t>
  </si>
  <si>
    <t>300M-4-2</t>
  </si>
  <si>
    <t>300M-4-3</t>
  </si>
  <si>
    <t>300M-4-4</t>
  </si>
  <si>
    <t>300M-4-5</t>
  </si>
  <si>
    <t>300M-4-6</t>
  </si>
  <si>
    <t>300M-4-7</t>
  </si>
  <si>
    <t>300M-4-8</t>
  </si>
  <si>
    <t>300M</t>
  </si>
  <si>
    <t>DİSK</t>
  </si>
  <si>
    <t>CİRİT</t>
  </si>
  <si>
    <t>Disk Atma</t>
  </si>
  <si>
    <t>Cirit Atma</t>
  </si>
  <si>
    <t>DİSK-1</t>
  </si>
  <si>
    <t>DİSK-2</t>
  </si>
  <si>
    <t>DİSK-3</t>
  </si>
  <si>
    <t>DİSK-4</t>
  </si>
  <si>
    <t>DİSK-5</t>
  </si>
  <si>
    <t>DİSK-6</t>
  </si>
  <si>
    <t>DİSK-7</t>
  </si>
  <si>
    <t>DİSK-8</t>
  </si>
  <si>
    <t>DİSK-9</t>
  </si>
  <si>
    <t>DİSK-10</t>
  </si>
  <si>
    <t>DİSK-11</t>
  </si>
  <si>
    <t>DİSK-12</t>
  </si>
  <si>
    <t>DİSK-13</t>
  </si>
  <si>
    <t>DİSK-14</t>
  </si>
  <si>
    <t>DİSK-15</t>
  </si>
  <si>
    <t>DİSK-16</t>
  </si>
  <si>
    <t>DİSK-17</t>
  </si>
  <si>
    <t>DİSK-18</t>
  </si>
  <si>
    <t>DİSK-19</t>
  </si>
  <si>
    <t>DİSK-20</t>
  </si>
  <si>
    <t>DİSK-21</t>
  </si>
  <si>
    <t>DİSK-22</t>
  </si>
  <si>
    <t>DİSK-23</t>
  </si>
  <si>
    <t>DİSK-24</t>
  </si>
  <si>
    <t>DİSK-25</t>
  </si>
  <si>
    <t>DİSK-26</t>
  </si>
  <si>
    <t>DİSK-27</t>
  </si>
  <si>
    <t>DİSK-28</t>
  </si>
  <si>
    <t>DİSK-29</t>
  </si>
  <si>
    <t>DİSK-30</t>
  </si>
  <si>
    <t>DİSK-31</t>
  </si>
  <si>
    <t>DİSK-32</t>
  </si>
  <si>
    <t>DİSK-33</t>
  </si>
  <si>
    <t>DİSK-34</t>
  </si>
  <si>
    <t>DİSK-35</t>
  </si>
  <si>
    <t>DİSK-36</t>
  </si>
  <si>
    <t>DİSK-37</t>
  </si>
  <si>
    <t>DİSK-38</t>
  </si>
  <si>
    <t>DİSK-39</t>
  </si>
  <si>
    <t>DİSK-40</t>
  </si>
  <si>
    <t>CİRİT-1</t>
  </si>
  <si>
    <t>CİRİT-2</t>
  </si>
  <si>
    <t>CİRİT-3</t>
  </si>
  <si>
    <t>CİRİT-4</t>
  </si>
  <si>
    <t>CİRİT-5</t>
  </si>
  <si>
    <t>CİRİT-6</t>
  </si>
  <si>
    <t>CİRİT-7</t>
  </si>
  <si>
    <t>CİRİT-8</t>
  </si>
  <si>
    <t>CİRİT-9</t>
  </si>
  <si>
    <t>CİRİT-10</t>
  </si>
  <si>
    <t>CİRİT-11</t>
  </si>
  <si>
    <t>CİRİT-12</t>
  </si>
  <si>
    <t>CİRİT-13</t>
  </si>
  <si>
    <t>CİRİT-14</t>
  </si>
  <si>
    <t>CİRİT-15</t>
  </si>
  <si>
    <t>CİRİT-16</t>
  </si>
  <si>
    <t>CİRİT-17</t>
  </si>
  <si>
    <t>CİRİT-18</t>
  </si>
  <si>
    <t>CİRİT-19</t>
  </si>
  <si>
    <t>CİRİT-20</t>
  </si>
  <si>
    <t>CİRİT-21</t>
  </si>
  <si>
    <t>CİRİT-22</t>
  </si>
  <si>
    <t>CİRİT-23</t>
  </si>
  <si>
    <t>CİRİT-24</t>
  </si>
  <si>
    <t>CİRİT-25</t>
  </si>
  <si>
    <t>CİRİT-26</t>
  </si>
  <si>
    <t>CİRİT-27</t>
  </si>
  <si>
    <t>CİRİT-28</t>
  </si>
  <si>
    <t>CİRİT-29</t>
  </si>
  <si>
    <t>CİRİT-30</t>
  </si>
  <si>
    <t>CİRİT-31</t>
  </si>
  <si>
    <t>CİRİT-32</t>
  </si>
  <si>
    <t>CİRİT-33</t>
  </si>
  <si>
    <t>CİRİT-34</t>
  </si>
  <si>
    <t>CİRİT-35</t>
  </si>
  <si>
    <t>CİRİT-36</t>
  </si>
  <si>
    <t>CİRİT-37</t>
  </si>
  <si>
    <t>CİRİT-38</t>
  </si>
  <si>
    <t>CİRİT-39</t>
  </si>
  <si>
    <t>CİRİT-40</t>
  </si>
  <si>
    <t>Ağırlık:</t>
  </si>
  <si>
    <t>100 METRE ENGELLİ</t>
  </si>
  <si>
    <t>GÜLLE ATMA</t>
  </si>
  <si>
    <t>GÜLLE-1</t>
  </si>
  <si>
    <t>GÜLLE-2</t>
  </si>
  <si>
    <t>GÜLLE-3</t>
  </si>
  <si>
    <t>GÜLLE-4</t>
  </si>
  <si>
    <t>GÜLLE-5</t>
  </si>
  <si>
    <t>GÜLLE-6</t>
  </si>
  <si>
    <t>GÜLLE-7</t>
  </si>
  <si>
    <t>GÜLLE-8</t>
  </si>
  <si>
    <t>GÜLLE-9</t>
  </si>
  <si>
    <t>GÜLLE-10</t>
  </si>
  <si>
    <t>GÜLLE-11</t>
  </si>
  <si>
    <t>GÜLLE-12</t>
  </si>
  <si>
    <t>GÜLLE-13</t>
  </si>
  <si>
    <t>GÜLLE-14</t>
  </si>
  <si>
    <t>GÜLLE-15</t>
  </si>
  <si>
    <t>GÜLLE-16</t>
  </si>
  <si>
    <t>GÜLLE-17</t>
  </si>
  <si>
    <t>GÜLLE-18</t>
  </si>
  <si>
    <t>GÜLLE-19</t>
  </si>
  <si>
    <t>GÜLLE-20</t>
  </si>
  <si>
    <t>GÜLLE-21</t>
  </si>
  <si>
    <t>GÜLLE-22</t>
  </si>
  <si>
    <t>GÜLLE-23</t>
  </si>
  <si>
    <t>GÜLLE-24</t>
  </si>
  <si>
    <t>GÜLLE-25</t>
  </si>
  <si>
    <t>GÜLLE-26</t>
  </si>
  <si>
    <t>GÜLLE-27</t>
  </si>
  <si>
    <t>GÜLLE-28</t>
  </si>
  <si>
    <t>GÜLLE-29</t>
  </si>
  <si>
    <t>GÜLLE-30</t>
  </si>
  <si>
    <t>GÜLLE-31</t>
  </si>
  <si>
    <t>GÜLLE-32</t>
  </si>
  <si>
    <t>GÜLLE-33</t>
  </si>
  <si>
    <t>GÜLLE-34</t>
  </si>
  <si>
    <t>GÜLLE-35</t>
  </si>
  <si>
    <t>GÜLLE-36</t>
  </si>
  <si>
    <t>GÜLLE-37</t>
  </si>
  <si>
    <t>GÜLLE-38</t>
  </si>
  <si>
    <t>GÜLLE-39</t>
  </si>
  <si>
    <t>GÜLLE-40</t>
  </si>
  <si>
    <t>300 METRE</t>
  </si>
  <si>
    <t>DİSK ATMA</t>
  </si>
  <si>
    <t>CİRİT ATMA</t>
  </si>
  <si>
    <t>GENEL PUAN TABLOSU 1.GÜN</t>
  </si>
  <si>
    <t>GENEL PUAN TABLOSU 2.GÜN</t>
  </si>
  <si>
    <t>Yıldız Erkekler</t>
  </si>
  <si>
    <t>1.GÜN YILDIZ ERKEKLER  START LİSTELERİ</t>
  </si>
  <si>
    <t>2.GÜN YILDIZ ERKEKLER START LİSTELERİ</t>
  </si>
  <si>
    <t>Üç Adım Atlama</t>
  </si>
  <si>
    <t>ÜÇADIM</t>
  </si>
  <si>
    <t>ÜÇADIM-1</t>
  </si>
  <si>
    <t>ÜÇADIM-2</t>
  </si>
  <si>
    <t>ÜÇADIM-3</t>
  </si>
  <si>
    <t>ÜÇADIM-4</t>
  </si>
  <si>
    <t>ÜÇADIM-5</t>
  </si>
  <si>
    <t>ÜÇADIM-6</t>
  </si>
  <si>
    <t>ÜÇADIM-7</t>
  </si>
  <si>
    <t>ÜÇADIM-8</t>
  </si>
  <si>
    <t>ÜÇADIM-9</t>
  </si>
  <si>
    <t>ÜÇADIM-10</t>
  </si>
  <si>
    <t>ÜÇADIM-11</t>
  </si>
  <si>
    <t>ÜÇADIM-12</t>
  </si>
  <si>
    <t>ÜÇADIM-13</t>
  </si>
  <si>
    <t>ÜÇADIM-14</t>
  </si>
  <si>
    <t>ÜÇADIM-15</t>
  </si>
  <si>
    <t>ÜÇADIM-16</t>
  </si>
  <si>
    <t>ÜÇADIM-17</t>
  </si>
  <si>
    <t>ÜÇADIM-18</t>
  </si>
  <si>
    <t>ÜÇADIM-19</t>
  </si>
  <si>
    <t>ÜÇADIM-20</t>
  </si>
  <si>
    <t>ÜÇADIM-21</t>
  </si>
  <si>
    <t>ÜÇADIM-22</t>
  </si>
  <si>
    <t>ÜÇADIM-23</t>
  </si>
  <si>
    <t>ÜÇADIM-24</t>
  </si>
  <si>
    <t>ÜÇADIM-25</t>
  </si>
  <si>
    <t>ÜÇADIM-26</t>
  </si>
  <si>
    <t>ÜÇADIM-27</t>
  </si>
  <si>
    <t>ÜÇADIM-28</t>
  </si>
  <si>
    <t>ÜÇADIM-29</t>
  </si>
  <si>
    <t>ÜÇADIM-30</t>
  </si>
  <si>
    <t>ÜÇADIM-31</t>
  </si>
  <si>
    <t>ÜÇADIM-32</t>
  </si>
  <si>
    <t>ÜÇADIM-33</t>
  </si>
  <si>
    <t>ÜÇADIM-34</t>
  </si>
  <si>
    <t>ÜÇADIM-35</t>
  </si>
  <si>
    <t>ÜÇADIM-36</t>
  </si>
  <si>
    <t>ÜÇADIM-37</t>
  </si>
  <si>
    <t>ÜÇADIM-38</t>
  </si>
  <si>
    <t>ÜÇADIM-39</t>
  </si>
  <si>
    <t>ÜÇADIM-40</t>
  </si>
  <si>
    <t>2000M</t>
  </si>
  <si>
    <t>ÜÇ ADIM ATLAMA</t>
  </si>
  <si>
    <t>2000M-1-1</t>
  </si>
  <si>
    <t>2000M-1-2</t>
  </si>
  <si>
    <t>2000M-1-3</t>
  </si>
  <si>
    <t>2000M-1-4</t>
  </si>
  <si>
    <t>2000M-1-5</t>
  </si>
  <si>
    <t>2000M-1-6</t>
  </si>
  <si>
    <t>2000M-1-7</t>
  </si>
  <si>
    <t>2000M-1-8</t>
  </si>
  <si>
    <t>2000M-1-9</t>
  </si>
  <si>
    <t>2000M-1-10</t>
  </si>
  <si>
    <t>2000M-1-11</t>
  </si>
  <si>
    <t>2000M-1-12</t>
  </si>
  <si>
    <t>2000M-2-1</t>
  </si>
  <si>
    <t>2000M-2-2</t>
  </si>
  <si>
    <t>2000M-2-3</t>
  </si>
  <si>
    <t>2000M-2-4</t>
  </si>
  <si>
    <t>2000M-2-5</t>
  </si>
  <si>
    <t>2000M-2-6</t>
  </si>
  <si>
    <t>2000M-2-7</t>
  </si>
  <si>
    <t>2000M-2-8</t>
  </si>
  <si>
    <t>2000M-2-9</t>
  </si>
  <si>
    <t>2000M-2-10</t>
  </si>
  <si>
    <t>2000M-2-11</t>
  </si>
  <si>
    <t>2000M-2-12</t>
  </si>
  <si>
    <t>2000M-3-1</t>
  </si>
  <si>
    <t>2000M-3-2</t>
  </si>
  <si>
    <t>2000M-3-3</t>
  </si>
  <si>
    <t>2000M-3-4</t>
  </si>
  <si>
    <t>2000M-3-5</t>
  </si>
  <si>
    <t>2000M-3-6</t>
  </si>
  <si>
    <t>2000M-3-7</t>
  </si>
  <si>
    <t>2000M-3-8</t>
  </si>
  <si>
    <t>2000M-3-9</t>
  </si>
  <si>
    <t>2000M-3-10</t>
  </si>
  <si>
    <t>2000M-3-11</t>
  </si>
  <si>
    <t>2000M-3-12</t>
  </si>
  <si>
    <t>2000M-4-1</t>
  </si>
  <si>
    <t>2000M-4-2</t>
  </si>
  <si>
    <t>2000M-4-3</t>
  </si>
  <si>
    <t>2000M-4-4</t>
  </si>
  <si>
    <t>2000M-4-5</t>
  </si>
  <si>
    <t>2000M-4-6</t>
  </si>
  <si>
    <t>2000M-4-7</t>
  </si>
  <si>
    <t>2000M-4-8</t>
  </si>
  <si>
    <t>2000M-4-9</t>
  </si>
  <si>
    <t>2000M-4-10</t>
  </si>
  <si>
    <t>2000M-4-11</t>
  </si>
  <si>
    <t>2000M-4-12</t>
  </si>
  <si>
    <t>2000 Metre</t>
  </si>
  <si>
    <t>2000 METRE</t>
  </si>
  <si>
    <t>1 Kg.</t>
  </si>
  <si>
    <t>-</t>
  </si>
  <si>
    <t>Yüksek-26</t>
  </si>
  <si>
    <t>Yüksek-27</t>
  </si>
  <si>
    <t>Yüksek-28</t>
  </si>
  <si>
    <t>Yüksek-29</t>
  </si>
  <si>
    <t>Yüksek-30</t>
  </si>
  <si>
    <t>Yüksek-31</t>
  </si>
  <si>
    <t>Yüksek-32</t>
  </si>
  <si>
    <t>Yüksek-33</t>
  </si>
  <si>
    <t>Yüksek-34</t>
  </si>
  <si>
    <t>Yüksek-35</t>
  </si>
  <si>
    <t>Yüksek-36</t>
  </si>
  <si>
    <t>Yüksek-37</t>
  </si>
  <si>
    <t>Yüksek-38</t>
  </si>
  <si>
    <t>PİST</t>
  </si>
  <si>
    <t>Rüzgar:</t>
  </si>
  <si>
    <t>RÜZGAR</t>
  </si>
  <si>
    <t>A  T M  A  L  A  R</t>
  </si>
  <si>
    <t>A  T  M  A  L  A  R</t>
  </si>
  <si>
    <t>GENÇ VE YILDIZ ERKEKLER PUAN TABLOSU</t>
  </si>
  <si>
    <t>ATLAMALAR</t>
  </si>
  <si>
    <t>ATMALAR</t>
  </si>
  <si>
    <t>100m</t>
  </si>
  <si>
    <t>200m</t>
  </si>
  <si>
    <t>300m
Yıldız</t>
  </si>
  <si>
    <t>400m</t>
  </si>
  <si>
    <r>
      <rPr>
        <b/>
        <sz val="12"/>
        <color indexed="10"/>
        <rFont val="Cambria"/>
        <family val="1"/>
        <charset val="162"/>
      </rPr>
      <t>100 m H</t>
    </r>
    <r>
      <rPr>
        <b/>
        <sz val="12"/>
        <rFont val="Cambria"/>
        <family val="1"/>
        <charset val="162"/>
      </rPr>
      <t xml:space="preserve">
110m H</t>
    </r>
  </si>
  <si>
    <t>300m H</t>
  </si>
  <si>
    <t>800m</t>
  </si>
  <si>
    <t>1500m</t>
  </si>
  <si>
    <t>2000m
Yıldız</t>
  </si>
  <si>
    <t>3000m</t>
  </si>
  <si>
    <t>Yüksek</t>
  </si>
  <si>
    <t>Uzun</t>
  </si>
  <si>
    <t>Üçadım</t>
  </si>
  <si>
    <t>Sırık</t>
  </si>
  <si>
    <t>Gülle</t>
  </si>
  <si>
    <t>Disk</t>
  </si>
  <si>
    <t>Cirit</t>
  </si>
  <si>
    <t>4X100M
Yıldız</t>
  </si>
  <si>
    <t>İsveç 
Bayrak</t>
  </si>
  <si>
    <t>KOŞULAR</t>
  </si>
  <si>
    <t>BAYRAK</t>
  </si>
  <si>
    <t>DNS</t>
  </si>
  <si>
    <t>DNF</t>
  </si>
  <si>
    <t>NM</t>
  </si>
  <si>
    <t>DQ</t>
  </si>
  <si>
    <t>CELAL KAYAÖZ</t>
  </si>
  <si>
    <t>YTR : Yıldızlar Türkiye  Rekoru</t>
  </si>
  <si>
    <t>GTR : Gençler Türkiye Rekoru</t>
  </si>
  <si>
    <t>ALİ DOĞAN</t>
  </si>
  <si>
    <t>ÖKKEŞ FURKAN KARAKUZULU</t>
  </si>
  <si>
    <t>ALİ CAN EŞGİ</t>
  </si>
  <si>
    <t>1</t>
  </si>
  <si>
    <t>OĞUZHAN ŞAHİN</t>
  </si>
  <si>
    <t>ANKARA MEHMET EMİN YURDAKUL ORTAOKULU</t>
  </si>
  <si>
    <t>BURAK ALTAY</t>
  </si>
  <si>
    <t>HALİL İBRAHİM ERDOĞMUŞ</t>
  </si>
  <si>
    <t>BATUHAN YAŞAR</t>
  </si>
  <si>
    <t>ÖMER FARUK DUMAN</t>
  </si>
  <si>
    <t>ATAKAN ARINAN</t>
  </si>
  <si>
    <t>ALPEREN KILIÇARSLAN</t>
  </si>
  <si>
    <t>GÖKAY YİĞİT ÇAĞLAYAN</t>
  </si>
  <si>
    <t>HİLMİ UĞURPOLAT</t>
  </si>
  <si>
    <t>DOĞAN ŞİMŞEK</t>
  </si>
  <si>
    <t>BURSA ZÜBEYDE HANIM ORTAOKULU</t>
  </si>
  <si>
    <t>FEVZİ YILDIZ</t>
  </si>
  <si>
    <t>RAMAZAN PULGİR</t>
  </si>
  <si>
    <t>SABRİ AKTAN</t>
  </si>
  <si>
    <t>MUSTAFA ÖZAKİ</t>
  </si>
  <si>
    <t>FATİH ALKIŞ</t>
  </si>
  <si>
    <t>MESUT GOZUM</t>
  </si>
  <si>
    <t>MERT BOZACI</t>
  </si>
  <si>
    <t>ESKİŞEHİR-ŞEHİT ALİ GAFFAR OKKAN ORTAOKULU</t>
  </si>
  <si>
    <t>ADEM AKDOĞAN</t>
  </si>
  <si>
    <t>MERT CAN KARAMAN</t>
  </si>
  <si>
    <t>KAAN KONRAT</t>
  </si>
  <si>
    <t>LEVENT YILMAZ</t>
  </si>
  <si>
    <t>DOĞUKAN BEL</t>
  </si>
  <si>
    <t>ALPEREN ÖZÇELİK</t>
  </si>
  <si>
    <t>MUHAMMED ÜSTÜN</t>
  </si>
  <si>
    <t>GAZİANTEP HATİCE BÜYÜKBEŞE ORT.</t>
  </si>
  <si>
    <t>MAHMUT CAN KURTARAN</t>
  </si>
  <si>
    <t>A. SAMET SÖKMEN</t>
  </si>
  <si>
    <t>AHMET MUHAMMET KILIÇ</t>
  </si>
  <si>
    <t>OSMAN GÜNEY</t>
  </si>
  <si>
    <t>İSTANBUL NAMIKKEMAL O O</t>
  </si>
  <si>
    <t>MEHMET YAZ</t>
  </si>
  <si>
    <t>ABDULLAH CEYLAN</t>
  </si>
  <si>
    <t>ADEM AÇIK</t>
  </si>
  <si>
    <t>HAMZA ŞİMŞEK</t>
  </si>
  <si>
    <t>ABDULLAH SADE</t>
  </si>
  <si>
    <t>İZZET EP</t>
  </si>
  <si>
    <t>MUSA KENBEN</t>
  </si>
  <si>
    <t>BİNYAMİN AGGÜL</t>
  </si>
  <si>
    <t>M.EMİN KÜCE</t>
  </si>
  <si>
    <t>ÖMER FARUK İÇYAR</t>
  </si>
  <si>
    <t>İSTANBUL-PENDİK 75.YIL MESUT YILMAZ ORTA O.</t>
  </si>
  <si>
    <t>M. BATUHAN TAŞAR</t>
  </si>
  <si>
    <t>BURAK GÜRGEN</t>
  </si>
  <si>
    <t>TALHA GÜLŞEN</t>
  </si>
  <si>
    <t>MERT GÜNERHAN</t>
  </si>
  <si>
    <t>UĞUR KORKMAZ</t>
  </si>
  <si>
    <t>H.METEHAN YİĞİT</t>
  </si>
  <si>
    <t>EMİN KIZILER</t>
  </si>
  <si>
    <t>İZMİR-EVİN LEBLEBİCİOĞLU ORTAOKULU</t>
  </si>
  <si>
    <t>ATAKAN TİKTAŞ</t>
  </si>
  <si>
    <t>MUSTAFA BAYRAKDAR</t>
  </si>
  <si>
    <t>ALİHAN ERBEN</t>
  </si>
  <si>
    <t>UMUT BİLBAN</t>
  </si>
  <si>
    <t>ÖMER ERKAN</t>
  </si>
  <si>
    <t>Y.SELİM PİŞGİN</t>
  </si>
  <si>
    <t>EMRE ÜN</t>
  </si>
  <si>
    <t>SÜLEYMAN ASLAN</t>
  </si>
  <si>
    <t>EMRE ELÇİ</t>
  </si>
  <si>
    <t>YEDEK-İZMİR-EVİN LEBLEBİCİOĞLU ORTAOKULU</t>
  </si>
  <si>
    <t>ALP EREN ALPTEKİN</t>
  </si>
  <si>
    <t>İZMİR-ŞEHİT TEĞMEN MURAT ARSLANTÜRK ORTAOKULU</t>
  </si>
  <si>
    <t>BURAK YÜCEER</t>
  </si>
  <si>
    <t>SİNAN GÖKÇE</t>
  </si>
  <si>
    <t>ABDURRAHİM KARAGÖZ</t>
  </si>
  <si>
    <t>MUSTAFA VARLİ</t>
  </si>
  <si>
    <t>FURKAN KAPLAN</t>
  </si>
  <si>
    <t>ÜMİT AÇILAN</t>
  </si>
  <si>
    <t>KADİR KILIÇ</t>
  </si>
  <si>
    <t>BERKEM B. BAHRİYELİ</t>
  </si>
  <si>
    <t>KKTC OĞUZ VELİ ORTAOKULU</t>
  </si>
  <si>
    <t>MUSTAFA GEZER</t>
  </si>
  <si>
    <t>ALİ RÜŞLÜ</t>
  </si>
  <si>
    <t>MEHMET BAYRAKTAR</t>
  </si>
  <si>
    <t>10.01.2000</t>
  </si>
  <si>
    <t>TOLUNAY BİLALOĞLU</t>
  </si>
  <si>
    <t>EROL CEMİL SINAR</t>
  </si>
  <si>
    <t>SEMİH ARIGAN</t>
  </si>
  <si>
    <t>CANER ÖZTABAK</t>
  </si>
  <si>
    <t>KKTC YAKIN DOĞU KOLEJİ</t>
  </si>
  <si>
    <t>İBRAHİM ÇENGEL</t>
  </si>
  <si>
    <t>KUBİLAY TOK</t>
  </si>
  <si>
    <t>MUSTAFA YORULMAZ</t>
  </si>
  <si>
    <t>FARUK GENCER</t>
  </si>
  <si>
    <t>ALP KARDEŞ</t>
  </si>
  <si>
    <t>BÜLENT TIRAK</t>
  </si>
  <si>
    <t>MERSİN-SİLİFKE ATATÜRK ORTAOKULU</t>
  </si>
  <si>
    <t>HÜSEYİN UÇAR</t>
  </si>
  <si>
    <t>HAMZA YILMAZ</t>
  </si>
  <si>
    <t>AYBERK DOĞAN</t>
  </si>
  <si>
    <t>BURAK KOÇAK</t>
  </si>
  <si>
    <t>AYTUNÇ ÇELEBİ</t>
  </si>
  <si>
    <t>BAYRAM TOPCU</t>
  </si>
  <si>
    <t>YASİN ÇALIŞCI</t>
  </si>
  <si>
    <t>MUŞ NAMIK KEMAL YBO</t>
  </si>
  <si>
    <t>ONUR AKBİNGÖL</t>
  </si>
  <si>
    <t>MEZHER GÜLER</t>
  </si>
  <si>
    <t>MEHMET NURİ KARATAŞ</t>
  </si>
  <si>
    <t>ADEM KOÇLARDAN</t>
  </si>
  <si>
    <t>MURAT VURAL</t>
  </si>
  <si>
    <t xml:space="preserve">BARAN SEVER  </t>
  </si>
  <si>
    <t>DİYAR KARATAŞ</t>
  </si>
  <si>
    <t>YUSUF İNAN</t>
  </si>
  <si>
    <t>SİİRT OSMAN DEMİR ORTAOKULU</t>
  </si>
  <si>
    <t>HARUN SAPKAMAK</t>
  </si>
  <si>
    <t>İBRAHİM ÖZEVİN</t>
  </si>
  <si>
    <t>ZÜBEYT TEMEL</t>
  </si>
  <si>
    <t>MELEK TAŞ</t>
  </si>
  <si>
    <t>AHMET KAÇHAN</t>
  </si>
  <si>
    <t>Batuhan yılmazhan YILMAZ</t>
  </si>
  <si>
    <t>SİVAS ZİYA GÖKALP O.O</t>
  </si>
  <si>
    <t>Çağrı KARABEY</t>
  </si>
  <si>
    <t>Murat DOĞAN</t>
  </si>
  <si>
    <t>Mert ŞAHİN</t>
  </si>
  <si>
    <t>Mert ÖZGÜLMEZ</t>
  </si>
  <si>
    <t>Rıdvan Emirhan AKIN</t>
  </si>
  <si>
    <t>Doğukan BULUT</t>
  </si>
  <si>
    <t>Murathan COŞKUN</t>
  </si>
  <si>
    <t>Eftal ASIĞ</t>
  </si>
  <si>
    <t>Burak ÖZDEMİR</t>
  </si>
  <si>
    <t>NADİR BİLİR (F)</t>
  </si>
  <si>
    <t>İTO ŞEHİT MUSTAFA G. ORTAOKULU</t>
  </si>
  <si>
    <t>HUZEYFE TOLGA BULUT (F)</t>
  </si>
  <si>
    <t>SUNGURLU  FATİH ORTAOKULU</t>
  </si>
  <si>
    <t>01,01,2000</t>
  </si>
  <si>
    <t>YASİN İŞCAN (F)</t>
  </si>
  <si>
    <t>TOROS ORTAOKULU</t>
  </si>
  <si>
    <t>26.08.2000</t>
  </si>
  <si>
    <t>MUSTAFA YIKICI (F)</t>
  </si>
  <si>
    <t>KKTC FERDİ</t>
  </si>
  <si>
    <t>3</t>
  </si>
  <si>
    <t>4</t>
  </si>
  <si>
    <t>5</t>
  </si>
  <si>
    <t>6</t>
  </si>
  <si>
    <t>RIZVAN KILIÇ (F)</t>
  </si>
  <si>
    <t>BEŞİKDÜZÜ MERKEZ  ORTAOKULU</t>
  </si>
  <si>
    <t>RAMAZAN GÜL (F)</t>
  </si>
  <si>
    <t>FEVZİYE ÇELİK ORTAOKULU</t>
  </si>
  <si>
    <t>ATAKAN GÜNEŞ (F)</t>
  </si>
  <si>
    <t>BATI ANADOLU ÇİMENTO ORTAOKULU</t>
  </si>
  <si>
    <t>YAĞIZ ARSLAN (F)</t>
  </si>
  <si>
    <t>ÇORLU ORTAOKULU</t>
  </si>
  <si>
    <t>UMUTCAN KÜÇÜKSARIYILDIZ (F)</t>
  </si>
  <si>
    <t>MUSTAFA NECATİ ORTAOKULU</t>
  </si>
  <si>
    <t>ARDA BAYER (F)</t>
  </si>
  <si>
    <t>100. YIL AKKET ORTAOKULU</t>
  </si>
  <si>
    <t>UĞUR AZİZ GÜNAYDIN (F)</t>
  </si>
  <si>
    <t>BEŞİRLİ İMKB ORTAOKULU</t>
  </si>
  <si>
    <t>2</t>
  </si>
  <si>
    <t>7</t>
  </si>
  <si>
    <t>8</t>
  </si>
  <si>
    <t>ERDEM ÖZ (F)</t>
  </si>
  <si>
    <t>ALTINYILDIZ KOLEJİ</t>
  </si>
  <si>
    <t>RECEP AKDAĞ (F)</t>
  </si>
  <si>
    <t>BİFA ORTAOKULU</t>
  </si>
  <si>
    <t>ANIL KALAYCI (F)</t>
  </si>
  <si>
    <t>ONUR PUSA (F)</t>
  </si>
  <si>
    <t>DOĞANLAR HACI KANDIR ORTAOKULU</t>
  </si>
  <si>
    <t>ALİ HUSSEİN AMER (F)</t>
  </si>
  <si>
    <t>ŞEKER ORTAOKULU</t>
  </si>
  <si>
    <t>MEHMET CELİL DURMAZ (F)</t>
  </si>
  <si>
    <t>SABİHA GÖKÇEN ORTAOKULU</t>
  </si>
  <si>
    <t>KAMURAN ÖZEN (F)</t>
  </si>
  <si>
    <t>24 KASIM ORTAOKULU</t>
  </si>
  <si>
    <t>EROL PINARBAŞ (F)</t>
  </si>
  <si>
    <t>HONAZ CUMHURİYET ORTAOKULU</t>
  </si>
  <si>
    <t>RESUL ÇIBIK (F)</t>
  </si>
  <si>
    <t>ŞÜKÜFE NİHAL ORTAOKULU</t>
  </si>
  <si>
    <t>KUBİLAY KARADANA (F)</t>
  </si>
  <si>
    <t>75. YIL ORTAOKULU</t>
  </si>
  <si>
    <t>HAKAN YILDIRIM (F)</t>
  </si>
  <si>
    <t>YAVUZ SELİM ORTAOKULU</t>
  </si>
  <si>
    <t>03.08.2000</t>
  </si>
  <si>
    <t>BATUHAN GEDİK (F)</t>
  </si>
  <si>
    <t>BULANCAK ATATÜRK ORTAOKULU</t>
  </si>
  <si>
    <t>BERAT YEŞİLYURT (F)</t>
  </si>
  <si>
    <t>HÜSEYİN ÖZENEN ORTAOKULU</t>
  </si>
  <si>
    <t>DEVRİM ÇELİK (F)</t>
  </si>
  <si>
    <t>BUCA KOZAĞAÇ ORTAOKULU</t>
  </si>
  <si>
    <t>MUSTAFA POLAT (F)</t>
  </si>
  <si>
    <t>HÜRRİYET ORTAOKULU</t>
  </si>
  <si>
    <t>ALPEREN ŞİMŞEK (F)</t>
  </si>
  <si>
    <t>MERSİN -FERDİ</t>
  </si>
  <si>
    <t>ÖZGÜR GÜLEÇ (F)</t>
  </si>
  <si>
    <t>SAMSUN-FERDİ</t>
  </si>
  <si>
    <t>HAKAN KARABULAK (F)</t>
  </si>
  <si>
    <t>KONYA-FERDİ</t>
  </si>
  <si>
    <t>ABDULLAH KARATAŞ (F)</t>
  </si>
  <si>
    <t>FEKE LÜTFİYE AYŞE BAYTOK YİBO</t>
  </si>
  <si>
    <t>BEHİÇ CAN ÜNAL (F)</t>
  </si>
  <si>
    <t>NAMIK KEMAL ORTAOKULU</t>
  </si>
  <si>
    <t>BARAN SEMEN (F)</t>
  </si>
  <si>
    <t>GÜLBAHÇESİ ORTAOKULU</t>
  </si>
  <si>
    <t>FURKAN KIZGIN (F)</t>
  </si>
  <si>
    <t>HOCABEY TOKİ ORTAOKULU</t>
  </si>
  <si>
    <t>EMRE GÜDÜK (F)</t>
  </si>
  <si>
    <t xml:space="preserve">EYNESİL ŞEHİT ŞAHİN ABANOZ ORTAOKULU </t>
  </si>
  <si>
    <t>EREN DAĞLI (F)</t>
  </si>
  <si>
    <t>ZONGULDAK YAYLA ORTAOKULU</t>
  </si>
  <si>
    <t>ABDÜLKADİR YANILMA (F)</t>
  </si>
  <si>
    <t>KUŞADASI PAKİZE KAMİL ÇAĞLAYAN ORTAOKULU</t>
  </si>
  <si>
    <t>BERKAY MAĞDEN (F)</t>
  </si>
  <si>
    <t>BAYADI ORTAOKULU</t>
  </si>
  <si>
    <t>OZAN ÇIMAR (F)</t>
  </si>
  <si>
    <t>MESUT EYERTAŞ (F)</t>
  </si>
  <si>
    <t>HUN ORTAOKULU</t>
  </si>
  <si>
    <t>SAMET TAŞ (F)</t>
  </si>
  <si>
    <t>AKÇAABAT DARICA ORTAOKULU</t>
  </si>
  <si>
    <t>FURKAN KARAKURT (F)</t>
  </si>
  <si>
    <t>KÜÇÜKÇEKMECE SÖĞÜTLÜÇEŞME ORTAOKULU</t>
  </si>
  <si>
    <t>AHMET CAN YAMAN (F)</t>
  </si>
  <si>
    <t>GEBZE DUMLUPINAR ORTAOKULU</t>
  </si>
  <si>
    <t>ORKUN MELİH GÜNGÖR (F)</t>
  </si>
  <si>
    <t>İLKADIM GÜLSÜM SAMİ KEFELİ ORTAOKULU</t>
  </si>
  <si>
    <t>ÇAĞRI BOZKAYA       (F)</t>
  </si>
  <si>
    <t>EKREM BAŞER ORTAOKULU</t>
  </si>
  <si>
    <t>YÜCEL DEMİR (F)</t>
  </si>
  <si>
    <t>TOBB UZUNMEHMET ORTAOKULU</t>
  </si>
  <si>
    <t>YUSUF ŞAŞMAZ (F)</t>
  </si>
  <si>
    <t>FETHİYE GAZİ ORTAOKULU</t>
  </si>
  <si>
    <t>SAMET SAĞLAM (F)</t>
  </si>
  <si>
    <t>LADİK TAYYAR MEHMET PAŞA ORTAOKULU</t>
  </si>
  <si>
    <t>BERKAY ŞİMŞEK (F)</t>
  </si>
  <si>
    <t>ÖZEL AYDINLIK ORTAOKULU</t>
  </si>
  <si>
    <t>CİHAT ÖZKAYA (F)</t>
  </si>
  <si>
    <t>KARAPINAR ORTAOKULU</t>
  </si>
  <si>
    <t>EMİN BURAK ÇAPA (F)</t>
  </si>
  <si>
    <t>İZMİT NUH ÇİMENTO ORTAOKULU</t>
  </si>
  <si>
    <t>AHMET CAN SÜRAL (F)</t>
  </si>
  <si>
    <t>DALAMAN CUMHURİYET ORTAOKULU</t>
  </si>
  <si>
    <t>METEHAN ACAR (F)</t>
  </si>
  <si>
    <t>SEDAT TUNAHAN TORUN (F)</t>
  </si>
  <si>
    <t>08,03,2000</t>
  </si>
  <si>
    <t>VEYSEL TUNÇ (F)</t>
  </si>
  <si>
    <t>ÇUKUROVA AKŞEMSETTİN ORTAOKULU</t>
  </si>
  <si>
    <t>GÖKALP KURT (F)</t>
  </si>
  <si>
    <t>EGE MELEK (F)</t>
  </si>
  <si>
    <t>17.04.2001</t>
  </si>
  <si>
    <t>AHMET İLBARS (F)</t>
  </si>
  <si>
    <t>SUNGURLU FATİH ORTAOKULU</t>
  </si>
  <si>
    <t>7-9 m/60x120 kireçten/4 hak</t>
  </si>
  <si>
    <t>1 kg/4 hak</t>
  </si>
  <si>
    <t>1.30+5/1.50+3</t>
  </si>
  <si>
    <t>31.Mayıs 2014 17.30</t>
  </si>
  <si>
    <t>31.Mayıs 2014 18.30</t>
  </si>
  <si>
    <t>31.Mayıs 2014 19.30</t>
  </si>
  <si>
    <t>31.Mayıs 2014 17.00</t>
  </si>
  <si>
    <t>31.Mayıs 2014 16.00</t>
  </si>
  <si>
    <t>600 gr/4 hak</t>
  </si>
  <si>
    <t>2 m/60x120 kireçten/4 hak</t>
  </si>
  <si>
    <t>10x84/13.00/8.50/10.50</t>
  </si>
  <si>
    <t>İlk 100 m kulvarlı</t>
  </si>
  <si>
    <t>4 kg/4 hak</t>
  </si>
  <si>
    <t>1 Haziran 2014 10.00</t>
  </si>
  <si>
    <t>1 Haziran 2014 11.00</t>
  </si>
  <si>
    <t>1 Haziran 2014 11.20</t>
  </si>
  <si>
    <t>1 Haziran 2014 12.20</t>
  </si>
  <si>
    <t>1 Haziran 2014 14.20</t>
  </si>
  <si>
    <t>CAN ÖLPER</t>
  </si>
  <si>
    <t>ADANA ŞEHIT İDRIS GÜLER ORTAOKULU</t>
  </si>
  <si>
    <t>HASAN SALIK</t>
  </si>
  <si>
    <t>İLHAN YAVUZ</t>
  </si>
  <si>
    <t>AHMET ÇIÇEK</t>
  </si>
  <si>
    <t>YUSUF ÖZDEMIR</t>
  </si>
  <si>
    <t>VEYSI KARDAŞ</t>
  </si>
  <si>
    <t>SERHAT KARABOĞA</t>
  </si>
  <si>
    <t/>
  </si>
  <si>
    <t>TAHA CEM SERBEST</t>
  </si>
  <si>
    <t>RAMAZAN B.ÇELİK</t>
  </si>
  <si>
    <t>SAMSUN- İLKADIM TICARET VE SANAYI ODASI  ORTAOKULU</t>
  </si>
  <si>
    <t>ORHAN TOSUN</t>
  </si>
  <si>
    <t>EREN YİĞİT</t>
  </si>
  <si>
    <t>OSMAN N. KUL</t>
  </si>
  <si>
    <t>GÖKHAN BEŞİR</t>
  </si>
  <si>
    <t>İLYAS AKSOY</t>
  </si>
  <si>
    <t>YUSUF M. ORAN</t>
  </si>
  <si>
    <t>AHMET PERÇIN</t>
  </si>
  <si>
    <t>2013-14 Öğretim Yılı Okullararası Puanlı  Atletizm Türkiye Birinciliği Yarışmaları</t>
  </si>
  <si>
    <t>İzmir</t>
  </si>
  <si>
    <t>31 Mayıs 1 Haziran 2014</t>
  </si>
  <si>
    <t>Katılan Takım sayısı</t>
  </si>
  <si>
    <t>X</t>
  </si>
  <si>
    <t>-0.3</t>
  </si>
  <si>
    <t>-0.1</t>
  </si>
  <si>
    <t>-0.2</t>
  </si>
  <si>
    <t>-0.8</t>
  </si>
  <si>
    <t>-1.0</t>
  </si>
  <si>
    <t>-0.0</t>
  </si>
  <si>
    <t>+0.5</t>
  </si>
  <si>
    <t>-0.4</t>
  </si>
  <si>
    <t>+0.2</t>
  </si>
  <si>
    <t>-0.5</t>
  </si>
  <si>
    <t>+0.3</t>
  </si>
  <si>
    <t>+0.1</t>
  </si>
  <si>
    <t xml:space="preserve"> </t>
  </si>
  <si>
    <t>XXX</t>
  </si>
  <si>
    <t>O</t>
  </si>
  <si>
    <t>XO</t>
  </si>
  <si>
    <t>XXO</t>
  </si>
  <si>
    <t>XX-</t>
  </si>
  <si>
    <t>+0.9</t>
  </si>
  <si>
    <t>+0.4</t>
  </si>
  <si>
    <t>+1.1</t>
  </si>
  <si>
    <t>-1.7</t>
  </si>
  <si>
    <t>-1.1</t>
  </si>
  <si>
    <t>+1.2</t>
  </si>
  <si>
    <t>0</t>
  </si>
  <si>
    <t>+1.5</t>
  </si>
  <si>
    <t>+0.6</t>
  </si>
  <si>
    <t>DQ 170/14</t>
  </si>
</sst>
</file>

<file path=xl/styles.xml><?xml version="1.0" encoding="utf-8"?>
<styleSheet xmlns="http://schemas.openxmlformats.org/spreadsheetml/2006/main">
  <numFmts count="10">
    <numFmt numFmtId="164" formatCode="[$-41F]d\ mmmm\ yyyy;@"/>
    <numFmt numFmtId="165" formatCode="[$-41F]d\ mmmm\ yyyy\ h:mm;@"/>
    <numFmt numFmtId="166" formatCode="hh:mm;@"/>
    <numFmt numFmtId="167" formatCode="00\.00"/>
    <numFmt numFmtId="168" formatCode="0\:00\.00"/>
    <numFmt numFmtId="169" formatCode="0\.00"/>
    <numFmt numFmtId="170" formatCode="dese\rm\l"/>
    <numFmt numFmtId="171" formatCode="0\.00\.00"/>
    <numFmt numFmtId="172" formatCode="dd/mm/yyyy;@"/>
    <numFmt numFmtId="173" formatCode="0;0;;@"/>
  </numFmts>
  <fonts count="134">
    <font>
      <sz val="10"/>
      <name val="Arial"/>
      <charset val="162"/>
    </font>
    <font>
      <sz val="8"/>
      <name val="Arial"/>
      <family val="2"/>
      <charset val="162"/>
    </font>
    <font>
      <sz val="10"/>
      <name val="Arial Tur"/>
      <charset val="162"/>
    </font>
    <font>
      <u/>
      <sz val="10"/>
      <color indexed="12"/>
      <name val="Arial"/>
      <family val="2"/>
      <charset val="162"/>
    </font>
    <font>
      <sz val="11"/>
      <color indexed="8"/>
      <name val="Calibri"/>
      <family val="2"/>
      <charset val="162"/>
    </font>
    <font>
      <sz val="11"/>
      <color indexed="9"/>
      <name val="Calibri"/>
      <family val="2"/>
      <charset val="162"/>
    </font>
    <font>
      <i/>
      <sz val="11"/>
      <color indexed="23"/>
      <name val="Calibri"/>
      <family val="2"/>
      <charset val="16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1"/>
      <color indexed="63"/>
      <name val="Calibri"/>
      <family val="2"/>
      <charset val="162"/>
    </font>
    <font>
      <sz val="11"/>
      <color indexed="62"/>
      <name val="Calibri"/>
      <family val="2"/>
      <charset val="162"/>
    </font>
    <font>
      <b/>
      <sz val="11"/>
      <color indexed="52"/>
      <name val="Calibri"/>
      <family val="2"/>
      <charset val="162"/>
    </font>
    <font>
      <b/>
      <sz val="11"/>
      <color indexed="9"/>
      <name val="Calibri"/>
      <family val="2"/>
      <charset val="162"/>
    </font>
    <font>
      <sz val="11"/>
      <color indexed="17"/>
      <name val="Calibri"/>
      <family val="2"/>
      <charset val="162"/>
    </font>
    <font>
      <sz val="11"/>
      <color indexed="20"/>
      <name val="Calibri"/>
      <family val="2"/>
      <charset val="162"/>
    </font>
    <font>
      <sz val="11"/>
      <color indexed="60"/>
      <name val="Calibri"/>
      <family val="2"/>
      <charset val="162"/>
    </font>
    <font>
      <b/>
      <sz val="11"/>
      <color indexed="8"/>
      <name val="Calibri"/>
      <family val="2"/>
      <charset val="162"/>
    </font>
    <font>
      <sz val="11"/>
      <color indexed="10"/>
      <name val="Calibri"/>
      <family val="2"/>
      <charset val="162"/>
    </font>
    <font>
      <sz val="10"/>
      <name val="Arial"/>
      <family val="2"/>
      <charset val="162"/>
    </font>
    <font>
      <u/>
      <sz val="10"/>
      <color indexed="12"/>
      <name val="Arial"/>
      <family val="2"/>
      <charset val="162"/>
    </font>
    <font>
      <sz val="10"/>
      <name val="Cambria"/>
      <family val="1"/>
      <charset val="162"/>
    </font>
    <font>
      <b/>
      <sz val="20"/>
      <name val="Cambria"/>
      <family val="1"/>
      <charset val="162"/>
    </font>
    <font>
      <b/>
      <sz val="16"/>
      <name val="Cambria"/>
      <family val="1"/>
      <charset val="162"/>
    </font>
    <font>
      <b/>
      <sz val="12"/>
      <name val="Cambria"/>
      <family val="1"/>
      <charset val="162"/>
    </font>
    <font>
      <sz val="11"/>
      <name val="Cambria"/>
      <family val="1"/>
      <charset val="162"/>
    </font>
    <font>
      <b/>
      <sz val="22"/>
      <name val="Cambria"/>
      <family val="1"/>
      <charset val="162"/>
    </font>
    <font>
      <b/>
      <sz val="10"/>
      <name val="Cambria"/>
      <family val="1"/>
      <charset val="162"/>
    </font>
    <font>
      <b/>
      <sz val="11"/>
      <name val="Cambria"/>
      <family val="1"/>
      <charset val="162"/>
    </font>
    <font>
      <b/>
      <sz val="12"/>
      <color indexed="10"/>
      <name val="Cambria"/>
      <family val="1"/>
      <charset val="162"/>
    </font>
    <font>
      <sz val="10"/>
      <color indexed="56"/>
      <name val="Cambria"/>
      <family val="1"/>
      <charset val="162"/>
    </font>
    <font>
      <b/>
      <sz val="16"/>
      <color indexed="56"/>
      <name val="Cambria"/>
      <family val="1"/>
      <charset val="162"/>
    </font>
    <font>
      <b/>
      <sz val="12"/>
      <color indexed="8"/>
      <name val="Cambria"/>
      <family val="1"/>
      <charset val="162"/>
    </font>
    <font>
      <b/>
      <sz val="14"/>
      <color indexed="56"/>
      <name val="Cambria"/>
      <family val="1"/>
      <charset val="162"/>
    </font>
    <font>
      <b/>
      <sz val="13"/>
      <name val="Cambria"/>
      <family val="1"/>
      <charset val="162"/>
    </font>
    <font>
      <sz val="8"/>
      <color indexed="56"/>
      <name val="Cambria"/>
      <family val="1"/>
      <charset val="162"/>
    </font>
    <font>
      <sz val="12"/>
      <name val="Cambria"/>
      <family val="1"/>
      <charset val="162"/>
    </font>
    <font>
      <sz val="9"/>
      <name val="Cambria"/>
      <family val="1"/>
      <charset val="162"/>
    </font>
    <font>
      <b/>
      <sz val="9"/>
      <color indexed="8"/>
      <name val="Cambria"/>
      <family val="1"/>
      <charset val="162"/>
    </font>
    <font>
      <b/>
      <sz val="9"/>
      <color indexed="9"/>
      <name val="Cambria"/>
      <family val="1"/>
      <charset val="162"/>
    </font>
    <font>
      <sz val="12"/>
      <name val="Arial"/>
      <family val="2"/>
      <charset val="162"/>
    </font>
    <font>
      <u/>
      <sz val="8.5"/>
      <color theme="10"/>
      <name val="Arial"/>
      <family val="2"/>
      <charset val="162"/>
    </font>
    <font>
      <b/>
      <sz val="10"/>
      <name val="Cambria"/>
      <family val="1"/>
      <charset val="162"/>
      <scheme val="major"/>
    </font>
    <font>
      <b/>
      <sz val="11"/>
      <color indexed="10"/>
      <name val="Cambria"/>
      <family val="1"/>
      <charset val="162"/>
      <scheme val="major"/>
    </font>
    <font>
      <b/>
      <sz val="11"/>
      <name val="Cambria"/>
      <family val="1"/>
      <charset val="162"/>
      <scheme val="major"/>
    </font>
    <font>
      <sz val="10"/>
      <name val="Cambria"/>
      <family val="1"/>
      <charset val="162"/>
      <scheme val="major"/>
    </font>
    <font>
      <sz val="11"/>
      <name val="Cambria"/>
      <family val="1"/>
      <charset val="162"/>
      <scheme val="major"/>
    </font>
    <font>
      <sz val="11"/>
      <color rgb="FFFF0000"/>
      <name val="Cambria"/>
      <family val="1"/>
      <charset val="162"/>
      <scheme val="major"/>
    </font>
    <font>
      <sz val="10"/>
      <color theme="1"/>
      <name val="Cambria"/>
      <family val="1"/>
      <charset val="162"/>
      <scheme val="major"/>
    </font>
    <font>
      <b/>
      <sz val="10"/>
      <color rgb="FF002060"/>
      <name val="Cambria"/>
      <family val="1"/>
      <charset val="162"/>
      <scheme val="major"/>
    </font>
    <font>
      <b/>
      <sz val="9"/>
      <color rgb="FF002060"/>
      <name val="Cambria"/>
      <family val="1"/>
      <charset val="162"/>
      <scheme val="major"/>
    </font>
    <font>
      <b/>
      <sz val="15"/>
      <color indexed="10"/>
      <name val="Cambria"/>
      <family val="1"/>
      <charset val="162"/>
      <scheme val="major"/>
    </font>
    <font>
      <b/>
      <sz val="15"/>
      <name val="Cambria"/>
      <family val="1"/>
      <charset val="162"/>
      <scheme val="major"/>
    </font>
    <font>
      <sz val="12"/>
      <name val="Cambria"/>
      <family val="1"/>
      <charset val="162"/>
      <scheme val="major"/>
    </font>
    <font>
      <sz val="14"/>
      <name val="Cambria"/>
      <family val="1"/>
      <charset val="162"/>
      <scheme val="major"/>
    </font>
    <font>
      <sz val="15"/>
      <name val="Cambria"/>
      <family val="1"/>
      <charset val="162"/>
      <scheme val="major"/>
    </font>
    <font>
      <b/>
      <sz val="14"/>
      <name val="Cambria"/>
      <family val="1"/>
      <charset val="162"/>
      <scheme val="major"/>
    </font>
    <font>
      <b/>
      <sz val="12"/>
      <color indexed="8"/>
      <name val="Cambria"/>
      <family val="1"/>
      <charset val="162"/>
      <scheme val="major"/>
    </font>
    <font>
      <b/>
      <sz val="12"/>
      <name val="Cambria"/>
      <family val="1"/>
      <charset val="162"/>
      <scheme val="major"/>
    </font>
    <font>
      <b/>
      <sz val="12"/>
      <color rgb="FF002060"/>
      <name val="Cambria"/>
      <family val="1"/>
      <charset val="162"/>
    </font>
    <font>
      <sz val="12"/>
      <color rgb="FFFF0000"/>
      <name val="Cambria"/>
      <family val="1"/>
      <charset val="162"/>
    </font>
    <font>
      <sz val="11"/>
      <color indexed="8"/>
      <name val="Cambria"/>
      <family val="1"/>
      <charset val="162"/>
      <scheme val="major"/>
    </font>
    <font>
      <sz val="9"/>
      <name val="Cambria"/>
      <family val="1"/>
      <charset val="162"/>
      <scheme val="major"/>
    </font>
    <font>
      <b/>
      <sz val="9"/>
      <name val="Cambria"/>
      <family val="1"/>
      <charset val="162"/>
      <scheme val="major"/>
    </font>
    <font>
      <b/>
      <sz val="12"/>
      <color indexed="21"/>
      <name val="Cambria"/>
      <family val="1"/>
      <charset val="162"/>
      <scheme val="major"/>
    </font>
    <font>
      <b/>
      <sz val="12"/>
      <color theme="1"/>
      <name val="Cambria"/>
      <family val="1"/>
      <charset val="162"/>
      <scheme val="major"/>
    </font>
    <font>
      <b/>
      <sz val="12"/>
      <color rgb="FFFF0000"/>
      <name val="Cambria"/>
      <family val="1"/>
      <charset val="162"/>
      <scheme val="major"/>
    </font>
    <font>
      <b/>
      <sz val="11"/>
      <color indexed="21"/>
      <name val="Cambria"/>
      <family val="1"/>
      <charset val="162"/>
      <scheme val="major"/>
    </font>
    <font>
      <b/>
      <sz val="14"/>
      <color rgb="FFFF0000"/>
      <name val="Cambria"/>
      <family val="1"/>
      <charset val="162"/>
      <scheme val="major"/>
    </font>
    <font>
      <b/>
      <sz val="16"/>
      <color rgb="FFFF0000"/>
      <name val="Cambria"/>
      <family val="1"/>
      <charset val="162"/>
      <scheme val="major"/>
    </font>
    <font>
      <b/>
      <sz val="10"/>
      <color rgb="FFFF0000"/>
      <name val="Cambria"/>
      <family val="1"/>
      <charset val="162"/>
    </font>
    <font>
      <b/>
      <sz val="14"/>
      <color rgb="FF002060"/>
      <name val="Cambria"/>
      <family val="1"/>
      <charset val="162"/>
      <scheme val="major"/>
    </font>
    <font>
      <sz val="10"/>
      <color indexed="8"/>
      <name val="Cambria"/>
      <family val="1"/>
      <charset val="162"/>
      <scheme val="major"/>
    </font>
    <font>
      <b/>
      <sz val="10"/>
      <color theme="1"/>
      <name val="Cambria"/>
      <family val="1"/>
      <charset val="162"/>
      <scheme val="major"/>
    </font>
    <font>
      <b/>
      <sz val="9"/>
      <color theme="1"/>
      <name val="Cambria"/>
      <family val="1"/>
      <charset val="162"/>
      <scheme val="major"/>
    </font>
    <font>
      <sz val="9"/>
      <color indexed="8"/>
      <name val="Cambria"/>
      <family val="1"/>
      <charset val="162"/>
      <scheme val="major"/>
    </font>
    <font>
      <sz val="10"/>
      <color theme="1"/>
      <name val="Arial"/>
      <family val="2"/>
      <charset val="162"/>
    </font>
    <font>
      <sz val="9"/>
      <color theme="1"/>
      <name val="Calibri"/>
      <family val="2"/>
      <charset val="162"/>
    </font>
    <font>
      <sz val="9"/>
      <color theme="1"/>
      <name val="Cambria"/>
      <family val="1"/>
      <charset val="162"/>
      <scheme val="major"/>
    </font>
    <font>
      <sz val="8"/>
      <color rgb="FFFF0000"/>
      <name val="Cambria"/>
      <family val="1"/>
      <charset val="162"/>
      <scheme val="major"/>
    </font>
    <font>
      <b/>
      <sz val="10"/>
      <color rgb="FFFF0000"/>
      <name val="Cambria"/>
      <family val="1"/>
      <charset val="162"/>
      <scheme val="major"/>
    </font>
    <font>
      <b/>
      <sz val="11"/>
      <color theme="1"/>
      <name val="Cambria"/>
      <family val="1"/>
      <charset val="162"/>
    </font>
    <font>
      <b/>
      <sz val="10"/>
      <color theme="1"/>
      <name val="Cambria"/>
      <family val="1"/>
      <charset val="162"/>
    </font>
    <font>
      <sz val="10"/>
      <color theme="1"/>
      <name val="Cambria"/>
      <family val="1"/>
      <charset val="162"/>
    </font>
    <font>
      <b/>
      <sz val="12"/>
      <color theme="1"/>
      <name val="Cambria"/>
      <family val="1"/>
      <charset val="162"/>
    </font>
    <font>
      <b/>
      <sz val="12"/>
      <color rgb="FFFF0000"/>
      <name val="Cambria"/>
      <family val="1"/>
      <charset val="162"/>
    </font>
    <font>
      <sz val="16"/>
      <color rgb="FFFF0000"/>
      <name val="Cambria"/>
      <family val="1"/>
      <charset val="162"/>
      <scheme val="major"/>
    </font>
    <font>
      <sz val="12"/>
      <color theme="1"/>
      <name val="Cambria"/>
      <family val="1"/>
      <charset val="162"/>
      <scheme val="major"/>
    </font>
    <font>
      <b/>
      <sz val="11"/>
      <color rgb="FF002060"/>
      <name val="Cambria"/>
      <family val="1"/>
      <charset val="162"/>
      <scheme val="major"/>
    </font>
    <font>
      <b/>
      <sz val="18"/>
      <name val="Cambria"/>
      <family val="1"/>
      <charset val="162"/>
      <scheme val="major"/>
    </font>
    <font>
      <sz val="16"/>
      <name val="Cambria"/>
      <family val="1"/>
      <charset val="162"/>
      <scheme val="major"/>
    </font>
    <font>
      <b/>
      <sz val="16"/>
      <name val="Cambria"/>
      <family val="1"/>
      <charset val="162"/>
      <scheme val="major"/>
    </font>
    <font>
      <sz val="12"/>
      <color theme="1"/>
      <name val="Cambria"/>
      <family val="1"/>
      <charset val="162"/>
    </font>
    <font>
      <sz val="12"/>
      <color rgb="FFFF0000"/>
      <name val="Cambria"/>
      <family val="1"/>
      <charset val="162"/>
      <scheme val="major"/>
    </font>
    <font>
      <b/>
      <sz val="12"/>
      <color rgb="FF002060"/>
      <name val="Cambria"/>
      <family val="1"/>
      <charset val="162"/>
      <scheme val="major"/>
    </font>
    <font>
      <sz val="8"/>
      <color rgb="FFFF0000"/>
      <name val="Arial"/>
      <family val="2"/>
      <charset val="162"/>
    </font>
    <font>
      <b/>
      <sz val="11"/>
      <color theme="1" tint="0.499984740745262"/>
      <name val="Cambria"/>
      <family val="1"/>
      <charset val="162"/>
      <scheme val="major"/>
    </font>
    <font>
      <b/>
      <sz val="11"/>
      <color rgb="FFFF0000"/>
      <name val="Cambria"/>
      <family val="1"/>
      <charset val="162"/>
      <scheme val="major"/>
    </font>
    <font>
      <b/>
      <sz val="1"/>
      <color theme="0" tint="-0.34998626667073579"/>
      <name val="Cambria"/>
      <family val="1"/>
      <charset val="162"/>
      <scheme val="major"/>
    </font>
    <font>
      <b/>
      <sz val="18"/>
      <color rgb="FFFF0000"/>
      <name val="Cambria"/>
      <family val="1"/>
      <charset val="162"/>
    </font>
    <font>
      <b/>
      <sz val="18"/>
      <color rgb="FF002060"/>
      <name val="Cambria"/>
      <family val="1"/>
      <charset val="162"/>
      <scheme val="major"/>
    </font>
    <font>
      <b/>
      <sz val="12"/>
      <color rgb="FF0070C0"/>
      <name val="Cambria"/>
      <family val="1"/>
      <charset val="162"/>
    </font>
    <font>
      <b/>
      <sz val="22"/>
      <color rgb="FF0070C0"/>
      <name val="Cambria"/>
      <family val="1"/>
      <charset val="162"/>
    </font>
    <font>
      <b/>
      <sz val="14"/>
      <color rgb="FF002060"/>
      <name val="Cambria"/>
      <family val="1"/>
      <charset val="162"/>
    </font>
    <font>
      <b/>
      <sz val="20"/>
      <color rgb="FFFF0000"/>
      <name val="Cambria"/>
      <family val="1"/>
      <charset val="162"/>
      <scheme val="major"/>
    </font>
    <font>
      <sz val="20"/>
      <color rgb="FFFF0000"/>
      <name val="Cambria"/>
      <family val="1"/>
      <charset val="162"/>
      <scheme val="major"/>
    </font>
    <font>
      <b/>
      <sz val="16"/>
      <color indexed="8"/>
      <name val="Cambria"/>
      <family val="1"/>
      <charset val="162"/>
      <scheme val="major"/>
    </font>
    <font>
      <b/>
      <sz val="20"/>
      <name val="Cambria"/>
      <family val="1"/>
      <charset val="162"/>
      <scheme val="major"/>
    </font>
    <font>
      <b/>
      <sz val="13"/>
      <color theme="1"/>
      <name val="Cambria"/>
      <family val="1"/>
      <charset val="162"/>
      <scheme val="major"/>
    </font>
    <font>
      <b/>
      <sz val="14"/>
      <color indexed="56"/>
      <name val="Cambria"/>
      <family val="1"/>
      <charset val="162"/>
      <scheme val="major"/>
    </font>
    <font>
      <b/>
      <sz val="12"/>
      <color indexed="10"/>
      <name val="Cambria"/>
      <family val="1"/>
      <charset val="162"/>
      <scheme val="major"/>
    </font>
    <font>
      <b/>
      <u/>
      <sz val="12"/>
      <color rgb="FFFF0000"/>
      <name val="Cambria"/>
      <family val="1"/>
      <charset val="162"/>
      <scheme val="major"/>
    </font>
    <font>
      <b/>
      <sz val="16"/>
      <color indexed="56"/>
      <name val="Cambria"/>
      <family val="1"/>
      <charset val="162"/>
      <scheme val="major"/>
    </font>
    <font>
      <b/>
      <u/>
      <sz val="15"/>
      <color rgb="FFFF0000"/>
      <name val="Cambria"/>
      <family val="1"/>
      <charset val="162"/>
      <scheme val="major"/>
    </font>
    <font>
      <b/>
      <sz val="15"/>
      <color indexed="8"/>
      <name val="Cambria"/>
      <family val="1"/>
      <charset val="162"/>
      <scheme val="major"/>
    </font>
    <font>
      <b/>
      <sz val="15"/>
      <color rgb="FFFF0000"/>
      <name val="Cambria"/>
      <family val="1"/>
      <charset val="162"/>
      <scheme val="major"/>
    </font>
    <font>
      <b/>
      <sz val="10"/>
      <color rgb="FF002060"/>
      <name val="Cambria"/>
      <family val="1"/>
      <charset val="162"/>
    </font>
    <font>
      <b/>
      <u/>
      <sz val="12"/>
      <color rgb="FFFF0000"/>
      <name val="Arial"/>
      <family val="2"/>
      <charset val="162"/>
    </font>
    <font>
      <b/>
      <sz val="22"/>
      <color theme="1"/>
      <name val="Cambria"/>
      <family val="1"/>
      <charset val="162"/>
      <scheme val="major"/>
    </font>
    <font>
      <b/>
      <sz val="16"/>
      <color theme="1"/>
      <name val="Cambria"/>
      <family val="1"/>
      <charset val="162"/>
      <scheme val="major"/>
    </font>
    <font>
      <b/>
      <sz val="14"/>
      <color theme="1"/>
      <name val="Cambria"/>
      <family val="1"/>
      <charset val="162"/>
      <scheme val="major"/>
    </font>
    <font>
      <b/>
      <sz val="11"/>
      <color theme="0"/>
      <name val="Cambria"/>
      <family val="1"/>
      <charset val="162"/>
      <scheme val="major"/>
    </font>
    <font>
      <sz val="8"/>
      <color theme="0"/>
      <name val="Cambria"/>
      <family val="1"/>
      <charset val="162"/>
      <scheme val="major"/>
    </font>
    <font>
      <sz val="8"/>
      <color theme="0" tint="-0.34998626667073579"/>
      <name val="Cambria"/>
      <family val="1"/>
      <charset val="162"/>
      <scheme val="major"/>
    </font>
    <font>
      <b/>
      <sz val="12"/>
      <color theme="0" tint="-0.34998626667073579"/>
      <name val="Arial Narrow"/>
      <family val="2"/>
      <charset val="162"/>
    </font>
    <font>
      <sz val="16"/>
      <color theme="1"/>
      <name val="Cambria"/>
      <family val="1"/>
      <charset val="162"/>
      <scheme val="major"/>
    </font>
    <font>
      <i/>
      <sz val="12"/>
      <name val="Cambria"/>
      <family val="1"/>
      <charset val="162"/>
    </font>
    <font>
      <b/>
      <sz val="11"/>
      <color theme="1"/>
      <name val="Cambria"/>
      <family val="1"/>
      <charset val="162"/>
      <scheme val="major"/>
    </font>
    <font>
      <b/>
      <sz val="10"/>
      <color theme="0"/>
      <name val="Cambria"/>
      <family val="1"/>
      <charset val="162"/>
      <scheme val="major"/>
    </font>
    <font>
      <sz val="10"/>
      <color theme="0"/>
      <name val="Cambria"/>
      <family val="1"/>
      <charset val="162"/>
      <scheme val="major"/>
    </font>
    <font>
      <b/>
      <sz val="10"/>
      <color theme="0" tint="-0.34998626667073579"/>
      <name val="Cambria"/>
      <family val="1"/>
      <charset val="162"/>
      <scheme val="major"/>
    </font>
    <font>
      <sz val="10"/>
      <color theme="0" tint="-0.34998626667073579"/>
      <name val="Cambria"/>
      <family val="1"/>
      <charset val="162"/>
      <scheme val="maj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7"/>
        <bgColor indexed="64"/>
      </patternFill>
    </fill>
    <fill>
      <patternFill patternType="solid">
        <fgColor indexed="46"/>
        <bgColor indexed="64"/>
      </patternFill>
    </fill>
    <fill>
      <patternFill patternType="solid">
        <fgColor indexed="31"/>
        <bgColor indexed="64"/>
      </patternFill>
    </fill>
    <fill>
      <patternFill patternType="solid">
        <fgColor rgb="FFFFFFCC"/>
        <bgColor indexed="64"/>
      </patternFill>
    </fill>
    <fill>
      <patternFill patternType="solid">
        <fgColor theme="0"/>
        <bgColor indexed="64"/>
      </patternFill>
    </fill>
    <fill>
      <patternFill patternType="solid">
        <fgColor rgb="FFD9F1FF"/>
        <bgColor indexed="64"/>
      </patternFill>
    </fill>
    <fill>
      <patternFill patternType="solid">
        <fgColor theme="9" tint="0.79998168889431442"/>
        <bgColor indexed="64"/>
      </patternFill>
    </fill>
    <fill>
      <patternFill patternType="solid">
        <fgColor rgb="FFFEF6F0"/>
        <bgColor indexed="64"/>
      </patternFill>
    </fill>
    <fill>
      <patternFill patternType="solid">
        <fgColor rgb="FFE7F6FF"/>
        <bgColor indexed="64"/>
      </patternFill>
    </fill>
    <fill>
      <patternFill patternType="solid">
        <fgColor theme="8" tint="0.79998168889431442"/>
        <bgColor indexed="64"/>
      </patternFill>
    </fill>
    <fill>
      <patternFill patternType="solid">
        <fgColor rgb="FFE2F2F6"/>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FECADA"/>
        <bgColor indexed="64"/>
      </patternFill>
    </fill>
    <fill>
      <gradientFill degree="90">
        <stop position="0">
          <color theme="0"/>
        </stop>
        <stop position="1">
          <color theme="4" tint="0.40000610370189521"/>
        </stop>
      </gradientFill>
    </fill>
    <fill>
      <gradientFill degree="90">
        <stop position="0">
          <color theme="0"/>
        </stop>
        <stop position="1">
          <color theme="0" tint="-0.1490218817712943"/>
        </stop>
      </gradientFill>
    </fill>
    <fill>
      <patternFill patternType="solid">
        <fgColor rgb="FFFFFF00"/>
      </patternFill>
    </fill>
    <fill>
      <gradientFill degree="90">
        <stop position="0">
          <color theme="0"/>
        </stop>
        <stop position="1">
          <color rgb="FFFFFF00"/>
        </stop>
      </gradientFill>
    </fill>
    <fill>
      <patternFill patternType="solid">
        <fgColor theme="1"/>
        <bgColor indexed="64"/>
      </patternFill>
    </fill>
    <fill>
      <patternFill patternType="solid">
        <fgColor rgb="FFF9F9C8"/>
        <bgColor indexed="64"/>
      </patternFill>
    </fill>
  </fills>
  <borders count="69">
    <border>
      <left/>
      <right/>
      <top/>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dashDot">
        <color indexed="64"/>
      </top>
      <bottom/>
      <diagonal/>
    </border>
    <border>
      <left style="thin">
        <color indexed="64"/>
      </left>
      <right style="thin">
        <color indexed="64"/>
      </right>
      <top style="thin">
        <color indexed="64"/>
      </top>
      <bottom style="thin">
        <color indexed="64"/>
      </bottom>
      <diagonal/>
    </border>
    <border>
      <left/>
      <right/>
      <top/>
      <bottom style="dashDot">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ashDotDot">
        <color indexed="64"/>
      </left>
      <right/>
      <top style="dashDotDot">
        <color indexed="64"/>
      </top>
      <bottom style="dashDotDot">
        <color indexed="64"/>
      </bottom>
      <diagonal/>
    </border>
    <border>
      <left/>
      <right/>
      <top style="dashDotDot">
        <color indexed="64"/>
      </top>
      <bottom style="dashDotDot">
        <color indexed="64"/>
      </bottom>
      <diagonal/>
    </border>
    <border>
      <left/>
      <right style="thin">
        <color indexed="64"/>
      </right>
      <top style="dashDotDot">
        <color indexed="64"/>
      </top>
      <bottom style="dashDotDot">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thin">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right style="dashDotDot">
        <color indexed="64"/>
      </right>
      <top/>
      <bottom/>
      <diagonal/>
    </border>
    <border>
      <left style="thin">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thin">
        <color indexed="64"/>
      </left>
      <right/>
      <top style="dashDot">
        <color indexed="64"/>
      </top>
      <bottom style="dashDotDot">
        <color indexed="64"/>
      </bottom>
      <diagonal/>
    </border>
    <border>
      <left/>
      <right/>
      <top style="dashDot">
        <color indexed="64"/>
      </top>
      <bottom style="dashDotDot">
        <color indexed="64"/>
      </bottom>
      <diagonal/>
    </border>
    <border>
      <left/>
      <right style="thin">
        <color indexed="64"/>
      </right>
      <top style="dashDot">
        <color indexed="64"/>
      </top>
      <bottom style="dashDotDot">
        <color indexed="64"/>
      </bottom>
      <diagonal/>
    </border>
    <border>
      <left/>
      <right/>
      <top style="dashDot">
        <color indexed="64"/>
      </top>
      <bottom style="thin">
        <color indexed="64"/>
      </bottom>
      <diagonal/>
    </border>
    <border>
      <left/>
      <right/>
      <top style="dashDot">
        <color indexed="64"/>
      </top>
      <bottom style="dashDot">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s>
  <cellStyleXfs count="49">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2" fillId="16" borderId="5" applyNumberFormat="0" applyAlignment="0" applyProtection="0"/>
    <xf numFmtId="0" fontId="13" fillId="7" borderId="6" applyNumberFormat="0" applyAlignment="0" applyProtection="0"/>
    <xf numFmtId="0" fontId="14" fillId="16" borderId="6" applyNumberFormat="0" applyAlignment="0" applyProtection="0"/>
    <xf numFmtId="0" fontId="15" fillId="17" borderId="7" applyNumberFormat="0" applyAlignment="0" applyProtection="0"/>
    <xf numFmtId="0" fontId="16" fillId="4" borderId="0" applyNumberFormat="0" applyBorder="0" applyAlignment="0" applyProtection="0"/>
    <xf numFmtId="0" fontId="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3" fillId="0" borderId="0" applyNumberFormat="0" applyFill="0" applyBorder="0" applyAlignment="0" applyProtection="0"/>
    <xf numFmtId="0" fontId="17" fillId="3" borderId="0" applyNumberFormat="0" applyBorder="0" applyAlignment="0" applyProtection="0"/>
    <xf numFmtId="0" fontId="21" fillId="0" borderId="0"/>
    <xf numFmtId="0" fontId="21" fillId="0" borderId="0"/>
    <xf numFmtId="0" fontId="2" fillId="18" borderId="8" applyNumberFormat="0" applyFont="0" applyAlignment="0" applyProtection="0"/>
    <xf numFmtId="0" fontId="18" fillId="19" borderId="0" applyNumberFormat="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3" borderId="0" applyNumberFormat="0" applyBorder="0" applyAlignment="0" applyProtection="0"/>
    <xf numFmtId="0" fontId="21" fillId="0" borderId="0"/>
  </cellStyleXfs>
  <cellXfs count="687">
    <xf numFmtId="0" fontId="0" fillId="0" borderId="0" xfId="0"/>
    <xf numFmtId="0" fontId="23" fillId="0" borderId="0" xfId="0" applyFont="1"/>
    <xf numFmtId="0" fontId="21" fillId="0" borderId="0" xfId="0" applyFont="1"/>
    <xf numFmtId="0" fontId="29" fillId="0" borderId="0" xfId="36" applyFont="1" applyAlignment="1" applyProtection="1">
      <alignment wrapText="1"/>
      <protection locked="0"/>
    </xf>
    <xf numFmtId="0" fontId="29" fillId="0" borderId="0" xfId="36" applyFont="1" applyAlignment="1" applyProtection="1">
      <alignment vertical="center" wrapText="1"/>
      <protection locked="0"/>
    </xf>
    <xf numFmtId="0" fontId="29" fillId="24" borderId="0" xfId="36" applyFont="1" applyFill="1" applyBorder="1" applyAlignment="1" applyProtection="1">
      <alignment horizontal="left" vertical="center" wrapText="1"/>
      <protection locked="0"/>
    </xf>
    <xf numFmtId="0" fontId="30" fillId="24" borderId="0" xfId="36" applyFont="1" applyFill="1" applyBorder="1" applyAlignment="1" applyProtection="1">
      <alignment vertical="center" wrapText="1"/>
      <protection locked="0"/>
    </xf>
    <xf numFmtId="0" fontId="29" fillId="24" borderId="0" xfId="36" applyFont="1" applyFill="1" applyBorder="1" applyAlignment="1" applyProtection="1">
      <alignment wrapText="1"/>
      <protection locked="0"/>
    </xf>
    <xf numFmtId="0" fontId="29" fillId="24" borderId="0" xfId="36" applyFont="1" applyFill="1" applyBorder="1" applyAlignment="1" applyProtection="1">
      <alignment horizontal="left" wrapText="1"/>
      <protection locked="0"/>
    </xf>
    <xf numFmtId="14" fontId="29" fillId="24" borderId="0" xfId="36" applyNumberFormat="1" applyFont="1" applyFill="1" applyBorder="1" applyAlignment="1" applyProtection="1">
      <alignment horizontal="left" vertical="center" wrapText="1"/>
      <protection locked="0"/>
    </xf>
    <xf numFmtId="0" fontId="44" fillId="0" borderId="0" xfId="36" applyFont="1" applyAlignment="1" applyProtection="1">
      <alignment wrapText="1"/>
      <protection locked="0"/>
    </xf>
    <xf numFmtId="0" fontId="44" fillId="0" borderId="0" xfId="36" applyFont="1" applyAlignment="1" applyProtection="1">
      <alignment vertical="center" wrapText="1"/>
      <protection locked="0"/>
    </xf>
    <xf numFmtId="0" fontId="44" fillId="24" borderId="0" xfId="36" applyFont="1" applyFill="1" applyBorder="1" applyAlignment="1" applyProtection="1">
      <alignment horizontal="left" vertical="center" wrapText="1"/>
      <protection locked="0"/>
    </xf>
    <xf numFmtId="0" fontId="46" fillId="24" borderId="0" xfId="36" applyFont="1" applyFill="1" applyBorder="1" applyAlignment="1" applyProtection="1">
      <alignment vertical="center" wrapText="1"/>
      <protection locked="0"/>
    </xf>
    <xf numFmtId="0" fontId="44" fillId="24" borderId="0" xfId="36" applyFont="1" applyFill="1" applyBorder="1" applyAlignment="1" applyProtection="1">
      <alignment wrapText="1"/>
      <protection locked="0"/>
    </xf>
    <xf numFmtId="0" fontId="44" fillId="24" borderId="0" xfId="36" applyFont="1" applyFill="1" applyBorder="1" applyAlignment="1" applyProtection="1">
      <alignment horizontal="left" wrapText="1"/>
      <protection locked="0"/>
    </xf>
    <xf numFmtId="14" fontId="44" fillId="24" borderId="0" xfId="36" applyNumberFormat="1" applyFont="1" applyFill="1" applyBorder="1" applyAlignment="1" applyProtection="1">
      <alignment horizontal="left" vertical="center" wrapText="1"/>
      <protection locked="0"/>
    </xf>
    <xf numFmtId="0" fontId="46" fillId="24" borderId="0" xfId="36" applyNumberFormat="1" applyFont="1" applyFill="1" applyBorder="1" applyAlignment="1" applyProtection="1">
      <alignment horizontal="right" vertical="center" wrapText="1"/>
      <protection locked="0"/>
    </xf>
    <xf numFmtId="0" fontId="47" fillId="0" borderId="0" xfId="36" applyFont="1" applyFill="1" applyAlignment="1">
      <alignment vertical="center"/>
    </xf>
    <xf numFmtId="0" fontId="47" fillId="0" borderId="0" xfId="36" applyFont="1" applyFill="1" applyAlignment="1">
      <alignment horizontal="center" vertical="center"/>
    </xf>
    <xf numFmtId="0" fontId="47" fillId="0" borderId="0" xfId="36" applyFont="1" applyFill="1"/>
    <xf numFmtId="0" fontId="48" fillId="0" borderId="11" xfId="36" applyFont="1" applyFill="1" applyBorder="1" applyAlignment="1">
      <alignment horizontal="center" vertical="center"/>
    </xf>
    <xf numFmtId="0" fontId="49" fillId="0" borderId="11" xfId="36" applyFont="1" applyFill="1" applyBorder="1" applyAlignment="1">
      <alignment horizontal="center" vertical="center"/>
    </xf>
    <xf numFmtId="1" fontId="48" fillId="0" borderId="11" xfId="36" applyNumberFormat="1" applyFont="1" applyFill="1" applyBorder="1" applyAlignment="1">
      <alignment horizontal="center" vertical="center"/>
    </xf>
    <xf numFmtId="14" fontId="48" fillId="0" borderId="11" xfId="36" applyNumberFormat="1" applyFont="1" applyFill="1" applyBorder="1" applyAlignment="1">
      <alignment horizontal="center" vertical="center"/>
    </xf>
    <xf numFmtId="167" fontId="48" fillId="0" borderId="11" xfId="36" applyNumberFormat="1" applyFont="1" applyFill="1" applyBorder="1" applyAlignment="1">
      <alignment horizontal="center" vertical="center"/>
    </xf>
    <xf numFmtId="0" fontId="47" fillId="0" borderId="0" xfId="36" applyFont="1" applyFill="1" applyAlignment="1">
      <alignment horizontal="center"/>
    </xf>
    <xf numFmtId="0" fontId="44" fillId="0" borderId="0" xfId="36" applyFont="1" applyFill="1" applyAlignment="1">
      <alignment horizontal="center"/>
    </xf>
    <xf numFmtId="14" fontId="47" fillId="0" borderId="0" xfId="36" applyNumberFormat="1" applyFont="1" applyFill="1"/>
    <xf numFmtId="0" fontId="47" fillId="0" borderId="0" xfId="36" applyFont="1" applyFill="1" applyBorder="1" applyAlignment="1"/>
    <xf numFmtId="0" fontId="47" fillId="0" borderId="0" xfId="36" applyFont="1" applyFill="1" applyAlignment="1"/>
    <xf numFmtId="2" fontId="47" fillId="0" borderId="0" xfId="36" applyNumberFormat="1" applyFont="1" applyFill="1" applyBorder="1" applyAlignment="1">
      <alignment horizontal="center"/>
    </xf>
    <xf numFmtId="0" fontId="23" fillId="0" borderId="0" xfId="0" applyFont="1" applyAlignment="1">
      <alignment vertical="center"/>
    </xf>
    <xf numFmtId="0" fontId="47" fillId="0" borderId="0" xfId="36" applyFont="1" applyFill="1" applyBorder="1" applyAlignment="1">
      <alignment horizontal="center" vertical="center"/>
    </xf>
    <xf numFmtId="14" fontId="47" fillId="0" borderId="0" xfId="36" applyNumberFormat="1" applyFont="1" applyFill="1" applyBorder="1" applyAlignment="1">
      <alignment horizontal="center" vertical="center"/>
    </xf>
    <xf numFmtId="0" fontId="50" fillId="0" borderId="0" xfId="36" applyFont="1" applyFill="1" applyBorder="1" applyAlignment="1">
      <alignment horizontal="center" vertical="center" wrapText="1"/>
    </xf>
    <xf numFmtId="167" fontId="47" fillId="0" borderId="0" xfId="36" applyNumberFormat="1" applyFont="1" applyFill="1" applyBorder="1" applyAlignment="1">
      <alignment horizontal="center" vertical="center"/>
    </xf>
    <xf numFmtId="1" fontId="47" fillId="0" borderId="0" xfId="36" applyNumberFormat="1" applyFont="1" applyFill="1" applyBorder="1" applyAlignment="1">
      <alignment horizontal="center" vertical="center"/>
    </xf>
    <xf numFmtId="0" fontId="48" fillId="0" borderId="0" xfId="36" applyFont="1" applyFill="1" applyBorder="1" applyAlignment="1">
      <alignment horizontal="center" vertical="center"/>
    </xf>
    <xf numFmtId="0" fontId="49" fillId="0" borderId="0" xfId="36" applyFont="1" applyFill="1" applyBorder="1" applyAlignment="1">
      <alignment horizontal="center" vertical="center"/>
    </xf>
    <xf numFmtId="1" fontId="48" fillId="0" borderId="0" xfId="36" applyNumberFormat="1" applyFont="1" applyFill="1" applyBorder="1" applyAlignment="1">
      <alignment horizontal="center" vertical="center"/>
    </xf>
    <xf numFmtId="14" fontId="48" fillId="0" borderId="0" xfId="36" applyNumberFormat="1" applyFont="1" applyFill="1" applyBorder="1" applyAlignment="1">
      <alignment horizontal="center" vertical="center"/>
    </xf>
    <xf numFmtId="167" fontId="48" fillId="0" borderId="0" xfId="36" applyNumberFormat="1" applyFont="1" applyFill="1" applyBorder="1" applyAlignment="1">
      <alignment horizontal="center" vertical="center"/>
    </xf>
    <xf numFmtId="0" fontId="47" fillId="0" borderId="0" xfId="36" applyFont="1" applyFill="1" applyAlignment="1">
      <alignment horizontal="left"/>
    </xf>
    <xf numFmtId="0" fontId="51" fillId="28" borderId="11" xfId="36" applyFont="1" applyFill="1" applyBorder="1" applyAlignment="1">
      <alignment horizontal="center" vertical="center" wrapText="1"/>
    </xf>
    <xf numFmtId="14" fontId="51" fillId="28" borderId="11" xfId="36" applyNumberFormat="1" applyFont="1" applyFill="1" applyBorder="1" applyAlignment="1">
      <alignment horizontal="center" vertical="center" wrapText="1"/>
    </xf>
    <xf numFmtId="0" fontId="51" fillId="28" borderId="11" xfId="36" applyNumberFormat="1" applyFont="1" applyFill="1" applyBorder="1" applyAlignment="1">
      <alignment horizontal="center" vertical="center" wrapText="1"/>
    </xf>
    <xf numFmtId="0" fontId="52" fillId="28" borderId="11" xfId="36" applyFont="1" applyFill="1" applyBorder="1" applyAlignment="1">
      <alignment horizontal="center" vertical="center" wrapText="1"/>
    </xf>
    <xf numFmtId="0" fontId="48" fillId="0" borderId="11" xfId="36" applyNumberFormat="1" applyFont="1" applyFill="1" applyBorder="1" applyAlignment="1">
      <alignment horizontal="left" vertical="center" wrapText="1"/>
    </xf>
    <xf numFmtId="0" fontId="47" fillId="0" borderId="0" xfId="36" applyFont="1" applyFill="1" applyAlignment="1">
      <alignment horizontal="left" wrapText="1"/>
    </xf>
    <xf numFmtId="0" fontId="47" fillId="0" borderId="0" xfId="36" applyFont="1" applyFill="1" applyAlignment="1">
      <alignment wrapText="1"/>
    </xf>
    <xf numFmtId="0" fontId="48" fillId="0" borderId="0" xfId="36" applyNumberFormat="1" applyFont="1" applyFill="1" applyBorder="1" applyAlignment="1">
      <alignment horizontal="left" vertical="center" wrapText="1"/>
    </xf>
    <xf numFmtId="0" fontId="47" fillId="0" borderId="0" xfId="36" applyNumberFormat="1" applyFont="1" applyFill="1" applyBorder="1" applyAlignment="1">
      <alignment horizontal="center" wrapText="1"/>
    </xf>
    <xf numFmtId="0" fontId="47" fillId="0" borderId="0" xfId="36" applyNumberFormat="1" applyFont="1" applyFill="1" applyBorder="1" applyAlignment="1">
      <alignment horizontal="left" wrapText="1"/>
    </xf>
    <xf numFmtId="0" fontId="47" fillId="0" borderId="0" xfId="36" applyNumberFormat="1" applyFont="1" applyFill="1" applyAlignment="1">
      <alignment horizontal="center" wrapText="1"/>
    </xf>
    <xf numFmtId="0" fontId="47" fillId="0" borderId="0" xfId="36" applyFont="1" applyFill="1" applyBorder="1" applyAlignment="1">
      <alignment horizontal="center" vertical="center" wrapText="1"/>
    </xf>
    <xf numFmtId="0" fontId="47" fillId="0" borderId="0" xfId="36" applyFont="1" applyFill="1" applyBorder="1" applyAlignment="1">
      <alignment wrapText="1"/>
    </xf>
    <xf numFmtId="0" fontId="44" fillId="0" borderId="0" xfId="36" applyFont="1" applyFill="1"/>
    <xf numFmtId="14" fontId="44" fillId="0" borderId="0" xfId="36" applyNumberFormat="1" applyFont="1" applyFill="1" applyAlignment="1">
      <alignment horizontal="center"/>
    </xf>
    <xf numFmtId="49" fontId="44" fillId="0" borderId="0" xfId="36" applyNumberFormat="1" applyFont="1" applyFill="1" applyAlignment="1">
      <alignment horizontal="center"/>
    </xf>
    <xf numFmtId="0" fontId="46" fillId="0" borderId="0" xfId="36" applyFont="1" applyFill="1" applyAlignment="1">
      <alignment horizontal="center"/>
    </xf>
    <xf numFmtId="0" fontId="44" fillId="29" borderId="0" xfId="36" applyFont="1" applyFill="1" applyBorder="1" applyAlignment="1" applyProtection="1">
      <alignment horizontal="left" vertical="center" wrapText="1"/>
      <protection locked="0"/>
    </xf>
    <xf numFmtId="14" fontId="44" fillId="29" borderId="0" xfId="36" applyNumberFormat="1" applyFont="1" applyFill="1" applyBorder="1" applyAlignment="1" applyProtection="1">
      <alignment horizontal="left" vertical="center" wrapText="1"/>
      <protection locked="0"/>
    </xf>
    <xf numFmtId="0" fontId="46" fillId="29" borderId="0" xfId="36" applyFont="1" applyFill="1" applyBorder="1" applyAlignment="1" applyProtection="1">
      <alignment horizontal="center" vertical="center" wrapText="1"/>
      <protection locked="0"/>
    </xf>
    <xf numFmtId="0" fontId="44" fillId="29" borderId="0" xfId="36" applyFont="1" applyFill="1" applyBorder="1" applyAlignment="1" applyProtection="1">
      <alignment horizontal="center" wrapText="1"/>
      <protection locked="0"/>
    </xf>
    <xf numFmtId="0" fontId="44" fillId="29" borderId="0" xfId="36" applyFont="1" applyFill="1" applyBorder="1" applyAlignment="1" applyProtection="1">
      <alignment horizontal="left" wrapText="1"/>
      <protection locked="0"/>
    </xf>
    <xf numFmtId="0" fontId="44" fillId="29" borderId="0" xfId="36" applyFont="1" applyFill="1" applyAlignment="1" applyProtection="1">
      <alignment wrapText="1"/>
      <protection locked="0"/>
    </xf>
    <xf numFmtId="0" fontId="54" fillId="0" borderId="0" xfId="36" applyFont="1" applyAlignment="1" applyProtection="1">
      <alignment vertical="center" wrapText="1"/>
      <protection locked="0"/>
    </xf>
    <xf numFmtId="0" fontId="55" fillId="0" borderId="11" xfId="36" applyFont="1" applyFill="1" applyBorder="1" applyAlignment="1">
      <alignment horizontal="center" vertical="center"/>
    </xf>
    <xf numFmtId="1" fontId="55" fillId="0" borderId="11" xfId="36" applyNumberFormat="1" applyFont="1" applyFill="1" applyBorder="1" applyAlignment="1">
      <alignment horizontal="center" vertical="center"/>
    </xf>
    <xf numFmtId="169" fontId="56" fillId="0" borderId="11" xfId="36" applyNumberFormat="1" applyFont="1" applyFill="1" applyBorder="1" applyAlignment="1">
      <alignment horizontal="center" vertical="center"/>
    </xf>
    <xf numFmtId="0" fontId="57" fillId="0" borderId="11" xfId="36" applyFont="1" applyFill="1" applyBorder="1" applyAlignment="1">
      <alignment horizontal="center" vertical="center"/>
    </xf>
    <xf numFmtId="0" fontId="58" fillId="0" borderId="0" xfId="36" applyFont="1" applyFill="1" applyAlignment="1">
      <alignment horizontal="left"/>
    </xf>
    <xf numFmtId="14" fontId="58" fillId="0" borderId="0" xfId="36" applyNumberFormat="1" applyFont="1" applyFill="1" applyAlignment="1">
      <alignment horizontal="center"/>
    </xf>
    <xf numFmtId="0" fontId="56" fillId="0" borderId="0" xfId="36" applyFont="1" applyFill="1" applyBorder="1" applyAlignment="1">
      <alignment horizontal="center" vertical="center" wrapText="1"/>
    </xf>
    <xf numFmtId="0" fontId="58" fillId="0" borderId="0" xfId="36" applyFont="1" applyFill="1" applyAlignment="1">
      <alignment horizontal="center"/>
    </xf>
    <xf numFmtId="0" fontId="58" fillId="0" borderId="0" xfId="36" applyFont="1" applyFill="1"/>
    <xf numFmtId="49" fontId="58" fillId="0" borderId="0" xfId="36" applyNumberFormat="1" applyFont="1" applyFill="1" applyAlignment="1">
      <alignment horizontal="center"/>
    </xf>
    <xf numFmtId="0" fontId="23" fillId="0" borderId="11" xfId="36" applyFont="1" applyFill="1" applyBorder="1" applyAlignment="1" applyProtection="1">
      <alignment horizontal="center" vertical="center" wrapText="1"/>
      <protection locked="0"/>
    </xf>
    <xf numFmtId="14" fontId="23" fillId="0" borderId="11" xfId="36" applyNumberFormat="1" applyFont="1" applyFill="1" applyBorder="1" applyAlignment="1" applyProtection="1">
      <alignment horizontal="center" vertical="center" wrapText="1"/>
      <protection locked="0"/>
    </xf>
    <xf numFmtId="167" fontId="23" fillId="0" borderId="11" xfId="36" applyNumberFormat="1" applyFont="1" applyFill="1" applyBorder="1" applyAlignment="1" applyProtection="1">
      <alignment horizontal="center" vertical="center" wrapText="1"/>
      <protection locked="0"/>
    </xf>
    <xf numFmtId="0" fontId="29" fillId="0" borderId="0" xfId="36" applyFont="1" applyFill="1" applyAlignment="1" applyProtection="1">
      <alignment vertical="center" wrapText="1"/>
      <protection locked="0"/>
    </xf>
    <xf numFmtId="0" fontId="29" fillId="0" borderId="0" xfId="36" applyFont="1" applyFill="1" applyAlignment="1" applyProtection="1">
      <alignment horizontal="center" wrapText="1"/>
      <protection locked="0"/>
    </xf>
    <xf numFmtId="14"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wrapText="1"/>
      <protection locked="0"/>
    </xf>
    <xf numFmtId="2"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29" fillId="0" borderId="0" xfId="36" applyFont="1" applyAlignment="1" applyProtection="1">
      <alignment horizontal="center" wrapText="1"/>
      <protection locked="0"/>
    </xf>
    <xf numFmtId="14" fontId="29" fillId="0" borderId="0" xfId="36" applyNumberFormat="1" applyFont="1" applyAlignment="1" applyProtection="1">
      <alignment horizontal="center" wrapText="1"/>
      <protection locked="0"/>
    </xf>
    <xf numFmtId="2" fontId="29" fillId="0" borderId="0" xfId="36" applyNumberFormat="1" applyFont="1" applyAlignment="1" applyProtection="1">
      <alignment horizontal="center" wrapText="1"/>
      <protection locked="0"/>
    </xf>
    <xf numFmtId="0" fontId="61" fillId="30" borderId="11" xfId="36" applyFont="1" applyFill="1" applyBorder="1" applyAlignment="1" applyProtection="1">
      <alignment horizontal="center" vertical="center" wrapText="1"/>
      <protection locked="0"/>
    </xf>
    <xf numFmtId="0" fontId="38" fillId="0" borderId="11" xfId="36" applyFont="1" applyFill="1" applyBorder="1" applyAlignment="1" applyProtection="1">
      <alignment horizontal="center" vertical="center" wrapText="1"/>
      <protection locked="0"/>
    </xf>
    <xf numFmtId="0" fontId="62" fillId="0" borderId="11" xfId="36" applyFont="1" applyFill="1" applyBorder="1" applyAlignment="1" applyProtection="1">
      <alignment horizontal="center" vertical="center" wrapText="1"/>
      <protection locked="0"/>
    </xf>
    <xf numFmtId="1" fontId="38" fillId="0" borderId="11" xfId="36" applyNumberFormat="1" applyFont="1" applyFill="1" applyBorder="1" applyAlignment="1" applyProtection="1">
      <alignment horizontal="center" vertical="center" wrapText="1"/>
      <protection locked="0"/>
    </xf>
    <xf numFmtId="14" fontId="38" fillId="0" borderId="11" xfId="36" applyNumberFormat="1" applyFont="1" applyFill="1" applyBorder="1" applyAlignment="1" applyProtection="1">
      <alignment horizontal="center" vertical="center" wrapText="1"/>
      <protection locked="0"/>
    </xf>
    <xf numFmtId="0" fontId="63" fillId="0" borderId="0" xfId="0" applyFont="1"/>
    <xf numFmtId="0" fontId="64" fillId="0" borderId="0" xfId="0" applyFont="1" applyFill="1" applyBorder="1" applyAlignment="1">
      <alignment vertical="center" wrapText="1"/>
    </xf>
    <xf numFmtId="0" fontId="55" fillId="26" borderId="0" xfId="0" applyFont="1" applyFill="1" applyAlignment="1">
      <alignment horizontal="center" vertical="center"/>
    </xf>
    <xf numFmtId="0" fontId="55" fillId="0" borderId="0" xfId="0" applyFont="1" applyAlignment="1">
      <alignment horizontal="center" vertical="center"/>
    </xf>
    <xf numFmtId="0" fontId="55" fillId="0" borderId="0" xfId="0" applyFont="1" applyFill="1" applyAlignment="1">
      <alignment horizontal="center" vertical="center"/>
    </xf>
    <xf numFmtId="0" fontId="64" fillId="0" borderId="0" xfId="0" applyFont="1" applyAlignment="1">
      <alignment wrapText="1"/>
    </xf>
    <xf numFmtId="0" fontId="65" fillId="0" borderId="11" xfId="0" applyFont="1" applyBorder="1" applyAlignment="1">
      <alignment vertical="center" wrapText="1"/>
    </xf>
    <xf numFmtId="0" fontId="65" fillId="0" borderId="0" xfId="0" applyFont="1" applyAlignment="1">
      <alignment vertical="center" wrapText="1"/>
    </xf>
    <xf numFmtId="0" fontId="66" fillId="26" borderId="0" xfId="0" applyFont="1" applyFill="1" applyAlignment="1">
      <alignment horizontal="center" vertical="center"/>
    </xf>
    <xf numFmtId="0" fontId="68" fillId="32" borderId="11" xfId="31" applyFont="1" applyFill="1" applyBorder="1" applyAlignment="1" applyProtection="1">
      <alignment horizontal="center" vertical="center" wrapText="1"/>
    </xf>
    <xf numFmtId="0" fontId="66" fillId="0" borderId="0" xfId="0" applyFont="1" applyAlignment="1">
      <alignment horizontal="center" vertical="center"/>
    </xf>
    <xf numFmtId="0" fontId="46" fillId="0" borderId="0" xfId="0" applyFont="1" applyFill="1" applyBorder="1" applyAlignment="1">
      <alignment vertical="center" wrapText="1"/>
    </xf>
    <xf numFmtId="0" fontId="48" fillId="0" borderId="0" xfId="0" applyFont="1" applyAlignment="1">
      <alignment horizontal="center" vertical="center"/>
    </xf>
    <xf numFmtId="0" fontId="48" fillId="0" borderId="0" xfId="0" applyFont="1" applyFill="1" applyBorder="1" applyAlignment="1">
      <alignment horizontal="center" vertical="center" wrapText="1"/>
    </xf>
    <xf numFmtId="0" fontId="69" fillId="0" borderId="0" xfId="0" applyFont="1" applyFill="1" applyBorder="1" applyAlignment="1">
      <alignment horizontal="left" vertical="center" wrapText="1"/>
    </xf>
    <xf numFmtId="0" fontId="64" fillId="0" borderId="0" xfId="0" applyFont="1" applyAlignment="1">
      <alignment horizontal="center" vertical="center" wrapText="1"/>
    </xf>
    <xf numFmtId="0" fontId="66" fillId="0" borderId="0" xfId="0" applyFont="1" applyFill="1" applyAlignment="1">
      <alignment horizontal="center" vertical="center"/>
    </xf>
    <xf numFmtId="0" fontId="66" fillId="0" borderId="0" xfId="0" applyFont="1" applyAlignment="1">
      <alignment horizontal="center" vertical="center" wrapText="1"/>
    </xf>
    <xf numFmtId="0" fontId="66" fillId="0" borderId="0" xfId="0" applyFont="1" applyFill="1" applyAlignment="1">
      <alignment horizontal="center" vertical="center" wrapText="1"/>
    </xf>
    <xf numFmtId="0" fontId="55" fillId="0" borderId="0" xfId="0" applyFont="1" applyAlignment="1">
      <alignment horizontal="center" vertical="center" wrapText="1"/>
    </xf>
    <xf numFmtId="0" fontId="55" fillId="0" borderId="0" xfId="0" applyFont="1" applyFill="1" applyAlignment="1">
      <alignment horizontal="center" vertical="center" wrapText="1"/>
    </xf>
    <xf numFmtId="0" fontId="70" fillId="28" borderId="11" xfId="0" applyFont="1" applyFill="1" applyBorder="1" applyAlignment="1">
      <alignment horizontal="left" vertical="center" wrapText="1"/>
    </xf>
    <xf numFmtId="0" fontId="70" fillId="28" borderId="11" xfId="0" applyFont="1" applyFill="1" applyBorder="1" applyAlignment="1">
      <alignment vertical="center" wrapText="1"/>
    </xf>
    <xf numFmtId="0" fontId="71" fillId="33" borderId="11" xfId="0" applyFont="1" applyFill="1" applyBorder="1" applyAlignment="1">
      <alignment horizontal="center" vertical="center" wrapText="1"/>
    </xf>
    <xf numFmtId="14" fontId="55" fillId="0" borderId="11" xfId="36" applyNumberFormat="1" applyFont="1" applyFill="1" applyBorder="1" applyAlignment="1">
      <alignment horizontal="center" vertical="center"/>
    </xf>
    <xf numFmtId="167" fontId="55" fillId="0" borderId="11" xfId="36" applyNumberFormat="1" applyFont="1" applyFill="1" applyBorder="1" applyAlignment="1">
      <alignment horizontal="center" vertical="center"/>
    </xf>
    <xf numFmtId="14" fontId="52" fillId="28" borderId="11" xfId="36" applyNumberFormat="1" applyFont="1" applyFill="1" applyBorder="1" applyAlignment="1">
      <alignment horizontal="center" vertical="center" wrapText="1"/>
    </xf>
    <xf numFmtId="0" fontId="52" fillId="28" borderId="11" xfId="36" applyNumberFormat="1" applyFont="1" applyFill="1" applyBorder="1" applyAlignment="1">
      <alignment horizontal="center" vertical="center" wrapText="1"/>
    </xf>
    <xf numFmtId="0" fontId="26" fillId="0" borderId="0" xfId="36" applyFont="1" applyFill="1" applyAlignment="1" applyProtection="1">
      <alignment wrapText="1"/>
      <protection locked="0"/>
    </xf>
    <xf numFmtId="0" fontId="29" fillId="31" borderId="11" xfId="36" applyFont="1" applyFill="1" applyBorder="1" applyAlignment="1" applyProtection="1">
      <alignment horizontal="center" vertical="center" wrapText="1"/>
      <protection locked="0"/>
    </xf>
    <xf numFmtId="0" fontId="72" fillId="31" borderId="11" xfId="36" applyFont="1" applyFill="1" applyBorder="1" applyAlignment="1" applyProtection="1">
      <alignment horizontal="center" vertical="center" wrapText="1"/>
      <protection hidden="1"/>
    </xf>
    <xf numFmtId="0" fontId="26" fillId="0" borderId="0" xfId="36" applyFont="1" applyFill="1" applyAlignment="1" applyProtection="1">
      <alignment horizontal="center" wrapText="1"/>
      <protection locked="0"/>
    </xf>
    <xf numFmtId="0" fontId="72" fillId="0" borderId="11" xfId="36" applyFont="1" applyFill="1" applyBorder="1" applyAlignment="1" applyProtection="1">
      <alignment horizontal="center" vertical="center" wrapText="1"/>
      <protection hidden="1"/>
    </xf>
    <xf numFmtId="0" fontId="23" fillId="0" borderId="11" xfId="36" applyFont="1" applyFill="1" applyBorder="1" applyAlignment="1" applyProtection="1">
      <alignment vertical="center" wrapText="1"/>
      <protection locked="0"/>
    </xf>
    <xf numFmtId="0" fontId="26" fillId="0" borderId="0" xfId="36" applyFont="1" applyFill="1" applyAlignment="1" applyProtection="1">
      <alignment vertical="center" wrapText="1"/>
      <protection locked="0"/>
    </xf>
    <xf numFmtId="1" fontId="26" fillId="0" borderId="0" xfId="36" applyNumberFormat="1" applyFont="1" applyFill="1" applyAlignment="1" applyProtection="1">
      <alignment horizontal="center" wrapText="1"/>
      <protection locked="0"/>
    </xf>
    <xf numFmtId="167" fontId="26" fillId="0" borderId="0" xfId="36" applyNumberFormat="1" applyFont="1" applyFill="1" applyAlignment="1" applyProtection="1">
      <alignment horizontal="center" wrapText="1"/>
      <protection locked="0"/>
    </xf>
    <xf numFmtId="49" fontId="26" fillId="0" borderId="0" xfId="36" applyNumberFormat="1" applyFont="1" applyFill="1" applyAlignment="1" applyProtection="1">
      <alignment horizontal="center" wrapText="1"/>
      <protection locked="0"/>
    </xf>
    <xf numFmtId="0" fontId="70" fillId="32" borderId="11" xfId="31" applyFont="1" applyFill="1" applyBorder="1" applyAlignment="1" applyProtection="1">
      <alignment horizontal="left" vertical="center" wrapText="1"/>
    </xf>
    <xf numFmtId="0" fontId="70" fillId="32" borderId="11" xfId="31" applyFont="1" applyFill="1" applyBorder="1" applyAlignment="1" applyProtection="1">
      <alignment horizontal="center" vertical="center" wrapText="1"/>
    </xf>
    <xf numFmtId="0" fontId="73" fillId="27" borderId="11" xfId="0" applyFont="1" applyFill="1" applyBorder="1" applyAlignment="1">
      <alignment horizontal="center" vertical="center" wrapText="1"/>
    </xf>
    <xf numFmtId="0" fontId="74" fillId="0" borderId="0" xfId="0" applyFont="1" applyBorder="1" applyAlignment="1">
      <alignment vertical="center" wrapText="1"/>
    </xf>
    <xf numFmtId="0" fontId="75" fillId="28" borderId="11" xfId="0" applyNumberFormat="1" applyFont="1" applyFill="1" applyBorder="1" applyAlignment="1">
      <alignment horizontal="center" vertical="center" wrapText="1"/>
    </xf>
    <xf numFmtId="0" fontId="76" fillId="28" borderId="11" xfId="0" applyNumberFormat="1" applyFont="1" applyFill="1" applyBorder="1" applyAlignment="1">
      <alignment horizontal="center" vertical="center" wrapText="1"/>
    </xf>
    <xf numFmtId="14" fontId="76" fillId="28" borderId="11" xfId="0" applyNumberFormat="1" applyFont="1" applyFill="1" applyBorder="1" applyAlignment="1">
      <alignment horizontal="center" vertical="center" wrapText="1"/>
    </xf>
    <xf numFmtId="0" fontId="76" fillId="28" borderId="11" xfId="0" applyNumberFormat="1" applyFont="1" applyFill="1" applyBorder="1" applyAlignment="1">
      <alignment horizontal="left" vertical="center" wrapText="1"/>
    </xf>
    <xf numFmtId="167" fontId="76" fillId="28" borderId="11" xfId="0" applyNumberFormat="1" applyFont="1" applyFill="1" applyBorder="1" applyAlignment="1">
      <alignment horizontal="center" vertical="center" wrapText="1"/>
    </xf>
    <xf numFmtId="164" fontId="76" fillId="28" borderId="11" xfId="0" applyNumberFormat="1" applyFont="1" applyFill="1" applyBorder="1" applyAlignment="1">
      <alignment horizontal="center" vertical="center" wrapText="1"/>
    </xf>
    <xf numFmtId="0" fontId="77" fillId="0" borderId="0" xfId="0" applyFont="1" applyAlignment="1">
      <alignment vertical="center" wrapText="1"/>
    </xf>
    <xf numFmtId="0" fontId="78" fillId="0" borderId="0" xfId="0" applyFont="1" applyFill="1"/>
    <xf numFmtId="0" fontId="79" fillId="0" borderId="11" xfId="31" applyNumberFormat="1" applyFont="1" applyFill="1" applyBorder="1" applyAlignment="1" applyProtection="1">
      <alignment horizontal="center" vertical="center" wrapText="1"/>
    </xf>
    <xf numFmtId="14" fontId="80" fillId="29" borderId="11" xfId="31" applyNumberFormat="1" applyFont="1" applyFill="1" applyBorder="1" applyAlignment="1" applyProtection="1">
      <alignment horizontal="center" vertical="center" wrapText="1"/>
    </xf>
    <xf numFmtId="167" fontId="80" fillId="29" borderId="11" xfId="31" applyNumberFormat="1" applyFont="1" applyFill="1" applyBorder="1" applyAlignment="1" applyProtection="1">
      <alignment horizontal="center" vertical="center" wrapText="1"/>
    </xf>
    <xf numFmtId="1" fontId="80" fillId="29" borderId="11" xfId="31" applyNumberFormat="1" applyFont="1" applyFill="1" applyBorder="1" applyAlignment="1" applyProtection="1">
      <alignment horizontal="center" vertical="center" wrapText="1"/>
    </xf>
    <xf numFmtId="49" fontId="80" fillId="29" borderId="11" xfId="31" applyNumberFormat="1" applyFont="1" applyFill="1" applyBorder="1" applyAlignment="1" applyProtection="1">
      <alignment horizontal="center" vertical="center" wrapText="1"/>
    </xf>
    <xf numFmtId="0" fontId="77" fillId="29" borderId="11" xfId="0" applyNumberFormat="1" applyFont="1" applyFill="1" applyBorder="1" applyAlignment="1">
      <alignment horizontal="left" vertical="center" wrapText="1"/>
    </xf>
    <xf numFmtId="164" fontId="77" fillId="29" borderId="11" xfId="0" applyNumberFormat="1" applyFont="1" applyFill="1" applyBorder="1" applyAlignment="1">
      <alignment horizontal="center" vertical="center" wrapText="1"/>
    </xf>
    <xf numFmtId="167" fontId="77" fillId="29" borderId="11" xfId="0" applyNumberFormat="1" applyFont="1" applyFill="1" applyBorder="1" applyAlignment="1">
      <alignment horizontal="center" vertical="center" wrapText="1"/>
    </xf>
    <xf numFmtId="0" fontId="77" fillId="29" borderId="11" xfId="0" applyNumberFormat="1" applyFont="1" applyFill="1" applyBorder="1" applyAlignment="1">
      <alignment horizontal="center" vertical="center" wrapText="1"/>
    </xf>
    <xf numFmtId="0" fontId="80" fillId="29" borderId="11" xfId="31" applyNumberFormat="1" applyFont="1" applyFill="1" applyBorder="1" applyAlignment="1" applyProtection="1">
      <alignment horizontal="left" vertical="center" wrapText="1"/>
    </xf>
    <xf numFmtId="0" fontId="81" fillId="29" borderId="11" xfId="31" applyNumberFormat="1" applyFont="1" applyFill="1" applyBorder="1" applyAlignment="1" applyProtection="1">
      <alignment horizontal="center" vertical="center" wrapText="1"/>
    </xf>
    <xf numFmtId="0" fontId="73" fillId="34" borderId="13" xfId="0" applyFont="1" applyFill="1" applyBorder="1" applyAlignment="1">
      <alignment vertical="center" wrapText="1"/>
    </xf>
    <xf numFmtId="0" fontId="21" fillId="0" borderId="0" xfId="0" applyNumberFormat="1" applyFont="1" applyAlignment="1">
      <alignment horizontal="left"/>
    </xf>
    <xf numFmtId="0" fontId="82" fillId="28" borderId="11" xfId="0" applyNumberFormat="1" applyFont="1" applyFill="1" applyBorder="1" applyAlignment="1">
      <alignment horizontal="center" vertical="center" wrapText="1"/>
    </xf>
    <xf numFmtId="0" fontId="23" fillId="35" borderId="14" xfId="0" applyFont="1" applyFill="1" applyBorder="1"/>
    <xf numFmtId="0" fontId="23" fillId="35" borderId="15" xfId="0" applyFont="1" applyFill="1" applyBorder="1"/>
    <xf numFmtId="0" fontId="23" fillId="35" borderId="16" xfId="0" applyFont="1" applyFill="1" applyBorder="1"/>
    <xf numFmtId="0" fontId="27" fillId="35" borderId="17" xfId="0" applyFont="1" applyFill="1" applyBorder="1"/>
    <xf numFmtId="0" fontId="27" fillId="35" borderId="0" xfId="0" applyFont="1" applyFill="1" applyBorder="1"/>
    <xf numFmtId="0" fontId="27" fillId="35" borderId="18" xfId="0" applyFont="1" applyFill="1" applyBorder="1"/>
    <xf numFmtId="0" fontId="23" fillId="35" borderId="17" xfId="0" applyFont="1" applyFill="1" applyBorder="1"/>
    <xf numFmtId="0" fontId="23" fillId="35" borderId="0" xfId="0" applyFont="1" applyFill="1" applyBorder="1"/>
    <xf numFmtId="0" fontId="23" fillId="35" borderId="18" xfId="0" applyFont="1" applyFill="1" applyBorder="1"/>
    <xf numFmtId="0" fontId="23" fillId="35" borderId="22" xfId="0" applyFont="1" applyFill="1" applyBorder="1"/>
    <xf numFmtId="0" fontId="23" fillId="35" borderId="13" xfId="0" applyFont="1" applyFill="1" applyBorder="1"/>
    <xf numFmtId="0" fontId="23" fillId="35" borderId="23" xfId="0" applyFont="1" applyFill="1" applyBorder="1"/>
    <xf numFmtId="167" fontId="23" fillId="31" borderId="11" xfId="36" applyNumberFormat="1" applyFont="1" applyFill="1" applyBorder="1" applyAlignment="1" applyProtection="1">
      <alignment horizontal="center" vertical="center" wrapText="1"/>
      <protection locked="0"/>
    </xf>
    <xf numFmtId="49" fontId="29" fillId="31" borderId="11" xfId="36" applyNumberFormat="1" applyFont="1" applyFill="1" applyBorder="1" applyAlignment="1" applyProtection="1">
      <alignment horizontal="center" vertical="center" wrapText="1"/>
      <protection locked="0"/>
    </xf>
    <xf numFmtId="1" fontId="29" fillId="31" borderId="11" xfId="36" applyNumberFormat="1" applyFont="1" applyFill="1" applyBorder="1" applyAlignment="1" applyProtection="1">
      <alignment horizontal="center" vertical="center" wrapText="1"/>
      <protection locked="0"/>
    </xf>
    <xf numFmtId="0" fontId="84" fillId="31" borderId="11" xfId="36" applyFont="1" applyFill="1" applyBorder="1" applyAlignment="1" applyProtection="1">
      <alignment horizontal="center" vertical="center" wrapText="1"/>
      <protection locked="0"/>
    </xf>
    <xf numFmtId="0" fontId="85" fillId="0" borderId="11" xfId="36" applyFont="1" applyFill="1" applyBorder="1" applyAlignment="1" applyProtection="1">
      <alignment horizontal="center" vertical="center" wrapText="1"/>
      <protection locked="0"/>
    </xf>
    <xf numFmtId="0" fontId="86" fillId="0" borderId="0" xfId="36" applyFont="1" applyFill="1" applyAlignment="1" applyProtection="1">
      <alignment horizontal="center" wrapText="1"/>
      <protection locked="0"/>
    </xf>
    <xf numFmtId="1" fontId="87" fillId="0" borderId="0" xfId="36" applyNumberFormat="1" applyFont="1" applyFill="1" applyAlignment="1" applyProtection="1">
      <alignment horizontal="center" wrapText="1"/>
      <protection locked="0"/>
    </xf>
    <xf numFmtId="0" fontId="88" fillId="0" borderId="11" xfId="36" applyFont="1" applyFill="1" applyBorder="1" applyAlignment="1">
      <alignment horizontal="center" vertical="center"/>
    </xf>
    <xf numFmtId="169" fontId="38" fillId="0" borderId="11" xfId="36" applyNumberFormat="1" applyFont="1" applyFill="1" applyBorder="1" applyAlignment="1" applyProtection="1">
      <alignment horizontal="center" vertical="center" wrapText="1"/>
      <protection locked="0"/>
    </xf>
    <xf numFmtId="0" fontId="89" fillId="0" borderId="11" xfId="36" applyFont="1" applyFill="1" applyBorder="1" applyAlignment="1">
      <alignment horizontal="left" vertical="center" wrapText="1"/>
    </xf>
    <xf numFmtId="0" fontId="35" fillId="29" borderId="24" xfId="36" applyFont="1" applyFill="1" applyBorder="1" applyAlignment="1" applyProtection="1">
      <alignment vertical="center" wrapText="1"/>
      <protection locked="0"/>
    </xf>
    <xf numFmtId="168" fontId="52" fillId="28" borderId="11" xfId="36" applyNumberFormat="1" applyFont="1" applyFill="1" applyBorder="1" applyAlignment="1">
      <alignment horizontal="center" vertical="center" wrapText="1"/>
    </xf>
    <xf numFmtId="168" fontId="48" fillId="0" borderId="11" xfId="36" applyNumberFormat="1" applyFont="1" applyFill="1" applyBorder="1" applyAlignment="1">
      <alignment horizontal="center" vertical="center"/>
    </xf>
    <xf numFmtId="168" fontId="48" fillId="0" borderId="0" xfId="36" applyNumberFormat="1" applyFont="1" applyFill="1" applyBorder="1" applyAlignment="1">
      <alignment horizontal="center" vertical="center"/>
    </xf>
    <xf numFmtId="168" fontId="47" fillId="0" borderId="0" xfId="36" applyNumberFormat="1" applyFont="1" applyFill="1" applyAlignment="1">
      <alignment horizontal="center"/>
    </xf>
    <xf numFmtId="168" fontId="47" fillId="0" borderId="0" xfId="36" applyNumberFormat="1" applyFont="1" applyFill="1"/>
    <xf numFmtId="168" fontId="44" fillId="24" borderId="0" xfId="36" applyNumberFormat="1" applyFont="1" applyFill="1" applyBorder="1" applyAlignment="1" applyProtection="1">
      <alignment horizontal="left" wrapText="1"/>
      <protection locked="0"/>
    </xf>
    <xf numFmtId="168" fontId="55" fillId="0" borderId="11" xfId="36" applyNumberFormat="1" applyFont="1" applyFill="1" applyBorder="1" applyAlignment="1">
      <alignment horizontal="center" vertical="center"/>
    </xf>
    <xf numFmtId="168" fontId="47" fillId="0" borderId="0" xfId="36" applyNumberFormat="1" applyFont="1" applyFill="1" applyAlignment="1">
      <alignment horizontal="left"/>
    </xf>
    <xf numFmtId="169" fontId="77" fillId="29" borderId="11" xfId="0" applyNumberFormat="1" applyFont="1" applyFill="1" applyBorder="1" applyAlignment="1">
      <alignment horizontal="center" vertical="center" wrapText="1"/>
    </xf>
    <xf numFmtId="168" fontId="77" fillId="29" borderId="11" xfId="0" applyNumberFormat="1" applyFont="1" applyFill="1" applyBorder="1" applyAlignment="1">
      <alignment horizontal="center" vertical="center" wrapText="1"/>
    </xf>
    <xf numFmtId="0" fontId="61" fillId="30" borderId="11" xfId="36" applyFont="1" applyFill="1" applyBorder="1" applyAlignment="1" applyProtection="1">
      <alignment horizontal="center" vertical="center" wrapText="1"/>
      <protection locked="0"/>
    </xf>
    <xf numFmtId="0" fontId="38" fillId="0" borderId="11" xfId="36" applyFont="1" applyFill="1" applyBorder="1" applyAlignment="1" applyProtection="1">
      <alignment horizontal="left" vertical="center" wrapText="1"/>
      <protection locked="0"/>
    </xf>
    <xf numFmtId="0" fontId="55" fillId="26" borderId="0" xfId="0" applyFont="1" applyFill="1" applyAlignment="1">
      <alignment vertical="center"/>
    </xf>
    <xf numFmtId="0" fontId="66" fillId="29" borderId="0" xfId="0" applyFont="1" applyFill="1" applyAlignment="1">
      <alignment horizontal="center" vertical="center"/>
    </xf>
    <xf numFmtId="0" fontId="66" fillId="29" borderId="0" xfId="0" applyFont="1" applyFill="1" applyBorder="1" applyAlignment="1">
      <alignment vertical="center"/>
    </xf>
    <xf numFmtId="0" fontId="66" fillId="29" borderId="0" xfId="0" applyFont="1" applyFill="1" applyAlignment="1">
      <alignment vertical="center"/>
    </xf>
    <xf numFmtId="0" fontId="55" fillId="29" borderId="0" xfId="0" applyFont="1" applyFill="1" applyAlignment="1">
      <alignment vertical="center"/>
    </xf>
    <xf numFmtId="0" fontId="35" fillId="29" borderId="24" xfId="36" applyFont="1" applyFill="1" applyBorder="1" applyAlignment="1" applyProtection="1">
      <alignment horizontal="center" vertical="center" wrapText="1"/>
      <protection locked="0"/>
    </xf>
    <xf numFmtId="0" fontId="72" fillId="0" borderId="11" xfId="36" applyFont="1" applyFill="1" applyBorder="1" applyAlignment="1" applyProtection="1">
      <alignment horizontal="left" vertical="center" wrapText="1"/>
      <protection hidden="1"/>
    </xf>
    <xf numFmtId="1" fontId="26" fillId="0" borderId="0" xfId="36" applyNumberFormat="1" applyFont="1" applyFill="1" applyAlignment="1" applyProtection="1">
      <alignment horizontal="left" wrapText="1"/>
      <protection locked="0"/>
    </xf>
    <xf numFmtId="0" fontId="72" fillId="36" borderId="11" xfId="36" applyFont="1" applyFill="1" applyBorder="1" applyAlignment="1" applyProtection="1">
      <alignment horizontal="center" vertical="center" wrapText="1"/>
      <protection hidden="1"/>
    </xf>
    <xf numFmtId="14" fontId="23" fillId="36" borderId="11" xfId="36" applyNumberFormat="1" applyFont="1" applyFill="1" applyBorder="1" applyAlignment="1" applyProtection="1">
      <alignment horizontal="center" vertical="center" wrapText="1"/>
      <protection locked="0"/>
    </xf>
    <xf numFmtId="0" fontId="23" fillId="36" borderId="11" xfId="36" applyFont="1" applyFill="1" applyBorder="1" applyAlignment="1" applyProtection="1">
      <alignment vertical="center" wrapText="1"/>
      <protection locked="0"/>
    </xf>
    <xf numFmtId="0" fontId="85" fillId="36" borderId="11" xfId="36" applyFont="1" applyFill="1" applyBorder="1" applyAlignment="1" applyProtection="1">
      <alignment horizontal="center" vertical="center" wrapText="1"/>
      <protection locked="0"/>
    </xf>
    <xf numFmtId="167" fontId="23" fillId="36" borderId="11" xfId="36" applyNumberFormat="1" applyFont="1" applyFill="1" applyBorder="1" applyAlignment="1" applyProtection="1">
      <alignment horizontal="center" vertical="center" wrapText="1"/>
      <protection locked="0"/>
    </xf>
    <xf numFmtId="1" fontId="23" fillId="36" borderId="11" xfId="36" applyNumberFormat="1" applyFont="1" applyFill="1" applyBorder="1" applyAlignment="1" applyProtection="1">
      <alignment horizontal="center" vertical="center" wrapText="1"/>
      <protection locked="0"/>
    </xf>
    <xf numFmtId="0" fontId="23" fillId="36" borderId="11" xfId="36" applyFont="1" applyFill="1" applyBorder="1" applyAlignment="1" applyProtection="1">
      <alignment horizontal="left" vertical="center" wrapText="1"/>
      <protection locked="0"/>
    </xf>
    <xf numFmtId="0" fontId="23" fillId="0" borderId="11" xfId="36" applyFont="1" applyFill="1" applyBorder="1" applyAlignment="1" applyProtection="1">
      <alignment horizontal="left" vertical="center" wrapText="1"/>
      <protection locked="0"/>
    </xf>
    <xf numFmtId="0" fontId="26" fillId="0" borderId="0" xfId="36" applyFont="1" applyFill="1" applyAlignment="1" applyProtection="1">
      <alignment horizontal="left" wrapText="1"/>
      <protection locked="0"/>
    </xf>
    <xf numFmtId="169" fontId="70" fillId="32" borderId="11" xfId="31" applyNumberFormat="1" applyFont="1" applyFill="1" applyBorder="1" applyAlignment="1" applyProtection="1">
      <alignment horizontal="center" vertical="center" wrapText="1"/>
    </xf>
    <xf numFmtId="165" fontId="67" fillId="31" borderId="24" xfId="0" applyNumberFormat="1" applyFont="1" applyFill="1" applyBorder="1" applyAlignment="1">
      <alignment vertical="center" wrapText="1"/>
    </xf>
    <xf numFmtId="165" fontId="67" fillId="31" borderId="25" xfId="0" applyNumberFormat="1" applyFont="1" applyFill="1" applyBorder="1" applyAlignment="1">
      <alignment vertical="center" wrapText="1"/>
    </xf>
    <xf numFmtId="0" fontId="90" fillId="28" borderId="11" xfId="36" applyFont="1" applyFill="1" applyBorder="1" applyAlignment="1">
      <alignment horizontal="center" vertical="center" wrapText="1"/>
    </xf>
    <xf numFmtId="14" fontId="90" fillId="28" borderId="11" xfId="36" applyNumberFormat="1" applyFont="1" applyFill="1" applyBorder="1" applyAlignment="1">
      <alignment horizontal="center" vertical="center" wrapText="1"/>
    </xf>
    <xf numFmtId="0" fontId="90" fillId="28" borderId="11" xfId="36" applyNumberFormat="1" applyFont="1" applyFill="1" applyBorder="1" applyAlignment="1">
      <alignment horizontal="center" vertical="center" wrapText="1"/>
    </xf>
    <xf numFmtId="168" fontId="90" fillId="28" borderId="11" xfId="36" applyNumberFormat="1" applyFont="1" applyFill="1" applyBorder="1" applyAlignment="1">
      <alignment horizontal="center" vertical="center" wrapText="1"/>
    </xf>
    <xf numFmtId="0" fontId="60" fillId="37" borderId="11" xfId="0" applyFont="1" applyFill="1" applyBorder="1" applyAlignment="1">
      <alignment horizontal="center" vertical="center"/>
    </xf>
    <xf numFmtId="0" fontId="60" fillId="31" borderId="11" xfId="0" applyFont="1" applyFill="1" applyBorder="1" applyAlignment="1">
      <alignment horizontal="center" vertical="center"/>
    </xf>
    <xf numFmtId="0" fontId="91" fillId="0" borderId="11" xfId="0" applyFont="1" applyBorder="1" applyAlignment="1">
      <alignment horizontal="center" vertical="center"/>
    </xf>
    <xf numFmtId="167" fontId="92" fillId="0" borderId="11" xfId="0" applyNumberFormat="1" applyFont="1" applyBorder="1" applyAlignment="1">
      <alignment horizontal="center" vertical="center"/>
    </xf>
    <xf numFmtId="169" fontId="92" fillId="34" borderId="11" xfId="0" applyNumberFormat="1" applyFont="1" applyFill="1" applyBorder="1" applyAlignment="1">
      <alignment horizontal="center" vertical="center"/>
    </xf>
    <xf numFmtId="165" fontId="70" fillId="31" borderId="11" xfId="31" applyNumberFormat="1" applyFont="1" applyFill="1" applyBorder="1" applyAlignment="1" applyProtection="1">
      <alignment vertical="center" wrapText="1"/>
    </xf>
    <xf numFmtId="169" fontId="94" fillId="0" borderId="11" xfId="36" applyNumberFormat="1" applyFont="1" applyFill="1" applyBorder="1" applyAlignment="1" applyProtection="1">
      <alignment horizontal="center" vertical="center" wrapText="1"/>
      <protection locked="0"/>
    </xf>
    <xf numFmtId="0" fontId="95" fillId="0" borderId="11" xfId="36" applyFont="1" applyFill="1" applyBorder="1" applyAlignment="1">
      <alignment horizontal="center" vertical="center"/>
    </xf>
    <xf numFmtId="0" fontId="55" fillId="0" borderId="11" xfId="36" applyNumberFormat="1" applyFont="1" applyFill="1" applyBorder="1" applyAlignment="1">
      <alignment horizontal="left" vertical="center" wrapText="1"/>
    </xf>
    <xf numFmtId="1" fontId="89" fillId="0" borderId="11" xfId="36" applyNumberFormat="1" applyFont="1" applyFill="1" applyBorder="1" applyAlignment="1">
      <alignment horizontal="center" vertical="center" wrapText="1"/>
    </xf>
    <xf numFmtId="14" fontId="89" fillId="0" borderId="11" xfId="36" applyNumberFormat="1" applyFont="1" applyFill="1" applyBorder="1" applyAlignment="1">
      <alignment horizontal="center" vertical="center" wrapText="1"/>
    </xf>
    <xf numFmtId="0" fontId="89" fillId="0" borderId="11" xfId="36" applyFont="1" applyFill="1" applyBorder="1" applyAlignment="1">
      <alignment horizontal="center" vertical="center" wrapText="1"/>
    </xf>
    <xf numFmtId="0" fontId="61" fillId="30" borderId="11" xfId="36" applyFont="1" applyFill="1" applyBorder="1" applyAlignment="1" applyProtection="1">
      <alignment horizontal="center" vertical="center" wrapText="1"/>
      <protection locked="0"/>
    </xf>
    <xf numFmtId="0" fontId="26" fillId="29" borderId="0" xfId="36" applyFont="1" applyFill="1" applyAlignment="1" applyProtection="1">
      <alignment vertical="center" wrapText="1"/>
      <protection locked="0"/>
    </xf>
    <xf numFmtId="0" fontId="72" fillId="0" borderId="27" xfId="36" applyFont="1" applyFill="1" applyBorder="1" applyAlignment="1" applyProtection="1">
      <alignment horizontal="left" vertical="center" wrapText="1"/>
      <protection hidden="1"/>
    </xf>
    <xf numFmtId="0" fontId="0" fillId="34" borderId="0" xfId="0" applyFill="1"/>
    <xf numFmtId="0" fontId="42" fillId="34" borderId="0" xfId="0" applyFont="1" applyFill="1"/>
    <xf numFmtId="0" fontId="93" fillId="34" borderId="0" xfId="0" applyFont="1" applyFill="1" applyBorder="1" applyAlignment="1">
      <alignment horizontal="center" vertical="center"/>
    </xf>
    <xf numFmtId="0" fontId="70" fillId="34" borderId="0" xfId="36" applyFont="1" applyFill="1" applyBorder="1" applyAlignment="1">
      <alignment horizontal="center" vertical="center"/>
    </xf>
    <xf numFmtId="0" fontId="51" fillId="34" borderId="0" xfId="36" applyFont="1" applyFill="1" applyBorder="1" applyAlignment="1">
      <alignment horizontal="center" vertical="center" wrapText="1"/>
    </xf>
    <xf numFmtId="167" fontId="48" fillId="34" borderId="0" xfId="36" applyNumberFormat="1" applyFont="1" applyFill="1" applyBorder="1" applyAlignment="1">
      <alignment horizontal="center" vertical="center"/>
    </xf>
    <xf numFmtId="0" fontId="96" fillId="33" borderId="15" xfId="36" applyFont="1" applyFill="1" applyBorder="1" applyAlignment="1">
      <alignment vertical="center" wrapText="1"/>
    </xf>
    <xf numFmtId="0" fontId="96" fillId="33" borderId="0" xfId="36" applyFont="1" applyFill="1" applyBorder="1" applyAlignment="1">
      <alignment vertical="center" wrapText="1"/>
    </xf>
    <xf numFmtId="0" fontId="96" fillId="28" borderId="28" xfId="36" applyFont="1" applyFill="1" applyBorder="1" applyAlignment="1">
      <alignment vertical="center" wrapText="1"/>
    </xf>
    <xf numFmtId="0" fontId="96" fillId="28" borderId="29" xfId="36" applyFont="1" applyFill="1" applyBorder="1" applyAlignment="1">
      <alignment vertical="center" wrapText="1"/>
    </xf>
    <xf numFmtId="0" fontId="0" fillId="38" borderId="0" xfId="0" applyFill="1"/>
    <xf numFmtId="0" fontId="0" fillId="37" borderId="0" xfId="0" applyFill="1"/>
    <xf numFmtId="0" fontId="93" fillId="37" borderId="13" xfId="0" applyFont="1" applyFill="1" applyBorder="1" applyAlignment="1">
      <alignment horizontal="center"/>
    </xf>
    <xf numFmtId="0" fontId="93" fillId="37" borderId="0" xfId="0" applyFont="1" applyFill="1" applyBorder="1" applyAlignment="1">
      <alignment horizontal="center"/>
    </xf>
    <xf numFmtId="0" fontId="48" fillId="34" borderId="0" xfId="36" applyFont="1" applyFill="1" applyBorder="1" applyAlignment="1">
      <alignment horizontal="center" vertical="center"/>
    </xf>
    <xf numFmtId="0" fontId="49" fillId="34" borderId="0" xfId="36" applyFont="1" applyFill="1" applyBorder="1" applyAlignment="1">
      <alignment horizontal="center" vertical="center"/>
    </xf>
    <xf numFmtId="1" fontId="48" fillId="34" borderId="0" xfId="36" applyNumberFormat="1" applyFont="1" applyFill="1" applyBorder="1" applyAlignment="1">
      <alignment horizontal="center" vertical="center"/>
    </xf>
    <xf numFmtId="14" fontId="48" fillId="34" borderId="0" xfId="36" applyNumberFormat="1" applyFont="1" applyFill="1" applyBorder="1" applyAlignment="1">
      <alignment horizontal="center" vertical="center"/>
    </xf>
    <xf numFmtId="0" fontId="48" fillId="34" borderId="0" xfId="36" applyNumberFormat="1" applyFont="1" applyFill="1" applyBorder="1" applyAlignment="1">
      <alignment horizontal="left" vertical="center" wrapText="1"/>
    </xf>
    <xf numFmtId="0" fontId="96" fillId="34" borderId="0" xfId="36" applyFont="1" applyFill="1" applyBorder="1" applyAlignment="1">
      <alignment vertical="center" wrapText="1"/>
    </xf>
    <xf numFmtId="0" fontId="55" fillId="34" borderId="0" xfId="36" applyFont="1" applyFill="1" applyBorder="1" applyAlignment="1">
      <alignment horizontal="center" vertical="center"/>
    </xf>
    <xf numFmtId="0" fontId="95" fillId="34" borderId="0" xfId="36" applyFont="1" applyFill="1" applyBorder="1" applyAlignment="1">
      <alignment horizontal="center" vertical="center"/>
    </xf>
    <xf numFmtId="1" fontId="55" fillId="34" borderId="0" xfId="36" applyNumberFormat="1" applyFont="1" applyFill="1" applyBorder="1" applyAlignment="1">
      <alignment horizontal="center" vertical="center"/>
    </xf>
    <xf numFmtId="14" fontId="55" fillId="34" borderId="0" xfId="36" applyNumberFormat="1" applyFont="1" applyFill="1" applyBorder="1" applyAlignment="1">
      <alignment horizontal="center" vertical="center"/>
    </xf>
    <xf numFmtId="0" fontId="55" fillId="34" borderId="0" xfId="36" applyNumberFormat="1" applyFont="1" applyFill="1" applyBorder="1" applyAlignment="1">
      <alignment horizontal="left" vertical="center" wrapText="1"/>
    </xf>
    <xf numFmtId="168" fontId="55" fillId="34" borderId="0" xfId="36" applyNumberFormat="1" applyFont="1" applyFill="1" applyBorder="1" applyAlignment="1">
      <alignment horizontal="center" vertical="center"/>
    </xf>
    <xf numFmtId="168" fontId="48" fillId="34" borderId="0" xfId="36" applyNumberFormat="1" applyFont="1" applyFill="1" applyBorder="1" applyAlignment="1">
      <alignment horizontal="center" vertical="center"/>
    </xf>
    <xf numFmtId="0" fontId="89" fillId="0" borderId="11" xfId="36" applyFont="1" applyFill="1" applyBorder="1" applyAlignment="1">
      <alignment vertical="center" wrapText="1"/>
    </xf>
    <xf numFmtId="0" fontId="96" fillId="28" borderId="28" xfId="36" applyFont="1" applyFill="1" applyBorder="1" applyAlignment="1">
      <alignment textRotation="90"/>
    </xf>
    <xf numFmtId="168" fontId="92" fillId="34" borderId="11" xfId="0" applyNumberFormat="1" applyFont="1" applyFill="1" applyBorder="1" applyAlignment="1">
      <alignment horizontal="center" vertical="center"/>
    </xf>
    <xf numFmtId="0" fontId="47" fillId="29" borderId="0" xfId="0" applyFont="1" applyFill="1"/>
    <xf numFmtId="0" fontId="0" fillId="29" borderId="0" xfId="0" applyFill="1"/>
    <xf numFmtId="169" fontId="92" fillId="29" borderId="11" xfId="0" applyNumberFormat="1" applyFont="1" applyFill="1" applyBorder="1" applyAlignment="1">
      <alignment horizontal="center" vertical="center"/>
    </xf>
    <xf numFmtId="0" fontId="47" fillId="0" borderId="11" xfId="0" applyFont="1" applyBorder="1"/>
    <xf numFmtId="0" fontId="64" fillId="0" borderId="11" xfId="0" applyFont="1" applyBorder="1" applyAlignment="1">
      <alignment wrapText="1"/>
    </xf>
    <xf numFmtId="0" fontId="47" fillId="0" borderId="0" xfId="0" applyFont="1"/>
    <xf numFmtId="0" fontId="81" fillId="0" borderId="11" xfId="0" applyFont="1" applyBorder="1" applyAlignment="1">
      <alignment horizontal="center" vertical="center"/>
    </xf>
    <xf numFmtId="0" fontId="97" fillId="0" borderId="0" xfId="0" applyFont="1" applyAlignment="1">
      <alignment horizontal="center" vertical="center"/>
    </xf>
    <xf numFmtId="14" fontId="64" fillId="0" borderId="11" xfId="0" applyNumberFormat="1" applyFont="1" applyBorder="1" applyAlignment="1">
      <alignment horizontal="center" vertical="center"/>
    </xf>
    <xf numFmtId="0" fontId="64" fillId="0" borderId="11" xfId="0" applyFont="1" applyBorder="1" applyAlignment="1">
      <alignment horizontal="center" vertical="center"/>
    </xf>
    <xf numFmtId="0" fontId="64" fillId="0" borderId="11" xfId="0" applyNumberFormat="1" applyFont="1" applyBorder="1" applyAlignment="1">
      <alignment horizontal="left" vertical="center"/>
    </xf>
    <xf numFmtId="167" fontId="64" fillId="0" borderId="11" xfId="0" applyNumberFormat="1" applyFont="1" applyBorder="1" applyAlignment="1">
      <alignment horizontal="center" vertical="center"/>
    </xf>
    <xf numFmtId="168" fontId="64" fillId="0" borderId="11" xfId="0" applyNumberFormat="1" applyFont="1" applyBorder="1" applyAlignment="1">
      <alignment horizontal="center" vertical="center"/>
    </xf>
    <xf numFmtId="169" fontId="92" fillId="0" borderId="11" xfId="0" applyNumberFormat="1" applyFont="1" applyBorder="1" applyAlignment="1">
      <alignment horizontal="center" vertical="center"/>
    </xf>
    <xf numFmtId="0" fontId="61" fillId="30" borderId="11" xfId="36" applyFont="1" applyFill="1" applyBorder="1" applyAlignment="1" applyProtection="1">
      <alignment horizontal="center" vertical="center" wrapText="1"/>
      <protection locked="0"/>
    </xf>
    <xf numFmtId="167" fontId="92" fillId="34" borderId="11" xfId="0" applyNumberFormat="1" applyFont="1" applyFill="1" applyBorder="1" applyAlignment="1">
      <alignment horizontal="center" vertical="center"/>
    </xf>
    <xf numFmtId="168" fontId="92" fillId="29" borderId="11" xfId="0" applyNumberFormat="1" applyFont="1" applyFill="1" applyBorder="1" applyAlignment="1">
      <alignment horizontal="center" vertical="center"/>
    </xf>
    <xf numFmtId="0" fontId="47" fillId="0" borderId="11" xfId="0" applyFont="1" applyBorder="1" applyAlignment="1">
      <alignment horizontal="center" vertical="center"/>
    </xf>
    <xf numFmtId="0" fontId="71" fillId="31" borderId="0" xfId="31" applyFont="1" applyFill="1" applyBorder="1" applyAlignment="1" applyProtection="1">
      <alignment horizontal="center" vertical="center"/>
    </xf>
    <xf numFmtId="0" fontId="44" fillId="0" borderId="0" xfId="36" applyFont="1" applyAlignment="1" applyProtection="1">
      <alignment horizontal="center" vertical="center" wrapText="1"/>
      <protection locked="0"/>
    </xf>
    <xf numFmtId="0" fontId="44" fillId="0" borderId="0" xfId="36" applyFont="1" applyFill="1" applyAlignment="1">
      <alignment horizontal="center" vertical="center"/>
    </xf>
    <xf numFmtId="167" fontId="44" fillId="0" borderId="0" xfId="36" applyNumberFormat="1" applyFont="1" applyAlignment="1" applyProtection="1">
      <alignment horizontal="center" vertical="center" wrapText="1"/>
      <protection locked="0"/>
    </xf>
    <xf numFmtId="167" fontId="44" fillId="0" borderId="0" xfId="36" applyNumberFormat="1" applyFont="1" applyFill="1" applyAlignment="1">
      <alignment horizontal="center" vertical="center"/>
    </xf>
    <xf numFmtId="0" fontId="71" fillId="0" borderId="11" xfId="0" applyFont="1" applyBorder="1" applyAlignment="1">
      <alignment horizontal="center" vertical="center"/>
    </xf>
    <xf numFmtId="0" fontId="71" fillId="34" borderId="11" xfId="0" applyFont="1" applyFill="1" applyBorder="1" applyAlignment="1">
      <alignment horizontal="center" vertical="center"/>
    </xf>
    <xf numFmtId="1" fontId="71" fillId="29" borderId="11" xfId="0" applyNumberFormat="1" applyFont="1" applyFill="1" applyBorder="1" applyAlignment="1">
      <alignment horizontal="center" vertical="center"/>
    </xf>
    <xf numFmtId="1" fontId="71" fillId="34" borderId="11" xfId="0" applyNumberFormat="1" applyFont="1" applyFill="1" applyBorder="1" applyAlignment="1">
      <alignment horizontal="center" vertical="center"/>
    </xf>
    <xf numFmtId="0" fontId="71" fillId="29" borderId="11" xfId="0" applyFont="1" applyFill="1" applyBorder="1" applyAlignment="1">
      <alignment horizontal="center" vertical="center"/>
    </xf>
    <xf numFmtId="0" fontId="71" fillId="39" borderId="11" xfId="0" applyFont="1" applyFill="1" applyBorder="1" applyAlignment="1">
      <alignment horizontal="center" vertical="center"/>
    </xf>
    <xf numFmtId="0" fontId="71" fillId="40" borderId="11" xfId="0" applyFont="1" applyFill="1" applyBorder="1" applyAlignment="1">
      <alignment horizontal="center" vertical="center"/>
    </xf>
    <xf numFmtId="0" fontId="70" fillId="33" borderId="30" xfId="36" applyFont="1" applyFill="1" applyBorder="1" applyAlignment="1">
      <alignment vertical="center"/>
    </xf>
    <xf numFmtId="0" fontId="70" fillId="33" borderId="24" xfId="36" applyFont="1" applyFill="1" applyBorder="1" applyAlignment="1">
      <alignment vertical="center"/>
    </xf>
    <xf numFmtId="0" fontId="70" fillId="33" borderId="25" xfId="36" applyFont="1" applyFill="1" applyBorder="1" applyAlignment="1">
      <alignment vertical="center"/>
    </xf>
    <xf numFmtId="0" fontId="98" fillId="33" borderId="24" xfId="36" applyFont="1" applyFill="1" applyBorder="1" applyAlignment="1">
      <alignment horizontal="right" vertical="center"/>
    </xf>
    <xf numFmtId="49" fontId="99" fillId="33" borderId="24" xfId="36" applyNumberFormat="1" applyFont="1" applyFill="1" applyBorder="1" applyAlignment="1">
      <alignment horizontal="left" vertical="center"/>
    </xf>
    <xf numFmtId="49" fontId="29" fillId="0" borderId="11" xfId="36" applyNumberFormat="1" applyFont="1" applyFill="1" applyBorder="1" applyAlignment="1" applyProtection="1">
      <alignment vertical="center" wrapText="1"/>
      <protection locked="0"/>
    </xf>
    <xf numFmtId="0" fontId="48" fillId="0" borderId="11" xfId="36" applyFont="1" applyFill="1" applyBorder="1" applyAlignment="1">
      <alignment horizontal="left" vertical="center" wrapText="1"/>
    </xf>
    <xf numFmtId="1" fontId="87" fillId="0" borderId="11" xfId="36" applyNumberFormat="1" applyFont="1" applyFill="1" applyBorder="1" applyAlignment="1" applyProtection="1">
      <alignment horizontal="center" vertical="center" wrapText="1"/>
      <protection locked="0"/>
    </xf>
    <xf numFmtId="169" fontId="26" fillId="41" borderId="11" xfId="36" applyNumberFormat="1" applyFont="1" applyFill="1" applyBorder="1" applyAlignment="1" applyProtection="1">
      <alignment horizontal="center" vertical="center" wrapText="1"/>
      <protection hidden="1"/>
    </xf>
    <xf numFmtId="167" fontId="100" fillId="0" borderId="0" xfId="36" applyNumberFormat="1" applyFont="1" applyFill="1" applyAlignment="1">
      <alignment horizontal="center" vertical="center"/>
    </xf>
    <xf numFmtId="0" fontId="100" fillId="0" borderId="0" xfId="36" applyFont="1" applyFill="1" applyAlignment="1">
      <alignment horizontal="center" vertical="center"/>
    </xf>
    <xf numFmtId="170" fontId="60" fillId="42" borderId="31" xfId="36" applyNumberFormat="1" applyFont="1" applyFill="1" applyBorder="1" applyAlignment="1" applyProtection="1">
      <alignment horizontal="center" vertical="center"/>
      <protection locked="0"/>
    </xf>
    <xf numFmtId="170" fontId="60" fillId="42" borderId="11" xfId="36" applyNumberFormat="1" applyFont="1" applyFill="1" applyBorder="1" applyAlignment="1" applyProtection="1">
      <alignment horizontal="center" vertical="center"/>
      <protection locked="0"/>
    </xf>
    <xf numFmtId="170" fontId="68" fillId="42" borderId="11" xfId="36" applyNumberFormat="1" applyFont="1" applyFill="1" applyBorder="1" applyAlignment="1" applyProtection="1">
      <alignment horizontal="center" vertical="center" wrapText="1"/>
      <protection locked="0"/>
    </xf>
    <xf numFmtId="170" fontId="60" fillId="42" borderId="11" xfId="36" applyNumberFormat="1" applyFont="1" applyFill="1" applyBorder="1" applyAlignment="1" applyProtection="1">
      <alignment horizontal="center" vertical="center" wrapText="1"/>
      <protection locked="0"/>
    </xf>
    <xf numFmtId="170" fontId="60" fillId="42" borderId="31" xfId="36" applyNumberFormat="1" applyFont="1" applyFill="1" applyBorder="1" applyAlignment="1" applyProtection="1">
      <alignment horizontal="center" vertical="center" wrapText="1"/>
      <protection locked="0"/>
    </xf>
    <xf numFmtId="170" fontId="60" fillId="42" borderId="32" xfId="36" applyNumberFormat="1" applyFont="1" applyFill="1" applyBorder="1" applyAlignment="1" applyProtection="1">
      <alignment horizontal="center" vertical="center"/>
      <protection locked="0"/>
    </xf>
    <xf numFmtId="170" fontId="68" fillId="42" borderId="31" xfId="36" applyNumberFormat="1" applyFont="1" applyFill="1" applyBorder="1" applyAlignment="1" applyProtection="1">
      <alignment horizontal="center" vertical="center" wrapText="1"/>
      <protection locked="0"/>
    </xf>
    <xf numFmtId="1" fontId="60" fillId="28" borderId="33" xfId="36" applyNumberFormat="1" applyFont="1" applyFill="1" applyBorder="1" applyAlignment="1" applyProtection="1">
      <alignment horizontal="center" vertical="center"/>
      <protection locked="0"/>
    </xf>
    <xf numFmtId="167" fontId="55" fillId="0" borderId="31" xfId="36" applyNumberFormat="1" applyFont="1" applyFill="1" applyBorder="1" applyAlignment="1" applyProtection="1">
      <alignment horizontal="center" vertical="center"/>
      <protection locked="0"/>
    </xf>
    <xf numFmtId="167" fontId="55" fillId="0" borderId="11" xfId="36" applyNumberFormat="1" applyFont="1" applyFill="1" applyBorder="1" applyAlignment="1" applyProtection="1">
      <alignment horizontal="center" vertical="center"/>
      <protection locked="0"/>
    </xf>
    <xf numFmtId="168" fontId="95" fillId="38" borderId="11" xfId="36" applyNumberFormat="1" applyFont="1" applyFill="1" applyBorder="1" applyAlignment="1" applyProtection="1">
      <alignment horizontal="center" vertical="center"/>
      <protection locked="0"/>
    </xf>
    <xf numFmtId="169" fontId="55" fillId="0" borderId="31" xfId="36" applyNumberFormat="1" applyFont="1" applyFill="1" applyBorder="1" applyAlignment="1" applyProtection="1">
      <alignment horizontal="center" vertical="center"/>
      <protection locked="0"/>
    </xf>
    <xf numFmtId="169" fontId="55" fillId="0" borderId="11" xfId="36" applyNumberFormat="1" applyFont="1" applyFill="1" applyBorder="1" applyAlignment="1" applyProtection="1">
      <alignment horizontal="center" vertical="center"/>
      <protection locked="0"/>
    </xf>
    <xf numFmtId="169" fontId="55" fillId="0" borderId="32" xfId="36" applyNumberFormat="1" applyFont="1" applyFill="1" applyBorder="1" applyAlignment="1" applyProtection="1">
      <alignment horizontal="center" vertical="center"/>
      <protection locked="0"/>
    </xf>
    <xf numFmtId="167" fontId="55" fillId="0" borderId="32" xfId="36" applyNumberFormat="1" applyFont="1" applyFill="1" applyBorder="1" applyAlignment="1" applyProtection="1">
      <alignment horizontal="center" vertical="center"/>
      <protection locked="0"/>
    </xf>
    <xf numFmtId="168" fontId="95" fillId="0" borderId="11" xfId="36" applyNumberFormat="1" applyFont="1" applyFill="1" applyBorder="1" applyAlignment="1" applyProtection="1">
      <alignment horizontal="center" vertical="center"/>
      <protection locked="0"/>
    </xf>
    <xf numFmtId="1" fontId="60" fillId="43" borderId="33" xfId="36" applyNumberFormat="1" applyFont="1" applyFill="1" applyBorder="1" applyAlignment="1" applyProtection="1">
      <alignment horizontal="center" vertical="center"/>
      <protection locked="0"/>
    </xf>
    <xf numFmtId="167" fontId="55" fillId="43" borderId="31" xfId="36" applyNumberFormat="1" applyFont="1" applyFill="1" applyBorder="1" applyAlignment="1" applyProtection="1">
      <alignment horizontal="center" vertical="center"/>
      <protection locked="0"/>
    </xf>
    <xf numFmtId="167" fontId="55" fillId="43" borderId="11" xfId="36" applyNumberFormat="1" applyFont="1" applyFill="1" applyBorder="1" applyAlignment="1" applyProtection="1">
      <alignment horizontal="center" vertical="center"/>
      <protection locked="0"/>
    </xf>
    <xf numFmtId="168" fontId="95" fillId="44" borderId="11" xfId="36" applyNumberFormat="1" applyFont="1" applyFill="1" applyBorder="1" applyAlignment="1" applyProtection="1">
      <alignment horizontal="center" vertical="center"/>
      <protection locked="0"/>
    </xf>
    <xf numFmtId="169" fontId="55" fillId="43" borderId="31" xfId="36" applyNumberFormat="1" applyFont="1" applyFill="1" applyBorder="1" applyAlignment="1">
      <alignment horizontal="center" vertical="center"/>
    </xf>
    <xf numFmtId="169" fontId="55" fillId="43" borderId="11" xfId="36" applyNumberFormat="1" applyFont="1" applyFill="1" applyBorder="1" applyAlignment="1" applyProtection="1">
      <alignment horizontal="center" vertical="center"/>
      <protection locked="0"/>
    </xf>
    <xf numFmtId="169" fontId="55" fillId="43" borderId="32" xfId="36" applyNumberFormat="1" applyFont="1" applyFill="1" applyBorder="1" applyAlignment="1" applyProtection="1">
      <alignment horizontal="center" vertical="center"/>
      <protection locked="0"/>
    </xf>
    <xf numFmtId="167" fontId="55" fillId="43" borderId="32" xfId="36" applyNumberFormat="1" applyFont="1" applyFill="1" applyBorder="1" applyAlignment="1" applyProtection="1">
      <alignment horizontal="center" vertical="center"/>
      <protection locked="0"/>
    </xf>
    <xf numFmtId="168" fontId="95" fillId="43" borderId="11" xfId="36" applyNumberFormat="1" applyFont="1" applyFill="1" applyBorder="1" applyAlignment="1" applyProtection="1">
      <alignment horizontal="center" vertical="center"/>
      <protection locked="0"/>
    </xf>
    <xf numFmtId="168" fontId="55" fillId="43" borderId="31" xfId="36" applyNumberFormat="1" applyFont="1" applyFill="1" applyBorder="1" applyAlignment="1" applyProtection="1">
      <alignment horizontal="center" vertical="center"/>
      <protection locked="0"/>
    </xf>
    <xf numFmtId="168" fontId="55" fillId="0" borderId="31" xfId="36" applyNumberFormat="1" applyFont="1" applyFill="1" applyBorder="1" applyAlignment="1" applyProtection="1">
      <alignment horizontal="center" vertical="center"/>
      <protection locked="0"/>
    </xf>
    <xf numFmtId="169" fontId="55" fillId="43" borderId="31" xfId="36" applyNumberFormat="1" applyFont="1" applyFill="1" applyBorder="1" applyAlignment="1" applyProtection="1">
      <alignment horizontal="center" vertical="center"/>
      <protection locked="0"/>
    </xf>
    <xf numFmtId="168" fontId="55" fillId="43" borderId="11" xfId="36" applyNumberFormat="1" applyFont="1" applyFill="1" applyBorder="1" applyAlignment="1" applyProtection="1">
      <alignment horizontal="center" vertical="center"/>
      <protection locked="0"/>
    </xf>
    <xf numFmtId="168" fontId="55" fillId="0" borderId="11" xfId="36" applyNumberFormat="1" applyFont="1" applyFill="1" applyBorder="1" applyAlignment="1" applyProtection="1">
      <alignment horizontal="center" vertical="center"/>
      <protection locked="0"/>
    </xf>
    <xf numFmtId="1" fontId="60" fillId="43" borderId="34" xfId="36" applyNumberFormat="1" applyFont="1" applyFill="1" applyBorder="1" applyAlignment="1" applyProtection="1">
      <alignment horizontal="center" vertical="center"/>
      <protection locked="0"/>
    </xf>
    <xf numFmtId="167" fontId="55" fillId="43" borderId="35" xfId="36" applyNumberFormat="1" applyFont="1" applyFill="1" applyBorder="1" applyAlignment="1" applyProtection="1">
      <alignment horizontal="center" vertical="center"/>
      <protection locked="0"/>
    </xf>
    <xf numFmtId="167" fontId="55" fillId="43" borderId="26" xfId="36" applyNumberFormat="1" applyFont="1" applyFill="1" applyBorder="1" applyAlignment="1" applyProtection="1">
      <alignment horizontal="center" vertical="center"/>
      <protection locked="0"/>
    </xf>
    <xf numFmtId="168" fontId="55" fillId="43" borderId="26" xfId="36" applyNumberFormat="1" applyFont="1" applyFill="1" applyBorder="1" applyAlignment="1" applyProtection="1">
      <alignment horizontal="center" vertical="center"/>
      <protection locked="0"/>
    </xf>
    <xf numFmtId="168" fontId="95" fillId="44" borderId="26" xfId="36" applyNumberFormat="1" applyFont="1" applyFill="1" applyBorder="1" applyAlignment="1" applyProtection="1">
      <alignment horizontal="center" vertical="center"/>
      <protection locked="0"/>
    </xf>
    <xf numFmtId="169" fontId="55" fillId="43" borderId="26" xfId="36" applyNumberFormat="1" applyFont="1" applyFill="1" applyBorder="1" applyAlignment="1" applyProtection="1">
      <alignment horizontal="center" vertical="center"/>
      <protection locked="0"/>
    </xf>
    <xf numFmtId="169" fontId="55" fillId="43" borderId="36" xfId="36" applyNumberFormat="1" applyFont="1" applyFill="1" applyBorder="1" applyAlignment="1" applyProtection="1">
      <alignment horizontal="center" vertical="center"/>
      <protection locked="0"/>
    </xf>
    <xf numFmtId="167" fontId="55" fillId="43" borderId="36" xfId="36" applyNumberFormat="1" applyFont="1" applyFill="1" applyBorder="1" applyAlignment="1" applyProtection="1">
      <alignment horizontal="center" vertical="center"/>
      <protection locked="0"/>
    </xf>
    <xf numFmtId="168" fontId="55" fillId="43" borderId="35" xfId="36" applyNumberFormat="1" applyFont="1" applyFill="1" applyBorder="1" applyAlignment="1" applyProtection="1">
      <alignment horizontal="center" vertical="center"/>
      <protection locked="0"/>
    </xf>
    <xf numFmtId="168" fontId="95" fillId="43" borderId="26" xfId="36" applyNumberFormat="1" applyFont="1" applyFill="1" applyBorder="1" applyAlignment="1" applyProtection="1">
      <alignment horizontal="center" vertical="center"/>
      <protection locked="0"/>
    </xf>
    <xf numFmtId="170" fontId="44" fillId="42" borderId="31" xfId="36" applyNumberFormat="1" applyFont="1" applyFill="1" applyBorder="1" applyAlignment="1" applyProtection="1">
      <alignment horizontal="center" vertical="center"/>
      <protection locked="0"/>
    </xf>
    <xf numFmtId="170" fontId="44" fillId="42" borderId="11" xfId="36" applyNumberFormat="1" applyFont="1" applyFill="1" applyBorder="1" applyAlignment="1" applyProtection="1">
      <alignment horizontal="center" vertical="center"/>
      <protection locked="0"/>
    </xf>
    <xf numFmtId="170" fontId="44" fillId="42" borderId="32" xfId="36" applyNumberFormat="1" applyFont="1" applyFill="1" applyBorder="1" applyAlignment="1" applyProtection="1">
      <alignment horizontal="center" vertical="center"/>
      <protection locked="0"/>
    </xf>
    <xf numFmtId="0" fontId="99" fillId="0" borderId="11" xfId="36" applyNumberFormat="1" applyFont="1" applyFill="1" applyBorder="1" applyAlignment="1">
      <alignment horizontal="center" vertical="center"/>
    </xf>
    <xf numFmtId="1" fontId="60" fillId="28" borderId="34" xfId="36" applyNumberFormat="1" applyFont="1" applyFill="1" applyBorder="1" applyAlignment="1" applyProtection="1">
      <alignment horizontal="center" vertical="center"/>
      <protection locked="0"/>
    </xf>
    <xf numFmtId="1" fontId="101" fillId="0" borderId="11" xfId="36" quotePrefix="1" applyNumberFormat="1" applyFont="1" applyFill="1" applyBorder="1" applyAlignment="1" applyProtection="1">
      <alignment horizontal="center" vertical="center" wrapText="1"/>
    </xf>
    <xf numFmtId="169" fontId="55" fillId="0" borderId="35" xfId="36" applyNumberFormat="1" applyFont="1" applyFill="1" applyBorder="1" applyAlignment="1" applyProtection="1">
      <alignment horizontal="center" vertical="center"/>
      <protection locked="0"/>
    </xf>
    <xf numFmtId="0" fontId="99" fillId="0" borderId="11" xfId="36" quotePrefix="1" applyNumberFormat="1" applyFont="1" applyFill="1" applyBorder="1" applyAlignment="1">
      <alignment horizontal="center" vertical="center"/>
    </xf>
    <xf numFmtId="168" fontId="70" fillId="32" borderId="11" xfId="31" applyNumberFormat="1" applyFont="1" applyFill="1" applyBorder="1" applyAlignment="1" applyProtection="1">
      <alignment horizontal="center" vertical="center" wrapText="1"/>
    </xf>
    <xf numFmtId="170" fontId="60" fillId="42" borderId="37" xfId="36" applyNumberFormat="1" applyFont="1" applyFill="1" applyBorder="1" applyAlignment="1" applyProtection="1">
      <alignment vertical="center"/>
      <protection locked="0"/>
    </xf>
    <xf numFmtId="170" fontId="60" fillId="42" borderId="38" xfId="36" applyNumberFormat="1" applyFont="1" applyFill="1" applyBorder="1" applyAlignment="1" applyProtection="1">
      <alignment vertical="center"/>
      <protection locked="0"/>
    </xf>
    <xf numFmtId="0" fontId="71" fillId="31" borderId="0" xfId="31" applyFont="1" applyFill="1" applyBorder="1" applyAlignment="1" applyProtection="1">
      <alignment vertical="center"/>
    </xf>
    <xf numFmtId="169" fontId="102" fillId="33" borderId="11" xfId="36" applyNumberFormat="1" applyFont="1" applyFill="1" applyBorder="1" applyAlignment="1">
      <alignment horizontal="center" vertical="center"/>
    </xf>
    <xf numFmtId="0" fontId="67" fillId="42" borderId="39" xfId="0" applyFont="1" applyFill="1" applyBorder="1" applyAlignment="1">
      <alignment horizontal="center" vertical="center" wrapText="1"/>
    </xf>
    <xf numFmtId="1" fontId="60" fillId="28" borderId="40" xfId="36" applyNumberFormat="1" applyFont="1" applyFill="1" applyBorder="1" applyAlignment="1" applyProtection="1">
      <alignment horizontal="center" vertical="center"/>
      <protection locked="0"/>
    </xf>
    <xf numFmtId="169" fontId="92" fillId="0" borderId="11" xfId="0" applyNumberFormat="1" applyFont="1" applyFill="1" applyBorder="1" applyAlignment="1">
      <alignment horizontal="center" vertical="center"/>
    </xf>
    <xf numFmtId="0" fontId="71" fillId="0" borderId="11" xfId="0" applyFont="1" applyFill="1" applyBorder="1" applyAlignment="1">
      <alignment horizontal="center" vertical="center"/>
    </xf>
    <xf numFmtId="170" fontId="60" fillId="42" borderId="25" xfId="36" applyNumberFormat="1" applyFont="1" applyFill="1" applyBorder="1" applyAlignment="1" applyProtection="1">
      <alignment horizontal="center" vertical="center"/>
      <protection locked="0"/>
    </xf>
    <xf numFmtId="170" fontId="44" fillId="42" borderId="25" xfId="36" applyNumberFormat="1" applyFont="1" applyFill="1" applyBorder="1" applyAlignment="1" applyProtection="1">
      <alignment horizontal="center" vertical="center"/>
      <protection locked="0"/>
    </xf>
    <xf numFmtId="167" fontId="55" fillId="0" borderId="25" xfId="36" applyNumberFormat="1" applyFont="1" applyFill="1" applyBorder="1" applyAlignment="1" applyProtection="1">
      <alignment horizontal="center" vertical="center"/>
      <protection locked="0"/>
    </xf>
    <xf numFmtId="167" fontId="55" fillId="43" borderId="25" xfId="36" applyNumberFormat="1" applyFont="1" applyFill="1" applyBorder="1" applyAlignment="1" applyProtection="1">
      <alignment horizontal="center" vertical="center"/>
      <protection locked="0"/>
    </xf>
    <xf numFmtId="167" fontId="55" fillId="43" borderId="41" xfId="36" applyNumberFormat="1" applyFont="1" applyFill="1" applyBorder="1" applyAlignment="1" applyProtection="1">
      <alignment horizontal="center" vertical="center"/>
      <protection locked="0"/>
    </xf>
    <xf numFmtId="0" fontId="71" fillId="39" borderId="11" xfId="0" quotePrefix="1" applyFont="1" applyFill="1" applyBorder="1" applyAlignment="1">
      <alignment horizontal="center" vertical="center"/>
    </xf>
    <xf numFmtId="0" fontId="99" fillId="0" borderId="11" xfId="36" quotePrefix="1" applyFont="1" applyFill="1" applyBorder="1" applyAlignment="1" applyProtection="1">
      <alignment horizontal="center" vertical="center"/>
      <protection locked="0"/>
    </xf>
    <xf numFmtId="14" fontId="48" fillId="0" borderId="11" xfId="36" quotePrefix="1" applyNumberFormat="1" applyFont="1" applyFill="1" applyBorder="1" applyAlignment="1" applyProtection="1">
      <alignment horizontal="center" vertical="center"/>
      <protection locked="0"/>
    </xf>
    <xf numFmtId="0" fontId="48" fillId="0" borderId="11" xfId="36" quotePrefix="1" applyFont="1" applyFill="1" applyBorder="1" applyAlignment="1" applyProtection="1">
      <alignment horizontal="left" vertical="center" wrapText="1"/>
      <protection locked="0"/>
    </xf>
    <xf numFmtId="167" fontId="99" fillId="0" borderId="11" xfId="36" quotePrefix="1" applyNumberFormat="1" applyFont="1" applyFill="1" applyBorder="1" applyAlignment="1" applyProtection="1">
      <alignment horizontal="center" vertical="center"/>
      <protection locked="0"/>
    </xf>
    <xf numFmtId="0" fontId="124" fillId="0" borderId="0" xfId="36" applyFont="1" applyFill="1" applyAlignment="1">
      <alignment vertical="center"/>
    </xf>
    <xf numFmtId="0" fontId="99" fillId="0" borderId="29" xfId="36" applyFont="1" applyFill="1" applyBorder="1" applyAlignment="1">
      <alignment horizontal="center" vertical="center"/>
    </xf>
    <xf numFmtId="14" fontId="48" fillId="0" borderId="29" xfId="36" applyNumberFormat="1" applyFont="1" applyFill="1" applyBorder="1" applyAlignment="1">
      <alignment horizontal="center" vertical="center"/>
    </xf>
    <xf numFmtId="0" fontId="48" fillId="0" borderId="29" xfId="36" applyFont="1" applyFill="1" applyBorder="1" applyAlignment="1">
      <alignment horizontal="left" vertical="center" wrapText="1"/>
    </xf>
    <xf numFmtId="0" fontId="99" fillId="0" borderId="11" xfId="36" applyFont="1" applyFill="1" applyBorder="1" applyAlignment="1">
      <alignment horizontal="center" vertical="center"/>
    </xf>
    <xf numFmtId="0" fontId="56" fillId="0" borderId="68" xfId="36" applyNumberFormat="1" applyFont="1" applyFill="1" applyBorder="1" applyAlignment="1">
      <alignment horizontal="center" vertical="center" wrapText="1"/>
    </xf>
    <xf numFmtId="172" fontId="55" fillId="0" borderId="68" xfId="36" applyNumberFormat="1" applyFont="1" applyFill="1" applyBorder="1" applyAlignment="1">
      <alignment horizontal="center" vertical="center" wrapText="1"/>
    </xf>
    <xf numFmtId="0" fontId="56" fillId="0" borderId="68" xfId="36" quotePrefix="1" applyNumberFormat="1" applyFont="1" applyFill="1" applyBorder="1" applyAlignment="1">
      <alignment horizontal="center" vertical="center" wrapText="1"/>
    </xf>
    <xf numFmtId="0" fontId="70" fillId="33" borderId="13" xfId="36" applyFont="1" applyFill="1" applyBorder="1" applyAlignment="1">
      <alignment vertical="center"/>
    </xf>
    <xf numFmtId="1" fontId="48" fillId="0" borderId="11" xfId="36" applyNumberFormat="1" applyFont="1" applyFill="1" applyBorder="1" applyAlignment="1">
      <alignment horizontal="center" vertical="center" wrapText="1"/>
    </xf>
    <xf numFmtId="172" fontId="48" fillId="0" borderId="11" xfId="36" applyNumberFormat="1" applyFont="1" applyFill="1" applyBorder="1" applyAlignment="1">
      <alignment horizontal="center" vertical="center" wrapText="1"/>
    </xf>
    <xf numFmtId="0" fontId="125" fillId="38" borderId="0" xfId="36" applyFont="1" applyFill="1" applyAlignment="1">
      <alignment vertical="center"/>
    </xf>
    <xf numFmtId="0" fontId="125" fillId="38" borderId="0" xfId="36" quotePrefix="1" applyFont="1" applyFill="1" applyAlignment="1">
      <alignment vertical="center"/>
    </xf>
    <xf numFmtId="0" fontId="126" fillId="46" borderId="0" xfId="37" applyFont="1" applyFill="1" applyBorder="1" applyAlignment="1" applyProtection="1">
      <alignment horizontal="center"/>
      <protection locked="0"/>
    </xf>
    <xf numFmtId="0" fontId="55" fillId="0" borderId="68" xfId="36" applyNumberFormat="1" applyFont="1" applyFill="1" applyBorder="1" applyAlignment="1">
      <alignment horizontal="left" vertical="center" wrapText="1"/>
    </xf>
    <xf numFmtId="173" fontId="99" fillId="0" borderId="11" xfId="36" quotePrefix="1" applyNumberFormat="1" applyFont="1" applyFill="1" applyBorder="1" applyAlignment="1">
      <alignment horizontal="center" vertical="center"/>
    </xf>
    <xf numFmtId="0" fontId="126" fillId="0" borderId="0" xfId="37" applyFont="1" applyFill="1" applyBorder="1" applyAlignment="1" applyProtection="1">
      <alignment horizontal="center"/>
      <protection locked="0"/>
    </xf>
    <xf numFmtId="0" fontId="126" fillId="0" borderId="0" xfId="37" quotePrefix="1" applyFont="1" applyFill="1" applyBorder="1" applyAlignment="1" applyProtection="1">
      <alignment horizontal="center"/>
      <protection locked="0"/>
    </xf>
    <xf numFmtId="49" fontId="23" fillId="36" borderId="11" xfId="36" applyNumberFormat="1" applyFont="1" applyFill="1" applyBorder="1" applyAlignment="1" applyProtection="1">
      <alignment horizontal="center" vertical="center" wrapText="1"/>
      <protection locked="0"/>
    </xf>
    <xf numFmtId="49" fontId="23" fillId="0" borderId="11" xfId="36" applyNumberFormat="1" applyFont="1" applyFill="1" applyBorder="1" applyAlignment="1" applyProtection="1">
      <alignment horizontal="center" vertical="center" wrapText="1"/>
      <protection locked="0"/>
    </xf>
    <xf numFmtId="1" fontId="23" fillId="0" borderId="11" xfId="36" applyNumberFormat="1" applyFont="1" applyFill="1" applyBorder="1" applyAlignment="1" applyProtection="1">
      <alignment horizontal="center" vertical="center" wrapText="1"/>
      <protection locked="0"/>
    </xf>
    <xf numFmtId="0" fontId="56" fillId="0" borderId="27" xfId="36" applyNumberFormat="1" applyFont="1" applyFill="1" applyBorder="1" applyAlignment="1">
      <alignment horizontal="center" vertical="center" wrapText="1"/>
    </xf>
    <xf numFmtId="172" fontId="55" fillId="0" borderId="27" xfId="36" applyNumberFormat="1" applyFont="1" applyFill="1" applyBorder="1" applyAlignment="1">
      <alignment horizontal="center" vertical="center" wrapText="1"/>
    </xf>
    <xf numFmtId="1" fontId="55" fillId="0" borderId="27" xfId="36" applyNumberFormat="1" applyFont="1" applyFill="1" applyBorder="1" applyAlignment="1">
      <alignment horizontal="left" vertical="center" wrapText="1" shrinkToFit="1"/>
    </xf>
    <xf numFmtId="0" fontId="56" fillId="0" borderId="11" xfId="36" applyNumberFormat="1" applyFont="1" applyFill="1" applyBorder="1" applyAlignment="1">
      <alignment horizontal="center" vertical="center" wrapText="1"/>
    </xf>
    <xf numFmtId="172" fontId="55" fillId="0" borderId="11" xfId="36" applyNumberFormat="1" applyFont="1" applyFill="1" applyBorder="1" applyAlignment="1">
      <alignment horizontal="center" vertical="center" wrapText="1"/>
    </xf>
    <xf numFmtId="1" fontId="55" fillId="0" borderId="11" xfId="36" applyNumberFormat="1" applyFont="1" applyFill="1" applyBorder="1" applyAlignment="1">
      <alignment horizontal="left" vertical="center" wrapText="1" shrinkToFit="1"/>
    </xf>
    <xf numFmtId="1" fontId="127" fillId="0" borderId="11" xfId="36" applyNumberFormat="1" applyFont="1" applyFill="1" applyBorder="1" applyAlignment="1">
      <alignment horizontal="center" vertical="center" wrapText="1"/>
    </xf>
    <xf numFmtId="14" fontId="127" fillId="0" borderId="11" xfId="36" applyNumberFormat="1" applyFont="1" applyFill="1" applyBorder="1" applyAlignment="1">
      <alignment horizontal="center" vertical="center" wrapText="1"/>
    </xf>
    <xf numFmtId="0" fontId="127" fillId="0" borderId="11" xfId="36" applyFont="1" applyFill="1" applyBorder="1" applyAlignment="1">
      <alignment horizontal="left" vertical="center" wrapText="1"/>
    </xf>
    <xf numFmtId="49" fontId="109" fillId="0" borderId="11" xfId="36" applyNumberFormat="1" applyFont="1" applyFill="1" applyBorder="1" applyAlignment="1">
      <alignment horizontal="center" vertical="center"/>
    </xf>
    <xf numFmtId="49" fontId="109" fillId="36" borderId="11" xfId="36" applyNumberFormat="1" applyFont="1" applyFill="1" applyBorder="1" applyAlignment="1" applyProtection="1">
      <alignment horizontal="center" vertical="center"/>
      <protection locked="0" hidden="1"/>
    </xf>
    <xf numFmtId="169" fontId="91" fillId="0" borderId="11" xfId="36" applyNumberFormat="1" applyFont="1" applyFill="1" applyBorder="1" applyAlignment="1">
      <alignment horizontal="center" vertical="center"/>
    </xf>
    <xf numFmtId="168" fontId="99" fillId="0" borderId="11" xfId="36" quotePrefix="1" applyNumberFormat="1" applyFont="1" applyFill="1" applyBorder="1" applyAlignment="1" applyProtection="1">
      <alignment horizontal="center" vertical="center"/>
      <protection locked="0"/>
    </xf>
    <xf numFmtId="168" fontId="99" fillId="0" borderId="15" xfId="36" quotePrefix="1" applyNumberFormat="1" applyFont="1" applyFill="1" applyBorder="1" applyAlignment="1" applyProtection="1">
      <alignment horizontal="center" vertical="center"/>
      <protection locked="0"/>
    </xf>
    <xf numFmtId="0" fontId="45" fillId="33" borderId="10" xfId="36" applyFont="1" applyFill="1" applyBorder="1" applyAlignment="1" applyProtection="1">
      <alignment vertical="center" wrapText="1"/>
      <protection locked="0"/>
    </xf>
    <xf numFmtId="0" fontId="59" fillId="33" borderId="10" xfId="36" applyNumberFormat="1" applyFont="1" applyFill="1" applyBorder="1" applyAlignment="1" applyProtection="1">
      <alignment horizontal="right" vertical="center" wrapText="1"/>
      <protection locked="0"/>
    </xf>
    <xf numFmtId="168" fontId="46" fillId="33" borderId="12" xfId="36" applyNumberFormat="1" applyFont="1" applyFill="1" applyBorder="1" applyAlignment="1" applyProtection="1">
      <alignment vertical="center" wrapText="1"/>
      <protection locked="0"/>
    </xf>
    <xf numFmtId="0" fontId="46" fillId="33" borderId="12" xfId="36" applyFont="1" applyFill="1" applyBorder="1" applyAlignment="1" applyProtection="1">
      <alignment vertical="center" wrapText="1"/>
      <protection locked="0"/>
    </xf>
    <xf numFmtId="14" fontId="46" fillId="33" borderId="12" xfId="36" applyNumberFormat="1" applyFont="1" applyFill="1" applyBorder="1" applyAlignment="1" applyProtection="1">
      <alignment vertical="center" wrapText="1"/>
      <protection locked="0"/>
    </xf>
    <xf numFmtId="0" fontId="60" fillId="33" borderId="12" xfId="36" applyNumberFormat="1" applyFont="1" applyFill="1" applyBorder="1" applyAlignment="1" applyProtection="1">
      <alignment horizontal="right" vertical="center" wrapText="1"/>
      <protection locked="0"/>
    </xf>
    <xf numFmtId="167" fontId="45" fillId="33" borderId="10" xfId="36" applyNumberFormat="1" applyFont="1" applyFill="1" applyBorder="1" applyAlignment="1" applyProtection="1">
      <alignment horizontal="left" vertical="center" wrapText="1"/>
      <protection locked="0"/>
    </xf>
    <xf numFmtId="0" fontId="53" fillId="33" borderId="10" xfId="36" applyFont="1" applyFill="1" applyBorder="1" applyAlignment="1" applyProtection="1">
      <alignment vertical="center" wrapText="1"/>
      <protection locked="0"/>
    </xf>
    <xf numFmtId="169" fontId="71" fillId="33" borderId="10" xfId="36" quotePrefix="1" applyNumberFormat="1" applyFont="1" applyFill="1" applyBorder="1" applyAlignment="1" applyProtection="1">
      <alignment horizontal="left" vertical="center" wrapText="1"/>
      <protection locked="0"/>
    </xf>
    <xf numFmtId="0" fontId="54" fillId="33" borderId="10" xfId="36" applyFont="1" applyFill="1" applyBorder="1" applyAlignment="1" applyProtection="1">
      <alignment vertical="center" wrapText="1"/>
      <protection locked="0"/>
    </xf>
    <xf numFmtId="0" fontId="54" fillId="33" borderId="12" xfId="36" applyFont="1" applyFill="1" applyBorder="1" applyAlignment="1" applyProtection="1">
      <alignment vertical="center" wrapText="1"/>
      <protection locked="0"/>
    </xf>
    <xf numFmtId="0" fontId="34" fillId="33" borderId="10" xfId="36" applyFont="1" applyFill="1" applyBorder="1" applyAlignment="1" applyProtection="1">
      <alignment horizontal="right" vertical="center" wrapText="1"/>
      <protection locked="0"/>
    </xf>
    <xf numFmtId="0" fontId="87" fillId="33" borderId="10" xfId="36" applyFont="1" applyFill="1" applyBorder="1" applyAlignment="1" applyProtection="1">
      <alignment vertical="center" wrapText="1"/>
      <protection locked="0"/>
    </xf>
    <xf numFmtId="0" fontId="86" fillId="33" borderId="12" xfId="36" applyFont="1" applyFill="1" applyBorder="1" applyAlignment="1" applyProtection="1">
      <alignment horizontal="right" vertical="center" wrapText="1"/>
      <protection locked="0"/>
    </xf>
    <xf numFmtId="0" fontId="87" fillId="33" borderId="12" xfId="36" applyFont="1" applyFill="1" applyBorder="1" applyAlignment="1" applyProtection="1">
      <alignment vertical="top" wrapText="1"/>
      <protection locked="0"/>
    </xf>
    <xf numFmtId="0" fontId="29" fillId="33" borderId="12" xfId="36" applyFont="1" applyFill="1" applyBorder="1" applyAlignment="1" applyProtection="1">
      <alignment horizontal="right" vertical="center" wrapText="1"/>
      <protection locked="0"/>
    </xf>
    <xf numFmtId="169" fontId="87" fillId="33" borderId="10" xfId="36" applyNumberFormat="1" applyFont="1" applyFill="1" applyBorder="1" applyAlignment="1" applyProtection="1">
      <alignment horizontal="left" vertical="center" wrapText="1"/>
      <protection locked="0"/>
    </xf>
    <xf numFmtId="169" fontId="87" fillId="33" borderId="10" xfId="36" applyNumberFormat="1" applyFont="1" applyFill="1" applyBorder="1" applyAlignment="1" applyProtection="1">
      <alignment vertical="center" wrapText="1"/>
      <protection locked="0"/>
    </xf>
    <xf numFmtId="169" fontId="87" fillId="33" borderId="12" xfId="36" applyNumberFormat="1" applyFont="1" applyFill="1" applyBorder="1" applyAlignment="1" applyProtection="1">
      <alignment vertical="center" wrapText="1"/>
      <protection locked="0"/>
    </xf>
    <xf numFmtId="168" fontId="45" fillId="33" borderId="10" xfId="36" applyNumberFormat="1" applyFont="1" applyFill="1" applyBorder="1" applyAlignment="1" applyProtection="1">
      <alignment horizontal="left" vertical="center" wrapText="1"/>
      <protection locked="0"/>
    </xf>
    <xf numFmtId="0" fontId="44" fillId="47" borderId="0" xfId="36" applyFont="1" applyFill="1" applyBorder="1" applyAlignment="1" applyProtection="1">
      <alignment horizontal="left" vertical="center" wrapText="1"/>
      <protection locked="0"/>
    </xf>
    <xf numFmtId="0" fontId="46" fillId="47" borderId="0" xfId="36" applyFont="1" applyFill="1" applyBorder="1" applyAlignment="1" applyProtection="1">
      <alignment vertical="center" wrapText="1"/>
      <protection locked="0"/>
    </xf>
    <xf numFmtId="0" fontId="44" fillId="47" borderId="0" xfId="36" applyFont="1" applyFill="1" applyBorder="1" applyAlignment="1" applyProtection="1">
      <alignment wrapText="1"/>
      <protection locked="0"/>
    </xf>
    <xf numFmtId="0" fontId="44" fillId="47" borderId="0" xfId="36" applyFont="1" applyFill="1" applyBorder="1" applyAlignment="1" applyProtection="1">
      <alignment horizontal="left" wrapText="1"/>
      <protection locked="0"/>
    </xf>
    <xf numFmtId="14" fontId="44" fillId="47" borderId="0" xfId="36" applyNumberFormat="1" applyFont="1" applyFill="1" applyBorder="1" applyAlignment="1" applyProtection="1">
      <alignment horizontal="left" vertical="center" wrapText="1"/>
      <protection locked="0"/>
    </xf>
    <xf numFmtId="0" fontId="46" fillId="47" borderId="0" xfId="36" applyNumberFormat="1" applyFont="1" applyFill="1" applyBorder="1" applyAlignment="1" applyProtection="1">
      <alignment horizontal="right" vertical="center" wrapText="1"/>
      <protection locked="0"/>
    </xf>
    <xf numFmtId="14" fontId="48" fillId="0" borderId="11" xfId="0" applyNumberFormat="1" applyFont="1" applyFill="1" applyBorder="1" applyAlignment="1">
      <alignment horizontal="center" vertical="center"/>
    </xf>
    <xf numFmtId="0" fontId="48" fillId="0" borderId="11" xfId="0" applyFont="1" applyFill="1" applyBorder="1" applyAlignment="1">
      <alignment horizontal="left" vertical="center"/>
    </xf>
    <xf numFmtId="0" fontId="48" fillId="0" borderId="11" xfId="0" applyFont="1" applyFill="1" applyBorder="1" applyAlignment="1">
      <alignment vertical="center"/>
    </xf>
    <xf numFmtId="167" fontId="48" fillId="0" borderId="11" xfId="0" applyNumberFormat="1" applyFont="1" applyFill="1" applyBorder="1" applyAlignment="1">
      <alignment horizontal="center" vertical="center"/>
    </xf>
    <xf numFmtId="1" fontId="48" fillId="0" borderId="11" xfId="36" applyNumberFormat="1" applyFont="1" applyFill="1" applyBorder="1" applyAlignment="1" applyProtection="1">
      <alignment horizontal="center" vertical="center" wrapText="1"/>
      <protection locked="0"/>
    </xf>
    <xf numFmtId="168" fontId="48" fillId="0" borderId="11" xfId="0" applyNumberFormat="1" applyFont="1" applyFill="1" applyBorder="1" applyAlignment="1">
      <alignment horizontal="center" vertical="center"/>
    </xf>
    <xf numFmtId="0" fontId="108" fillId="28" borderId="13" xfId="0" applyFont="1" applyFill="1" applyBorder="1" applyAlignment="1">
      <alignment horizontal="right" vertical="center" wrapText="1"/>
    </xf>
    <xf numFmtId="0" fontId="48" fillId="0" borderId="11" xfId="0" applyFont="1" applyFill="1" applyBorder="1" applyAlignment="1">
      <alignment horizontal="center" vertical="center"/>
    </xf>
    <xf numFmtId="0" fontId="48" fillId="0" borderId="11" xfId="0" applyNumberFormat="1" applyFont="1" applyFill="1" applyBorder="1" applyAlignment="1">
      <alignment horizontal="center" vertical="center"/>
    </xf>
    <xf numFmtId="169" fontId="48" fillId="0" borderId="11" xfId="0" applyNumberFormat="1" applyFont="1" applyFill="1" applyBorder="1" applyAlignment="1">
      <alignment horizontal="center" vertical="center"/>
    </xf>
    <xf numFmtId="0" fontId="48" fillId="0" borderId="26" xfId="0" applyFont="1" applyFill="1" applyBorder="1" applyAlignment="1">
      <alignment horizontal="center" vertical="center"/>
    </xf>
    <xf numFmtId="14" fontId="48" fillId="0" borderId="26" xfId="0" applyNumberFormat="1" applyFont="1" applyFill="1" applyBorder="1" applyAlignment="1">
      <alignment horizontal="center" vertical="center"/>
    </xf>
    <xf numFmtId="0" fontId="48" fillId="0" borderId="26" xfId="0" applyFont="1" applyFill="1" applyBorder="1" applyAlignment="1">
      <alignment horizontal="left" vertical="center"/>
    </xf>
    <xf numFmtId="0" fontId="48" fillId="0" borderId="26" xfId="0" applyFont="1" applyFill="1" applyBorder="1" applyAlignment="1">
      <alignment vertical="center"/>
    </xf>
    <xf numFmtId="1" fontId="48" fillId="0" borderId="26" xfId="36" applyNumberFormat="1" applyFont="1" applyFill="1" applyBorder="1" applyAlignment="1" applyProtection="1">
      <alignment horizontal="center" vertical="center" wrapText="1"/>
      <protection locked="0"/>
    </xf>
    <xf numFmtId="165" fontId="70" fillId="32" borderId="11" xfId="31" applyNumberFormat="1" applyFont="1" applyFill="1" applyBorder="1" applyAlignment="1" applyProtection="1">
      <alignment horizontal="left" vertical="center" wrapText="1"/>
    </xf>
    <xf numFmtId="0" fontId="129" fillId="36" borderId="28" xfId="0" applyFont="1" applyFill="1" applyBorder="1" applyAlignment="1">
      <alignment horizontal="center" vertical="center" wrapText="1"/>
    </xf>
    <xf numFmtId="0" fontId="129" fillId="36" borderId="28" xfId="0" applyFont="1" applyFill="1" applyBorder="1" applyAlignment="1">
      <alignment horizontal="center" vertical="center"/>
    </xf>
    <xf numFmtId="0" fontId="23" fillId="36" borderId="11" xfId="36" applyFont="1" applyFill="1" applyBorder="1" applyAlignment="1" applyProtection="1">
      <alignment horizontal="center" vertical="center" wrapText="1"/>
      <protection locked="0"/>
    </xf>
    <xf numFmtId="0" fontId="72" fillId="36" borderId="11" xfId="36" applyFont="1" applyFill="1" applyBorder="1" applyAlignment="1" applyProtection="1">
      <alignment horizontal="left" vertical="center" wrapText="1"/>
      <protection hidden="1"/>
    </xf>
    <xf numFmtId="0" fontId="23" fillId="39" borderId="11" xfId="36" applyFont="1" applyFill="1" applyBorder="1" applyAlignment="1" applyProtection="1">
      <alignment horizontal="center" vertical="center" wrapText="1"/>
      <protection locked="0"/>
    </xf>
    <xf numFmtId="0" fontId="72" fillId="39" borderId="11" xfId="36" applyFont="1" applyFill="1" applyBorder="1" applyAlignment="1" applyProtection="1">
      <alignment horizontal="left" vertical="center" wrapText="1"/>
      <protection hidden="1"/>
    </xf>
    <xf numFmtId="0" fontId="72" fillId="39" borderId="11" xfId="36" applyFont="1" applyFill="1" applyBorder="1" applyAlignment="1" applyProtection="1">
      <alignment horizontal="center" vertical="center" wrapText="1"/>
      <protection hidden="1"/>
    </xf>
    <xf numFmtId="0" fontId="128" fillId="39" borderId="11" xfId="36" applyFont="1" applyFill="1" applyBorder="1" applyAlignment="1" applyProtection="1">
      <alignment horizontal="center" vertical="center" wrapText="1"/>
      <protection locked="0"/>
    </xf>
    <xf numFmtId="0" fontId="128" fillId="39" borderId="11" xfId="36" applyFont="1" applyFill="1" applyBorder="1" applyAlignment="1" applyProtection="1">
      <alignment vertical="center" wrapText="1"/>
      <protection locked="0"/>
    </xf>
    <xf numFmtId="0" fontId="85" fillId="39" borderId="11" xfId="36" applyFont="1" applyFill="1" applyBorder="1" applyAlignment="1" applyProtection="1">
      <alignment horizontal="center" vertical="center" wrapText="1"/>
      <protection locked="0"/>
    </xf>
    <xf numFmtId="167" fontId="23" fillId="39" borderId="11" xfId="36" applyNumberFormat="1" applyFont="1" applyFill="1" applyBorder="1" applyAlignment="1" applyProtection="1">
      <alignment horizontal="center" vertical="center" wrapText="1"/>
      <protection locked="0"/>
    </xf>
    <xf numFmtId="0" fontId="129" fillId="39" borderId="28" xfId="0" applyFont="1" applyFill="1" applyBorder="1" applyAlignment="1">
      <alignment horizontal="center" vertical="center" wrapText="1"/>
    </xf>
    <xf numFmtId="0" fontId="129" fillId="39" borderId="28" xfId="0" applyFont="1" applyFill="1" applyBorder="1" applyAlignment="1">
      <alignment horizontal="center" vertical="center"/>
    </xf>
    <xf numFmtId="14" fontId="23" fillId="39" borderId="11" xfId="36" applyNumberFormat="1" applyFont="1" applyFill="1" applyBorder="1" applyAlignment="1" applyProtection="1">
      <alignment horizontal="center" vertical="center" wrapText="1"/>
      <protection locked="0"/>
    </xf>
    <xf numFmtId="0" fontId="23" fillId="39" borderId="11" xfId="36" applyFont="1" applyFill="1" applyBorder="1" applyAlignment="1" applyProtection="1">
      <alignment vertical="center" wrapText="1"/>
      <protection locked="0"/>
    </xf>
    <xf numFmtId="0" fontId="23" fillId="39" borderId="11" xfId="36" applyFont="1" applyFill="1" applyBorder="1" applyAlignment="1" applyProtection="1">
      <alignment horizontal="left" vertical="center" wrapText="1"/>
      <protection locked="0"/>
    </xf>
    <xf numFmtId="49" fontId="23" fillId="39" borderId="11" xfId="36" applyNumberFormat="1" applyFont="1" applyFill="1" applyBorder="1" applyAlignment="1" applyProtection="1">
      <alignment horizontal="center" vertical="center" wrapText="1"/>
      <protection locked="0"/>
    </xf>
    <xf numFmtId="1" fontId="23" fillId="39" borderId="11" xfId="36" applyNumberFormat="1" applyFont="1" applyFill="1" applyBorder="1" applyAlignment="1" applyProtection="1">
      <alignment horizontal="center" vertical="center" wrapText="1"/>
      <protection locked="0"/>
    </xf>
    <xf numFmtId="0" fontId="128" fillId="39" borderId="11" xfId="36" applyFont="1" applyFill="1" applyBorder="1" applyAlignment="1" applyProtection="1">
      <alignment horizontal="left" vertical="center" wrapText="1"/>
      <protection locked="0"/>
    </xf>
    <xf numFmtId="0" fontId="93" fillId="0" borderId="11" xfId="0" applyFont="1" applyBorder="1" applyAlignment="1">
      <alignment horizontal="left" vertical="center" wrapText="1"/>
    </xf>
    <xf numFmtId="0" fontId="83" fillId="35" borderId="20" xfId="0" applyNumberFormat="1" applyFont="1" applyFill="1" applyBorder="1" applyAlignment="1">
      <alignment vertical="center" wrapText="1"/>
    </xf>
    <xf numFmtId="0" fontId="83" fillId="35" borderId="21" xfId="0" applyNumberFormat="1" applyFont="1" applyFill="1" applyBorder="1" applyAlignment="1">
      <alignment vertical="center" wrapText="1"/>
    </xf>
    <xf numFmtId="0" fontId="83" fillId="35" borderId="19" xfId="0" applyNumberFormat="1" applyFont="1" applyFill="1" applyBorder="1" applyAlignment="1">
      <alignment horizontal="center" vertical="center" wrapText="1"/>
    </xf>
    <xf numFmtId="167" fontId="46" fillId="0" borderId="11" xfId="36" quotePrefix="1" applyNumberFormat="1" applyFont="1" applyFill="1" applyBorder="1" applyAlignment="1" applyProtection="1">
      <alignment horizontal="center" vertical="center"/>
      <protection locked="0"/>
    </xf>
    <xf numFmtId="0" fontId="123" fillId="33" borderId="10" xfId="36" applyFont="1" applyFill="1" applyBorder="1" applyAlignment="1" applyProtection="1">
      <alignment vertical="center" wrapText="1"/>
      <protection locked="0"/>
    </xf>
    <xf numFmtId="0" fontId="123" fillId="33" borderId="12" xfId="36" applyFont="1" applyFill="1" applyBorder="1" applyAlignment="1" applyProtection="1">
      <alignment vertical="center" wrapText="1"/>
      <protection locked="0"/>
    </xf>
    <xf numFmtId="0" fontId="130" fillId="47" borderId="0" xfId="36" applyFont="1" applyFill="1" applyBorder="1" applyAlignment="1" applyProtection="1">
      <alignment horizontal="left" wrapText="1"/>
      <protection locked="0"/>
    </xf>
    <xf numFmtId="0" fontId="131" fillId="0" borderId="0" xfId="36" applyFont="1" applyFill="1" applyAlignment="1">
      <alignment vertical="center"/>
    </xf>
    <xf numFmtId="0" fontId="131" fillId="0" borderId="0" xfId="36" applyFont="1" applyFill="1" applyAlignment="1">
      <alignment horizontal="center" vertical="center"/>
    </xf>
    <xf numFmtId="0" fontId="131" fillId="0" borderId="0" xfId="36" applyFont="1" applyFill="1"/>
    <xf numFmtId="0" fontId="131" fillId="0" borderId="0" xfId="36" applyFont="1" applyFill="1" applyAlignment="1"/>
    <xf numFmtId="0" fontId="132" fillId="0" borderId="0" xfId="36" applyFont="1" applyAlignment="1" applyProtection="1">
      <alignment wrapText="1"/>
      <protection locked="0"/>
    </xf>
    <xf numFmtId="0" fontId="132" fillId="0" borderId="0" xfId="36" applyFont="1" applyAlignment="1" applyProtection="1">
      <alignment vertical="center" wrapText="1"/>
      <protection locked="0"/>
    </xf>
    <xf numFmtId="0" fontId="133" fillId="0" borderId="0" xfId="36" applyFont="1" applyFill="1" applyAlignment="1">
      <alignment vertical="center"/>
    </xf>
    <xf numFmtId="0" fontId="133" fillId="0" borderId="0" xfId="36" applyFont="1" applyFill="1"/>
    <xf numFmtId="0" fontId="133" fillId="0" borderId="0" xfId="36" applyFont="1" applyFill="1" applyAlignment="1">
      <alignment horizontal="center"/>
    </xf>
    <xf numFmtId="167" fontId="92" fillId="38" borderId="11" xfId="0" applyNumberFormat="1" applyFont="1" applyFill="1" applyBorder="1" applyAlignment="1">
      <alignment horizontal="center" vertical="center"/>
    </xf>
    <xf numFmtId="0" fontId="71" fillId="38" borderId="11" xfId="0" applyFont="1" applyFill="1" applyBorder="1" applyAlignment="1">
      <alignment horizontal="center" vertical="center"/>
    </xf>
    <xf numFmtId="0" fontId="93" fillId="38" borderId="11" xfId="0" applyFont="1" applyFill="1" applyBorder="1" applyAlignment="1">
      <alignment horizontal="left" vertical="center" wrapText="1"/>
    </xf>
    <xf numFmtId="169" fontId="92" fillId="34" borderId="11" xfId="0" applyNumberFormat="1" applyFont="1" applyFill="1" applyBorder="1" applyAlignment="1">
      <alignment horizontal="center" vertical="center" wrapText="1"/>
    </xf>
    <xf numFmtId="164" fontId="103" fillId="35" borderId="17" xfId="0" applyNumberFormat="1" applyFont="1" applyFill="1" applyBorder="1" applyAlignment="1">
      <alignment horizontal="right" vertical="center"/>
    </xf>
    <xf numFmtId="164" fontId="103" fillId="35" borderId="0" xfId="0" applyNumberFormat="1" applyFont="1" applyFill="1" applyBorder="1" applyAlignment="1">
      <alignment horizontal="right" vertical="center"/>
    </xf>
    <xf numFmtId="164" fontId="103" fillId="35" borderId="45" xfId="0" applyNumberFormat="1" applyFont="1" applyFill="1" applyBorder="1" applyAlignment="1">
      <alignment horizontal="right" vertical="center"/>
    </xf>
    <xf numFmtId="164" fontId="103" fillId="35" borderId="46" xfId="0" applyNumberFormat="1" applyFont="1" applyFill="1" applyBorder="1" applyAlignment="1">
      <alignment horizontal="right" vertical="center"/>
    </xf>
    <xf numFmtId="164" fontId="103" fillId="35" borderId="47" xfId="0" applyNumberFormat="1" applyFont="1" applyFill="1" applyBorder="1" applyAlignment="1">
      <alignment horizontal="right" vertical="center"/>
    </xf>
    <xf numFmtId="164" fontId="103" fillId="35" borderId="48" xfId="0" applyNumberFormat="1" applyFont="1" applyFill="1" applyBorder="1" applyAlignment="1">
      <alignment horizontal="right" vertical="center"/>
    </xf>
    <xf numFmtId="164" fontId="83" fillId="35" borderId="19" xfId="0" applyNumberFormat="1" applyFont="1" applyFill="1" applyBorder="1" applyAlignment="1">
      <alignment horizontal="left" vertical="center" wrapText="1"/>
    </xf>
    <xf numFmtId="164" fontId="83" fillId="35" borderId="20" xfId="0" applyNumberFormat="1" applyFont="1" applyFill="1" applyBorder="1" applyAlignment="1">
      <alignment horizontal="left" vertical="center" wrapText="1"/>
    </xf>
    <xf numFmtId="164" fontId="83" fillId="35" borderId="21" xfId="0" applyNumberFormat="1" applyFont="1" applyFill="1" applyBorder="1" applyAlignment="1">
      <alignment horizontal="left" vertical="center" wrapText="1"/>
    </xf>
    <xf numFmtId="164" fontId="25" fillId="35" borderId="17" xfId="0" applyNumberFormat="1" applyFont="1" applyFill="1" applyBorder="1" applyAlignment="1">
      <alignment horizontal="center"/>
    </xf>
    <xf numFmtId="164" fontId="25" fillId="35" borderId="0" xfId="0" applyNumberFormat="1" applyFont="1" applyFill="1" applyBorder="1" applyAlignment="1">
      <alignment horizontal="center"/>
    </xf>
    <xf numFmtId="164" fontId="25" fillId="35" borderId="18" xfId="0" applyNumberFormat="1" applyFont="1" applyFill="1" applyBorder="1" applyAlignment="1">
      <alignment horizontal="center"/>
    </xf>
    <xf numFmtId="0" fontId="25" fillId="35" borderId="17" xfId="0" applyFont="1" applyFill="1" applyBorder="1" applyAlignment="1">
      <alignment horizontal="center"/>
    </xf>
    <xf numFmtId="0" fontId="25" fillId="35" borderId="0" xfId="0" applyFont="1" applyFill="1" applyBorder="1" applyAlignment="1">
      <alignment horizontal="center"/>
    </xf>
    <xf numFmtId="0" fontId="25" fillId="35" borderId="18" xfId="0" applyFont="1" applyFill="1" applyBorder="1" applyAlignment="1">
      <alignment horizontal="center"/>
    </xf>
    <xf numFmtId="0" fontId="103" fillId="35" borderId="17" xfId="0" applyFont="1" applyFill="1" applyBorder="1" applyAlignment="1">
      <alignment horizontal="center" vertical="center" wrapText="1"/>
    </xf>
    <xf numFmtId="0" fontId="103" fillId="35" borderId="0" xfId="0" applyFont="1" applyFill="1" applyBorder="1" applyAlignment="1">
      <alignment horizontal="center" vertical="center" wrapText="1"/>
    </xf>
    <xf numFmtId="0" fontId="103" fillId="35" borderId="18" xfId="0" applyFont="1" applyFill="1" applyBorder="1" applyAlignment="1">
      <alignment horizontal="center" vertical="center" wrapText="1"/>
    </xf>
    <xf numFmtId="0" fontId="28" fillId="35" borderId="17" xfId="0" applyFont="1" applyFill="1" applyBorder="1" applyAlignment="1">
      <alignment horizontal="center" vertical="center" wrapText="1"/>
    </xf>
    <xf numFmtId="0" fontId="28" fillId="35" borderId="0" xfId="0" applyFont="1" applyFill="1" applyBorder="1" applyAlignment="1">
      <alignment horizontal="center" vertical="center" wrapText="1"/>
    </xf>
    <xf numFmtId="0" fontId="28" fillId="35" borderId="18" xfId="0" applyFont="1" applyFill="1" applyBorder="1" applyAlignment="1">
      <alignment horizontal="center" vertical="center" wrapText="1"/>
    </xf>
    <xf numFmtId="164" fontId="26" fillId="35" borderId="17" xfId="0" applyNumberFormat="1" applyFont="1" applyFill="1" applyBorder="1" applyAlignment="1">
      <alignment horizontal="center" vertical="center" wrapText="1"/>
    </xf>
    <xf numFmtId="164" fontId="26" fillId="35" borderId="0" xfId="0" applyNumberFormat="1" applyFont="1" applyFill="1" applyBorder="1" applyAlignment="1">
      <alignment horizontal="center" vertical="center"/>
    </xf>
    <xf numFmtId="164" fontId="26" fillId="35" borderId="18" xfId="0" applyNumberFormat="1" applyFont="1" applyFill="1" applyBorder="1" applyAlignment="1">
      <alignment horizontal="center" vertical="center"/>
    </xf>
    <xf numFmtId="164" fontId="104" fillId="35" borderId="17" xfId="0" applyNumberFormat="1" applyFont="1" applyFill="1" applyBorder="1" applyAlignment="1">
      <alignment horizontal="center" vertical="center" wrapText="1"/>
    </xf>
    <xf numFmtId="0" fontId="104" fillId="35" borderId="0" xfId="0" applyFont="1" applyFill="1" applyBorder="1" applyAlignment="1">
      <alignment horizontal="center" vertical="center" wrapText="1"/>
    </xf>
    <xf numFmtId="0" fontId="104" fillId="35" borderId="18" xfId="0" applyFont="1" applyFill="1" applyBorder="1" applyAlignment="1">
      <alignment horizontal="center" vertical="center" wrapText="1"/>
    </xf>
    <xf numFmtId="164" fontId="87" fillId="35" borderId="17" xfId="0" applyNumberFormat="1" applyFont="1" applyFill="1" applyBorder="1" applyAlignment="1">
      <alignment horizontal="right"/>
    </xf>
    <xf numFmtId="164" fontId="87" fillId="35" borderId="0" xfId="0" applyNumberFormat="1" applyFont="1" applyFill="1" applyBorder="1" applyAlignment="1">
      <alignment horizontal="right"/>
    </xf>
    <xf numFmtId="164" fontId="105" fillId="28" borderId="49" xfId="0" applyNumberFormat="1" applyFont="1" applyFill="1" applyBorder="1" applyAlignment="1">
      <alignment horizontal="center" vertical="center"/>
    </xf>
    <xf numFmtId="164" fontId="105" fillId="28" borderId="50" xfId="0" applyNumberFormat="1" applyFont="1" applyFill="1" applyBorder="1" applyAlignment="1">
      <alignment horizontal="center" vertical="center"/>
    </xf>
    <xf numFmtId="164" fontId="105" fillId="28" borderId="51" xfId="0" applyNumberFormat="1" applyFont="1" applyFill="1" applyBorder="1" applyAlignment="1">
      <alignment horizontal="center" vertical="center"/>
    </xf>
    <xf numFmtId="0" fontId="24" fillId="35" borderId="17" xfId="0" applyFont="1" applyFill="1" applyBorder="1" applyAlignment="1">
      <alignment horizontal="center"/>
    </xf>
    <xf numFmtId="0" fontId="24" fillId="35" borderId="0" xfId="0" applyFont="1" applyFill="1" applyBorder="1" applyAlignment="1">
      <alignment horizontal="center"/>
    </xf>
    <xf numFmtId="0" fontId="24" fillId="35" borderId="18" xfId="0" applyFont="1" applyFill="1" applyBorder="1" applyAlignment="1">
      <alignment horizontal="center"/>
    </xf>
    <xf numFmtId="164" fontId="24" fillId="35" borderId="17" xfId="0" applyNumberFormat="1" applyFont="1" applyFill="1" applyBorder="1" applyAlignment="1">
      <alignment horizontal="center"/>
    </xf>
    <xf numFmtId="164" fontId="24" fillId="35" borderId="0" xfId="0" applyNumberFormat="1" applyFont="1" applyFill="1" applyBorder="1" applyAlignment="1">
      <alignment horizontal="center"/>
    </xf>
    <xf numFmtId="164" fontId="24" fillId="35" borderId="18" xfId="0" applyNumberFormat="1" applyFont="1" applyFill="1" applyBorder="1" applyAlignment="1">
      <alignment horizontal="center"/>
    </xf>
    <xf numFmtId="164" fontId="103" fillId="35" borderId="42" xfId="0" applyNumberFormat="1" applyFont="1" applyFill="1" applyBorder="1" applyAlignment="1">
      <alignment horizontal="right" vertical="center"/>
    </xf>
    <xf numFmtId="164" fontId="103" fillId="35" borderId="43" xfId="0" applyNumberFormat="1" applyFont="1" applyFill="1" applyBorder="1" applyAlignment="1">
      <alignment horizontal="right" vertical="center"/>
    </xf>
    <xf numFmtId="164" fontId="103" fillId="35" borderId="44" xfId="0" applyNumberFormat="1" applyFont="1" applyFill="1" applyBorder="1" applyAlignment="1">
      <alignment horizontal="right" vertical="center"/>
    </xf>
    <xf numFmtId="0" fontId="106" fillId="33" borderId="11" xfId="0" applyFont="1" applyFill="1" applyBorder="1" applyAlignment="1">
      <alignment horizontal="center" vertical="center" wrapText="1"/>
    </xf>
    <xf numFmtId="0" fontId="107" fillId="33" borderId="11" xfId="0" applyFont="1" applyFill="1" applyBorder="1" applyAlignment="1">
      <alignment horizontal="center" vertical="center" wrapText="1"/>
    </xf>
    <xf numFmtId="0" fontId="108" fillId="28" borderId="13" xfId="0" applyFont="1" applyFill="1" applyBorder="1" applyAlignment="1">
      <alignment horizontal="left" vertical="center" wrapText="1"/>
    </xf>
    <xf numFmtId="0" fontId="108" fillId="28" borderId="23" xfId="0" applyFont="1" applyFill="1" applyBorder="1" applyAlignment="1">
      <alignment horizontal="left" vertical="center" wrapText="1"/>
    </xf>
    <xf numFmtId="0" fontId="58" fillId="27" borderId="0" xfId="0" applyFont="1" applyFill="1" applyBorder="1" applyAlignment="1">
      <alignment horizontal="center" vertical="center" wrapText="1"/>
    </xf>
    <xf numFmtId="0" fontId="58" fillId="27" borderId="18" xfId="0" applyFont="1" applyFill="1" applyBorder="1" applyAlignment="1">
      <alignment horizontal="center" vertical="center" wrapText="1"/>
    </xf>
    <xf numFmtId="0" fontId="109" fillId="25" borderId="15" xfId="0" applyFont="1" applyFill="1" applyBorder="1" applyAlignment="1">
      <alignment horizontal="center" vertical="center" wrapText="1"/>
    </xf>
    <xf numFmtId="0" fontId="109" fillId="25" borderId="16" xfId="0" applyFont="1" applyFill="1" applyBorder="1" applyAlignment="1">
      <alignment horizontal="center" vertical="center" wrapText="1"/>
    </xf>
    <xf numFmtId="0" fontId="46" fillId="34" borderId="0" xfId="0" applyFont="1" applyFill="1" applyBorder="1" applyAlignment="1">
      <alignment horizontal="center" vertical="center" wrapText="1"/>
    </xf>
    <xf numFmtId="0" fontId="46" fillId="34" borderId="18" xfId="0" applyFont="1" applyFill="1" applyBorder="1" applyAlignment="1">
      <alignment horizontal="center" vertical="center" wrapText="1"/>
    </xf>
    <xf numFmtId="0" fontId="93" fillId="38" borderId="13" xfId="0" applyFont="1" applyFill="1" applyBorder="1" applyAlignment="1">
      <alignment horizontal="center"/>
    </xf>
    <xf numFmtId="0" fontId="96" fillId="33" borderId="28" xfId="36" applyFont="1" applyFill="1" applyBorder="1" applyAlignment="1">
      <alignment horizontal="center" vertical="center" wrapText="1"/>
    </xf>
    <xf numFmtId="0" fontId="96" fillId="33" borderId="29" xfId="36" applyFont="1" applyFill="1" applyBorder="1" applyAlignment="1">
      <alignment horizontal="center" vertical="center" wrapText="1"/>
    </xf>
    <xf numFmtId="0" fontId="96" fillId="33" borderId="11" xfId="36" applyFont="1" applyFill="1" applyBorder="1" applyAlignment="1">
      <alignment horizontal="center" textRotation="90"/>
    </xf>
    <xf numFmtId="0" fontId="110" fillId="28" borderId="0" xfId="36" applyFont="1" applyFill="1" applyBorder="1" applyAlignment="1" applyProtection="1">
      <alignment horizontal="center" vertical="center" wrapText="1"/>
      <protection locked="0"/>
    </xf>
    <xf numFmtId="0" fontId="111" fillId="33" borderId="0" xfId="36" applyFont="1" applyFill="1" applyBorder="1" applyAlignment="1" applyProtection="1">
      <alignment horizontal="center" vertical="center" wrapText="1"/>
      <protection locked="0"/>
    </xf>
    <xf numFmtId="0" fontId="58" fillId="31" borderId="0" xfId="0" applyFont="1" applyFill="1" applyBorder="1" applyAlignment="1">
      <alignment horizontal="center" vertical="center"/>
    </xf>
    <xf numFmtId="0" fontId="70" fillId="33" borderId="30" xfId="36" applyFont="1" applyFill="1" applyBorder="1" applyAlignment="1">
      <alignment horizontal="center" vertical="center"/>
    </xf>
    <xf numFmtId="0" fontId="70" fillId="33" borderId="24" xfId="36" applyFont="1" applyFill="1" applyBorder="1" applyAlignment="1">
      <alignment horizontal="center" vertical="center"/>
    </xf>
    <xf numFmtId="0" fontId="93" fillId="38" borderId="13" xfId="0" applyFont="1" applyFill="1" applyBorder="1" applyAlignment="1">
      <alignment horizontal="center" vertical="center"/>
    </xf>
    <xf numFmtId="0" fontId="93" fillId="38" borderId="24" xfId="0" applyFont="1" applyFill="1" applyBorder="1" applyAlignment="1">
      <alignment horizontal="center" vertical="center"/>
    </xf>
    <xf numFmtId="0" fontId="29" fillId="0" borderId="0" xfId="36"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166" fontId="60" fillId="24" borderId="52" xfId="36" applyNumberFormat="1" applyFont="1" applyFill="1" applyBorder="1" applyAlignment="1" applyProtection="1">
      <alignment horizontal="center" vertical="center" wrapText="1"/>
      <protection locked="0"/>
    </xf>
    <xf numFmtId="0" fontId="118" fillId="30" borderId="11" xfId="36" applyFont="1" applyFill="1" applyBorder="1" applyAlignment="1" applyProtection="1">
      <alignment horizontal="center" vertical="center" wrapText="1"/>
      <protection locked="0"/>
    </xf>
    <xf numFmtId="0" fontId="61" fillId="30" borderId="11" xfId="36" applyFont="1" applyFill="1" applyBorder="1" applyAlignment="1" applyProtection="1">
      <alignment horizontal="center" vertical="center" wrapText="1"/>
      <protection locked="0"/>
    </xf>
    <xf numFmtId="0" fontId="36" fillId="33" borderId="0" xfId="36" applyFont="1" applyFill="1" applyBorder="1" applyAlignment="1" applyProtection="1">
      <alignment horizontal="center" vertical="center" wrapText="1"/>
      <protection locked="0"/>
    </xf>
    <xf numFmtId="0" fontId="35" fillId="30" borderId="0" xfId="36" applyFont="1" applyFill="1" applyBorder="1" applyAlignment="1" applyProtection="1">
      <alignment horizontal="center" vertical="center" wrapText="1"/>
      <protection locked="0"/>
    </xf>
    <xf numFmtId="0" fontId="31" fillId="33" borderId="12" xfId="36" applyFont="1" applyFill="1" applyBorder="1" applyAlignment="1" applyProtection="1">
      <alignment horizontal="left" vertical="center" wrapText="1"/>
      <protection locked="0"/>
    </xf>
    <xf numFmtId="14" fontId="118" fillId="30" borderId="11" xfId="36" applyNumberFormat="1" applyFont="1" applyFill="1" applyBorder="1" applyAlignment="1" applyProtection="1">
      <alignment horizontal="center" vertical="center" wrapText="1"/>
      <protection locked="0"/>
    </xf>
    <xf numFmtId="0" fontId="119" fillId="33" borderId="10" xfId="31" applyFont="1" applyFill="1" applyBorder="1" applyAlignment="1" applyProtection="1">
      <alignment horizontal="left" vertical="center" wrapText="1"/>
      <protection locked="0"/>
    </xf>
    <xf numFmtId="2" fontId="118" fillId="30" borderId="11" xfId="36" applyNumberFormat="1" applyFont="1" applyFill="1" applyBorder="1" applyAlignment="1" applyProtection="1">
      <alignment horizontal="center" vertical="center" wrapText="1"/>
      <protection locked="0"/>
    </xf>
    <xf numFmtId="0" fontId="26" fillId="33" borderId="10" xfId="36" applyFont="1" applyFill="1" applyBorder="1" applyAlignment="1" applyProtection="1">
      <alignment horizontal="right" vertical="center" wrapText="1"/>
      <protection locked="0"/>
    </xf>
    <xf numFmtId="0" fontId="26" fillId="33" borderId="12" xfId="36" applyFont="1" applyFill="1" applyBorder="1" applyAlignment="1" applyProtection="1">
      <alignment horizontal="right" vertical="center" wrapText="1"/>
      <protection locked="0"/>
    </xf>
    <xf numFmtId="165" fontId="31" fillId="33" borderId="12" xfId="36" quotePrefix="1" applyNumberFormat="1" applyFont="1" applyFill="1" applyBorder="1" applyAlignment="1" applyProtection="1">
      <alignment horizontal="left" vertical="center" wrapText="1"/>
      <protection locked="0"/>
    </xf>
    <xf numFmtId="165" fontId="31" fillId="33" borderId="12" xfId="36" applyNumberFormat="1" applyFont="1" applyFill="1" applyBorder="1" applyAlignment="1" applyProtection="1">
      <alignment horizontal="left" vertical="center" wrapText="1"/>
      <protection locked="0"/>
    </xf>
    <xf numFmtId="0" fontId="31" fillId="33" borderId="12" xfId="36" applyFont="1" applyFill="1" applyBorder="1" applyAlignment="1" applyProtection="1">
      <alignment horizontal="center" vertical="center" wrapText="1"/>
      <protection locked="0"/>
    </xf>
    <xf numFmtId="166" fontId="44" fillId="24" borderId="52" xfId="36" applyNumberFormat="1" applyFont="1" applyFill="1" applyBorder="1" applyAlignment="1" applyProtection="1">
      <alignment horizontal="center" vertical="center" wrapText="1"/>
      <protection locked="0"/>
    </xf>
    <xf numFmtId="0" fontId="112" fillId="33" borderId="10" xfId="36" applyNumberFormat="1" applyFont="1" applyFill="1" applyBorder="1" applyAlignment="1" applyProtection="1">
      <alignment horizontal="left" vertical="center" wrapText="1"/>
      <protection locked="0"/>
    </xf>
    <xf numFmtId="0" fontId="112" fillId="33" borderId="12" xfId="36" quotePrefix="1" applyNumberFormat="1" applyFont="1" applyFill="1" applyBorder="1" applyAlignment="1" applyProtection="1">
      <alignment horizontal="left" vertical="center" wrapText="1"/>
      <protection locked="0"/>
    </xf>
    <xf numFmtId="0" fontId="112" fillId="33" borderId="12" xfId="36" applyNumberFormat="1" applyFont="1" applyFill="1" applyBorder="1" applyAlignment="1" applyProtection="1">
      <alignment horizontal="left" vertical="center" wrapText="1"/>
      <protection locked="0"/>
    </xf>
    <xf numFmtId="0" fontId="51" fillId="33" borderId="11" xfId="36" applyFont="1" applyFill="1" applyBorder="1" applyAlignment="1">
      <alignment horizontal="center" vertical="center" wrapText="1"/>
    </xf>
    <xf numFmtId="0" fontId="52" fillId="33" borderId="28" xfId="36" applyFont="1" applyFill="1" applyBorder="1" applyAlignment="1">
      <alignment horizontal="center" textRotation="90" wrapText="1"/>
    </xf>
    <xf numFmtId="0" fontId="52" fillId="33" borderId="29" xfId="36" applyFont="1" applyFill="1" applyBorder="1" applyAlignment="1">
      <alignment horizontal="center" textRotation="90" wrapText="1"/>
    </xf>
    <xf numFmtId="0" fontId="51" fillId="33" borderId="11" xfId="36" applyFont="1" applyFill="1" applyBorder="1" applyAlignment="1" applyProtection="1">
      <alignment horizontal="center" vertical="center" wrapText="1"/>
      <protection locked="0"/>
    </xf>
    <xf numFmtId="167" fontId="45" fillId="33" borderId="10" xfId="36" applyNumberFormat="1" applyFont="1" applyFill="1" applyBorder="1" applyAlignment="1" applyProtection="1">
      <alignment horizontal="left" vertical="center" wrapText="1"/>
      <protection locked="0"/>
    </xf>
    <xf numFmtId="0" fontId="51" fillId="33" borderId="28" xfId="36" applyFont="1" applyFill="1" applyBorder="1" applyAlignment="1">
      <alignment horizontal="center" vertical="center" wrapText="1"/>
    </xf>
    <xf numFmtId="0" fontId="51" fillId="33" borderId="29" xfId="36" applyFont="1" applyFill="1" applyBorder="1" applyAlignment="1">
      <alignment horizontal="center" vertical="center" wrapText="1"/>
    </xf>
    <xf numFmtId="0" fontId="60" fillId="33" borderId="12" xfId="36" applyFont="1" applyFill="1" applyBorder="1" applyAlignment="1" applyProtection="1">
      <alignment horizontal="right" vertical="center" wrapText="1"/>
      <protection locked="0"/>
    </xf>
    <xf numFmtId="0" fontId="112" fillId="33" borderId="12" xfId="36" applyFont="1" applyFill="1" applyBorder="1" applyAlignment="1" applyProtection="1">
      <alignment horizontal="left" vertical="center" wrapText="1"/>
      <protection locked="0"/>
    </xf>
    <xf numFmtId="0" fontId="52" fillId="33" borderId="11" xfId="36" applyFont="1" applyFill="1" applyBorder="1" applyAlignment="1">
      <alignment horizontal="center" textRotation="90" wrapText="1"/>
    </xf>
    <xf numFmtId="0" fontId="110" fillId="33" borderId="0" xfId="36" applyFont="1" applyFill="1" applyBorder="1" applyAlignment="1" applyProtection="1">
      <alignment horizontal="center" vertical="center" wrapText="1"/>
      <protection locked="0"/>
    </xf>
    <xf numFmtId="0" fontId="111" fillId="33" borderId="53" xfId="36" applyFont="1" applyFill="1" applyBorder="1" applyAlignment="1" applyProtection="1">
      <alignment horizontal="center" vertical="center" wrapText="1"/>
      <protection locked="0"/>
    </xf>
    <xf numFmtId="0" fontId="60" fillId="33" borderId="10" xfId="36" applyFont="1" applyFill="1" applyBorder="1" applyAlignment="1" applyProtection="1">
      <alignment horizontal="right" vertical="center" wrapText="1"/>
      <protection locked="0"/>
    </xf>
    <xf numFmtId="0" fontId="113" fillId="33" borderId="10" xfId="31" applyFont="1" applyFill="1" applyBorder="1" applyAlignment="1" applyProtection="1">
      <alignment horizontal="left" vertical="center" wrapText="1"/>
      <protection locked="0"/>
    </xf>
    <xf numFmtId="0" fontId="59" fillId="33" borderId="10" xfId="36" applyNumberFormat="1" applyFont="1" applyFill="1" applyBorder="1" applyAlignment="1" applyProtection="1">
      <alignment horizontal="center" vertical="center" wrapText="1"/>
      <protection locked="0"/>
    </xf>
    <xf numFmtId="167" fontId="87" fillId="33" borderId="10" xfId="36" applyNumberFormat="1" applyFont="1" applyFill="1" applyBorder="1" applyAlignment="1" applyProtection="1">
      <alignment horizontal="left" vertical="center" wrapText="1"/>
      <protection locked="0"/>
    </xf>
    <xf numFmtId="168" fontId="45" fillId="33" borderId="10" xfId="36" applyNumberFormat="1" applyFont="1" applyFill="1" applyBorder="1" applyAlignment="1" applyProtection="1">
      <alignment horizontal="left" vertical="center" wrapText="1"/>
      <protection locked="0"/>
    </xf>
    <xf numFmtId="168" fontId="51" fillId="33" borderId="11" xfId="36" applyNumberFormat="1" applyFont="1" applyFill="1" applyBorder="1" applyAlignment="1">
      <alignment horizontal="center" vertical="center" wrapText="1"/>
    </xf>
    <xf numFmtId="0" fontId="93" fillId="33" borderId="0" xfId="36" applyFont="1" applyFill="1" applyBorder="1" applyAlignment="1" applyProtection="1">
      <alignment horizontal="center" vertical="center" wrapText="1"/>
      <protection locked="0"/>
    </xf>
    <xf numFmtId="0" fontId="114" fillId="30" borderId="53" xfId="36" applyFont="1" applyFill="1" applyBorder="1" applyAlignment="1" applyProtection="1">
      <alignment horizontal="center" vertical="center" wrapText="1"/>
      <protection locked="0"/>
    </xf>
    <xf numFmtId="0" fontId="54" fillId="33" borderId="10" xfId="36" applyFont="1" applyFill="1" applyBorder="1" applyAlignment="1" applyProtection="1">
      <alignment horizontal="right" vertical="center" wrapText="1"/>
      <protection locked="0"/>
    </xf>
    <xf numFmtId="0" fontId="115" fillId="33" borderId="10" xfId="31" applyFont="1" applyFill="1" applyBorder="1" applyAlignment="1" applyProtection="1">
      <alignment horizontal="left" vertical="center" wrapText="1"/>
      <protection locked="0"/>
    </xf>
    <xf numFmtId="0" fontId="116" fillId="33" borderId="10" xfId="36" applyFont="1" applyFill="1" applyBorder="1" applyAlignment="1" applyProtection="1">
      <alignment horizontal="center" vertical="center" wrapText="1"/>
      <protection locked="0"/>
    </xf>
    <xf numFmtId="0" fontId="73" fillId="33" borderId="11" xfId="36" applyFont="1" applyFill="1" applyBorder="1" applyAlignment="1">
      <alignment horizontal="center" vertical="center" textRotation="90" wrapText="1"/>
    </xf>
    <xf numFmtId="0" fontId="54" fillId="33" borderId="10" xfId="36" applyFont="1" applyFill="1" applyBorder="1" applyAlignment="1" applyProtection="1">
      <alignment horizontal="center" vertical="center" wrapText="1"/>
      <protection locked="0"/>
    </xf>
    <xf numFmtId="0" fontId="117" fillId="33" borderId="10" xfId="36" applyFont="1" applyFill="1" applyBorder="1" applyAlignment="1" applyProtection="1">
      <alignment horizontal="left" vertical="center" wrapText="1"/>
      <protection locked="0"/>
    </xf>
    <xf numFmtId="165" fontId="117" fillId="33" borderId="12" xfId="36" quotePrefix="1" applyNumberFormat="1" applyFont="1" applyFill="1" applyBorder="1" applyAlignment="1" applyProtection="1">
      <alignment horizontal="center" vertical="center" wrapText="1"/>
      <protection locked="0"/>
    </xf>
    <xf numFmtId="165" fontId="117" fillId="33" borderId="12" xfId="36" applyNumberFormat="1" applyFont="1" applyFill="1" applyBorder="1" applyAlignment="1" applyProtection="1">
      <alignment horizontal="center" vertical="center" wrapText="1"/>
      <protection locked="0"/>
    </xf>
    <xf numFmtId="2" fontId="73" fillId="33" borderId="11" xfId="36" applyNumberFormat="1" applyFont="1" applyFill="1" applyBorder="1" applyAlignment="1">
      <alignment horizontal="center" vertical="center" textRotation="90" wrapText="1"/>
    </xf>
    <xf numFmtId="166" fontId="93" fillId="24" borderId="52" xfId="36" applyNumberFormat="1" applyFont="1" applyFill="1" applyBorder="1" applyAlignment="1" applyProtection="1">
      <alignment horizontal="center" vertical="center" wrapText="1"/>
      <protection locked="0"/>
    </xf>
    <xf numFmtId="0" fontId="73" fillId="33" borderId="28" xfId="36" applyFont="1" applyFill="1" applyBorder="1" applyAlignment="1">
      <alignment horizontal="center" vertical="center" wrapText="1"/>
    </xf>
    <xf numFmtId="0" fontId="73" fillId="33" borderId="29" xfId="36" applyFont="1" applyFill="1" applyBorder="1" applyAlignment="1">
      <alignment horizontal="center" vertical="center" wrapText="1"/>
    </xf>
    <xf numFmtId="49" fontId="73" fillId="33" borderId="11" xfId="36" applyNumberFormat="1" applyFont="1" applyFill="1" applyBorder="1" applyAlignment="1">
      <alignment horizontal="center" vertical="center" textRotation="90" wrapText="1"/>
    </xf>
    <xf numFmtId="0" fontId="73" fillId="33" borderId="11" xfId="36" applyFont="1" applyFill="1" applyBorder="1" applyAlignment="1">
      <alignment horizontal="center" textRotation="90"/>
    </xf>
    <xf numFmtId="0" fontId="73" fillId="33" borderId="11" xfId="36" applyFont="1" applyFill="1" applyBorder="1" applyAlignment="1">
      <alignment horizontal="center" vertical="center"/>
    </xf>
    <xf numFmtId="0" fontId="54" fillId="33" borderId="12" xfId="36" applyFont="1" applyFill="1" applyBorder="1" applyAlignment="1" applyProtection="1">
      <alignment horizontal="right" vertical="center" wrapText="1"/>
      <protection locked="0"/>
    </xf>
    <xf numFmtId="0" fontId="53" fillId="33" borderId="12" xfId="36" applyFont="1" applyFill="1" applyBorder="1" applyAlignment="1" applyProtection="1">
      <alignment horizontal="left" vertical="center" wrapText="1"/>
      <protection locked="0"/>
    </xf>
    <xf numFmtId="0" fontId="54" fillId="33" borderId="12" xfId="36" applyFont="1" applyFill="1" applyBorder="1" applyAlignment="1" applyProtection="1">
      <alignment horizontal="center" vertical="center" wrapText="1"/>
      <protection locked="0"/>
    </xf>
    <xf numFmtId="0" fontId="120" fillId="45" borderId="54" xfId="0" applyFont="1" applyFill="1" applyBorder="1" applyAlignment="1">
      <alignment horizontal="center" vertical="center"/>
    </xf>
    <xf numFmtId="0" fontId="120" fillId="45" borderId="55" xfId="0" applyFont="1" applyFill="1" applyBorder="1" applyAlignment="1">
      <alignment horizontal="center" vertical="center"/>
    </xf>
    <xf numFmtId="0" fontId="120" fillId="45" borderId="56" xfId="0" applyFont="1" applyFill="1" applyBorder="1" applyAlignment="1">
      <alignment horizontal="center" vertical="center"/>
    </xf>
    <xf numFmtId="0" fontId="121" fillId="42" borderId="57" xfId="0" applyFont="1" applyFill="1" applyBorder="1" applyAlignment="1">
      <alignment horizontal="center" vertical="center"/>
    </xf>
    <xf numFmtId="0" fontId="121" fillId="42" borderId="58" xfId="0" applyFont="1" applyFill="1" applyBorder="1" applyAlignment="1">
      <alignment horizontal="center" vertical="center"/>
    </xf>
    <xf numFmtId="0" fontId="121" fillId="42" borderId="59" xfId="0" applyFont="1" applyFill="1" applyBorder="1" applyAlignment="1">
      <alignment horizontal="center" vertical="center"/>
    </xf>
    <xf numFmtId="170" fontId="60" fillId="42" borderId="37" xfId="36" applyNumberFormat="1" applyFont="1" applyFill="1" applyBorder="1" applyAlignment="1" applyProtection="1">
      <alignment horizontal="center" vertical="center"/>
      <protection locked="0"/>
    </xf>
    <xf numFmtId="170" fontId="60" fillId="42" borderId="40" xfId="36" applyNumberFormat="1" applyFont="1" applyFill="1" applyBorder="1" applyAlignment="1" applyProtection="1">
      <alignment horizontal="center" vertical="center"/>
      <protection locked="0"/>
    </xf>
    <xf numFmtId="170" fontId="60" fillId="42" borderId="38" xfId="36" applyNumberFormat="1" applyFont="1" applyFill="1" applyBorder="1" applyAlignment="1" applyProtection="1">
      <alignment horizontal="center" vertical="center"/>
      <protection locked="0"/>
    </xf>
    <xf numFmtId="0" fontId="67" fillId="42" borderId="57" xfId="0" applyFont="1" applyFill="1" applyBorder="1" applyAlignment="1">
      <alignment horizontal="center" vertical="center" wrapText="1"/>
    </xf>
    <xf numFmtId="0" fontId="67" fillId="42" borderId="58" xfId="0" applyFont="1" applyFill="1" applyBorder="1" applyAlignment="1">
      <alignment horizontal="center" vertical="center" wrapText="1"/>
    </xf>
    <xf numFmtId="0" fontId="67" fillId="42" borderId="59" xfId="0" applyFont="1" applyFill="1" applyBorder="1" applyAlignment="1">
      <alignment horizontal="center" vertical="center" wrapText="1"/>
    </xf>
    <xf numFmtId="0" fontId="67" fillId="42" borderId="60" xfId="0" applyFont="1" applyFill="1" applyBorder="1" applyAlignment="1">
      <alignment horizontal="center" vertical="center" wrapText="1"/>
    </xf>
    <xf numFmtId="0" fontId="67" fillId="42" borderId="39" xfId="0" applyFont="1" applyFill="1" applyBorder="1" applyAlignment="1">
      <alignment horizontal="center" vertical="center" wrapText="1"/>
    </xf>
    <xf numFmtId="0" fontId="67" fillId="42" borderId="61" xfId="0" applyFont="1" applyFill="1" applyBorder="1" applyAlignment="1">
      <alignment horizontal="center" vertical="center" wrapText="1"/>
    </xf>
    <xf numFmtId="0" fontId="33" fillId="0" borderId="10" xfId="36" applyFont="1" applyFill="1" applyBorder="1" applyAlignment="1" applyProtection="1">
      <alignment horizontal="center" vertical="center" wrapText="1"/>
      <protection locked="0"/>
    </xf>
    <xf numFmtId="0" fontId="33" fillId="0" borderId="10" xfId="36" applyFont="1" applyFill="1" applyBorder="1" applyAlignment="1" applyProtection="1">
      <alignment vertical="center" wrapText="1"/>
      <protection locked="0"/>
    </xf>
    <xf numFmtId="0" fontId="35" fillId="29" borderId="24" xfId="36" applyFont="1" applyFill="1" applyBorder="1" applyAlignment="1" applyProtection="1">
      <alignment horizontal="right" vertical="center" wrapText="1"/>
      <protection locked="0"/>
    </xf>
    <xf numFmtId="166" fontId="35" fillId="29" borderId="24" xfId="36" applyNumberFormat="1" applyFont="1" applyFill="1" applyBorder="1" applyAlignment="1" applyProtection="1">
      <alignment horizontal="center" vertical="center" wrapText="1"/>
      <protection locked="0"/>
    </xf>
    <xf numFmtId="0" fontId="122" fillId="28" borderId="0" xfId="36" applyFont="1" applyFill="1" applyBorder="1" applyAlignment="1" applyProtection="1">
      <alignment horizontal="center" vertical="center" wrapText="1"/>
      <protection locked="0"/>
    </xf>
    <xf numFmtId="0" fontId="114" fillId="33" borderId="0" xfId="36" applyFont="1" applyFill="1" applyBorder="1" applyAlignment="1" applyProtection="1">
      <alignment horizontal="center" vertical="center" wrapText="1"/>
      <protection locked="0"/>
    </xf>
    <xf numFmtId="0" fontId="71" fillId="31" borderId="0" xfId="31" applyFont="1" applyFill="1" applyBorder="1" applyAlignment="1" applyProtection="1">
      <alignment horizontal="center" vertical="center"/>
    </xf>
    <xf numFmtId="0" fontId="60" fillId="40" borderId="11" xfId="0" applyFont="1" applyFill="1" applyBorder="1" applyAlignment="1">
      <alignment horizontal="center" vertical="center" wrapText="1"/>
    </xf>
    <xf numFmtId="0" fontId="60" fillId="40" borderId="11" xfId="0" applyFont="1" applyFill="1" applyBorder="1" applyAlignment="1">
      <alignment horizontal="center" vertical="center"/>
    </xf>
    <xf numFmtId="0" fontId="60" fillId="34" borderId="30" xfId="0" applyFont="1" applyFill="1" applyBorder="1" applyAlignment="1">
      <alignment horizontal="center" vertical="center"/>
    </xf>
    <xf numFmtId="0" fontId="60" fillId="34" borderId="25" xfId="0" applyFont="1" applyFill="1" applyBorder="1" applyAlignment="1">
      <alignment horizontal="center" vertical="center"/>
    </xf>
    <xf numFmtId="0" fontId="60" fillId="34" borderId="11" xfId="0" applyFont="1" applyFill="1" applyBorder="1" applyAlignment="1">
      <alignment horizontal="center" vertical="center"/>
    </xf>
    <xf numFmtId="22" fontId="71" fillId="31" borderId="0" xfId="31" applyNumberFormat="1" applyFont="1" applyFill="1" applyBorder="1" applyAlignment="1" applyProtection="1">
      <alignment horizontal="center" vertical="center"/>
    </xf>
    <xf numFmtId="0" fontId="71" fillId="39" borderId="0" xfId="31" applyFont="1" applyFill="1" applyBorder="1" applyAlignment="1" applyProtection="1">
      <alignment horizontal="center" vertical="center"/>
    </xf>
    <xf numFmtId="0" fontId="70" fillId="39" borderId="0" xfId="0" applyFont="1" applyFill="1" applyAlignment="1">
      <alignment horizontal="center" vertical="center"/>
    </xf>
    <xf numFmtId="0" fontId="60" fillId="40" borderId="28" xfId="0" applyFont="1" applyFill="1" applyBorder="1" applyAlignment="1">
      <alignment horizontal="center" vertical="center"/>
    </xf>
    <xf numFmtId="0" fontId="60" fillId="40" borderId="29" xfId="0" applyFont="1" applyFill="1" applyBorder="1" applyAlignment="1">
      <alignment horizontal="center" vertical="center"/>
    </xf>
    <xf numFmtId="0" fontId="93" fillId="38" borderId="24" xfId="36" applyFont="1" applyFill="1" applyBorder="1" applyAlignment="1">
      <alignment horizontal="center" vertical="center"/>
    </xf>
    <xf numFmtId="0" fontId="96" fillId="28" borderId="28" xfId="36" applyFont="1" applyFill="1" applyBorder="1" applyAlignment="1">
      <alignment horizontal="center" vertical="center" wrapText="1"/>
    </xf>
    <xf numFmtId="0" fontId="96" fillId="28" borderId="29" xfId="36" applyFont="1" applyFill="1" applyBorder="1" applyAlignment="1">
      <alignment horizontal="center" vertical="center" wrapText="1"/>
    </xf>
    <xf numFmtId="0" fontId="96" fillId="28" borderId="11" xfId="36" applyFont="1" applyFill="1" applyBorder="1" applyAlignment="1">
      <alignment horizontal="center" textRotation="90"/>
    </xf>
    <xf numFmtId="0" fontId="58" fillId="38" borderId="13" xfId="0" applyFont="1" applyFill="1" applyBorder="1" applyAlignment="1">
      <alignment horizontal="center" vertical="center"/>
    </xf>
    <xf numFmtId="0" fontId="86" fillId="33" borderId="12" xfId="36" applyFont="1" applyFill="1" applyBorder="1" applyAlignment="1" applyProtection="1">
      <alignment horizontal="center" vertical="center" wrapText="1"/>
      <protection locked="0"/>
    </xf>
    <xf numFmtId="0" fontId="31" fillId="33" borderId="12" xfId="36" quotePrefix="1" applyFont="1" applyFill="1" applyBorder="1" applyAlignment="1" applyProtection="1">
      <alignment horizontal="center" vertical="center" wrapText="1"/>
      <protection locked="0"/>
    </xf>
    <xf numFmtId="168" fontId="46" fillId="33" borderId="12" xfId="36" applyNumberFormat="1" applyFont="1" applyFill="1" applyBorder="1" applyAlignment="1" applyProtection="1">
      <alignment horizontal="center" vertical="center" wrapText="1"/>
      <protection locked="0"/>
    </xf>
    <xf numFmtId="0" fontId="86" fillId="33" borderId="12" xfId="36" quotePrefix="1" applyFont="1" applyFill="1" applyBorder="1" applyAlignment="1" applyProtection="1">
      <alignment horizontal="center" vertical="center" wrapText="1"/>
      <protection locked="0"/>
    </xf>
    <xf numFmtId="0" fontId="48" fillId="0" borderId="28" xfId="36" applyFont="1" applyFill="1" applyBorder="1" applyAlignment="1">
      <alignment horizontal="center" vertical="center"/>
    </xf>
    <xf numFmtId="0" fontId="48" fillId="0" borderId="62" xfId="36" applyFont="1" applyFill="1" applyBorder="1" applyAlignment="1">
      <alignment horizontal="center" vertical="center"/>
    </xf>
    <xf numFmtId="0" fontId="48" fillId="0" borderId="29" xfId="36" applyFont="1" applyFill="1" applyBorder="1" applyAlignment="1">
      <alignment horizontal="center" vertical="center"/>
    </xf>
    <xf numFmtId="0" fontId="99" fillId="0" borderId="28" xfId="36" applyNumberFormat="1" applyFont="1" applyFill="1" applyBorder="1" applyAlignment="1">
      <alignment horizontal="center" vertical="center"/>
    </xf>
    <xf numFmtId="0" fontId="99" fillId="0" borderId="62" xfId="36" applyNumberFormat="1" applyFont="1" applyFill="1" applyBorder="1" applyAlignment="1">
      <alignment horizontal="center" vertical="center"/>
    </xf>
    <xf numFmtId="0" fontId="99" fillId="0" borderId="29" xfId="36" applyNumberFormat="1" applyFont="1" applyFill="1" applyBorder="1" applyAlignment="1">
      <alignment horizontal="center" vertical="center"/>
    </xf>
    <xf numFmtId="0" fontId="48" fillId="0" borderId="62" xfId="36" applyFont="1" applyFill="1" applyBorder="1" applyAlignment="1">
      <alignment horizontal="center" vertical="center" wrapText="1"/>
    </xf>
    <xf numFmtId="0" fontId="48" fillId="0" borderId="29" xfId="36" applyFont="1" applyFill="1" applyBorder="1" applyAlignment="1">
      <alignment horizontal="center" vertical="center" wrapText="1"/>
    </xf>
    <xf numFmtId="171" fontId="46" fillId="0" borderId="63" xfId="36" applyNumberFormat="1" applyFont="1" applyFill="1" applyBorder="1" applyAlignment="1">
      <alignment horizontal="center" vertical="center"/>
    </xf>
    <xf numFmtId="171" fontId="46" fillId="0" borderId="62" xfId="36" applyNumberFormat="1" applyFont="1" applyFill="1" applyBorder="1" applyAlignment="1">
      <alignment horizontal="center" vertical="center"/>
    </xf>
    <xf numFmtId="171" fontId="46" fillId="0" borderId="64" xfId="36" applyNumberFormat="1" applyFont="1" applyFill="1" applyBorder="1" applyAlignment="1">
      <alignment horizontal="center" vertical="center"/>
    </xf>
    <xf numFmtId="171" fontId="46" fillId="0" borderId="63" xfId="36" applyNumberFormat="1" applyFont="1" applyFill="1" applyBorder="1" applyAlignment="1">
      <alignment horizontal="center" vertical="center" wrapText="1"/>
    </xf>
    <xf numFmtId="171" fontId="46" fillId="0" borderId="62" xfId="36" applyNumberFormat="1" applyFont="1" applyFill="1" applyBorder="1" applyAlignment="1">
      <alignment horizontal="center" vertical="center" wrapText="1"/>
    </xf>
    <xf numFmtId="171" fontId="46" fillId="0" borderId="64" xfId="36" applyNumberFormat="1" applyFont="1" applyFill="1" applyBorder="1" applyAlignment="1">
      <alignment horizontal="center" vertical="center" wrapText="1"/>
    </xf>
    <xf numFmtId="0" fontId="49" fillId="0" borderId="28" xfId="36" applyFont="1" applyFill="1" applyBorder="1" applyAlignment="1">
      <alignment horizontal="center" vertical="center"/>
    </xf>
    <xf numFmtId="0" fontId="49" fillId="0" borderId="62" xfId="36" applyFont="1" applyFill="1" applyBorder="1" applyAlignment="1">
      <alignment horizontal="center" vertical="center"/>
    </xf>
    <xf numFmtId="0" fontId="49" fillId="0" borderId="29" xfId="36" applyFont="1" applyFill="1" applyBorder="1" applyAlignment="1">
      <alignment horizontal="center" vertical="center"/>
    </xf>
    <xf numFmtId="168" fontId="48" fillId="0" borderId="28" xfId="36" applyNumberFormat="1" applyFont="1" applyFill="1" applyBorder="1" applyAlignment="1">
      <alignment horizontal="center" vertical="center"/>
    </xf>
    <xf numFmtId="168" fontId="48" fillId="0" borderId="62" xfId="36" applyNumberFormat="1" applyFont="1" applyFill="1" applyBorder="1" applyAlignment="1">
      <alignment horizontal="center" vertical="center"/>
    </xf>
    <xf numFmtId="168" fontId="48" fillId="0" borderId="29" xfId="36" applyNumberFormat="1" applyFont="1" applyFill="1" applyBorder="1" applyAlignment="1">
      <alignment horizontal="center" vertical="center"/>
    </xf>
    <xf numFmtId="1" fontId="48" fillId="0" borderId="28" xfId="36" applyNumberFormat="1" applyFont="1" applyFill="1" applyBorder="1" applyAlignment="1">
      <alignment horizontal="center" vertical="center"/>
    </xf>
    <xf numFmtId="1" fontId="48" fillId="0" borderId="62" xfId="36" applyNumberFormat="1" applyFont="1" applyFill="1" applyBorder="1" applyAlignment="1">
      <alignment horizontal="center" vertical="center"/>
    </xf>
    <xf numFmtId="1" fontId="48" fillId="0" borderId="29" xfId="36" applyNumberFormat="1" applyFont="1" applyFill="1" applyBorder="1" applyAlignment="1">
      <alignment horizontal="center" vertical="center"/>
    </xf>
    <xf numFmtId="0" fontId="48" fillId="0" borderId="28" xfId="36" applyNumberFormat="1" applyFont="1" applyFill="1" applyBorder="1" applyAlignment="1">
      <alignment horizontal="center" vertical="center" wrapText="1"/>
    </xf>
    <xf numFmtId="0" fontId="48" fillId="0" borderId="62" xfId="36" applyNumberFormat="1" applyFont="1" applyFill="1" applyBorder="1" applyAlignment="1">
      <alignment horizontal="center" vertical="center" wrapText="1"/>
    </xf>
    <xf numFmtId="0" fontId="48" fillId="0" borderId="64" xfId="36" applyNumberFormat="1" applyFont="1" applyFill="1" applyBorder="1" applyAlignment="1">
      <alignment horizontal="center" vertical="center" wrapText="1"/>
    </xf>
    <xf numFmtId="0" fontId="56" fillId="0" borderId="68" xfId="36" applyNumberFormat="1" applyFont="1" applyFill="1" applyBorder="1" applyAlignment="1">
      <alignment horizontal="center" vertical="center" wrapText="1"/>
    </xf>
    <xf numFmtId="0" fontId="56" fillId="0" borderId="66" xfId="36" applyNumberFormat="1" applyFont="1" applyFill="1" applyBorder="1" applyAlignment="1">
      <alignment horizontal="center" vertical="center" wrapText="1"/>
    </xf>
    <xf numFmtId="0" fontId="56" fillId="0" borderId="67" xfId="36" applyNumberFormat="1" applyFont="1" applyFill="1" applyBorder="1" applyAlignment="1">
      <alignment horizontal="center" vertical="center" wrapText="1"/>
    </xf>
    <xf numFmtId="0" fontId="111" fillId="47" borderId="53" xfId="36" applyFont="1" applyFill="1" applyBorder="1" applyAlignment="1" applyProtection="1">
      <alignment horizontal="center" vertical="center" wrapText="1"/>
      <protection locked="0"/>
    </xf>
    <xf numFmtId="0" fontId="123" fillId="33" borderId="10" xfId="36" applyFont="1" applyFill="1" applyBorder="1" applyAlignment="1" applyProtection="1">
      <alignment horizontal="center" vertical="center" wrapText="1"/>
      <protection locked="0"/>
    </xf>
    <xf numFmtId="0" fontId="70" fillId="33" borderId="30" xfId="36" applyFont="1" applyFill="1" applyBorder="1" applyAlignment="1">
      <alignment horizontal="left" vertical="center"/>
    </xf>
    <xf numFmtId="0" fontId="70" fillId="33" borderId="24" xfId="36" applyFont="1" applyFill="1" applyBorder="1" applyAlignment="1">
      <alignment horizontal="left" vertical="center"/>
    </xf>
    <xf numFmtId="0" fontId="70" fillId="33" borderId="25" xfId="36" applyFont="1" applyFill="1" applyBorder="1" applyAlignment="1">
      <alignment horizontal="left" vertical="center"/>
    </xf>
    <xf numFmtId="0" fontId="56" fillId="0" borderId="65" xfId="36" applyNumberFormat="1" applyFont="1" applyFill="1" applyBorder="1" applyAlignment="1">
      <alignment horizontal="center" vertical="center" wrapText="1"/>
    </xf>
    <xf numFmtId="166" fontId="60" fillId="47" borderId="52" xfId="36" applyNumberFormat="1" applyFont="1" applyFill="1" applyBorder="1" applyAlignment="1" applyProtection="1">
      <alignment horizontal="center" vertical="center" wrapText="1"/>
      <protection locked="0"/>
    </xf>
    <xf numFmtId="0" fontId="122" fillId="34" borderId="13" xfId="0" applyFont="1" applyFill="1" applyBorder="1" applyAlignment="1">
      <alignment horizontal="center" vertical="center" wrapText="1"/>
    </xf>
    <xf numFmtId="0" fontId="73" fillId="34" borderId="13" xfId="0" applyFont="1" applyFill="1" applyBorder="1" applyAlignment="1">
      <alignment horizontal="right" vertical="center" wrapText="1"/>
    </xf>
  </cellXfs>
  <cellStyles count="49">
    <cellStyle name="%20 - Vurgu1" xfId="1" builtinId="30" customBuiltin="1"/>
    <cellStyle name="%20 - Vurgu2" xfId="2" builtinId="34" customBuiltin="1"/>
    <cellStyle name="%20 - Vurgu3" xfId="3" builtinId="38" customBuiltin="1"/>
    <cellStyle name="%20 - Vurgu4" xfId="4" builtinId="42" customBuiltin="1"/>
    <cellStyle name="%20 - Vurgu5" xfId="5" builtinId="46" customBuiltin="1"/>
    <cellStyle name="%20 - Vurgu6" xfId="6" builtinId="50" customBuiltin="1"/>
    <cellStyle name="%40 - Vurgu1" xfId="7" builtinId="31" customBuiltin="1"/>
    <cellStyle name="%40 - Vurgu2" xfId="8" builtinId="35" customBuiltin="1"/>
    <cellStyle name="%40 - Vurgu3" xfId="9" builtinId="39" customBuiltin="1"/>
    <cellStyle name="%40 - Vurgu4" xfId="10" builtinId="43" customBuiltin="1"/>
    <cellStyle name="%40 - Vurgu5" xfId="11" builtinId="47" customBuiltin="1"/>
    <cellStyle name="%40 - Vurgu6" xfId="12" builtinId="51" customBuiltin="1"/>
    <cellStyle name="%60 - Vurgu1" xfId="13" builtinId="32" customBuiltin="1"/>
    <cellStyle name="%60 - Vurgu2" xfId="14" builtinId="36" customBuiltin="1"/>
    <cellStyle name="%60 - Vurgu3" xfId="15" builtinId="40" customBuiltin="1"/>
    <cellStyle name="%60 - Vurgu4" xfId="16" builtinId="44" customBuiltin="1"/>
    <cellStyle name="%60 - Vurgu5" xfId="17" builtinId="48" customBuiltin="1"/>
    <cellStyle name="%60 - Vurgu6" xfId="18" builtinId="52" customBuiltin="1"/>
    <cellStyle name="Açıklama Metni" xfId="19" builtinId="53" customBuiltin="1"/>
    <cellStyle name="Ana Başlık" xfId="20" builtinId="15" customBuiltin="1"/>
    <cellStyle name="Bağlı Hücre" xfId="21" builtinId="24" customBuiltin="1"/>
    <cellStyle name="Başlık 1" xfId="22" builtinId="16" customBuiltin="1"/>
    <cellStyle name="Başlık 2" xfId="23" builtinId="17" customBuiltin="1"/>
    <cellStyle name="Başlık 3" xfId="24" builtinId="18" customBuiltin="1"/>
    <cellStyle name="Başlık 4" xfId="25" builtinId="19" customBuiltin="1"/>
    <cellStyle name="Çıkış" xfId="26" builtinId="21" customBuiltin="1"/>
    <cellStyle name="Giriş" xfId="27" builtinId="20" customBuiltin="1"/>
    <cellStyle name="Hesaplama" xfId="28" builtinId="22" customBuiltin="1"/>
    <cellStyle name="İşaretli Hücre" xfId="29" builtinId="23" customBuiltin="1"/>
    <cellStyle name="İyi" xfId="30" builtinId="26" customBuiltin="1"/>
    <cellStyle name="Köprü" xfId="31" builtinId="8"/>
    <cellStyle name="Köprü 2" xfId="32"/>
    <cellStyle name="Köprü 3" xfId="33"/>
    <cellStyle name="Köprü 4" xfId="34"/>
    <cellStyle name="Kötü" xfId="35" builtinId="27" customBuiltin="1"/>
    <cellStyle name="Normal" xfId="0" builtinId="0"/>
    <cellStyle name="Normal 2" xfId="36"/>
    <cellStyle name="Normal 2 2" xfId="48"/>
    <cellStyle name="Normal_AZ IF ÇOK İŞ" xfId="37"/>
    <cellStyle name="Not" xfId="38" builtinId="10" customBuiltin="1"/>
    <cellStyle name="Nötr" xfId="39" builtinId="28" customBuiltin="1"/>
    <cellStyle name="Toplam" xfId="40" builtinId="25" customBuiltin="1"/>
    <cellStyle name="Uyarı Metni" xfId="41" builtinId="11" customBuiltin="1"/>
    <cellStyle name="Vurgu1" xfId="42" builtinId="29" customBuiltin="1"/>
    <cellStyle name="Vurgu2" xfId="43" builtinId="33" customBuiltin="1"/>
    <cellStyle name="Vurgu3" xfId="44" builtinId="37" customBuiltin="1"/>
    <cellStyle name="Vurgu4" xfId="45" builtinId="41" customBuiltin="1"/>
    <cellStyle name="Vurgu5" xfId="46" builtinId="45" customBuiltin="1"/>
    <cellStyle name="Vurgu6" xfId="47" builtinId="49" customBuiltin="1"/>
  </cellStyles>
  <dxfs count="93">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9" defaultPivotStyle="PivotStyleLight16"/>
  <colors>
    <mruColors>
      <color rgb="FFF9F9C8"/>
      <color rgb="FFE7F6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7</xdr:col>
      <xdr:colOff>285750</xdr:colOff>
      <xdr:row>2</xdr:row>
      <xdr:rowOff>104775</xdr:rowOff>
    </xdr:from>
    <xdr:to>
      <xdr:col>8</xdr:col>
      <xdr:colOff>533400</xdr:colOff>
      <xdr:row>7</xdr:row>
      <xdr:rowOff>95250</xdr:rowOff>
    </xdr:to>
    <xdr:pic>
      <xdr:nvPicPr>
        <xdr:cNvPr id="186690" name="Resim 1"/>
        <xdr:cNvPicPr>
          <a:picLocks noChangeArrowheads="1"/>
        </xdr:cNvPicPr>
      </xdr:nvPicPr>
      <xdr:blipFill>
        <a:blip xmlns:r="http://schemas.openxmlformats.org/officeDocument/2006/relationships" r:embed="rId1" cstate="print"/>
        <a:srcRect/>
        <a:stretch>
          <a:fillRect/>
        </a:stretch>
      </xdr:blipFill>
      <xdr:spPr bwMode="auto">
        <a:xfrm>
          <a:off x="4352925" y="1743075"/>
          <a:ext cx="800100" cy="819150"/>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0</xdr:col>
      <xdr:colOff>295275</xdr:colOff>
      <xdr:row>19</xdr:row>
      <xdr:rowOff>371475</xdr:rowOff>
    </xdr:from>
    <xdr:to>
      <xdr:col>1</xdr:col>
      <xdr:colOff>266700</xdr:colOff>
      <xdr:row>21</xdr:row>
      <xdr:rowOff>180975</xdr:rowOff>
    </xdr:to>
    <xdr:grpSp>
      <xdr:nvGrpSpPr>
        <xdr:cNvPr id="186991" name="5 Grup"/>
        <xdr:cNvGrpSpPr>
          <a:grpSpLocks/>
        </xdr:cNvGrpSpPr>
      </xdr:nvGrpSpPr>
      <xdr:grpSpPr bwMode="auto">
        <a:xfrm>
          <a:off x="310515" y="7624752"/>
          <a:ext cx="760777" cy="681870"/>
          <a:chOff x="254794" y="7798490"/>
          <a:chExt cx="523770" cy="541683"/>
        </a:xfrm>
      </xdr:grpSpPr>
      <xdr:sp macro="" textlink="">
        <xdr:nvSpPr>
          <xdr:cNvPr id="5" name="4 Güneş"/>
          <xdr:cNvSpPr/>
        </xdr:nvSpPr>
        <xdr:spPr>
          <a:xfrm>
            <a:off x="254794" y="7798490"/>
            <a:ext cx="523770" cy="541683"/>
          </a:xfrm>
          <a:prstGeom prst="sun">
            <a:avLst/>
          </a:prstGeom>
          <a:solidFill>
            <a:srgbClr val="FFFFCC"/>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pic>
        <xdr:nvPicPr>
          <xdr:cNvPr id="186994" name="Resim 1"/>
          <xdr:cNvPicPr>
            <a:picLocks noChangeArrowheads="1"/>
          </xdr:cNvPicPr>
        </xdr:nvPicPr>
        <xdr:blipFill>
          <a:blip xmlns:r="http://schemas.openxmlformats.org/officeDocument/2006/relationships" r:embed="rId2" cstate="print"/>
          <a:srcRect/>
          <a:stretch>
            <a:fillRect/>
          </a:stretch>
        </xdr:blipFill>
        <xdr:spPr bwMode="auto">
          <a:xfrm>
            <a:off x="376238" y="7934326"/>
            <a:ext cx="273843" cy="278606"/>
          </a:xfrm>
          <a:prstGeom prst="rect">
            <a:avLst/>
          </a:prstGeom>
          <a:noFill/>
          <a:ln w="9525">
            <a:noFill/>
            <a:miter lim="800000"/>
            <a:headEnd/>
            <a:tailEnd/>
          </a:ln>
        </xdr:spPr>
      </xdr:pic>
    </xdr:grpSp>
    <xdr:clientData/>
  </xdr:twoCellAnchor>
  <xdr:twoCellAnchor editAs="oneCell">
    <xdr:from>
      <xdr:col>2</xdr:col>
      <xdr:colOff>123825</xdr:colOff>
      <xdr:row>2</xdr:row>
      <xdr:rowOff>76200</xdr:rowOff>
    </xdr:from>
    <xdr:to>
      <xdr:col>3</xdr:col>
      <xdr:colOff>514350</xdr:colOff>
      <xdr:row>8</xdr:row>
      <xdr:rowOff>19050</xdr:rowOff>
    </xdr:to>
    <xdr:pic>
      <xdr:nvPicPr>
        <xdr:cNvPr id="186992" name="Resim 2"/>
        <xdr:cNvPicPr>
          <a:picLocks noChangeAspect="1"/>
        </xdr:cNvPicPr>
      </xdr:nvPicPr>
      <xdr:blipFill>
        <a:blip xmlns:r="http://schemas.openxmlformats.org/officeDocument/2006/relationships" r:embed="rId3"/>
        <a:srcRect/>
        <a:stretch>
          <a:fillRect/>
        </a:stretch>
      </xdr:blipFill>
      <xdr:spPr bwMode="auto">
        <a:xfrm>
          <a:off x="1428750" y="1714500"/>
          <a:ext cx="942975" cy="9334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1076325</xdr:colOff>
      <xdr:row>0</xdr:row>
      <xdr:rowOff>66675</xdr:rowOff>
    </xdr:from>
    <xdr:to>
      <xdr:col>13</xdr:col>
      <xdr:colOff>2038350</xdr:colOff>
      <xdr:row>1</xdr:row>
      <xdr:rowOff>190500</xdr:rowOff>
    </xdr:to>
    <xdr:pic>
      <xdr:nvPicPr>
        <xdr:cNvPr id="188523" name="Resim 1"/>
        <xdr:cNvPicPr>
          <a:picLocks noChangeArrowheads="1"/>
        </xdr:cNvPicPr>
      </xdr:nvPicPr>
      <xdr:blipFill>
        <a:blip xmlns:r="http://schemas.openxmlformats.org/officeDocument/2006/relationships" r:embed="rId1" cstate="print"/>
        <a:srcRect/>
        <a:stretch>
          <a:fillRect/>
        </a:stretch>
      </xdr:blipFill>
      <xdr:spPr bwMode="auto">
        <a:xfrm>
          <a:off x="11191875" y="66675"/>
          <a:ext cx="962025"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2</xdr:col>
      <xdr:colOff>447675</xdr:colOff>
      <xdr:row>0</xdr:row>
      <xdr:rowOff>161925</xdr:rowOff>
    </xdr:from>
    <xdr:to>
      <xdr:col>3</xdr:col>
      <xdr:colOff>771525</xdr:colOff>
      <xdr:row>1</xdr:row>
      <xdr:rowOff>171450</xdr:rowOff>
    </xdr:to>
    <xdr:pic>
      <xdr:nvPicPr>
        <xdr:cNvPr id="188644" name="Resim 2"/>
        <xdr:cNvPicPr>
          <a:picLocks noChangeAspect="1"/>
        </xdr:cNvPicPr>
      </xdr:nvPicPr>
      <xdr:blipFill>
        <a:blip xmlns:r="http://schemas.openxmlformats.org/officeDocument/2006/relationships" r:embed="rId2" cstate="print"/>
        <a:srcRect/>
        <a:stretch>
          <a:fillRect/>
        </a:stretch>
      </xdr:blipFill>
      <xdr:spPr bwMode="auto">
        <a:xfrm>
          <a:off x="1057275" y="161925"/>
          <a:ext cx="933450" cy="6191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76200</xdr:colOff>
      <xdr:row>0</xdr:row>
      <xdr:rowOff>133350</xdr:rowOff>
    </xdr:from>
    <xdr:to>
      <xdr:col>12</xdr:col>
      <xdr:colOff>371475</xdr:colOff>
      <xdr:row>2</xdr:row>
      <xdr:rowOff>9525</xdr:rowOff>
    </xdr:to>
    <xdr:pic macro="[0]!atlama">
      <xdr:nvPicPr>
        <xdr:cNvPr id="194643" name="Resim 1"/>
        <xdr:cNvPicPr>
          <a:picLocks noChangeArrowheads="1"/>
        </xdr:cNvPicPr>
      </xdr:nvPicPr>
      <xdr:blipFill>
        <a:blip xmlns:r="http://schemas.openxmlformats.org/officeDocument/2006/relationships" r:embed="rId1" cstate="print"/>
        <a:srcRect/>
        <a:stretch>
          <a:fillRect/>
        </a:stretch>
      </xdr:blipFill>
      <xdr:spPr bwMode="auto">
        <a:xfrm>
          <a:off x="8486775" y="133350"/>
          <a:ext cx="809625" cy="8191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0</xdr:col>
      <xdr:colOff>247650</xdr:colOff>
      <xdr:row>0</xdr:row>
      <xdr:rowOff>76200</xdr:rowOff>
    </xdr:from>
    <xdr:to>
      <xdr:col>3</xdr:col>
      <xdr:colOff>323850</xdr:colOff>
      <xdr:row>1</xdr:row>
      <xdr:rowOff>285750</xdr:rowOff>
    </xdr:to>
    <xdr:pic>
      <xdr:nvPicPr>
        <xdr:cNvPr id="194764" name="Resim 2"/>
        <xdr:cNvPicPr>
          <a:picLocks noChangeAspect="1"/>
        </xdr:cNvPicPr>
      </xdr:nvPicPr>
      <xdr:blipFill>
        <a:blip xmlns:r="http://schemas.openxmlformats.org/officeDocument/2006/relationships" r:embed="rId2" cstate="print"/>
        <a:srcRect/>
        <a:stretch>
          <a:fillRect/>
        </a:stretch>
      </xdr:blipFill>
      <xdr:spPr bwMode="auto">
        <a:xfrm>
          <a:off x="247650" y="76200"/>
          <a:ext cx="942975" cy="8286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1037168</xdr:colOff>
      <xdr:row>0</xdr:row>
      <xdr:rowOff>66675</xdr:rowOff>
    </xdr:from>
    <xdr:to>
      <xdr:col>14</xdr:col>
      <xdr:colOff>0</xdr:colOff>
      <xdr:row>2</xdr:row>
      <xdr:rowOff>47625</xdr:rowOff>
    </xdr:to>
    <xdr:pic macro="[0]!gizliceooo">
      <xdr:nvPicPr>
        <xdr:cNvPr id="191573" name="Resim 1"/>
        <xdr:cNvPicPr>
          <a:picLocks noChangeArrowheads="1"/>
        </xdr:cNvPicPr>
      </xdr:nvPicPr>
      <xdr:blipFill>
        <a:blip xmlns:r="http://schemas.openxmlformats.org/officeDocument/2006/relationships" r:embed="rId1" cstate="print"/>
        <a:srcRect/>
        <a:stretch>
          <a:fillRect/>
        </a:stretch>
      </xdr:blipFill>
      <xdr:spPr bwMode="auto">
        <a:xfrm>
          <a:off x="9323918" y="66675"/>
          <a:ext cx="751416" cy="975783"/>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171450</xdr:colOff>
      <xdr:row>0</xdr:row>
      <xdr:rowOff>104775</xdr:rowOff>
    </xdr:from>
    <xdr:to>
      <xdr:col>2</xdr:col>
      <xdr:colOff>514350</xdr:colOff>
      <xdr:row>1</xdr:row>
      <xdr:rowOff>304800</xdr:rowOff>
    </xdr:to>
    <xdr:pic>
      <xdr:nvPicPr>
        <xdr:cNvPr id="191722" name="Resim 3"/>
        <xdr:cNvPicPr>
          <a:picLocks noChangeAspect="1"/>
        </xdr:cNvPicPr>
      </xdr:nvPicPr>
      <xdr:blipFill>
        <a:blip xmlns:r="http://schemas.openxmlformats.org/officeDocument/2006/relationships" r:embed="rId2" cstate="print"/>
        <a:srcRect/>
        <a:stretch>
          <a:fillRect/>
        </a:stretch>
      </xdr:blipFill>
      <xdr:spPr bwMode="auto">
        <a:xfrm>
          <a:off x="495300" y="104775"/>
          <a:ext cx="800100" cy="8763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628650</xdr:colOff>
      <xdr:row>0</xdr:row>
      <xdr:rowOff>123825</xdr:rowOff>
    </xdr:from>
    <xdr:to>
      <xdr:col>12</xdr:col>
      <xdr:colOff>209550</xdr:colOff>
      <xdr:row>1</xdr:row>
      <xdr:rowOff>323850</xdr:rowOff>
    </xdr:to>
    <xdr:pic macro="[0]!atlama">
      <xdr:nvPicPr>
        <xdr:cNvPr id="166247" name="Resim 1"/>
        <xdr:cNvPicPr>
          <a:picLocks noChangeArrowheads="1"/>
        </xdr:cNvPicPr>
      </xdr:nvPicPr>
      <xdr:blipFill>
        <a:blip xmlns:r="http://schemas.openxmlformats.org/officeDocument/2006/relationships" r:embed="rId1" cstate="print"/>
        <a:srcRect/>
        <a:stretch>
          <a:fillRect/>
        </a:stretch>
      </xdr:blipFill>
      <xdr:spPr bwMode="auto">
        <a:xfrm>
          <a:off x="8467725" y="123825"/>
          <a:ext cx="800100" cy="8191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0</xdr:colOff>
      <xdr:row>0</xdr:row>
      <xdr:rowOff>76200</xdr:rowOff>
    </xdr:from>
    <xdr:to>
      <xdr:col>3</xdr:col>
      <xdr:colOff>409575</xdr:colOff>
      <xdr:row>2</xdr:row>
      <xdr:rowOff>0</xdr:rowOff>
    </xdr:to>
    <xdr:pic>
      <xdr:nvPicPr>
        <xdr:cNvPr id="166368" name="Resim 3"/>
        <xdr:cNvPicPr>
          <a:picLocks noChangeAspect="1"/>
        </xdr:cNvPicPr>
      </xdr:nvPicPr>
      <xdr:blipFill>
        <a:blip xmlns:r="http://schemas.openxmlformats.org/officeDocument/2006/relationships" r:embed="rId2" cstate="print"/>
        <a:srcRect/>
        <a:stretch>
          <a:fillRect/>
        </a:stretch>
      </xdr:blipFill>
      <xdr:spPr bwMode="auto">
        <a:xfrm>
          <a:off x="400050" y="76200"/>
          <a:ext cx="876300" cy="8667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1079500</xdr:colOff>
      <xdr:row>0</xdr:row>
      <xdr:rowOff>66675</xdr:rowOff>
    </xdr:from>
    <xdr:to>
      <xdr:col>14</xdr:col>
      <xdr:colOff>0</xdr:colOff>
      <xdr:row>1</xdr:row>
      <xdr:rowOff>304800</xdr:rowOff>
    </xdr:to>
    <xdr:pic macro="[0]!gizliceooo">
      <xdr:nvPicPr>
        <xdr:cNvPr id="162159" name="Resim 1"/>
        <xdr:cNvPicPr>
          <a:picLocks noChangeArrowheads="1"/>
        </xdr:cNvPicPr>
      </xdr:nvPicPr>
      <xdr:blipFill>
        <a:blip xmlns:r="http://schemas.openxmlformats.org/officeDocument/2006/relationships" r:embed="rId1" cstate="print"/>
        <a:srcRect/>
        <a:stretch>
          <a:fillRect/>
        </a:stretch>
      </xdr:blipFill>
      <xdr:spPr bwMode="auto">
        <a:xfrm>
          <a:off x="10011833" y="66675"/>
          <a:ext cx="698500" cy="873125"/>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180975</xdr:colOff>
      <xdr:row>0</xdr:row>
      <xdr:rowOff>85725</xdr:rowOff>
    </xdr:from>
    <xdr:to>
      <xdr:col>2</xdr:col>
      <xdr:colOff>390525</xdr:colOff>
      <xdr:row>2</xdr:row>
      <xdr:rowOff>0</xdr:rowOff>
    </xdr:to>
    <xdr:pic>
      <xdr:nvPicPr>
        <xdr:cNvPr id="162308" name="Resim 3"/>
        <xdr:cNvPicPr>
          <a:picLocks noChangeAspect="1"/>
        </xdr:cNvPicPr>
      </xdr:nvPicPr>
      <xdr:blipFill>
        <a:blip xmlns:r="http://schemas.openxmlformats.org/officeDocument/2006/relationships" r:embed="rId2" cstate="print"/>
        <a:srcRect/>
        <a:stretch>
          <a:fillRect/>
        </a:stretch>
      </xdr:blipFill>
      <xdr:spPr bwMode="auto">
        <a:xfrm>
          <a:off x="504825" y="85725"/>
          <a:ext cx="609600" cy="8667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561975</xdr:colOff>
      <xdr:row>0</xdr:row>
      <xdr:rowOff>161925</xdr:rowOff>
    </xdr:from>
    <xdr:to>
      <xdr:col>12</xdr:col>
      <xdr:colOff>247650</xdr:colOff>
      <xdr:row>2</xdr:row>
      <xdr:rowOff>38100</xdr:rowOff>
    </xdr:to>
    <xdr:pic macro="[0]!atlama">
      <xdr:nvPicPr>
        <xdr:cNvPr id="175392" name="Resim 1"/>
        <xdr:cNvPicPr>
          <a:picLocks noChangeArrowheads="1"/>
        </xdr:cNvPicPr>
      </xdr:nvPicPr>
      <xdr:blipFill>
        <a:blip xmlns:r="http://schemas.openxmlformats.org/officeDocument/2006/relationships" r:embed="rId1" cstate="print"/>
        <a:srcRect/>
        <a:stretch>
          <a:fillRect/>
        </a:stretch>
      </xdr:blipFill>
      <xdr:spPr bwMode="auto">
        <a:xfrm>
          <a:off x="8362950" y="161925"/>
          <a:ext cx="809625" cy="8191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0</xdr:col>
      <xdr:colOff>247650</xdr:colOff>
      <xdr:row>0</xdr:row>
      <xdr:rowOff>76200</xdr:rowOff>
    </xdr:from>
    <xdr:to>
      <xdr:col>3</xdr:col>
      <xdr:colOff>323850</xdr:colOff>
      <xdr:row>1</xdr:row>
      <xdr:rowOff>285750</xdr:rowOff>
    </xdr:to>
    <xdr:pic>
      <xdr:nvPicPr>
        <xdr:cNvPr id="175513" name="Resim 2"/>
        <xdr:cNvPicPr>
          <a:picLocks noChangeAspect="1"/>
        </xdr:cNvPicPr>
      </xdr:nvPicPr>
      <xdr:blipFill>
        <a:blip xmlns:r="http://schemas.openxmlformats.org/officeDocument/2006/relationships" r:embed="rId2" cstate="print"/>
        <a:srcRect/>
        <a:stretch>
          <a:fillRect/>
        </a:stretch>
      </xdr:blipFill>
      <xdr:spPr bwMode="auto">
        <a:xfrm>
          <a:off x="247650" y="76200"/>
          <a:ext cx="942975" cy="8286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963083</xdr:colOff>
      <xdr:row>0</xdr:row>
      <xdr:rowOff>133350</xdr:rowOff>
    </xdr:from>
    <xdr:to>
      <xdr:col>14</xdr:col>
      <xdr:colOff>0</xdr:colOff>
      <xdr:row>2</xdr:row>
      <xdr:rowOff>19050</xdr:rowOff>
    </xdr:to>
    <xdr:pic macro="[0]!gizle.gizliceooo">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10615083" y="133350"/>
          <a:ext cx="762000" cy="827617"/>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276225</xdr:colOff>
      <xdr:row>0</xdr:row>
      <xdr:rowOff>28575</xdr:rowOff>
    </xdr:from>
    <xdr:to>
      <xdr:col>2</xdr:col>
      <xdr:colOff>628650</xdr:colOff>
      <xdr:row>1</xdr:row>
      <xdr:rowOff>276225</xdr:rowOff>
    </xdr:to>
    <xdr:pic>
      <xdr:nvPicPr>
        <xdr:cNvPr id="3" name="Resim 2"/>
        <xdr:cNvPicPr>
          <a:picLocks noChangeAspect="1"/>
        </xdr:cNvPicPr>
      </xdr:nvPicPr>
      <xdr:blipFill>
        <a:blip xmlns:r="http://schemas.openxmlformats.org/officeDocument/2006/relationships" r:embed="rId2" cstate="print"/>
        <a:srcRect/>
        <a:stretch>
          <a:fillRect/>
        </a:stretch>
      </xdr:blipFill>
      <xdr:spPr bwMode="auto">
        <a:xfrm>
          <a:off x="600075" y="28575"/>
          <a:ext cx="866775" cy="8667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1266825</xdr:colOff>
      <xdr:row>0</xdr:row>
      <xdr:rowOff>95250</xdr:rowOff>
    </xdr:from>
    <xdr:to>
      <xdr:col>15</xdr:col>
      <xdr:colOff>257175</xdr:colOff>
      <xdr:row>1</xdr:row>
      <xdr:rowOff>219075</xdr:rowOff>
    </xdr:to>
    <xdr:pic>
      <xdr:nvPicPr>
        <xdr:cNvPr id="187499" name="Resim 1"/>
        <xdr:cNvPicPr>
          <a:picLocks noChangeArrowheads="1"/>
        </xdr:cNvPicPr>
      </xdr:nvPicPr>
      <xdr:blipFill>
        <a:blip xmlns:r="http://schemas.openxmlformats.org/officeDocument/2006/relationships" r:embed="rId1" cstate="print"/>
        <a:srcRect/>
        <a:stretch>
          <a:fillRect/>
        </a:stretch>
      </xdr:blipFill>
      <xdr:spPr bwMode="auto">
        <a:xfrm>
          <a:off x="11163300" y="95250"/>
          <a:ext cx="819150"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2</xdr:col>
      <xdr:colOff>447675</xdr:colOff>
      <xdr:row>0</xdr:row>
      <xdr:rowOff>161925</xdr:rowOff>
    </xdr:from>
    <xdr:to>
      <xdr:col>3</xdr:col>
      <xdr:colOff>723900</xdr:colOff>
      <xdr:row>1</xdr:row>
      <xdr:rowOff>171450</xdr:rowOff>
    </xdr:to>
    <xdr:pic>
      <xdr:nvPicPr>
        <xdr:cNvPr id="187620" name="Resim 2"/>
        <xdr:cNvPicPr>
          <a:picLocks noChangeAspect="1"/>
        </xdr:cNvPicPr>
      </xdr:nvPicPr>
      <xdr:blipFill>
        <a:blip xmlns:r="http://schemas.openxmlformats.org/officeDocument/2006/relationships" r:embed="rId2" cstate="print"/>
        <a:srcRect/>
        <a:stretch>
          <a:fillRect/>
        </a:stretch>
      </xdr:blipFill>
      <xdr:spPr bwMode="auto">
        <a:xfrm>
          <a:off x="904875" y="161925"/>
          <a:ext cx="933450" cy="6191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619125</xdr:colOff>
      <xdr:row>0</xdr:row>
      <xdr:rowOff>133350</xdr:rowOff>
    </xdr:from>
    <xdr:to>
      <xdr:col>12</xdr:col>
      <xdr:colOff>200025</xdr:colOff>
      <xdr:row>2</xdr:row>
      <xdr:rowOff>9525</xdr:rowOff>
    </xdr:to>
    <xdr:pic macro="[0]!atlama">
      <xdr:nvPicPr>
        <xdr:cNvPr id="195641" name="Resim 1"/>
        <xdr:cNvPicPr>
          <a:picLocks noChangeArrowheads="1"/>
        </xdr:cNvPicPr>
      </xdr:nvPicPr>
      <xdr:blipFill>
        <a:blip xmlns:r="http://schemas.openxmlformats.org/officeDocument/2006/relationships" r:embed="rId1" cstate="print"/>
        <a:srcRect/>
        <a:stretch>
          <a:fillRect/>
        </a:stretch>
      </xdr:blipFill>
      <xdr:spPr bwMode="auto">
        <a:xfrm>
          <a:off x="8467725" y="133350"/>
          <a:ext cx="800100" cy="8191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0</xdr:colOff>
      <xdr:row>0</xdr:row>
      <xdr:rowOff>76200</xdr:rowOff>
    </xdr:from>
    <xdr:to>
      <xdr:col>3</xdr:col>
      <xdr:colOff>409575</xdr:colOff>
      <xdr:row>2</xdr:row>
      <xdr:rowOff>0</xdr:rowOff>
    </xdr:to>
    <xdr:pic>
      <xdr:nvPicPr>
        <xdr:cNvPr id="195762" name="Resim 3"/>
        <xdr:cNvPicPr>
          <a:picLocks noChangeAspect="1"/>
        </xdr:cNvPicPr>
      </xdr:nvPicPr>
      <xdr:blipFill>
        <a:blip xmlns:r="http://schemas.openxmlformats.org/officeDocument/2006/relationships" r:embed="rId2" cstate="print"/>
        <a:srcRect/>
        <a:stretch>
          <a:fillRect/>
        </a:stretch>
      </xdr:blipFill>
      <xdr:spPr bwMode="auto">
        <a:xfrm>
          <a:off x="400050" y="76200"/>
          <a:ext cx="876300" cy="8667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1352550</xdr:colOff>
      <xdr:row>0</xdr:row>
      <xdr:rowOff>66675</xdr:rowOff>
    </xdr:from>
    <xdr:to>
      <xdr:col>14</xdr:col>
      <xdr:colOff>533400</xdr:colOff>
      <xdr:row>2</xdr:row>
      <xdr:rowOff>47625</xdr:rowOff>
    </xdr:to>
    <xdr:pic macro="[0]!gizliceooo">
      <xdr:nvPicPr>
        <xdr:cNvPr id="163182" name="Resim 1"/>
        <xdr:cNvPicPr>
          <a:picLocks noChangeArrowheads="1"/>
        </xdr:cNvPicPr>
      </xdr:nvPicPr>
      <xdr:blipFill>
        <a:blip xmlns:r="http://schemas.openxmlformats.org/officeDocument/2006/relationships" r:embed="rId1" cstate="print"/>
        <a:srcRect/>
        <a:stretch>
          <a:fillRect/>
        </a:stretch>
      </xdr:blipFill>
      <xdr:spPr bwMode="auto">
        <a:xfrm>
          <a:off x="9896475" y="66675"/>
          <a:ext cx="971550" cy="9715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314325</xdr:colOff>
      <xdr:row>0</xdr:row>
      <xdr:rowOff>133350</xdr:rowOff>
    </xdr:from>
    <xdr:to>
      <xdr:col>2</xdr:col>
      <xdr:colOff>733425</xdr:colOff>
      <xdr:row>2</xdr:row>
      <xdr:rowOff>19050</xdr:rowOff>
    </xdr:to>
    <xdr:pic>
      <xdr:nvPicPr>
        <xdr:cNvPr id="163331" name="Resim 3"/>
        <xdr:cNvPicPr>
          <a:picLocks noChangeAspect="1"/>
        </xdr:cNvPicPr>
      </xdr:nvPicPr>
      <xdr:blipFill>
        <a:blip xmlns:r="http://schemas.openxmlformats.org/officeDocument/2006/relationships" r:embed="rId2" cstate="print"/>
        <a:srcRect/>
        <a:stretch>
          <a:fillRect/>
        </a:stretch>
      </xdr:blipFill>
      <xdr:spPr bwMode="auto">
        <a:xfrm>
          <a:off x="638175" y="133350"/>
          <a:ext cx="876300" cy="8763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609600</xdr:colOff>
      <xdr:row>0</xdr:row>
      <xdr:rowOff>104775</xdr:rowOff>
    </xdr:from>
    <xdr:to>
      <xdr:col>11</xdr:col>
      <xdr:colOff>85725</xdr:colOff>
      <xdr:row>1</xdr:row>
      <xdr:rowOff>304800</xdr:rowOff>
    </xdr:to>
    <xdr:pic macro="[0]!atlama">
      <xdr:nvPicPr>
        <xdr:cNvPr id="193619" name="Resim 1"/>
        <xdr:cNvPicPr>
          <a:picLocks noChangeArrowheads="1"/>
        </xdr:cNvPicPr>
      </xdr:nvPicPr>
      <xdr:blipFill>
        <a:blip xmlns:r="http://schemas.openxmlformats.org/officeDocument/2006/relationships" r:embed="rId1" cstate="print"/>
        <a:srcRect/>
        <a:stretch>
          <a:fillRect/>
        </a:stretch>
      </xdr:blipFill>
      <xdr:spPr bwMode="auto">
        <a:xfrm>
          <a:off x="7753350" y="104775"/>
          <a:ext cx="800100" cy="8191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0</xdr:col>
      <xdr:colOff>247650</xdr:colOff>
      <xdr:row>0</xdr:row>
      <xdr:rowOff>76200</xdr:rowOff>
    </xdr:from>
    <xdr:to>
      <xdr:col>3</xdr:col>
      <xdr:colOff>323850</xdr:colOff>
      <xdr:row>1</xdr:row>
      <xdr:rowOff>285750</xdr:rowOff>
    </xdr:to>
    <xdr:pic>
      <xdr:nvPicPr>
        <xdr:cNvPr id="193740" name="Resim 2"/>
        <xdr:cNvPicPr>
          <a:picLocks noChangeAspect="1"/>
        </xdr:cNvPicPr>
      </xdr:nvPicPr>
      <xdr:blipFill>
        <a:blip xmlns:r="http://schemas.openxmlformats.org/officeDocument/2006/relationships" r:embed="rId2" cstate="print"/>
        <a:srcRect/>
        <a:stretch>
          <a:fillRect/>
        </a:stretch>
      </xdr:blipFill>
      <xdr:spPr bwMode="auto">
        <a:xfrm>
          <a:off x="247650" y="76200"/>
          <a:ext cx="942975" cy="8286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0</xdr:row>
      <xdr:rowOff>188384</xdr:rowOff>
    </xdr:from>
    <xdr:to>
      <xdr:col>15</xdr:col>
      <xdr:colOff>158750</xdr:colOff>
      <xdr:row>2</xdr:row>
      <xdr:rowOff>169334</xdr:rowOff>
    </xdr:to>
    <xdr:pic macro="[0]!gizliceooo">
      <xdr:nvPicPr>
        <xdr:cNvPr id="192595" name="Resim 1"/>
        <xdr:cNvPicPr>
          <a:picLocks noChangeArrowheads="1"/>
        </xdr:cNvPicPr>
      </xdr:nvPicPr>
      <xdr:blipFill>
        <a:blip xmlns:r="http://schemas.openxmlformats.org/officeDocument/2006/relationships" r:embed="rId1" cstate="print"/>
        <a:srcRect/>
        <a:stretch>
          <a:fillRect/>
        </a:stretch>
      </xdr:blipFill>
      <xdr:spPr bwMode="auto">
        <a:xfrm>
          <a:off x="10428816" y="188384"/>
          <a:ext cx="842434" cy="975783"/>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257175</xdr:colOff>
      <xdr:row>0</xdr:row>
      <xdr:rowOff>95250</xdr:rowOff>
    </xdr:from>
    <xdr:to>
      <xdr:col>2</xdr:col>
      <xdr:colOff>600075</xdr:colOff>
      <xdr:row>1</xdr:row>
      <xdr:rowOff>295275</xdr:rowOff>
    </xdr:to>
    <xdr:pic>
      <xdr:nvPicPr>
        <xdr:cNvPr id="192744" name="Resim 3"/>
        <xdr:cNvPicPr>
          <a:picLocks noChangeAspect="1"/>
        </xdr:cNvPicPr>
      </xdr:nvPicPr>
      <xdr:blipFill>
        <a:blip xmlns:r="http://schemas.openxmlformats.org/officeDocument/2006/relationships" r:embed="rId2" cstate="print"/>
        <a:srcRect/>
        <a:stretch>
          <a:fillRect/>
        </a:stretch>
      </xdr:blipFill>
      <xdr:spPr bwMode="auto">
        <a:xfrm>
          <a:off x="581025" y="95250"/>
          <a:ext cx="800100" cy="8763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1100667</xdr:colOff>
      <xdr:row>0</xdr:row>
      <xdr:rowOff>87841</xdr:rowOff>
    </xdr:from>
    <xdr:to>
      <xdr:col>14</xdr:col>
      <xdr:colOff>0</xdr:colOff>
      <xdr:row>2</xdr:row>
      <xdr:rowOff>8466</xdr:rowOff>
    </xdr:to>
    <xdr:pic macro="[0]!gizliceooo">
      <xdr:nvPicPr>
        <xdr:cNvPr id="190549" name="Resim 1"/>
        <xdr:cNvPicPr>
          <a:picLocks noChangeArrowheads="1"/>
        </xdr:cNvPicPr>
      </xdr:nvPicPr>
      <xdr:blipFill>
        <a:blip xmlns:r="http://schemas.openxmlformats.org/officeDocument/2006/relationships" r:embed="rId1" cstate="print"/>
        <a:srcRect/>
        <a:stretch>
          <a:fillRect/>
        </a:stretch>
      </xdr:blipFill>
      <xdr:spPr bwMode="auto">
        <a:xfrm>
          <a:off x="9599084" y="87841"/>
          <a:ext cx="1111249" cy="873125"/>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276225</xdr:colOff>
      <xdr:row>0</xdr:row>
      <xdr:rowOff>76200</xdr:rowOff>
    </xdr:from>
    <xdr:to>
      <xdr:col>2</xdr:col>
      <xdr:colOff>752475</xdr:colOff>
      <xdr:row>1</xdr:row>
      <xdr:rowOff>304800</xdr:rowOff>
    </xdr:to>
    <xdr:pic>
      <xdr:nvPicPr>
        <xdr:cNvPr id="190698" name="Resim 3"/>
        <xdr:cNvPicPr>
          <a:picLocks noChangeAspect="1"/>
        </xdr:cNvPicPr>
      </xdr:nvPicPr>
      <xdr:blipFill>
        <a:blip xmlns:r="http://schemas.openxmlformats.org/officeDocument/2006/relationships" r:embed="rId2" cstate="print"/>
        <a:srcRect/>
        <a:stretch>
          <a:fillRect/>
        </a:stretch>
      </xdr:blipFill>
      <xdr:spPr bwMode="auto">
        <a:xfrm>
          <a:off x="600075" y="76200"/>
          <a:ext cx="876300" cy="8667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32</xdr:col>
      <xdr:colOff>381000</xdr:colOff>
      <xdr:row>0</xdr:row>
      <xdr:rowOff>238125</xdr:rowOff>
    </xdr:from>
    <xdr:to>
      <xdr:col>34</xdr:col>
      <xdr:colOff>404813</xdr:colOff>
      <xdr:row>2</xdr:row>
      <xdr:rowOff>47625</xdr:rowOff>
    </xdr:to>
    <xdr:pic macro="[0]!sırık.sırık">
      <xdr:nvPicPr>
        <xdr:cNvPr id="165223" name="Resim 1"/>
        <xdr:cNvPicPr>
          <a:picLocks noChangeArrowheads="1"/>
        </xdr:cNvPicPr>
      </xdr:nvPicPr>
      <xdr:blipFill>
        <a:blip xmlns:r="http://schemas.openxmlformats.org/officeDocument/2006/relationships" r:embed="rId1"/>
        <a:srcRect/>
        <a:stretch>
          <a:fillRect/>
        </a:stretch>
      </xdr:blipFill>
      <xdr:spPr bwMode="auto">
        <a:xfrm>
          <a:off x="29360813" y="238125"/>
          <a:ext cx="1666875" cy="1166813"/>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3</xdr:col>
      <xdr:colOff>1143000</xdr:colOff>
      <xdr:row>0</xdr:row>
      <xdr:rowOff>0</xdr:rowOff>
    </xdr:from>
    <xdr:to>
      <xdr:col>4</xdr:col>
      <xdr:colOff>904875</xdr:colOff>
      <xdr:row>1</xdr:row>
      <xdr:rowOff>209550</xdr:rowOff>
    </xdr:to>
    <xdr:pic>
      <xdr:nvPicPr>
        <xdr:cNvPr id="165360" name="Resim 3"/>
        <xdr:cNvPicPr>
          <a:picLocks noChangeAspect="1"/>
        </xdr:cNvPicPr>
      </xdr:nvPicPr>
      <xdr:blipFill>
        <a:blip xmlns:r="http://schemas.openxmlformats.org/officeDocument/2006/relationships" r:embed="rId2"/>
        <a:srcRect/>
        <a:stretch>
          <a:fillRect/>
        </a:stretch>
      </xdr:blipFill>
      <xdr:spPr bwMode="auto">
        <a:xfrm>
          <a:off x="2357438" y="0"/>
          <a:ext cx="1143000" cy="1090613"/>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269876</xdr:colOff>
      <xdr:row>0</xdr:row>
      <xdr:rowOff>15875</xdr:rowOff>
    </xdr:from>
    <xdr:to>
      <xdr:col>16</xdr:col>
      <xdr:colOff>222251</xdr:colOff>
      <xdr:row>1</xdr:row>
      <xdr:rowOff>234950</xdr:rowOff>
    </xdr:to>
    <xdr:pic>
      <xdr:nvPicPr>
        <xdr:cNvPr id="189543" name="Resim 1"/>
        <xdr:cNvPicPr>
          <a:picLocks noChangeArrowheads="1"/>
        </xdr:cNvPicPr>
      </xdr:nvPicPr>
      <xdr:blipFill>
        <a:blip xmlns:r="http://schemas.openxmlformats.org/officeDocument/2006/relationships" r:embed="rId1" cstate="print"/>
        <a:srcRect/>
        <a:stretch>
          <a:fillRect/>
        </a:stretch>
      </xdr:blipFill>
      <xdr:spPr bwMode="auto">
        <a:xfrm>
          <a:off x="15430501" y="15875"/>
          <a:ext cx="1016000" cy="949325"/>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666750</xdr:colOff>
      <xdr:row>0</xdr:row>
      <xdr:rowOff>142875</xdr:rowOff>
    </xdr:from>
    <xdr:to>
      <xdr:col>1</xdr:col>
      <xdr:colOff>1781175</xdr:colOff>
      <xdr:row>1</xdr:row>
      <xdr:rowOff>304800</xdr:rowOff>
    </xdr:to>
    <xdr:pic>
      <xdr:nvPicPr>
        <xdr:cNvPr id="189664" name="Resim 2"/>
        <xdr:cNvPicPr>
          <a:picLocks noChangeAspect="1"/>
        </xdr:cNvPicPr>
      </xdr:nvPicPr>
      <xdr:blipFill>
        <a:blip xmlns:r="http://schemas.openxmlformats.org/officeDocument/2006/relationships" r:embed="rId2"/>
        <a:srcRect/>
        <a:stretch>
          <a:fillRect/>
        </a:stretch>
      </xdr:blipFill>
      <xdr:spPr bwMode="auto">
        <a:xfrm>
          <a:off x="1276350" y="142875"/>
          <a:ext cx="1114425" cy="895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ayfa1">
    <tabColor rgb="FFFFFF00"/>
  </sheetPr>
  <dimension ref="A1:K30"/>
  <sheetViews>
    <sheetView view="pageBreakPreview" topLeftCell="A19" zoomScale="112" zoomScaleSheetLayoutView="112" workbookViewId="0">
      <selection activeCell="F26" sqref="F26"/>
    </sheetView>
  </sheetViews>
  <sheetFormatPr defaultRowHeight="12.75"/>
  <cols>
    <col min="1" max="1" width="11.28515625" style="1" customWidth="1"/>
    <col min="2" max="10" width="8.28515625" style="1" customWidth="1"/>
    <col min="11" max="11" width="11.7109375" style="1" customWidth="1"/>
    <col min="12" max="12" width="3.5703125" style="1" customWidth="1"/>
    <col min="13" max="13" width="3.85546875" style="1" customWidth="1"/>
    <col min="14" max="16384" width="9.140625" style="1"/>
  </cols>
  <sheetData>
    <row r="1" spans="1:11">
      <c r="A1" s="159"/>
      <c r="B1" s="160"/>
      <c r="C1" s="160"/>
      <c r="D1" s="160"/>
      <c r="E1" s="160"/>
      <c r="F1" s="160"/>
      <c r="G1" s="160"/>
      <c r="H1" s="160"/>
      <c r="I1" s="160"/>
      <c r="J1" s="160"/>
      <c r="K1" s="161"/>
    </row>
    <row r="2" spans="1:11" ht="116.25" customHeight="1">
      <c r="A2" s="503" t="s">
        <v>139</v>
      </c>
      <c r="B2" s="504"/>
      <c r="C2" s="504"/>
      <c r="D2" s="504"/>
      <c r="E2" s="504"/>
      <c r="F2" s="504"/>
      <c r="G2" s="504"/>
      <c r="H2" s="504"/>
      <c r="I2" s="504"/>
      <c r="J2" s="504"/>
      <c r="K2" s="505"/>
    </row>
    <row r="3" spans="1:11" ht="14.25">
      <c r="A3" s="162"/>
      <c r="B3" s="163"/>
      <c r="C3" s="163"/>
      <c r="D3" s="163"/>
      <c r="E3" s="163"/>
      <c r="F3" s="163"/>
      <c r="G3" s="163"/>
      <c r="H3" s="163"/>
      <c r="I3" s="163"/>
      <c r="J3" s="163"/>
      <c r="K3" s="164"/>
    </row>
    <row r="4" spans="1:11">
      <c r="A4" s="165"/>
      <c r="B4" s="166"/>
      <c r="C4" s="166"/>
      <c r="D4" s="166"/>
      <c r="E4" s="166"/>
      <c r="F4" s="166"/>
      <c r="G4" s="166"/>
      <c r="H4" s="166"/>
      <c r="I4" s="166"/>
      <c r="J4" s="166"/>
      <c r="K4" s="167"/>
    </row>
    <row r="5" spans="1:11">
      <c r="A5" s="165"/>
      <c r="B5" s="166"/>
      <c r="C5" s="166"/>
      <c r="D5" s="166"/>
      <c r="E5" s="166"/>
      <c r="F5" s="166"/>
      <c r="G5" s="166"/>
      <c r="H5" s="166"/>
      <c r="I5" s="166"/>
      <c r="J5" s="166"/>
      <c r="K5" s="167"/>
    </row>
    <row r="6" spans="1:11">
      <c r="A6" s="165"/>
      <c r="B6" s="166"/>
      <c r="C6" s="166"/>
      <c r="D6" s="166"/>
      <c r="E6" s="166"/>
      <c r="F6" s="166"/>
      <c r="G6" s="166"/>
      <c r="H6" s="166"/>
      <c r="I6" s="166"/>
      <c r="J6" s="166"/>
      <c r="K6" s="167"/>
    </row>
    <row r="7" spans="1:11">
      <c r="A7" s="165"/>
      <c r="B7" s="166"/>
      <c r="C7" s="166"/>
      <c r="D7" s="166"/>
      <c r="E7" s="166"/>
      <c r="F7" s="166"/>
      <c r="G7" s="166"/>
      <c r="H7" s="166"/>
      <c r="I7" s="166"/>
      <c r="J7" s="166"/>
      <c r="K7" s="167"/>
    </row>
    <row r="8" spans="1:11">
      <c r="A8" s="165"/>
      <c r="B8" s="166"/>
      <c r="C8" s="166"/>
      <c r="D8" s="166"/>
      <c r="E8" s="166"/>
      <c r="F8" s="166"/>
      <c r="G8" s="166"/>
      <c r="H8" s="166"/>
      <c r="I8" s="166"/>
      <c r="J8" s="166"/>
      <c r="K8" s="167"/>
    </row>
    <row r="9" spans="1:11">
      <c r="A9" s="165"/>
      <c r="B9" s="166"/>
      <c r="C9" s="166"/>
      <c r="D9" s="166"/>
      <c r="E9" s="166"/>
      <c r="F9" s="166"/>
      <c r="G9" s="166"/>
      <c r="H9" s="166"/>
      <c r="I9" s="166"/>
      <c r="J9" s="166"/>
      <c r="K9" s="167"/>
    </row>
    <row r="10" spans="1:11">
      <c r="A10" s="165"/>
      <c r="B10" s="166"/>
      <c r="C10" s="166"/>
      <c r="D10" s="166"/>
      <c r="E10" s="166"/>
      <c r="F10" s="166"/>
      <c r="G10" s="166"/>
      <c r="H10" s="166"/>
      <c r="I10" s="166"/>
      <c r="J10" s="166"/>
      <c r="K10" s="167"/>
    </row>
    <row r="11" spans="1:11">
      <c r="A11" s="165"/>
      <c r="B11" s="166"/>
      <c r="C11" s="166"/>
      <c r="D11" s="166"/>
      <c r="E11" s="166"/>
      <c r="F11" s="166"/>
      <c r="G11" s="166"/>
      <c r="H11" s="166"/>
      <c r="I11" s="166"/>
      <c r="J11" s="166"/>
      <c r="K11" s="167"/>
    </row>
    <row r="12" spans="1:11" ht="51.75" customHeight="1">
      <c r="A12" s="520"/>
      <c r="B12" s="521"/>
      <c r="C12" s="521"/>
      <c r="D12" s="521"/>
      <c r="E12" s="521"/>
      <c r="F12" s="521"/>
      <c r="G12" s="521"/>
      <c r="H12" s="521"/>
      <c r="I12" s="521"/>
      <c r="J12" s="521"/>
      <c r="K12" s="522"/>
    </row>
    <row r="13" spans="1:11" ht="71.25" customHeight="1">
      <c r="A13" s="506"/>
      <c r="B13" s="507"/>
      <c r="C13" s="507"/>
      <c r="D13" s="507"/>
      <c r="E13" s="507"/>
      <c r="F13" s="507"/>
      <c r="G13" s="507"/>
      <c r="H13" s="507"/>
      <c r="I13" s="507"/>
      <c r="J13" s="507"/>
      <c r="K13" s="508"/>
    </row>
    <row r="14" spans="1:11" ht="72" customHeight="1">
      <c r="A14" s="512" t="str">
        <f>F19</f>
        <v>2013-14 Öğretim Yılı Okullararası Puanlı  Atletizm Türkiye Birinciliği Yarışmaları</v>
      </c>
      <c r="B14" s="513"/>
      <c r="C14" s="513"/>
      <c r="D14" s="513"/>
      <c r="E14" s="513"/>
      <c r="F14" s="513"/>
      <c r="G14" s="513"/>
      <c r="H14" s="513"/>
      <c r="I14" s="513"/>
      <c r="J14" s="513"/>
      <c r="K14" s="514"/>
    </row>
    <row r="15" spans="1:11" ht="51.75" customHeight="1">
      <c r="A15" s="509"/>
      <c r="B15" s="510"/>
      <c r="C15" s="510"/>
      <c r="D15" s="510"/>
      <c r="E15" s="510"/>
      <c r="F15" s="510"/>
      <c r="G15" s="510"/>
      <c r="H15" s="510"/>
      <c r="I15" s="510"/>
      <c r="J15" s="510"/>
      <c r="K15" s="511"/>
    </row>
    <row r="16" spans="1:11">
      <c r="A16" s="165"/>
      <c r="B16" s="166"/>
      <c r="C16" s="166"/>
      <c r="D16" s="166"/>
      <c r="E16" s="166"/>
      <c r="F16" s="166"/>
      <c r="G16" s="166"/>
      <c r="H16" s="166"/>
      <c r="I16" s="166"/>
      <c r="J16" s="166"/>
      <c r="K16" s="167"/>
    </row>
    <row r="17" spans="1:11" ht="25.5">
      <c r="A17" s="523"/>
      <c r="B17" s="524"/>
      <c r="C17" s="524"/>
      <c r="D17" s="524"/>
      <c r="E17" s="524"/>
      <c r="F17" s="524"/>
      <c r="G17" s="524"/>
      <c r="H17" s="524"/>
      <c r="I17" s="524"/>
      <c r="J17" s="524"/>
      <c r="K17" s="525"/>
    </row>
    <row r="18" spans="1:11" ht="24.75" customHeight="1">
      <c r="A18" s="517" t="s">
        <v>81</v>
      </c>
      <c r="B18" s="518"/>
      <c r="C18" s="518"/>
      <c r="D18" s="518"/>
      <c r="E18" s="518"/>
      <c r="F18" s="518"/>
      <c r="G18" s="518"/>
      <c r="H18" s="518"/>
      <c r="I18" s="518"/>
      <c r="J18" s="518"/>
      <c r="K18" s="519"/>
    </row>
    <row r="19" spans="1:11" s="32" customFormat="1" ht="35.25" customHeight="1">
      <c r="A19" s="526" t="s">
        <v>77</v>
      </c>
      <c r="B19" s="527"/>
      <c r="C19" s="527"/>
      <c r="D19" s="527"/>
      <c r="E19" s="528"/>
      <c r="F19" s="494" t="s">
        <v>907</v>
      </c>
      <c r="G19" s="495"/>
      <c r="H19" s="495"/>
      <c r="I19" s="495"/>
      <c r="J19" s="495"/>
      <c r="K19" s="496"/>
    </row>
    <row r="20" spans="1:11" s="32" customFormat="1" ht="35.25" customHeight="1">
      <c r="A20" s="488" t="s">
        <v>78</v>
      </c>
      <c r="B20" s="489"/>
      <c r="C20" s="489"/>
      <c r="D20" s="489"/>
      <c r="E20" s="490"/>
      <c r="F20" s="494" t="s">
        <v>908</v>
      </c>
      <c r="G20" s="495"/>
      <c r="H20" s="495"/>
      <c r="I20" s="495"/>
      <c r="J20" s="495"/>
      <c r="K20" s="496"/>
    </row>
    <row r="21" spans="1:11" s="32" customFormat="1" ht="35.25" customHeight="1">
      <c r="A21" s="488" t="s">
        <v>79</v>
      </c>
      <c r="B21" s="489"/>
      <c r="C21" s="489"/>
      <c r="D21" s="489"/>
      <c r="E21" s="490"/>
      <c r="F21" s="494" t="s">
        <v>476</v>
      </c>
      <c r="G21" s="495"/>
      <c r="H21" s="495"/>
      <c r="I21" s="495"/>
      <c r="J21" s="495"/>
      <c r="K21" s="496"/>
    </row>
    <row r="22" spans="1:11" s="32" customFormat="1" ht="35.25" customHeight="1">
      <c r="A22" s="488" t="s">
        <v>80</v>
      </c>
      <c r="B22" s="489"/>
      <c r="C22" s="489"/>
      <c r="D22" s="489"/>
      <c r="E22" s="490"/>
      <c r="F22" s="494" t="s">
        <v>909</v>
      </c>
      <c r="G22" s="495"/>
      <c r="H22" s="495"/>
      <c r="I22" s="495"/>
      <c r="J22" s="495"/>
      <c r="K22" s="496"/>
    </row>
    <row r="23" spans="1:11" s="32" customFormat="1" ht="35.25" customHeight="1">
      <c r="A23" s="491" t="s">
        <v>82</v>
      </c>
      <c r="B23" s="492"/>
      <c r="C23" s="492"/>
      <c r="D23" s="492"/>
      <c r="E23" s="493"/>
      <c r="F23" s="470">
        <v>182</v>
      </c>
      <c r="G23" s="468"/>
      <c r="H23" s="468"/>
      <c r="I23" s="468"/>
      <c r="J23" s="468"/>
      <c r="K23" s="469"/>
    </row>
    <row r="24" spans="1:11" ht="15.75">
      <c r="A24" s="515" t="s">
        <v>910</v>
      </c>
      <c r="B24" s="516"/>
      <c r="C24" s="516"/>
      <c r="D24" s="516"/>
      <c r="E24" s="516"/>
      <c r="F24" s="470">
        <v>68</v>
      </c>
      <c r="G24" s="468"/>
      <c r="H24" s="468"/>
      <c r="I24" s="468"/>
      <c r="J24" s="468"/>
      <c r="K24" s="469"/>
    </row>
    <row r="25" spans="1:11" ht="20.25">
      <c r="A25" s="500"/>
      <c r="B25" s="501"/>
      <c r="C25" s="501"/>
      <c r="D25" s="501"/>
      <c r="E25" s="501"/>
      <c r="F25" s="501"/>
      <c r="G25" s="501"/>
      <c r="H25" s="501"/>
      <c r="I25" s="501"/>
      <c r="J25" s="501"/>
      <c r="K25" s="502"/>
    </row>
    <row r="26" spans="1:11">
      <c r="A26" s="165"/>
      <c r="B26" s="166"/>
      <c r="C26" s="166"/>
      <c r="D26" s="166"/>
      <c r="E26" s="166"/>
      <c r="F26" s="166"/>
      <c r="G26" s="166"/>
      <c r="H26" s="166"/>
      <c r="I26" s="166"/>
      <c r="J26" s="166"/>
      <c r="K26" s="167"/>
    </row>
    <row r="27" spans="1:11" ht="20.25">
      <c r="A27" s="497"/>
      <c r="B27" s="498"/>
      <c r="C27" s="498"/>
      <c r="D27" s="498"/>
      <c r="E27" s="498"/>
      <c r="F27" s="498"/>
      <c r="G27" s="498"/>
      <c r="H27" s="498"/>
      <c r="I27" s="498"/>
      <c r="J27" s="498"/>
      <c r="K27" s="499"/>
    </row>
    <row r="28" spans="1:11">
      <c r="A28" s="165"/>
      <c r="B28" s="166"/>
      <c r="C28" s="166"/>
      <c r="D28" s="166"/>
      <c r="E28" s="166"/>
      <c r="F28" s="166"/>
      <c r="G28" s="166"/>
      <c r="H28" s="166"/>
      <c r="I28" s="166"/>
      <c r="J28" s="166"/>
      <c r="K28" s="167"/>
    </row>
    <row r="29" spans="1:11">
      <c r="A29" s="165"/>
      <c r="B29" s="166"/>
      <c r="C29" s="166"/>
      <c r="D29" s="166"/>
      <c r="E29" s="166"/>
      <c r="F29" s="166"/>
      <c r="G29" s="166"/>
      <c r="H29" s="166"/>
      <c r="I29" s="166"/>
      <c r="J29" s="166"/>
      <c r="K29" s="167"/>
    </row>
    <row r="30" spans="1:11">
      <c r="A30" s="168"/>
      <c r="B30" s="169"/>
      <c r="C30" s="169"/>
      <c r="D30" s="169"/>
      <c r="E30" s="169"/>
      <c r="F30" s="169"/>
      <c r="G30" s="169"/>
      <c r="H30" s="169"/>
      <c r="I30" s="169"/>
      <c r="J30" s="169"/>
      <c r="K30" s="170"/>
    </row>
  </sheetData>
  <mergeCells count="19">
    <mergeCell ref="A2:K2"/>
    <mergeCell ref="A13:K13"/>
    <mergeCell ref="A15:K15"/>
    <mergeCell ref="A14:K14"/>
    <mergeCell ref="A24:E24"/>
    <mergeCell ref="F19:K19"/>
    <mergeCell ref="F20:K20"/>
    <mergeCell ref="A18:K18"/>
    <mergeCell ref="A12:K12"/>
    <mergeCell ref="A17:K17"/>
    <mergeCell ref="A19:E19"/>
    <mergeCell ref="A20:E20"/>
    <mergeCell ref="A21:E21"/>
    <mergeCell ref="A22:E22"/>
    <mergeCell ref="A23:E23"/>
    <mergeCell ref="F21:K21"/>
    <mergeCell ref="F22:K22"/>
    <mergeCell ref="A27:K27"/>
    <mergeCell ref="A25:K25"/>
  </mergeCells>
  <phoneticPr fontId="1" type="noConversion"/>
  <printOptions horizontalCentered="1" verticalCentered="1"/>
  <pageMargins left="0.55118110236220474" right="0.27559055118110237" top="0.47244094488188981" bottom="0.28000000000000003" header="0.35433070866141736" footer="0.17"/>
  <pageSetup paperSize="9" scale="95"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sheetPr codeName="Sayfa11">
    <tabColor rgb="FFFFFF00"/>
  </sheetPr>
  <dimension ref="A1:AF110"/>
  <sheetViews>
    <sheetView view="pageBreakPreview" topLeftCell="L70" zoomScale="85" zoomScaleSheetLayoutView="85" workbookViewId="0">
      <selection activeCell="Q85" sqref="Q85"/>
    </sheetView>
  </sheetViews>
  <sheetFormatPr defaultRowHeight="12.75"/>
  <cols>
    <col min="1" max="1" width="9.28515625" bestFit="1" customWidth="1"/>
    <col min="2" max="2" width="9.28515625" customWidth="1"/>
    <col min="3" max="4" width="7.42578125" customWidth="1"/>
    <col min="5" max="5" width="7.28515625" customWidth="1"/>
    <col min="6" max="6" width="8.28515625" customWidth="1"/>
    <col min="7" max="8" width="8.85546875" customWidth="1"/>
    <col min="9" max="10" width="10.140625" customWidth="1"/>
    <col min="11" max="11" width="9.28515625" bestFit="1" customWidth="1"/>
    <col min="12" max="12" width="9.28515625" customWidth="1"/>
    <col min="13" max="14" width="10.7109375" customWidth="1"/>
    <col min="15" max="15" width="10.42578125" bestFit="1" customWidth="1"/>
    <col min="16" max="16" width="10.42578125" customWidth="1"/>
    <col min="17" max="17" width="9.85546875" bestFit="1" customWidth="1"/>
    <col min="18" max="24" width="9.85546875" customWidth="1"/>
    <col min="25" max="31" width="12" customWidth="1"/>
    <col min="32" max="32" width="8.28515625" customWidth="1"/>
  </cols>
  <sheetData>
    <row r="1" spans="1:32" ht="27.75" thickBot="1">
      <c r="A1" s="608" t="s">
        <v>593</v>
      </c>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09"/>
      <c r="AF1" s="610"/>
    </row>
    <row r="2" spans="1:32" ht="47.25" customHeight="1" thickBot="1">
      <c r="A2" s="620" t="s">
        <v>615</v>
      </c>
      <c r="B2" s="621"/>
      <c r="C2" s="621"/>
      <c r="D2" s="621"/>
      <c r="E2" s="621"/>
      <c r="F2" s="621"/>
      <c r="G2" s="621"/>
      <c r="H2" s="621"/>
      <c r="I2" s="621"/>
      <c r="J2" s="621"/>
      <c r="K2" s="621"/>
      <c r="L2" s="621"/>
      <c r="M2" s="621"/>
      <c r="N2" s="621"/>
      <c r="O2" s="621"/>
      <c r="P2" s="621"/>
      <c r="Q2" s="621"/>
      <c r="R2" s="621"/>
      <c r="S2" s="622"/>
      <c r="T2" s="357"/>
      <c r="U2" s="617" t="s">
        <v>616</v>
      </c>
      <c r="V2" s="618"/>
      <c r="W2" s="619"/>
      <c r="X2" s="614" t="s">
        <v>138</v>
      </c>
      <c r="Y2" s="611" t="s">
        <v>594</v>
      </c>
      <c r="Z2" s="612"/>
      <c r="AA2" s="612"/>
      <c r="AB2" s="613"/>
      <c r="AC2" s="611" t="s">
        <v>595</v>
      </c>
      <c r="AD2" s="612"/>
      <c r="AE2" s="613"/>
      <c r="AF2" s="614" t="s">
        <v>138</v>
      </c>
    </row>
    <row r="3" spans="1:32" ht="47.25">
      <c r="A3" s="304" t="s">
        <v>596</v>
      </c>
      <c r="B3" s="361"/>
      <c r="C3" s="305" t="s">
        <v>597</v>
      </c>
      <c r="D3" s="353" t="s">
        <v>138</v>
      </c>
      <c r="E3" s="306" t="s">
        <v>598</v>
      </c>
      <c r="F3" s="353" t="s">
        <v>138</v>
      </c>
      <c r="G3" s="305" t="s">
        <v>599</v>
      </c>
      <c r="H3" s="353" t="s">
        <v>138</v>
      </c>
      <c r="I3" s="307" t="s">
        <v>600</v>
      </c>
      <c r="J3" s="353" t="s">
        <v>138</v>
      </c>
      <c r="K3" s="305" t="s">
        <v>601</v>
      </c>
      <c r="L3" s="353" t="s">
        <v>138</v>
      </c>
      <c r="M3" s="305" t="s">
        <v>602</v>
      </c>
      <c r="N3" s="353" t="s">
        <v>138</v>
      </c>
      <c r="O3" s="305" t="s">
        <v>603</v>
      </c>
      <c r="P3" s="353" t="s">
        <v>138</v>
      </c>
      <c r="Q3" s="306" t="s">
        <v>604</v>
      </c>
      <c r="R3" s="353" t="s">
        <v>138</v>
      </c>
      <c r="S3" s="305" t="s">
        <v>605</v>
      </c>
      <c r="T3" s="353" t="s">
        <v>138</v>
      </c>
      <c r="U3" s="310" t="s">
        <v>613</v>
      </c>
      <c r="V3" s="353" t="s">
        <v>138</v>
      </c>
      <c r="W3" s="307" t="s">
        <v>614</v>
      </c>
      <c r="X3" s="615"/>
      <c r="Y3" s="308" t="s">
        <v>606</v>
      </c>
      <c r="Z3" s="307" t="s">
        <v>607</v>
      </c>
      <c r="AA3" s="307" t="s">
        <v>608</v>
      </c>
      <c r="AB3" s="309" t="s">
        <v>609</v>
      </c>
      <c r="AC3" s="304" t="s">
        <v>610</v>
      </c>
      <c r="AD3" s="305" t="s">
        <v>611</v>
      </c>
      <c r="AE3" s="309" t="s">
        <v>612</v>
      </c>
      <c r="AF3" s="615"/>
    </row>
    <row r="4" spans="1:32" ht="12.75" customHeight="1">
      <c r="A4" s="344" t="s">
        <v>25</v>
      </c>
      <c r="B4" s="362"/>
      <c r="C4" s="345" t="s">
        <v>25</v>
      </c>
      <c r="D4" s="345"/>
      <c r="E4" s="345" t="s">
        <v>25</v>
      </c>
      <c r="F4" s="354"/>
      <c r="G4" s="345" t="s">
        <v>25</v>
      </c>
      <c r="H4" s="345"/>
      <c r="I4" s="345" t="s">
        <v>25</v>
      </c>
      <c r="J4" s="345"/>
      <c r="K4" s="345" t="s">
        <v>25</v>
      </c>
      <c r="L4" s="345"/>
      <c r="M4" s="345" t="s">
        <v>25</v>
      </c>
      <c r="N4" s="345"/>
      <c r="O4" s="345" t="s">
        <v>25</v>
      </c>
      <c r="P4" s="345"/>
      <c r="Q4" s="345" t="s">
        <v>25</v>
      </c>
      <c r="R4" s="345"/>
      <c r="S4" s="345" t="s">
        <v>25</v>
      </c>
      <c r="T4" s="362"/>
      <c r="U4" s="344" t="s">
        <v>25</v>
      </c>
      <c r="V4" s="362"/>
      <c r="W4" s="345" t="s">
        <v>25</v>
      </c>
      <c r="X4" s="354"/>
      <c r="Y4" s="344" t="s">
        <v>25</v>
      </c>
      <c r="Z4" s="345" t="s">
        <v>25</v>
      </c>
      <c r="AA4" s="345" t="s">
        <v>25</v>
      </c>
      <c r="AB4" s="346" t="s">
        <v>25</v>
      </c>
      <c r="AC4" s="344" t="s">
        <v>25</v>
      </c>
      <c r="AD4" s="345" t="s">
        <v>25</v>
      </c>
      <c r="AE4" s="346" t="s">
        <v>25</v>
      </c>
      <c r="AF4" s="616"/>
    </row>
    <row r="5" spans="1:32" ht="12.75" customHeight="1">
      <c r="A5" s="344"/>
      <c r="B5" s="362"/>
      <c r="C5" s="345"/>
      <c r="D5" s="345"/>
      <c r="E5" s="345"/>
      <c r="F5" s="354"/>
      <c r="G5" s="345"/>
      <c r="H5" s="345"/>
      <c r="I5" s="345"/>
      <c r="J5" s="345"/>
      <c r="K5" s="345"/>
      <c r="L5" s="345"/>
      <c r="M5" s="345"/>
      <c r="N5" s="345"/>
      <c r="O5" s="345"/>
      <c r="P5" s="345"/>
      <c r="Q5" s="345"/>
      <c r="R5" s="345"/>
      <c r="S5" s="345"/>
      <c r="T5" s="362"/>
      <c r="U5" s="344"/>
      <c r="V5" s="362"/>
      <c r="W5" s="345"/>
      <c r="X5" s="354"/>
      <c r="Y5" s="324">
        <v>1</v>
      </c>
      <c r="Z5" s="325">
        <v>1</v>
      </c>
      <c r="AA5" s="325">
        <v>1</v>
      </c>
      <c r="AB5" s="326">
        <v>1</v>
      </c>
      <c r="AC5" s="321">
        <v>1</v>
      </c>
      <c r="AD5" s="322">
        <v>1</v>
      </c>
      <c r="AE5" s="327">
        <v>1</v>
      </c>
      <c r="AF5" s="311">
        <v>0</v>
      </c>
    </row>
    <row r="6" spans="1:32" ht="15.75">
      <c r="A6" s="312">
        <v>1040</v>
      </c>
      <c r="B6" s="363"/>
      <c r="C6" s="313">
        <v>2089</v>
      </c>
      <c r="D6" s="320">
        <v>100</v>
      </c>
      <c r="E6" s="313">
        <v>3600</v>
      </c>
      <c r="F6" s="320">
        <v>100</v>
      </c>
      <c r="G6" s="313">
        <v>4644</v>
      </c>
      <c r="H6" s="320">
        <v>100</v>
      </c>
      <c r="I6" s="313">
        <v>1380</v>
      </c>
      <c r="J6" s="320">
        <v>100</v>
      </c>
      <c r="K6" s="313">
        <v>3614</v>
      </c>
      <c r="L6" s="320">
        <v>100</v>
      </c>
      <c r="M6" s="314">
        <v>14824</v>
      </c>
      <c r="N6" s="320">
        <v>100</v>
      </c>
      <c r="O6" s="314">
        <v>34624</v>
      </c>
      <c r="P6" s="320">
        <v>100</v>
      </c>
      <c r="Q6" s="314">
        <v>54524</v>
      </c>
      <c r="R6" s="320">
        <v>100</v>
      </c>
      <c r="S6" s="314">
        <v>81024</v>
      </c>
      <c r="T6" s="320">
        <v>100</v>
      </c>
      <c r="U6" s="312">
        <v>4764</v>
      </c>
      <c r="V6" s="320">
        <v>100</v>
      </c>
      <c r="W6" s="319">
        <v>15624</v>
      </c>
      <c r="X6" s="320">
        <v>100</v>
      </c>
      <c r="Y6" s="324">
        <v>98</v>
      </c>
      <c r="Z6" s="325">
        <v>310</v>
      </c>
      <c r="AA6" s="325">
        <v>760</v>
      </c>
      <c r="AB6" s="326">
        <v>130</v>
      </c>
      <c r="AC6" s="321">
        <v>430</v>
      </c>
      <c r="AD6" s="322">
        <v>1000</v>
      </c>
      <c r="AE6" s="327">
        <v>1000</v>
      </c>
      <c r="AF6" s="311">
        <v>1</v>
      </c>
    </row>
    <row r="7" spans="1:32" ht="15.75">
      <c r="A7" s="321">
        <v>1042</v>
      </c>
      <c r="B7" s="364"/>
      <c r="C7" s="322">
        <v>2094</v>
      </c>
      <c r="D7" s="320">
        <v>99</v>
      </c>
      <c r="E7" s="322">
        <v>3620</v>
      </c>
      <c r="F7" s="320">
        <v>99</v>
      </c>
      <c r="G7" s="322">
        <v>4654</v>
      </c>
      <c r="H7" s="320">
        <v>99</v>
      </c>
      <c r="I7" s="322">
        <v>1384</v>
      </c>
      <c r="J7" s="320">
        <v>99</v>
      </c>
      <c r="K7" s="322">
        <v>3619</v>
      </c>
      <c r="L7" s="320">
        <v>99</v>
      </c>
      <c r="M7" s="323">
        <v>14844</v>
      </c>
      <c r="N7" s="320">
        <v>99</v>
      </c>
      <c r="O7" s="323">
        <v>34654</v>
      </c>
      <c r="P7" s="320">
        <v>99</v>
      </c>
      <c r="Q7" s="323">
        <v>54624</v>
      </c>
      <c r="R7" s="320">
        <v>99</v>
      </c>
      <c r="S7" s="323">
        <v>81124</v>
      </c>
      <c r="T7" s="320">
        <v>99</v>
      </c>
      <c r="U7" s="321">
        <v>4774</v>
      </c>
      <c r="V7" s="320">
        <v>99</v>
      </c>
      <c r="W7" s="328">
        <v>15654</v>
      </c>
      <c r="X7" s="320">
        <v>99</v>
      </c>
      <c r="Y7" s="315">
        <v>100</v>
      </c>
      <c r="Z7" s="316">
        <v>317</v>
      </c>
      <c r="AA7" s="316">
        <v>754</v>
      </c>
      <c r="AB7" s="317">
        <v>140</v>
      </c>
      <c r="AC7" s="312">
        <v>447</v>
      </c>
      <c r="AD7" s="313">
        <v>1060</v>
      </c>
      <c r="AE7" s="318">
        <v>1120</v>
      </c>
      <c r="AF7" s="311">
        <v>2</v>
      </c>
    </row>
    <row r="8" spans="1:32" ht="15.75">
      <c r="A8" s="312">
        <v>1044</v>
      </c>
      <c r="B8" s="363"/>
      <c r="C8" s="313">
        <v>2099</v>
      </c>
      <c r="D8" s="311">
        <v>98</v>
      </c>
      <c r="E8" s="313">
        <v>3640</v>
      </c>
      <c r="F8" s="311">
        <v>98</v>
      </c>
      <c r="G8" s="313">
        <v>4664</v>
      </c>
      <c r="H8" s="311">
        <v>98</v>
      </c>
      <c r="I8" s="313">
        <v>1388</v>
      </c>
      <c r="J8" s="311">
        <v>98</v>
      </c>
      <c r="K8" s="313">
        <v>3624</v>
      </c>
      <c r="L8" s="311">
        <v>98</v>
      </c>
      <c r="M8" s="314">
        <v>14864</v>
      </c>
      <c r="N8" s="311">
        <v>98</v>
      </c>
      <c r="O8" s="314">
        <v>34684</v>
      </c>
      <c r="P8" s="311">
        <v>98</v>
      </c>
      <c r="Q8" s="314">
        <v>54724</v>
      </c>
      <c r="R8" s="311">
        <v>98</v>
      </c>
      <c r="S8" s="314">
        <v>81224</v>
      </c>
      <c r="T8" s="311">
        <v>98</v>
      </c>
      <c r="U8" s="312">
        <v>4784</v>
      </c>
      <c r="V8" s="311">
        <v>98</v>
      </c>
      <c r="W8" s="319">
        <v>15684</v>
      </c>
      <c r="X8" s="311">
        <v>98</v>
      </c>
      <c r="Y8" s="324">
        <v>102</v>
      </c>
      <c r="Z8" s="325">
        <v>324</v>
      </c>
      <c r="AA8" s="325">
        <v>768</v>
      </c>
      <c r="AB8" s="326">
        <v>145</v>
      </c>
      <c r="AC8" s="321">
        <v>464</v>
      </c>
      <c r="AD8" s="322">
        <v>1120</v>
      </c>
      <c r="AE8" s="327">
        <v>1200</v>
      </c>
      <c r="AF8" s="320">
        <v>3</v>
      </c>
    </row>
    <row r="9" spans="1:32" ht="15.75">
      <c r="A9" s="321">
        <v>1046</v>
      </c>
      <c r="B9" s="364"/>
      <c r="C9" s="322">
        <v>2104</v>
      </c>
      <c r="D9" s="320">
        <v>97</v>
      </c>
      <c r="E9" s="322">
        <v>3660</v>
      </c>
      <c r="F9" s="320">
        <v>97</v>
      </c>
      <c r="G9" s="322">
        <v>4674</v>
      </c>
      <c r="H9" s="320">
        <v>97</v>
      </c>
      <c r="I9" s="322">
        <v>1392</v>
      </c>
      <c r="J9" s="320">
        <v>97</v>
      </c>
      <c r="K9" s="322">
        <v>3629</v>
      </c>
      <c r="L9" s="320">
        <v>97</v>
      </c>
      <c r="M9" s="323">
        <v>14884</v>
      </c>
      <c r="N9" s="320">
        <v>97</v>
      </c>
      <c r="O9" s="323">
        <v>34714</v>
      </c>
      <c r="P9" s="320">
        <v>97</v>
      </c>
      <c r="Q9" s="323">
        <v>54824</v>
      </c>
      <c r="R9" s="320">
        <v>97</v>
      </c>
      <c r="S9" s="323">
        <v>81324</v>
      </c>
      <c r="T9" s="320">
        <v>97</v>
      </c>
      <c r="U9" s="321">
        <v>4794</v>
      </c>
      <c r="V9" s="320">
        <v>97</v>
      </c>
      <c r="W9" s="328">
        <v>15714</v>
      </c>
      <c r="X9" s="320">
        <v>97</v>
      </c>
      <c r="Y9" s="315">
        <v>104</v>
      </c>
      <c r="Z9" s="316">
        <v>331</v>
      </c>
      <c r="AA9" s="316">
        <v>782</v>
      </c>
      <c r="AB9" s="317">
        <v>150</v>
      </c>
      <c r="AC9" s="312">
        <v>481</v>
      </c>
      <c r="AD9" s="313">
        <v>1180</v>
      </c>
      <c r="AE9" s="318">
        <v>1280</v>
      </c>
      <c r="AF9" s="311">
        <v>4</v>
      </c>
    </row>
    <row r="10" spans="1:32" ht="15.75">
      <c r="A10" s="312">
        <v>1048</v>
      </c>
      <c r="B10" s="363"/>
      <c r="C10" s="313">
        <v>2109</v>
      </c>
      <c r="D10" s="311">
        <v>96</v>
      </c>
      <c r="E10" s="313">
        <v>3680</v>
      </c>
      <c r="F10" s="311">
        <v>96</v>
      </c>
      <c r="G10" s="313">
        <v>4684</v>
      </c>
      <c r="H10" s="311">
        <v>96</v>
      </c>
      <c r="I10" s="313">
        <v>1396</v>
      </c>
      <c r="J10" s="311">
        <v>96</v>
      </c>
      <c r="K10" s="313">
        <v>3634</v>
      </c>
      <c r="L10" s="311">
        <v>96</v>
      </c>
      <c r="M10" s="314">
        <v>14904</v>
      </c>
      <c r="N10" s="311">
        <v>96</v>
      </c>
      <c r="O10" s="314">
        <v>34744</v>
      </c>
      <c r="P10" s="311">
        <v>96</v>
      </c>
      <c r="Q10" s="314">
        <v>54924</v>
      </c>
      <c r="R10" s="311">
        <v>96</v>
      </c>
      <c r="S10" s="314">
        <v>81424</v>
      </c>
      <c r="T10" s="311">
        <v>96</v>
      </c>
      <c r="U10" s="312">
        <v>4804</v>
      </c>
      <c r="V10" s="311">
        <v>96</v>
      </c>
      <c r="W10" s="319">
        <v>15744</v>
      </c>
      <c r="X10" s="311">
        <v>96</v>
      </c>
      <c r="Y10" s="324">
        <v>106</v>
      </c>
      <c r="Z10" s="325">
        <v>338</v>
      </c>
      <c r="AA10" s="325">
        <v>796</v>
      </c>
      <c r="AB10" s="326">
        <v>155</v>
      </c>
      <c r="AC10" s="321">
        <v>498</v>
      </c>
      <c r="AD10" s="322">
        <v>1240</v>
      </c>
      <c r="AE10" s="327">
        <v>1360</v>
      </c>
      <c r="AF10" s="320">
        <v>5</v>
      </c>
    </row>
    <row r="11" spans="1:32" ht="15.75">
      <c r="A11" s="321">
        <v>1050</v>
      </c>
      <c r="B11" s="364"/>
      <c r="C11" s="322">
        <v>2114</v>
      </c>
      <c r="D11" s="320">
        <v>95</v>
      </c>
      <c r="E11" s="322">
        <v>3700</v>
      </c>
      <c r="F11" s="320">
        <v>95</v>
      </c>
      <c r="G11" s="322">
        <v>4694</v>
      </c>
      <c r="H11" s="320">
        <v>95</v>
      </c>
      <c r="I11" s="322">
        <v>1400</v>
      </c>
      <c r="J11" s="320">
        <v>95</v>
      </c>
      <c r="K11" s="322">
        <v>3639</v>
      </c>
      <c r="L11" s="320">
        <v>95</v>
      </c>
      <c r="M11" s="323">
        <v>14924</v>
      </c>
      <c r="N11" s="320">
        <v>95</v>
      </c>
      <c r="O11" s="323">
        <v>34774</v>
      </c>
      <c r="P11" s="320">
        <v>95</v>
      </c>
      <c r="Q11" s="323">
        <v>55024</v>
      </c>
      <c r="R11" s="320">
        <v>95</v>
      </c>
      <c r="S11" s="323">
        <v>81524</v>
      </c>
      <c r="T11" s="320">
        <v>95</v>
      </c>
      <c r="U11" s="321">
        <v>4814</v>
      </c>
      <c r="V11" s="320">
        <v>95</v>
      </c>
      <c r="W11" s="328">
        <v>15774</v>
      </c>
      <c r="X11" s="320">
        <v>95</v>
      </c>
      <c r="Y11" s="315">
        <v>108</v>
      </c>
      <c r="Z11" s="316">
        <v>345</v>
      </c>
      <c r="AA11" s="316">
        <v>808</v>
      </c>
      <c r="AB11" s="317">
        <v>160</v>
      </c>
      <c r="AC11" s="312">
        <v>515</v>
      </c>
      <c r="AD11" s="313">
        <v>1300</v>
      </c>
      <c r="AE11" s="318">
        <v>1440</v>
      </c>
      <c r="AF11" s="311">
        <v>6</v>
      </c>
    </row>
    <row r="12" spans="1:32" ht="15.75">
      <c r="A12" s="312">
        <v>1052</v>
      </c>
      <c r="B12" s="363"/>
      <c r="C12" s="313">
        <v>2119</v>
      </c>
      <c r="D12" s="311">
        <v>94</v>
      </c>
      <c r="E12" s="313">
        <v>3720</v>
      </c>
      <c r="F12" s="311">
        <v>94</v>
      </c>
      <c r="G12" s="313">
        <v>4704</v>
      </c>
      <c r="H12" s="311">
        <v>94</v>
      </c>
      <c r="I12" s="313">
        <v>1404</v>
      </c>
      <c r="J12" s="311">
        <v>94</v>
      </c>
      <c r="K12" s="313">
        <v>3644</v>
      </c>
      <c r="L12" s="311">
        <v>94</v>
      </c>
      <c r="M12" s="314">
        <v>14944</v>
      </c>
      <c r="N12" s="311">
        <v>94</v>
      </c>
      <c r="O12" s="314">
        <v>34814</v>
      </c>
      <c r="P12" s="311">
        <v>94</v>
      </c>
      <c r="Q12" s="314">
        <v>55124</v>
      </c>
      <c r="R12" s="311">
        <v>94</v>
      </c>
      <c r="S12" s="314">
        <v>81624</v>
      </c>
      <c r="T12" s="311">
        <v>94</v>
      </c>
      <c r="U12" s="312">
        <v>4824</v>
      </c>
      <c r="V12" s="311">
        <v>94</v>
      </c>
      <c r="W12" s="319">
        <v>15804</v>
      </c>
      <c r="X12" s="311">
        <v>94</v>
      </c>
      <c r="Y12" s="324">
        <v>110</v>
      </c>
      <c r="Z12" s="325">
        <v>352</v>
      </c>
      <c r="AA12" s="325">
        <v>822</v>
      </c>
      <c r="AB12" s="326">
        <v>165</v>
      </c>
      <c r="AC12" s="321">
        <v>532</v>
      </c>
      <c r="AD12" s="322">
        <v>1360</v>
      </c>
      <c r="AE12" s="327">
        <v>1520</v>
      </c>
      <c r="AF12" s="320">
        <v>7</v>
      </c>
    </row>
    <row r="13" spans="1:32" ht="15.75">
      <c r="A13" s="321">
        <v>1054</v>
      </c>
      <c r="B13" s="364"/>
      <c r="C13" s="322">
        <v>2124</v>
      </c>
      <c r="D13" s="320">
        <v>93</v>
      </c>
      <c r="E13" s="322">
        <v>3740</v>
      </c>
      <c r="F13" s="320">
        <v>93</v>
      </c>
      <c r="G13" s="322">
        <v>4714</v>
      </c>
      <c r="H13" s="320">
        <v>93</v>
      </c>
      <c r="I13" s="322">
        <v>1408</v>
      </c>
      <c r="J13" s="320">
        <v>93</v>
      </c>
      <c r="K13" s="322">
        <v>3649</v>
      </c>
      <c r="L13" s="320">
        <v>93</v>
      </c>
      <c r="M13" s="323">
        <v>14964</v>
      </c>
      <c r="N13" s="320">
        <v>93</v>
      </c>
      <c r="O13" s="323">
        <v>34854</v>
      </c>
      <c r="P13" s="320">
        <v>93</v>
      </c>
      <c r="Q13" s="323">
        <v>55224</v>
      </c>
      <c r="R13" s="320">
        <v>93</v>
      </c>
      <c r="S13" s="323">
        <v>81724</v>
      </c>
      <c r="T13" s="320">
        <v>93</v>
      </c>
      <c r="U13" s="321">
        <v>4834</v>
      </c>
      <c r="V13" s="320">
        <v>93</v>
      </c>
      <c r="W13" s="328">
        <v>15834</v>
      </c>
      <c r="X13" s="320">
        <v>93</v>
      </c>
      <c r="Y13" s="315">
        <v>112</v>
      </c>
      <c r="Z13" s="316">
        <v>359</v>
      </c>
      <c r="AA13" s="316">
        <v>836</v>
      </c>
      <c r="AB13" s="317">
        <v>170</v>
      </c>
      <c r="AC13" s="312">
        <v>548</v>
      </c>
      <c r="AD13" s="313">
        <v>1420</v>
      </c>
      <c r="AE13" s="318">
        <v>1600</v>
      </c>
      <c r="AF13" s="311">
        <v>8</v>
      </c>
    </row>
    <row r="14" spans="1:32" ht="15.75">
      <c r="A14" s="312">
        <v>1056</v>
      </c>
      <c r="B14" s="363"/>
      <c r="C14" s="313">
        <v>2129</v>
      </c>
      <c r="D14" s="311">
        <v>92</v>
      </c>
      <c r="E14" s="313">
        <v>3760</v>
      </c>
      <c r="F14" s="311">
        <v>92</v>
      </c>
      <c r="G14" s="313">
        <v>4724</v>
      </c>
      <c r="H14" s="311">
        <v>92</v>
      </c>
      <c r="I14" s="313">
        <v>1412</v>
      </c>
      <c r="J14" s="311">
        <v>92</v>
      </c>
      <c r="K14" s="313">
        <v>3654</v>
      </c>
      <c r="L14" s="311">
        <v>92</v>
      </c>
      <c r="M14" s="314">
        <v>14984</v>
      </c>
      <c r="N14" s="311">
        <v>92</v>
      </c>
      <c r="O14" s="314">
        <v>34894</v>
      </c>
      <c r="P14" s="311">
        <v>92</v>
      </c>
      <c r="Q14" s="314">
        <v>55324</v>
      </c>
      <c r="R14" s="311">
        <v>92</v>
      </c>
      <c r="S14" s="314">
        <v>81824</v>
      </c>
      <c r="T14" s="311">
        <v>92</v>
      </c>
      <c r="U14" s="312">
        <v>4844</v>
      </c>
      <c r="V14" s="311">
        <v>92</v>
      </c>
      <c r="W14" s="319">
        <v>15864</v>
      </c>
      <c r="X14" s="311">
        <v>92</v>
      </c>
      <c r="Y14" s="324">
        <v>114</v>
      </c>
      <c r="Z14" s="325">
        <v>366</v>
      </c>
      <c r="AA14" s="325">
        <v>848</v>
      </c>
      <c r="AB14" s="326">
        <v>175</v>
      </c>
      <c r="AC14" s="321">
        <v>564</v>
      </c>
      <c r="AD14" s="322">
        <v>1480</v>
      </c>
      <c r="AE14" s="327">
        <v>1680</v>
      </c>
      <c r="AF14" s="320">
        <v>9</v>
      </c>
    </row>
    <row r="15" spans="1:32" ht="15.75">
      <c r="A15" s="321">
        <v>1058</v>
      </c>
      <c r="B15" s="364"/>
      <c r="C15" s="322">
        <v>2134</v>
      </c>
      <c r="D15" s="320">
        <v>91</v>
      </c>
      <c r="E15" s="322">
        <v>3780</v>
      </c>
      <c r="F15" s="320">
        <v>91</v>
      </c>
      <c r="G15" s="322">
        <v>4734</v>
      </c>
      <c r="H15" s="320">
        <v>91</v>
      </c>
      <c r="I15" s="322">
        <v>1416</v>
      </c>
      <c r="J15" s="320">
        <v>91</v>
      </c>
      <c r="K15" s="322">
        <v>3659</v>
      </c>
      <c r="L15" s="320">
        <v>91</v>
      </c>
      <c r="M15" s="323">
        <v>15004</v>
      </c>
      <c r="N15" s="320">
        <v>91</v>
      </c>
      <c r="O15" s="323">
        <v>34934</v>
      </c>
      <c r="P15" s="320">
        <v>91</v>
      </c>
      <c r="Q15" s="323">
        <v>55424</v>
      </c>
      <c r="R15" s="320">
        <v>91</v>
      </c>
      <c r="S15" s="323">
        <v>81924</v>
      </c>
      <c r="T15" s="320">
        <v>91</v>
      </c>
      <c r="U15" s="321">
        <v>4854</v>
      </c>
      <c r="V15" s="320">
        <v>91</v>
      </c>
      <c r="W15" s="328">
        <v>15894</v>
      </c>
      <c r="X15" s="320">
        <v>91</v>
      </c>
      <c r="Y15" s="315">
        <v>116</v>
      </c>
      <c r="Z15" s="316">
        <v>373</v>
      </c>
      <c r="AA15" s="316">
        <v>860</v>
      </c>
      <c r="AB15" s="317">
        <v>180</v>
      </c>
      <c r="AC15" s="312">
        <v>580</v>
      </c>
      <c r="AD15" s="313">
        <v>1540</v>
      </c>
      <c r="AE15" s="318">
        <v>1750</v>
      </c>
      <c r="AF15" s="311">
        <v>10</v>
      </c>
    </row>
    <row r="16" spans="1:32" ht="15.75">
      <c r="A16" s="312">
        <v>1060</v>
      </c>
      <c r="B16" s="363"/>
      <c r="C16" s="313">
        <v>2139</v>
      </c>
      <c r="D16" s="311">
        <v>90</v>
      </c>
      <c r="E16" s="313">
        <v>3800</v>
      </c>
      <c r="F16" s="311">
        <v>90</v>
      </c>
      <c r="G16" s="313">
        <v>4744</v>
      </c>
      <c r="H16" s="311">
        <v>90</v>
      </c>
      <c r="I16" s="313">
        <v>1420</v>
      </c>
      <c r="J16" s="311">
        <v>90</v>
      </c>
      <c r="K16" s="313">
        <v>3664</v>
      </c>
      <c r="L16" s="311">
        <v>90</v>
      </c>
      <c r="M16" s="314">
        <v>15034</v>
      </c>
      <c r="N16" s="311">
        <v>90</v>
      </c>
      <c r="O16" s="314">
        <v>34974</v>
      </c>
      <c r="P16" s="311">
        <v>90</v>
      </c>
      <c r="Q16" s="314">
        <v>55524</v>
      </c>
      <c r="R16" s="311">
        <v>90</v>
      </c>
      <c r="S16" s="314">
        <v>82024</v>
      </c>
      <c r="T16" s="311">
        <v>90</v>
      </c>
      <c r="U16" s="312">
        <v>4864</v>
      </c>
      <c r="V16" s="311">
        <v>90</v>
      </c>
      <c r="W16" s="319">
        <v>15924</v>
      </c>
      <c r="X16" s="311">
        <v>90</v>
      </c>
      <c r="Y16" s="324">
        <v>118</v>
      </c>
      <c r="Z16" s="325">
        <v>380</v>
      </c>
      <c r="AA16" s="325">
        <v>872</v>
      </c>
      <c r="AB16" s="326">
        <v>185</v>
      </c>
      <c r="AC16" s="321">
        <v>596</v>
      </c>
      <c r="AD16" s="322">
        <v>1600</v>
      </c>
      <c r="AE16" s="327">
        <v>1820</v>
      </c>
      <c r="AF16" s="320">
        <v>11</v>
      </c>
    </row>
    <row r="17" spans="1:32" ht="15.75">
      <c r="A17" s="321">
        <v>1062</v>
      </c>
      <c r="B17" s="364"/>
      <c r="C17" s="322">
        <v>2144</v>
      </c>
      <c r="D17" s="320">
        <v>89</v>
      </c>
      <c r="E17" s="322">
        <v>3820</v>
      </c>
      <c r="F17" s="320">
        <v>89</v>
      </c>
      <c r="G17" s="322">
        <v>4754</v>
      </c>
      <c r="H17" s="320">
        <v>89</v>
      </c>
      <c r="I17" s="322">
        <v>1424</v>
      </c>
      <c r="J17" s="320">
        <v>89</v>
      </c>
      <c r="K17" s="322">
        <v>3674</v>
      </c>
      <c r="L17" s="320">
        <v>89</v>
      </c>
      <c r="M17" s="323">
        <v>15064</v>
      </c>
      <c r="N17" s="320">
        <v>89</v>
      </c>
      <c r="O17" s="323">
        <v>35024</v>
      </c>
      <c r="P17" s="320">
        <v>89</v>
      </c>
      <c r="Q17" s="323">
        <v>55624</v>
      </c>
      <c r="R17" s="320">
        <v>89</v>
      </c>
      <c r="S17" s="323">
        <v>82124</v>
      </c>
      <c r="T17" s="320">
        <v>89</v>
      </c>
      <c r="U17" s="321">
        <v>4874</v>
      </c>
      <c r="V17" s="320">
        <v>89</v>
      </c>
      <c r="W17" s="328">
        <v>15954</v>
      </c>
      <c r="X17" s="320">
        <v>89</v>
      </c>
      <c r="Y17" s="315">
        <v>120</v>
      </c>
      <c r="Z17" s="316">
        <v>387</v>
      </c>
      <c r="AA17" s="316">
        <v>884</v>
      </c>
      <c r="AB17" s="317">
        <v>190</v>
      </c>
      <c r="AC17" s="312">
        <v>612</v>
      </c>
      <c r="AD17" s="313">
        <v>1650</v>
      </c>
      <c r="AE17" s="318">
        <v>1890</v>
      </c>
      <c r="AF17" s="311">
        <v>12</v>
      </c>
    </row>
    <row r="18" spans="1:32" ht="15.75">
      <c r="A18" s="312">
        <v>1064</v>
      </c>
      <c r="B18" s="363"/>
      <c r="C18" s="313">
        <v>2149</v>
      </c>
      <c r="D18" s="311">
        <v>88</v>
      </c>
      <c r="E18" s="313">
        <v>3840</v>
      </c>
      <c r="F18" s="311">
        <v>88</v>
      </c>
      <c r="G18" s="313">
        <v>4764</v>
      </c>
      <c r="H18" s="311">
        <v>88</v>
      </c>
      <c r="I18" s="313">
        <v>1428</v>
      </c>
      <c r="J18" s="311">
        <v>88</v>
      </c>
      <c r="K18" s="313">
        <v>3684</v>
      </c>
      <c r="L18" s="311">
        <v>88</v>
      </c>
      <c r="M18" s="314">
        <v>15094</v>
      </c>
      <c r="N18" s="311">
        <v>88</v>
      </c>
      <c r="O18" s="314">
        <v>35074</v>
      </c>
      <c r="P18" s="311">
        <v>88</v>
      </c>
      <c r="Q18" s="314">
        <v>55724</v>
      </c>
      <c r="R18" s="311">
        <v>88</v>
      </c>
      <c r="S18" s="314">
        <v>82224</v>
      </c>
      <c r="T18" s="311">
        <v>88</v>
      </c>
      <c r="U18" s="312">
        <v>4884</v>
      </c>
      <c r="V18" s="311">
        <v>88</v>
      </c>
      <c r="W18" s="319">
        <v>15984</v>
      </c>
      <c r="X18" s="311">
        <v>88</v>
      </c>
      <c r="Y18" s="324">
        <v>122</v>
      </c>
      <c r="Z18" s="325">
        <v>394</v>
      </c>
      <c r="AA18" s="325">
        <v>896</v>
      </c>
      <c r="AB18" s="326">
        <v>195</v>
      </c>
      <c r="AC18" s="321">
        <v>628</v>
      </c>
      <c r="AD18" s="322">
        <v>1700</v>
      </c>
      <c r="AE18" s="327">
        <v>1960</v>
      </c>
      <c r="AF18" s="320">
        <v>13</v>
      </c>
    </row>
    <row r="19" spans="1:32" ht="15.75">
      <c r="A19" s="321">
        <v>1066</v>
      </c>
      <c r="B19" s="364"/>
      <c r="C19" s="322">
        <v>2154</v>
      </c>
      <c r="D19" s="320">
        <v>87</v>
      </c>
      <c r="E19" s="322">
        <v>3860</v>
      </c>
      <c r="F19" s="320">
        <v>87</v>
      </c>
      <c r="G19" s="322">
        <v>4774</v>
      </c>
      <c r="H19" s="320">
        <v>87</v>
      </c>
      <c r="I19" s="322">
        <v>1432</v>
      </c>
      <c r="J19" s="320">
        <v>87</v>
      </c>
      <c r="K19" s="322">
        <v>3694</v>
      </c>
      <c r="L19" s="320">
        <v>87</v>
      </c>
      <c r="M19" s="323">
        <v>15124</v>
      </c>
      <c r="N19" s="320">
        <v>87</v>
      </c>
      <c r="O19" s="323">
        <v>35124</v>
      </c>
      <c r="P19" s="320">
        <v>87</v>
      </c>
      <c r="Q19" s="323">
        <v>55824</v>
      </c>
      <c r="R19" s="320">
        <v>87</v>
      </c>
      <c r="S19" s="323">
        <v>82324</v>
      </c>
      <c r="T19" s="320">
        <v>87</v>
      </c>
      <c r="U19" s="321">
        <v>4894</v>
      </c>
      <c r="V19" s="320">
        <v>87</v>
      </c>
      <c r="W19" s="328">
        <v>20014</v>
      </c>
      <c r="X19" s="320">
        <v>87</v>
      </c>
      <c r="Y19" s="315">
        <v>124</v>
      </c>
      <c r="Z19" s="316">
        <v>401</v>
      </c>
      <c r="AA19" s="316">
        <v>908</v>
      </c>
      <c r="AB19" s="317">
        <v>200</v>
      </c>
      <c r="AC19" s="312">
        <v>644</v>
      </c>
      <c r="AD19" s="313">
        <v>1750</v>
      </c>
      <c r="AE19" s="318">
        <v>2030</v>
      </c>
      <c r="AF19" s="311">
        <v>14</v>
      </c>
    </row>
    <row r="20" spans="1:32" ht="15.75">
      <c r="A20" s="312">
        <v>1068</v>
      </c>
      <c r="B20" s="363"/>
      <c r="C20" s="313">
        <v>2159</v>
      </c>
      <c r="D20" s="311">
        <v>86</v>
      </c>
      <c r="E20" s="313">
        <v>3880</v>
      </c>
      <c r="F20" s="311">
        <v>86</v>
      </c>
      <c r="G20" s="313">
        <v>4784</v>
      </c>
      <c r="H20" s="311">
        <v>86</v>
      </c>
      <c r="I20" s="313">
        <v>1436</v>
      </c>
      <c r="J20" s="311">
        <v>86</v>
      </c>
      <c r="K20" s="313">
        <v>3704</v>
      </c>
      <c r="L20" s="311">
        <v>86</v>
      </c>
      <c r="M20" s="314">
        <v>15154</v>
      </c>
      <c r="N20" s="311">
        <v>86</v>
      </c>
      <c r="O20" s="314">
        <v>35174</v>
      </c>
      <c r="P20" s="311">
        <v>86</v>
      </c>
      <c r="Q20" s="314">
        <v>55924</v>
      </c>
      <c r="R20" s="311">
        <v>86</v>
      </c>
      <c r="S20" s="314">
        <v>82424</v>
      </c>
      <c r="T20" s="311">
        <v>86</v>
      </c>
      <c r="U20" s="312">
        <v>4914</v>
      </c>
      <c r="V20" s="311">
        <v>86</v>
      </c>
      <c r="W20" s="319">
        <v>20044</v>
      </c>
      <c r="X20" s="311">
        <v>86</v>
      </c>
      <c r="Y20" s="324">
        <v>126</v>
      </c>
      <c r="Z20" s="325">
        <v>408</v>
      </c>
      <c r="AA20" s="325">
        <v>920</v>
      </c>
      <c r="AB20" s="326">
        <v>205</v>
      </c>
      <c r="AC20" s="321">
        <v>660</v>
      </c>
      <c r="AD20" s="322">
        <v>1800</v>
      </c>
      <c r="AE20" s="327">
        <v>2100</v>
      </c>
      <c r="AF20" s="320">
        <v>15</v>
      </c>
    </row>
    <row r="21" spans="1:32" ht="15.75">
      <c r="A21" s="321">
        <v>1070</v>
      </c>
      <c r="B21" s="364"/>
      <c r="C21" s="322">
        <v>2164</v>
      </c>
      <c r="D21" s="320">
        <v>85</v>
      </c>
      <c r="E21" s="322">
        <v>3900</v>
      </c>
      <c r="F21" s="320">
        <v>85</v>
      </c>
      <c r="G21" s="322">
        <v>4794</v>
      </c>
      <c r="H21" s="320">
        <v>85</v>
      </c>
      <c r="I21" s="322">
        <v>1440</v>
      </c>
      <c r="J21" s="320">
        <v>85</v>
      </c>
      <c r="K21" s="322">
        <v>3714</v>
      </c>
      <c r="L21" s="320">
        <v>85</v>
      </c>
      <c r="M21" s="323">
        <v>15184</v>
      </c>
      <c r="N21" s="320">
        <v>85</v>
      </c>
      <c r="O21" s="323">
        <v>35224</v>
      </c>
      <c r="P21" s="320">
        <v>85</v>
      </c>
      <c r="Q21" s="323">
        <v>60024</v>
      </c>
      <c r="R21" s="320">
        <v>85</v>
      </c>
      <c r="S21" s="323">
        <v>82524</v>
      </c>
      <c r="T21" s="320">
        <v>85</v>
      </c>
      <c r="U21" s="321">
        <v>4934</v>
      </c>
      <c r="V21" s="320">
        <v>85</v>
      </c>
      <c r="W21" s="328">
        <v>20074</v>
      </c>
      <c r="X21" s="320">
        <v>85</v>
      </c>
      <c r="Y21" s="315">
        <v>128</v>
      </c>
      <c r="Z21" s="316">
        <v>415</v>
      </c>
      <c r="AA21" s="316">
        <v>932</v>
      </c>
      <c r="AB21" s="317">
        <v>210</v>
      </c>
      <c r="AC21" s="312">
        <v>676</v>
      </c>
      <c r="AD21" s="313">
        <v>1850</v>
      </c>
      <c r="AE21" s="318">
        <v>2170</v>
      </c>
      <c r="AF21" s="311">
        <v>16</v>
      </c>
    </row>
    <row r="22" spans="1:32" ht="15.75">
      <c r="A22" s="312">
        <v>1072</v>
      </c>
      <c r="B22" s="363"/>
      <c r="C22" s="313">
        <v>2169</v>
      </c>
      <c r="D22" s="311">
        <v>84</v>
      </c>
      <c r="E22" s="313">
        <v>3920</v>
      </c>
      <c r="F22" s="311">
        <v>84</v>
      </c>
      <c r="G22" s="313">
        <v>4804</v>
      </c>
      <c r="H22" s="311">
        <v>84</v>
      </c>
      <c r="I22" s="313">
        <v>1444</v>
      </c>
      <c r="J22" s="311">
        <v>84</v>
      </c>
      <c r="K22" s="313">
        <v>3724</v>
      </c>
      <c r="L22" s="311">
        <v>84</v>
      </c>
      <c r="M22" s="314">
        <v>15214</v>
      </c>
      <c r="N22" s="311">
        <v>84</v>
      </c>
      <c r="O22" s="314">
        <v>35274</v>
      </c>
      <c r="P22" s="311">
        <v>84</v>
      </c>
      <c r="Q22" s="314">
        <v>60124</v>
      </c>
      <c r="R22" s="311">
        <v>84</v>
      </c>
      <c r="S22" s="314">
        <v>82624</v>
      </c>
      <c r="T22" s="311">
        <v>84</v>
      </c>
      <c r="U22" s="312">
        <v>4954</v>
      </c>
      <c r="V22" s="311">
        <v>84</v>
      </c>
      <c r="W22" s="319">
        <v>20104</v>
      </c>
      <c r="X22" s="311">
        <v>84</v>
      </c>
      <c r="Y22" s="324">
        <v>130</v>
      </c>
      <c r="Z22" s="325">
        <v>422</v>
      </c>
      <c r="AA22" s="325">
        <v>944</v>
      </c>
      <c r="AB22" s="326">
        <v>215</v>
      </c>
      <c r="AC22" s="321">
        <v>692</v>
      </c>
      <c r="AD22" s="322">
        <v>1900</v>
      </c>
      <c r="AE22" s="327">
        <v>2240</v>
      </c>
      <c r="AF22" s="320">
        <v>17</v>
      </c>
    </row>
    <row r="23" spans="1:32" ht="15.75">
      <c r="A23" s="321">
        <v>1074</v>
      </c>
      <c r="B23" s="364"/>
      <c r="C23" s="322">
        <v>2174</v>
      </c>
      <c r="D23" s="320">
        <v>83</v>
      </c>
      <c r="E23" s="322">
        <v>3940</v>
      </c>
      <c r="F23" s="320">
        <v>83</v>
      </c>
      <c r="G23" s="322">
        <v>4814</v>
      </c>
      <c r="H23" s="320">
        <v>83</v>
      </c>
      <c r="I23" s="322">
        <v>1449</v>
      </c>
      <c r="J23" s="320">
        <v>83</v>
      </c>
      <c r="K23" s="322">
        <v>3734</v>
      </c>
      <c r="L23" s="320">
        <v>83</v>
      </c>
      <c r="M23" s="323">
        <v>15244</v>
      </c>
      <c r="N23" s="320">
        <v>83</v>
      </c>
      <c r="O23" s="323">
        <v>35324</v>
      </c>
      <c r="P23" s="320">
        <v>83</v>
      </c>
      <c r="Q23" s="323">
        <v>60224</v>
      </c>
      <c r="R23" s="320">
        <v>83</v>
      </c>
      <c r="S23" s="323">
        <v>82824</v>
      </c>
      <c r="T23" s="320">
        <v>83</v>
      </c>
      <c r="U23" s="321">
        <v>4974</v>
      </c>
      <c r="V23" s="320">
        <v>83</v>
      </c>
      <c r="W23" s="328">
        <v>20134</v>
      </c>
      <c r="X23" s="320">
        <v>83</v>
      </c>
      <c r="Y23" s="315">
        <v>132</v>
      </c>
      <c r="Z23" s="316">
        <v>429</v>
      </c>
      <c r="AA23" s="316">
        <v>956</v>
      </c>
      <c r="AB23" s="317">
        <v>220</v>
      </c>
      <c r="AC23" s="312">
        <v>708</v>
      </c>
      <c r="AD23" s="313">
        <v>1950</v>
      </c>
      <c r="AE23" s="318">
        <v>2310</v>
      </c>
      <c r="AF23" s="311">
        <v>18</v>
      </c>
    </row>
    <row r="24" spans="1:32" ht="15.75">
      <c r="A24" s="312">
        <v>1076</v>
      </c>
      <c r="B24" s="363"/>
      <c r="C24" s="313">
        <v>2179</v>
      </c>
      <c r="D24" s="311">
        <v>82</v>
      </c>
      <c r="E24" s="313">
        <v>3960</v>
      </c>
      <c r="F24" s="311">
        <v>82</v>
      </c>
      <c r="G24" s="313">
        <v>4824</v>
      </c>
      <c r="H24" s="311">
        <v>82</v>
      </c>
      <c r="I24" s="313">
        <v>1454</v>
      </c>
      <c r="J24" s="311">
        <v>82</v>
      </c>
      <c r="K24" s="313">
        <v>3744</v>
      </c>
      <c r="L24" s="311">
        <v>82</v>
      </c>
      <c r="M24" s="314">
        <v>15274</v>
      </c>
      <c r="N24" s="311">
        <v>82</v>
      </c>
      <c r="O24" s="314">
        <v>35374</v>
      </c>
      <c r="P24" s="311">
        <v>82</v>
      </c>
      <c r="Q24" s="314">
        <v>60324</v>
      </c>
      <c r="R24" s="311">
        <v>82</v>
      </c>
      <c r="S24" s="314">
        <v>83024</v>
      </c>
      <c r="T24" s="311">
        <v>82</v>
      </c>
      <c r="U24" s="312">
        <v>4994</v>
      </c>
      <c r="V24" s="311">
        <v>82</v>
      </c>
      <c r="W24" s="319">
        <v>20164</v>
      </c>
      <c r="X24" s="311">
        <v>82</v>
      </c>
      <c r="Y24" s="324">
        <v>134</v>
      </c>
      <c r="Z24" s="325">
        <v>436</v>
      </c>
      <c r="AA24" s="325">
        <v>968</v>
      </c>
      <c r="AB24" s="326">
        <v>225</v>
      </c>
      <c r="AC24" s="321">
        <v>724</v>
      </c>
      <c r="AD24" s="322">
        <v>2000</v>
      </c>
      <c r="AE24" s="327">
        <v>2380</v>
      </c>
      <c r="AF24" s="320">
        <v>19</v>
      </c>
    </row>
    <row r="25" spans="1:32" ht="15.75">
      <c r="A25" s="321">
        <v>1078</v>
      </c>
      <c r="B25" s="364"/>
      <c r="C25" s="322">
        <v>2184</v>
      </c>
      <c r="D25" s="320">
        <v>81</v>
      </c>
      <c r="E25" s="322">
        <v>3980</v>
      </c>
      <c r="F25" s="320">
        <v>81</v>
      </c>
      <c r="G25" s="322">
        <v>4834</v>
      </c>
      <c r="H25" s="320">
        <v>81</v>
      </c>
      <c r="I25" s="322">
        <v>1459</v>
      </c>
      <c r="J25" s="320">
        <v>81</v>
      </c>
      <c r="K25" s="322">
        <v>3754</v>
      </c>
      <c r="L25" s="320">
        <v>81</v>
      </c>
      <c r="M25" s="323">
        <v>15304</v>
      </c>
      <c r="N25" s="320">
        <v>81</v>
      </c>
      <c r="O25" s="323">
        <v>35424</v>
      </c>
      <c r="P25" s="320">
        <v>81</v>
      </c>
      <c r="Q25" s="323">
        <v>60424</v>
      </c>
      <c r="R25" s="320">
        <v>81</v>
      </c>
      <c r="S25" s="323">
        <v>83224</v>
      </c>
      <c r="T25" s="320">
        <v>81</v>
      </c>
      <c r="U25" s="321">
        <v>5014</v>
      </c>
      <c r="V25" s="320">
        <v>81</v>
      </c>
      <c r="W25" s="328">
        <v>20204</v>
      </c>
      <c r="X25" s="320">
        <v>81</v>
      </c>
      <c r="Y25" s="315">
        <v>136</v>
      </c>
      <c r="Z25" s="316">
        <v>443</v>
      </c>
      <c r="AA25" s="316">
        <v>980</v>
      </c>
      <c r="AB25" s="317">
        <v>230</v>
      </c>
      <c r="AC25" s="312">
        <v>740</v>
      </c>
      <c r="AD25" s="313">
        <v>2050</v>
      </c>
      <c r="AE25" s="318">
        <v>2450</v>
      </c>
      <c r="AF25" s="311">
        <v>20</v>
      </c>
    </row>
    <row r="26" spans="1:32" ht="15.75">
      <c r="A26" s="312">
        <v>1080</v>
      </c>
      <c r="B26" s="363"/>
      <c r="C26" s="313">
        <v>2189</v>
      </c>
      <c r="D26" s="311">
        <v>80</v>
      </c>
      <c r="E26" s="313">
        <v>4000</v>
      </c>
      <c r="F26" s="311">
        <v>80</v>
      </c>
      <c r="G26" s="313">
        <v>4844</v>
      </c>
      <c r="H26" s="311">
        <v>80</v>
      </c>
      <c r="I26" s="313">
        <v>1464</v>
      </c>
      <c r="J26" s="311">
        <v>80</v>
      </c>
      <c r="K26" s="313">
        <v>3764</v>
      </c>
      <c r="L26" s="311">
        <v>80</v>
      </c>
      <c r="M26" s="314">
        <v>15334</v>
      </c>
      <c r="N26" s="311">
        <v>80</v>
      </c>
      <c r="O26" s="314">
        <v>35484</v>
      </c>
      <c r="P26" s="311">
        <v>80</v>
      </c>
      <c r="Q26" s="314">
        <v>60524</v>
      </c>
      <c r="R26" s="311">
        <v>80</v>
      </c>
      <c r="S26" s="314">
        <v>83424</v>
      </c>
      <c r="T26" s="311">
        <v>80</v>
      </c>
      <c r="U26" s="312">
        <v>5034</v>
      </c>
      <c r="V26" s="311">
        <v>80</v>
      </c>
      <c r="W26" s="319">
        <v>20234</v>
      </c>
      <c r="X26" s="311">
        <v>80</v>
      </c>
      <c r="Y26" s="324">
        <v>138</v>
      </c>
      <c r="Z26" s="325">
        <v>450</v>
      </c>
      <c r="AA26" s="325">
        <v>992</v>
      </c>
      <c r="AB26" s="326">
        <v>234</v>
      </c>
      <c r="AC26" s="321">
        <v>756</v>
      </c>
      <c r="AD26" s="322">
        <v>2100</v>
      </c>
      <c r="AE26" s="327">
        <v>2520</v>
      </c>
      <c r="AF26" s="320">
        <v>21</v>
      </c>
    </row>
    <row r="27" spans="1:32" ht="15.75">
      <c r="A27" s="321">
        <v>1082</v>
      </c>
      <c r="B27" s="364"/>
      <c r="C27" s="322">
        <v>2194</v>
      </c>
      <c r="D27" s="320">
        <v>79</v>
      </c>
      <c r="E27" s="322">
        <v>4020</v>
      </c>
      <c r="F27" s="320">
        <v>79</v>
      </c>
      <c r="G27" s="322">
        <v>4854</v>
      </c>
      <c r="H27" s="320">
        <v>79</v>
      </c>
      <c r="I27" s="322">
        <v>1469</v>
      </c>
      <c r="J27" s="320">
        <v>79</v>
      </c>
      <c r="K27" s="322">
        <v>3774</v>
      </c>
      <c r="L27" s="320">
        <v>79</v>
      </c>
      <c r="M27" s="323">
        <v>15364</v>
      </c>
      <c r="N27" s="320">
        <v>79</v>
      </c>
      <c r="O27" s="323">
        <v>35544</v>
      </c>
      <c r="P27" s="320">
        <v>79</v>
      </c>
      <c r="Q27" s="323">
        <v>60624</v>
      </c>
      <c r="R27" s="320">
        <v>79</v>
      </c>
      <c r="S27" s="323">
        <v>83624</v>
      </c>
      <c r="T27" s="320">
        <v>79</v>
      </c>
      <c r="U27" s="321">
        <v>5054</v>
      </c>
      <c r="V27" s="320">
        <v>79</v>
      </c>
      <c r="W27" s="328">
        <v>20264</v>
      </c>
      <c r="X27" s="320">
        <v>79</v>
      </c>
      <c r="Y27" s="315">
        <v>140</v>
      </c>
      <c r="Z27" s="316">
        <v>456</v>
      </c>
      <c r="AA27" s="316">
        <v>1004</v>
      </c>
      <c r="AB27" s="317">
        <v>238</v>
      </c>
      <c r="AC27" s="315">
        <v>772</v>
      </c>
      <c r="AD27" s="313">
        <v>2150</v>
      </c>
      <c r="AE27" s="318">
        <v>2590</v>
      </c>
      <c r="AF27" s="311">
        <v>22</v>
      </c>
    </row>
    <row r="28" spans="1:32" ht="15.75">
      <c r="A28" s="312">
        <v>1084</v>
      </c>
      <c r="B28" s="363"/>
      <c r="C28" s="313">
        <v>2199</v>
      </c>
      <c r="D28" s="311">
        <v>78</v>
      </c>
      <c r="E28" s="313">
        <v>4040</v>
      </c>
      <c r="F28" s="311">
        <v>78</v>
      </c>
      <c r="G28" s="313">
        <v>4864</v>
      </c>
      <c r="H28" s="311">
        <v>78</v>
      </c>
      <c r="I28" s="313">
        <v>1474</v>
      </c>
      <c r="J28" s="311">
        <v>78</v>
      </c>
      <c r="K28" s="313">
        <v>3784</v>
      </c>
      <c r="L28" s="311">
        <v>78</v>
      </c>
      <c r="M28" s="314">
        <v>15394</v>
      </c>
      <c r="N28" s="311">
        <v>78</v>
      </c>
      <c r="O28" s="314">
        <v>35604</v>
      </c>
      <c r="P28" s="311">
        <v>78</v>
      </c>
      <c r="Q28" s="314">
        <v>60724</v>
      </c>
      <c r="R28" s="311">
        <v>78</v>
      </c>
      <c r="S28" s="314">
        <v>83824</v>
      </c>
      <c r="T28" s="311">
        <v>78</v>
      </c>
      <c r="U28" s="312">
        <v>5074</v>
      </c>
      <c r="V28" s="311">
        <v>78</v>
      </c>
      <c r="W28" s="319">
        <v>20304</v>
      </c>
      <c r="X28" s="311">
        <v>78</v>
      </c>
      <c r="Y28" s="324">
        <v>142</v>
      </c>
      <c r="Z28" s="325">
        <v>462</v>
      </c>
      <c r="AA28" s="325">
        <v>1016</v>
      </c>
      <c r="AB28" s="326">
        <v>242</v>
      </c>
      <c r="AC28" s="331">
        <v>788</v>
      </c>
      <c r="AD28" s="322">
        <v>2200</v>
      </c>
      <c r="AE28" s="327">
        <v>2660</v>
      </c>
      <c r="AF28" s="320">
        <v>23</v>
      </c>
    </row>
    <row r="29" spans="1:32" ht="15.75">
      <c r="A29" s="321">
        <v>1086</v>
      </c>
      <c r="B29" s="364"/>
      <c r="C29" s="322">
        <v>2204</v>
      </c>
      <c r="D29" s="320">
        <v>77</v>
      </c>
      <c r="E29" s="322">
        <v>4060</v>
      </c>
      <c r="F29" s="320">
        <v>77</v>
      </c>
      <c r="G29" s="322">
        <v>4874</v>
      </c>
      <c r="H29" s="320">
        <v>77</v>
      </c>
      <c r="I29" s="322">
        <v>1479</v>
      </c>
      <c r="J29" s="320">
        <v>77</v>
      </c>
      <c r="K29" s="322">
        <v>3794</v>
      </c>
      <c r="L29" s="320">
        <v>77</v>
      </c>
      <c r="M29" s="323">
        <v>15424</v>
      </c>
      <c r="N29" s="320">
        <v>77</v>
      </c>
      <c r="O29" s="323">
        <v>35664</v>
      </c>
      <c r="P29" s="320">
        <v>77</v>
      </c>
      <c r="Q29" s="323">
        <v>60824</v>
      </c>
      <c r="R29" s="320">
        <v>77</v>
      </c>
      <c r="S29" s="323">
        <v>84024</v>
      </c>
      <c r="T29" s="320">
        <v>77</v>
      </c>
      <c r="U29" s="321">
        <v>5094</v>
      </c>
      <c r="V29" s="320">
        <v>77</v>
      </c>
      <c r="W29" s="328">
        <v>20344</v>
      </c>
      <c r="X29" s="320">
        <v>77</v>
      </c>
      <c r="Y29" s="315">
        <v>144</v>
      </c>
      <c r="Z29" s="316">
        <v>468</v>
      </c>
      <c r="AA29" s="316">
        <v>1028</v>
      </c>
      <c r="AB29" s="317">
        <v>246</v>
      </c>
      <c r="AC29" s="315">
        <v>804</v>
      </c>
      <c r="AD29" s="313">
        <v>2250</v>
      </c>
      <c r="AE29" s="318">
        <v>2730</v>
      </c>
      <c r="AF29" s="311">
        <v>24</v>
      </c>
    </row>
    <row r="30" spans="1:32" ht="15.75">
      <c r="A30" s="312">
        <v>1088</v>
      </c>
      <c r="B30" s="363"/>
      <c r="C30" s="313">
        <v>2209</v>
      </c>
      <c r="D30" s="311">
        <v>76</v>
      </c>
      <c r="E30" s="313">
        <v>4080</v>
      </c>
      <c r="F30" s="311">
        <v>76</v>
      </c>
      <c r="G30" s="313">
        <v>4884</v>
      </c>
      <c r="H30" s="311">
        <v>76</v>
      </c>
      <c r="I30" s="313">
        <v>1484</v>
      </c>
      <c r="J30" s="311">
        <v>76</v>
      </c>
      <c r="K30" s="313">
        <v>3804</v>
      </c>
      <c r="L30" s="311">
        <v>76</v>
      </c>
      <c r="M30" s="314">
        <v>15454</v>
      </c>
      <c r="N30" s="311">
        <v>76</v>
      </c>
      <c r="O30" s="314">
        <v>35724</v>
      </c>
      <c r="P30" s="311">
        <v>76</v>
      </c>
      <c r="Q30" s="314">
        <v>60924</v>
      </c>
      <c r="R30" s="311">
        <v>76</v>
      </c>
      <c r="S30" s="314">
        <v>84224</v>
      </c>
      <c r="T30" s="311">
        <v>76</v>
      </c>
      <c r="U30" s="312">
        <v>5114</v>
      </c>
      <c r="V30" s="311">
        <v>76</v>
      </c>
      <c r="W30" s="319">
        <v>20384</v>
      </c>
      <c r="X30" s="311">
        <v>76</v>
      </c>
      <c r="Y30" s="324">
        <v>146</v>
      </c>
      <c r="Z30" s="325">
        <v>474</v>
      </c>
      <c r="AA30" s="325">
        <v>1040</v>
      </c>
      <c r="AB30" s="326">
        <v>250</v>
      </c>
      <c r="AC30" s="331">
        <v>820</v>
      </c>
      <c r="AD30" s="322">
        <v>2300</v>
      </c>
      <c r="AE30" s="327">
        <v>2800</v>
      </c>
      <c r="AF30" s="320">
        <v>25</v>
      </c>
    </row>
    <row r="31" spans="1:32" ht="15.75">
      <c r="A31" s="321">
        <v>1090</v>
      </c>
      <c r="B31" s="364"/>
      <c r="C31" s="322">
        <v>2214</v>
      </c>
      <c r="D31" s="320">
        <v>75</v>
      </c>
      <c r="E31" s="322">
        <v>4100</v>
      </c>
      <c r="F31" s="320">
        <v>75</v>
      </c>
      <c r="G31" s="322">
        <v>4894</v>
      </c>
      <c r="H31" s="320">
        <v>75</v>
      </c>
      <c r="I31" s="322">
        <v>1489</v>
      </c>
      <c r="J31" s="320">
        <v>75</v>
      </c>
      <c r="K31" s="322">
        <v>3814</v>
      </c>
      <c r="L31" s="320">
        <v>75</v>
      </c>
      <c r="M31" s="323">
        <v>15484</v>
      </c>
      <c r="N31" s="320">
        <v>75</v>
      </c>
      <c r="O31" s="323">
        <v>35784</v>
      </c>
      <c r="P31" s="320">
        <v>75</v>
      </c>
      <c r="Q31" s="323">
        <v>61024</v>
      </c>
      <c r="R31" s="320">
        <v>75</v>
      </c>
      <c r="S31" s="323">
        <v>84424</v>
      </c>
      <c r="T31" s="320">
        <v>75</v>
      </c>
      <c r="U31" s="321">
        <v>5134</v>
      </c>
      <c r="V31" s="320">
        <v>75</v>
      </c>
      <c r="W31" s="328">
        <v>20424</v>
      </c>
      <c r="X31" s="320">
        <v>75</v>
      </c>
      <c r="Y31" s="315">
        <v>148</v>
      </c>
      <c r="Z31" s="316">
        <v>480</v>
      </c>
      <c r="AA31" s="316">
        <v>1049</v>
      </c>
      <c r="AB31" s="317">
        <v>254</v>
      </c>
      <c r="AC31" s="315">
        <v>836</v>
      </c>
      <c r="AD31" s="313">
        <v>2325</v>
      </c>
      <c r="AE31" s="318">
        <v>2855</v>
      </c>
      <c r="AF31" s="311">
        <v>26</v>
      </c>
    </row>
    <row r="32" spans="1:32" ht="15.75">
      <c r="A32" s="312">
        <v>1093</v>
      </c>
      <c r="B32" s="363"/>
      <c r="C32" s="313">
        <v>2219</v>
      </c>
      <c r="D32" s="311">
        <v>74</v>
      </c>
      <c r="E32" s="313">
        <v>4120</v>
      </c>
      <c r="F32" s="311">
        <v>74</v>
      </c>
      <c r="G32" s="313">
        <v>4914</v>
      </c>
      <c r="H32" s="311">
        <v>74</v>
      </c>
      <c r="I32" s="313">
        <v>1494</v>
      </c>
      <c r="J32" s="311">
        <v>74</v>
      </c>
      <c r="K32" s="313">
        <v>3829</v>
      </c>
      <c r="L32" s="311">
        <v>74</v>
      </c>
      <c r="M32" s="314">
        <v>15524</v>
      </c>
      <c r="N32" s="311">
        <v>74</v>
      </c>
      <c r="O32" s="314">
        <v>35884</v>
      </c>
      <c r="P32" s="311">
        <v>74</v>
      </c>
      <c r="Q32" s="314">
        <v>61124</v>
      </c>
      <c r="R32" s="311">
        <v>74</v>
      </c>
      <c r="S32" s="314">
        <v>84624</v>
      </c>
      <c r="T32" s="311">
        <v>74</v>
      </c>
      <c r="U32" s="312">
        <v>5154</v>
      </c>
      <c r="V32" s="311">
        <v>74</v>
      </c>
      <c r="W32" s="319">
        <v>20464</v>
      </c>
      <c r="X32" s="311">
        <v>74</v>
      </c>
      <c r="Y32" s="324">
        <v>150</v>
      </c>
      <c r="Z32" s="325">
        <v>486</v>
      </c>
      <c r="AA32" s="325">
        <v>1058</v>
      </c>
      <c r="AB32" s="326">
        <v>258</v>
      </c>
      <c r="AC32" s="331">
        <v>852</v>
      </c>
      <c r="AD32" s="322">
        <v>2350</v>
      </c>
      <c r="AE32" s="327">
        <v>2890</v>
      </c>
      <c r="AF32" s="320">
        <v>27</v>
      </c>
    </row>
    <row r="33" spans="1:32" ht="15.75">
      <c r="A33" s="321">
        <v>1096</v>
      </c>
      <c r="B33" s="364"/>
      <c r="C33" s="322">
        <v>2224</v>
      </c>
      <c r="D33" s="320">
        <v>73</v>
      </c>
      <c r="E33" s="322">
        <v>4140</v>
      </c>
      <c r="F33" s="320">
        <v>73</v>
      </c>
      <c r="G33" s="322">
        <v>4934</v>
      </c>
      <c r="H33" s="320">
        <v>73</v>
      </c>
      <c r="I33" s="322">
        <v>1499</v>
      </c>
      <c r="J33" s="320">
        <v>73</v>
      </c>
      <c r="K33" s="322">
        <v>3844</v>
      </c>
      <c r="L33" s="320">
        <v>73</v>
      </c>
      <c r="M33" s="323">
        <v>15564</v>
      </c>
      <c r="N33" s="320">
        <v>73</v>
      </c>
      <c r="O33" s="323">
        <v>35984</v>
      </c>
      <c r="P33" s="320">
        <v>73</v>
      </c>
      <c r="Q33" s="323">
        <v>61224</v>
      </c>
      <c r="R33" s="320">
        <v>73</v>
      </c>
      <c r="S33" s="323">
        <v>84824</v>
      </c>
      <c r="T33" s="320">
        <v>73</v>
      </c>
      <c r="U33" s="321">
        <v>5174</v>
      </c>
      <c r="V33" s="320">
        <v>73</v>
      </c>
      <c r="W33" s="328">
        <v>20504</v>
      </c>
      <c r="X33" s="320">
        <v>73</v>
      </c>
      <c r="Y33" s="315">
        <v>152</v>
      </c>
      <c r="Z33" s="316">
        <v>492</v>
      </c>
      <c r="AA33" s="316">
        <v>1067</v>
      </c>
      <c r="AB33" s="317">
        <v>262</v>
      </c>
      <c r="AC33" s="315">
        <v>868</v>
      </c>
      <c r="AD33" s="313">
        <v>2400</v>
      </c>
      <c r="AE33" s="318">
        <v>2960</v>
      </c>
      <c r="AF33" s="311">
        <v>28</v>
      </c>
    </row>
    <row r="34" spans="1:32" ht="15.75">
      <c r="A34" s="312">
        <v>1099</v>
      </c>
      <c r="B34" s="363"/>
      <c r="C34" s="313">
        <v>2234</v>
      </c>
      <c r="D34" s="311">
        <v>72</v>
      </c>
      <c r="E34" s="313">
        <v>4160</v>
      </c>
      <c r="F34" s="311">
        <v>72</v>
      </c>
      <c r="G34" s="313">
        <v>4954</v>
      </c>
      <c r="H34" s="311">
        <v>72</v>
      </c>
      <c r="I34" s="313">
        <v>1504</v>
      </c>
      <c r="J34" s="311">
        <v>72</v>
      </c>
      <c r="K34" s="313">
        <v>3859</v>
      </c>
      <c r="L34" s="311">
        <v>72</v>
      </c>
      <c r="M34" s="314">
        <v>15604</v>
      </c>
      <c r="N34" s="311">
        <v>72</v>
      </c>
      <c r="O34" s="314">
        <v>40084</v>
      </c>
      <c r="P34" s="311">
        <v>72</v>
      </c>
      <c r="Q34" s="314">
        <v>61324</v>
      </c>
      <c r="R34" s="311">
        <v>72</v>
      </c>
      <c r="S34" s="314">
        <v>85024</v>
      </c>
      <c r="T34" s="311">
        <v>72</v>
      </c>
      <c r="U34" s="312">
        <v>5194</v>
      </c>
      <c r="V34" s="311">
        <v>72</v>
      </c>
      <c r="W34" s="319">
        <v>20544</v>
      </c>
      <c r="X34" s="311">
        <v>72</v>
      </c>
      <c r="Y34" s="324">
        <v>154</v>
      </c>
      <c r="Z34" s="325">
        <v>498</v>
      </c>
      <c r="AA34" s="325">
        <v>1076</v>
      </c>
      <c r="AB34" s="326">
        <v>266</v>
      </c>
      <c r="AC34" s="331">
        <v>884</v>
      </c>
      <c r="AD34" s="322">
        <v>2450</v>
      </c>
      <c r="AE34" s="327">
        <v>3030</v>
      </c>
      <c r="AF34" s="320">
        <v>29</v>
      </c>
    </row>
    <row r="35" spans="1:32" ht="15.75">
      <c r="A35" s="321">
        <v>1102</v>
      </c>
      <c r="B35" s="364"/>
      <c r="C35" s="322">
        <v>2244</v>
      </c>
      <c r="D35" s="320">
        <v>71</v>
      </c>
      <c r="E35" s="322">
        <v>4180</v>
      </c>
      <c r="F35" s="320">
        <v>71</v>
      </c>
      <c r="G35" s="322">
        <v>4974</v>
      </c>
      <c r="H35" s="320">
        <v>71</v>
      </c>
      <c r="I35" s="322">
        <v>1509</v>
      </c>
      <c r="J35" s="320">
        <v>71</v>
      </c>
      <c r="K35" s="322">
        <v>3874</v>
      </c>
      <c r="L35" s="320">
        <v>71</v>
      </c>
      <c r="M35" s="323">
        <v>15644</v>
      </c>
      <c r="N35" s="320">
        <v>71</v>
      </c>
      <c r="O35" s="323">
        <v>40184</v>
      </c>
      <c r="P35" s="320">
        <v>71</v>
      </c>
      <c r="Q35" s="323">
        <v>61424</v>
      </c>
      <c r="R35" s="320">
        <v>71</v>
      </c>
      <c r="S35" s="323">
        <v>85224</v>
      </c>
      <c r="T35" s="320">
        <v>71</v>
      </c>
      <c r="U35" s="321">
        <v>5214</v>
      </c>
      <c r="V35" s="320">
        <v>71</v>
      </c>
      <c r="W35" s="328">
        <v>20584</v>
      </c>
      <c r="X35" s="320">
        <v>71</v>
      </c>
      <c r="Y35" s="315">
        <v>156</v>
      </c>
      <c r="Z35" s="316">
        <v>504</v>
      </c>
      <c r="AA35" s="316">
        <v>1085</v>
      </c>
      <c r="AB35" s="317">
        <v>270</v>
      </c>
      <c r="AC35" s="315">
        <v>900</v>
      </c>
      <c r="AD35" s="313">
        <v>2500</v>
      </c>
      <c r="AE35" s="318">
        <v>3100</v>
      </c>
      <c r="AF35" s="311">
        <v>30</v>
      </c>
    </row>
    <row r="36" spans="1:32" ht="15.75">
      <c r="A36" s="312">
        <v>1105</v>
      </c>
      <c r="B36" s="363"/>
      <c r="C36" s="313">
        <v>2254</v>
      </c>
      <c r="D36" s="311">
        <v>70</v>
      </c>
      <c r="E36" s="313">
        <v>4200</v>
      </c>
      <c r="F36" s="311">
        <v>70</v>
      </c>
      <c r="G36" s="313">
        <v>4994</v>
      </c>
      <c r="H36" s="311">
        <v>70</v>
      </c>
      <c r="I36" s="313">
        <v>1514</v>
      </c>
      <c r="J36" s="311">
        <v>70</v>
      </c>
      <c r="K36" s="313">
        <v>3889</v>
      </c>
      <c r="L36" s="311">
        <v>70</v>
      </c>
      <c r="M36" s="314">
        <v>15694</v>
      </c>
      <c r="N36" s="311">
        <v>70</v>
      </c>
      <c r="O36" s="314">
        <v>40284</v>
      </c>
      <c r="P36" s="311">
        <v>70</v>
      </c>
      <c r="Q36" s="314">
        <v>61524</v>
      </c>
      <c r="R36" s="311">
        <v>70</v>
      </c>
      <c r="S36" s="314">
        <v>85424</v>
      </c>
      <c r="T36" s="311">
        <v>70</v>
      </c>
      <c r="U36" s="312">
        <v>5234</v>
      </c>
      <c r="V36" s="311">
        <v>70</v>
      </c>
      <c r="W36" s="319">
        <v>20624</v>
      </c>
      <c r="X36" s="311">
        <v>70</v>
      </c>
      <c r="Y36" s="324">
        <v>157</v>
      </c>
      <c r="Z36" s="325">
        <v>510</v>
      </c>
      <c r="AA36" s="325">
        <v>1094</v>
      </c>
      <c r="AB36" s="326">
        <v>274</v>
      </c>
      <c r="AC36" s="331">
        <v>916</v>
      </c>
      <c r="AD36" s="322">
        <v>2550</v>
      </c>
      <c r="AE36" s="327">
        <v>3170</v>
      </c>
      <c r="AF36" s="320">
        <v>31</v>
      </c>
    </row>
    <row r="37" spans="1:32" ht="15.75">
      <c r="A37" s="321">
        <v>1108</v>
      </c>
      <c r="B37" s="364"/>
      <c r="C37" s="322">
        <v>2264</v>
      </c>
      <c r="D37" s="320">
        <v>69</v>
      </c>
      <c r="E37" s="322">
        <v>4220</v>
      </c>
      <c r="F37" s="320">
        <v>69</v>
      </c>
      <c r="G37" s="322">
        <v>5014</v>
      </c>
      <c r="H37" s="320">
        <v>69</v>
      </c>
      <c r="I37" s="322">
        <v>1519</v>
      </c>
      <c r="J37" s="320">
        <v>69</v>
      </c>
      <c r="K37" s="322">
        <v>3904</v>
      </c>
      <c r="L37" s="320">
        <v>69</v>
      </c>
      <c r="M37" s="323">
        <v>15744</v>
      </c>
      <c r="N37" s="320">
        <v>69</v>
      </c>
      <c r="O37" s="323">
        <v>40384</v>
      </c>
      <c r="P37" s="320">
        <v>69</v>
      </c>
      <c r="Q37" s="323">
        <v>61624</v>
      </c>
      <c r="R37" s="320">
        <v>69</v>
      </c>
      <c r="S37" s="323">
        <v>85624</v>
      </c>
      <c r="T37" s="320">
        <v>69</v>
      </c>
      <c r="U37" s="321">
        <v>5254</v>
      </c>
      <c r="V37" s="320">
        <v>69</v>
      </c>
      <c r="W37" s="328">
        <v>20664</v>
      </c>
      <c r="X37" s="320">
        <v>69</v>
      </c>
      <c r="Y37" s="315">
        <v>158</v>
      </c>
      <c r="Z37" s="316">
        <v>516</v>
      </c>
      <c r="AA37" s="316">
        <v>1103</v>
      </c>
      <c r="AB37" s="317">
        <v>278</v>
      </c>
      <c r="AC37" s="315">
        <v>932</v>
      </c>
      <c r="AD37" s="313">
        <v>2600</v>
      </c>
      <c r="AE37" s="318">
        <v>3240</v>
      </c>
      <c r="AF37" s="311">
        <v>32</v>
      </c>
    </row>
    <row r="38" spans="1:32" ht="15.75">
      <c r="A38" s="312">
        <v>1111</v>
      </c>
      <c r="B38" s="363"/>
      <c r="C38" s="313">
        <v>2274</v>
      </c>
      <c r="D38" s="311">
        <v>68</v>
      </c>
      <c r="E38" s="313">
        <v>4240</v>
      </c>
      <c r="F38" s="311">
        <v>68</v>
      </c>
      <c r="G38" s="313">
        <v>5034</v>
      </c>
      <c r="H38" s="311">
        <v>68</v>
      </c>
      <c r="I38" s="313">
        <v>1524</v>
      </c>
      <c r="J38" s="311">
        <v>68</v>
      </c>
      <c r="K38" s="313">
        <v>3919</v>
      </c>
      <c r="L38" s="311">
        <v>68</v>
      </c>
      <c r="M38" s="314">
        <v>15794</v>
      </c>
      <c r="N38" s="311">
        <v>68</v>
      </c>
      <c r="O38" s="314">
        <v>40484</v>
      </c>
      <c r="P38" s="311">
        <v>68</v>
      </c>
      <c r="Q38" s="314">
        <v>61724</v>
      </c>
      <c r="R38" s="311">
        <v>68</v>
      </c>
      <c r="S38" s="314">
        <v>85824</v>
      </c>
      <c r="T38" s="311">
        <v>68</v>
      </c>
      <c r="U38" s="312">
        <v>5274</v>
      </c>
      <c r="V38" s="311">
        <v>68</v>
      </c>
      <c r="W38" s="319">
        <v>20704</v>
      </c>
      <c r="X38" s="311">
        <v>68</v>
      </c>
      <c r="Y38" s="324">
        <v>159</v>
      </c>
      <c r="Z38" s="325">
        <v>521</v>
      </c>
      <c r="AA38" s="325">
        <v>1112</v>
      </c>
      <c r="AB38" s="326">
        <v>282</v>
      </c>
      <c r="AC38" s="331">
        <v>948</v>
      </c>
      <c r="AD38" s="322">
        <v>2650</v>
      </c>
      <c r="AE38" s="327">
        <v>3310</v>
      </c>
      <c r="AF38" s="320">
        <v>33</v>
      </c>
    </row>
    <row r="39" spans="1:32" ht="15.75">
      <c r="A39" s="321">
        <v>1114</v>
      </c>
      <c r="B39" s="364"/>
      <c r="C39" s="322">
        <v>2284</v>
      </c>
      <c r="D39" s="320">
        <v>67</v>
      </c>
      <c r="E39" s="322">
        <v>4260</v>
      </c>
      <c r="F39" s="320">
        <v>67</v>
      </c>
      <c r="G39" s="322">
        <v>5054</v>
      </c>
      <c r="H39" s="320">
        <v>67</v>
      </c>
      <c r="I39" s="322">
        <v>1529</v>
      </c>
      <c r="J39" s="320">
        <v>67</v>
      </c>
      <c r="K39" s="322">
        <v>3934</v>
      </c>
      <c r="L39" s="320">
        <v>67</v>
      </c>
      <c r="M39" s="323">
        <v>15844</v>
      </c>
      <c r="N39" s="320">
        <v>67</v>
      </c>
      <c r="O39" s="323">
        <v>40584</v>
      </c>
      <c r="P39" s="320">
        <v>67</v>
      </c>
      <c r="Q39" s="323">
        <v>61824</v>
      </c>
      <c r="R39" s="320">
        <v>67</v>
      </c>
      <c r="S39" s="323">
        <v>90024</v>
      </c>
      <c r="T39" s="320">
        <v>67</v>
      </c>
      <c r="U39" s="321">
        <v>5294</v>
      </c>
      <c r="V39" s="320">
        <v>67</v>
      </c>
      <c r="W39" s="328">
        <v>20744</v>
      </c>
      <c r="X39" s="320">
        <v>67</v>
      </c>
      <c r="Y39" s="315">
        <v>160</v>
      </c>
      <c r="Z39" s="316">
        <v>526</v>
      </c>
      <c r="AA39" s="316">
        <v>1121</v>
      </c>
      <c r="AB39" s="317">
        <v>286</v>
      </c>
      <c r="AC39" s="315">
        <v>964</v>
      </c>
      <c r="AD39" s="313">
        <v>2700</v>
      </c>
      <c r="AE39" s="318">
        <v>3380</v>
      </c>
      <c r="AF39" s="311">
        <v>34</v>
      </c>
    </row>
    <row r="40" spans="1:32" ht="15.75">
      <c r="A40" s="312">
        <v>1117</v>
      </c>
      <c r="B40" s="363"/>
      <c r="C40" s="313">
        <v>2294</v>
      </c>
      <c r="D40" s="311">
        <v>66</v>
      </c>
      <c r="E40" s="313">
        <v>4280</v>
      </c>
      <c r="F40" s="311">
        <v>66</v>
      </c>
      <c r="G40" s="313">
        <v>5074</v>
      </c>
      <c r="H40" s="311">
        <v>66</v>
      </c>
      <c r="I40" s="313">
        <v>1534</v>
      </c>
      <c r="J40" s="311">
        <v>66</v>
      </c>
      <c r="K40" s="313">
        <v>3949</v>
      </c>
      <c r="L40" s="311">
        <v>66</v>
      </c>
      <c r="M40" s="314">
        <v>15894</v>
      </c>
      <c r="N40" s="311">
        <v>66</v>
      </c>
      <c r="O40" s="314">
        <v>40684</v>
      </c>
      <c r="P40" s="311">
        <v>66</v>
      </c>
      <c r="Q40" s="314">
        <v>61924</v>
      </c>
      <c r="R40" s="311">
        <v>66</v>
      </c>
      <c r="S40" s="314">
        <v>90224</v>
      </c>
      <c r="T40" s="311">
        <v>66</v>
      </c>
      <c r="U40" s="312">
        <v>5314</v>
      </c>
      <c r="V40" s="311">
        <v>66</v>
      </c>
      <c r="W40" s="319">
        <v>20784</v>
      </c>
      <c r="X40" s="311">
        <v>66</v>
      </c>
      <c r="Y40" s="324">
        <v>161</v>
      </c>
      <c r="Z40" s="325">
        <v>531</v>
      </c>
      <c r="AA40" s="325">
        <v>1130</v>
      </c>
      <c r="AB40" s="326">
        <v>290</v>
      </c>
      <c r="AC40" s="331">
        <v>980</v>
      </c>
      <c r="AD40" s="322">
        <v>2750</v>
      </c>
      <c r="AE40" s="327">
        <v>3450</v>
      </c>
      <c r="AF40" s="320">
        <v>35</v>
      </c>
    </row>
    <row r="41" spans="1:32" ht="15.75">
      <c r="A41" s="321">
        <v>1120</v>
      </c>
      <c r="B41" s="364"/>
      <c r="C41" s="322">
        <v>2304</v>
      </c>
      <c r="D41" s="320">
        <v>65</v>
      </c>
      <c r="E41" s="322">
        <v>4300</v>
      </c>
      <c r="F41" s="320">
        <v>65</v>
      </c>
      <c r="G41" s="322">
        <v>5094</v>
      </c>
      <c r="H41" s="320">
        <v>65</v>
      </c>
      <c r="I41" s="322">
        <v>1539</v>
      </c>
      <c r="J41" s="320">
        <v>65</v>
      </c>
      <c r="K41" s="322">
        <v>3964</v>
      </c>
      <c r="L41" s="320">
        <v>65</v>
      </c>
      <c r="M41" s="323">
        <v>15944</v>
      </c>
      <c r="N41" s="320">
        <v>65</v>
      </c>
      <c r="O41" s="323">
        <v>40784</v>
      </c>
      <c r="P41" s="320">
        <v>65</v>
      </c>
      <c r="Q41" s="323">
        <v>62024</v>
      </c>
      <c r="R41" s="320">
        <v>65</v>
      </c>
      <c r="S41" s="323">
        <v>90424</v>
      </c>
      <c r="T41" s="320">
        <v>65</v>
      </c>
      <c r="U41" s="321">
        <v>5334</v>
      </c>
      <c r="V41" s="320">
        <v>65</v>
      </c>
      <c r="W41" s="328">
        <v>20824</v>
      </c>
      <c r="X41" s="320">
        <v>65</v>
      </c>
      <c r="Y41" s="315">
        <v>162</v>
      </c>
      <c r="Z41" s="316">
        <v>536</v>
      </c>
      <c r="AA41" s="316">
        <v>1139</v>
      </c>
      <c r="AB41" s="317">
        <v>294</v>
      </c>
      <c r="AC41" s="315">
        <v>995</v>
      </c>
      <c r="AD41" s="313">
        <v>2800</v>
      </c>
      <c r="AE41" s="318">
        <v>3520</v>
      </c>
      <c r="AF41" s="311">
        <v>36</v>
      </c>
    </row>
    <row r="42" spans="1:32" ht="15.75">
      <c r="A42" s="312">
        <v>1123</v>
      </c>
      <c r="B42" s="363"/>
      <c r="C42" s="313">
        <v>2314</v>
      </c>
      <c r="D42" s="311">
        <v>64</v>
      </c>
      <c r="E42" s="313">
        <v>4310</v>
      </c>
      <c r="F42" s="311">
        <v>64</v>
      </c>
      <c r="G42" s="313">
        <v>5114</v>
      </c>
      <c r="H42" s="311">
        <v>64</v>
      </c>
      <c r="I42" s="313">
        <v>1544</v>
      </c>
      <c r="J42" s="311">
        <v>64</v>
      </c>
      <c r="K42" s="313">
        <v>3979</v>
      </c>
      <c r="L42" s="311">
        <v>64</v>
      </c>
      <c r="M42" s="314">
        <v>15994</v>
      </c>
      <c r="N42" s="311">
        <v>64</v>
      </c>
      <c r="O42" s="314">
        <v>40884</v>
      </c>
      <c r="P42" s="311">
        <v>64</v>
      </c>
      <c r="Q42" s="314">
        <v>62124</v>
      </c>
      <c r="R42" s="311">
        <v>64</v>
      </c>
      <c r="S42" s="314">
        <v>90624</v>
      </c>
      <c r="T42" s="311">
        <v>64</v>
      </c>
      <c r="U42" s="312">
        <v>5354</v>
      </c>
      <c r="V42" s="311">
        <v>64</v>
      </c>
      <c r="W42" s="319">
        <v>20864</v>
      </c>
      <c r="X42" s="311">
        <v>64</v>
      </c>
      <c r="Y42" s="324">
        <v>163</v>
      </c>
      <c r="Z42" s="325">
        <v>541</v>
      </c>
      <c r="AA42" s="325">
        <v>1148</v>
      </c>
      <c r="AB42" s="326">
        <v>298</v>
      </c>
      <c r="AC42" s="321">
        <v>1010</v>
      </c>
      <c r="AD42" s="322">
        <v>2850</v>
      </c>
      <c r="AE42" s="327">
        <v>3590</v>
      </c>
      <c r="AF42" s="320">
        <v>37</v>
      </c>
    </row>
    <row r="43" spans="1:32" ht="15.75">
      <c r="A43" s="321">
        <v>1126</v>
      </c>
      <c r="B43" s="364"/>
      <c r="C43" s="322">
        <v>2324</v>
      </c>
      <c r="D43" s="320">
        <v>63</v>
      </c>
      <c r="E43" s="322">
        <v>4320</v>
      </c>
      <c r="F43" s="320">
        <v>63</v>
      </c>
      <c r="G43" s="322">
        <v>5134</v>
      </c>
      <c r="H43" s="320">
        <v>63</v>
      </c>
      <c r="I43" s="322">
        <v>1554</v>
      </c>
      <c r="J43" s="320">
        <v>63</v>
      </c>
      <c r="K43" s="322">
        <v>3994</v>
      </c>
      <c r="L43" s="320">
        <v>63</v>
      </c>
      <c r="M43" s="323">
        <v>20244</v>
      </c>
      <c r="N43" s="320">
        <v>63</v>
      </c>
      <c r="O43" s="323">
        <v>40984</v>
      </c>
      <c r="P43" s="320">
        <v>63</v>
      </c>
      <c r="Q43" s="323">
        <v>62224</v>
      </c>
      <c r="R43" s="320">
        <v>63</v>
      </c>
      <c r="S43" s="323">
        <v>90824</v>
      </c>
      <c r="T43" s="320">
        <v>63</v>
      </c>
      <c r="U43" s="321">
        <v>5374</v>
      </c>
      <c r="V43" s="320">
        <v>63</v>
      </c>
      <c r="W43" s="328">
        <v>20904</v>
      </c>
      <c r="X43" s="320">
        <v>63</v>
      </c>
      <c r="Y43" s="315">
        <v>164</v>
      </c>
      <c r="Z43" s="316">
        <v>546</v>
      </c>
      <c r="AA43" s="316">
        <v>1157</v>
      </c>
      <c r="AB43" s="317">
        <v>302</v>
      </c>
      <c r="AC43" s="312">
        <v>1025</v>
      </c>
      <c r="AD43" s="313">
        <v>2900</v>
      </c>
      <c r="AE43" s="318">
        <v>3660</v>
      </c>
      <c r="AF43" s="311">
        <v>38</v>
      </c>
    </row>
    <row r="44" spans="1:32" ht="15.75">
      <c r="A44" s="312">
        <v>1129</v>
      </c>
      <c r="B44" s="363"/>
      <c r="C44" s="313">
        <v>2334</v>
      </c>
      <c r="D44" s="311">
        <v>62</v>
      </c>
      <c r="E44" s="313">
        <v>4330</v>
      </c>
      <c r="F44" s="311">
        <v>62</v>
      </c>
      <c r="G44" s="313">
        <v>5154</v>
      </c>
      <c r="H44" s="311">
        <v>62</v>
      </c>
      <c r="I44" s="313">
        <v>1564</v>
      </c>
      <c r="J44" s="311">
        <v>62</v>
      </c>
      <c r="K44" s="313">
        <v>4009</v>
      </c>
      <c r="L44" s="311">
        <v>62</v>
      </c>
      <c r="M44" s="314">
        <v>20104</v>
      </c>
      <c r="N44" s="311">
        <v>62</v>
      </c>
      <c r="O44" s="314">
        <v>41084</v>
      </c>
      <c r="P44" s="311">
        <v>62</v>
      </c>
      <c r="Q44" s="314">
        <v>62324</v>
      </c>
      <c r="R44" s="311">
        <v>62</v>
      </c>
      <c r="S44" s="314">
        <v>91024</v>
      </c>
      <c r="T44" s="311">
        <v>62</v>
      </c>
      <c r="U44" s="312">
        <v>5394</v>
      </c>
      <c r="V44" s="311">
        <v>62</v>
      </c>
      <c r="W44" s="319">
        <v>20944</v>
      </c>
      <c r="X44" s="311">
        <v>62</v>
      </c>
      <c r="Y44" s="324">
        <v>165</v>
      </c>
      <c r="Z44" s="325">
        <v>551</v>
      </c>
      <c r="AA44" s="325">
        <v>1166</v>
      </c>
      <c r="AB44" s="326">
        <v>306</v>
      </c>
      <c r="AC44" s="321">
        <v>1040</v>
      </c>
      <c r="AD44" s="322">
        <v>2950</v>
      </c>
      <c r="AE44" s="327">
        <v>3730</v>
      </c>
      <c r="AF44" s="320">
        <v>39</v>
      </c>
    </row>
    <row r="45" spans="1:32" ht="15.75">
      <c r="A45" s="321">
        <v>1132</v>
      </c>
      <c r="B45" s="364"/>
      <c r="C45" s="322">
        <v>2344</v>
      </c>
      <c r="D45" s="320">
        <v>61</v>
      </c>
      <c r="E45" s="322">
        <v>4340</v>
      </c>
      <c r="F45" s="320">
        <v>61</v>
      </c>
      <c r="G45" s="322">
        <v>5174</v>
      </c>
      <c r="H45" s="320">
        <v>61</v>
      </c>
      <c r="I45" s="322">
        <v>1574</v>
      </c>
      <c r="J45" s="320">
        <v>61</v>
      </c>
      <c r="K45" s="322">
        <v>4024</v>
      </c>
      <c r="L45" s="320">
        <v>61</v>
      </c>
      <c r="M45" s="323">
        <v>20164</v>
      </c>
      <c r="N45" s="320">
        <v>61</v>
      </c>
      <c r="O45" s="323">
        <v>41184</v>
      </c>
      <c r="P45" s="320">
        <v>61</v>
      </c>
      <c r="Q45" s="323">
        <v>62424</v>
      </c>
      <c r="R45" s="320">
        <v>61</v>
      </c>
      <c r="S45" s="323">
        <v>91224</v>
      </c>
      <c r="T45" s="320">
        <v>61</v>
      </c>
      <c r="U45" s="321">
        <v>5424</v>
      </c>
      <c r="V45" s="320">
        <v>61</v>
      </c>
      <c r="W45" s="328">
        <v>20984</v>
      </c>
      <c r="X45" s="320">
        <v>61</v>
      </c>
      <c r="Y45" s="315">
        <v>166</v>
      </c>
      <c r="Z45" s="316">
        <v>556</v>
      </c>
      <c r="AA45" s="316">
        <v>1175</v>
      </c>
      <c r="AB45" s="317">
        <v>310</v>
      </c>
      <c r="AC45" s="312">
        <v>1055</v>
      </c>
      <c r="AD45" s="313">
        <v>3000</v>
      </c>
      <c r="AE45" s="318">
        <v>3800</v>
      </c>
      <c r="AF45" s="311">
        <v>40</v>
      </c>
    </row>
    <row r="46" spans="1:32" ht="15.75">
      <c r="A46" s="312">
        <v>1135</v>
      </c>
      <c r="B46" s="363"/>
      <c r="C46" s="313">
        <v>2354</v>
      </c>
      <c r="D46" s="311">
        <v>60</v>
      </c>
      <c r="E46" s="313">
        <v>4350</v>
      </c>
      <c r="F46" s="311">
        <v>60</v>
      </c>
      <c r="G46" s="313">
        <v>5194</v>
      </c>
      <c r="H46" s="311">
        <v>60</v>
      </c>
      <c r="I46" s="313">
        <v>1584</v>
      </c>
      <c r="J46" s="311">
        <v>60</v>
      </c>
      <c r="K46" s="313">
        <v>4039</v>
      </c>
      <c r="L46" s="311">
        <v>60</v>
      </c>
      <c r="M46" s="314">
        <v>20224</v>
      </c>
      <c r="N46" s="311">
        <v>60</v>
      </c>
      <c r="O46" s="314">
        <v>41284</v>
      </c>
      <c r="P46" s="311">
        <v>60</v>
      </c>
      <c r="Q46" s="314">
        <v>62524</v>
      </c>
      <c r="R46" s="311">
        <v>60</v>
      </c>
      <c r="S46" s="314">
        <v>91424</v>
      </c>
      <c r="T46" s="311">
        <v>60</v>
      </c>
      <c r="U46" s="312">
        <v>5454</v>
      </c>
      <c r="V46" s="311">
        <v>60</v>
      </c>
      <c r="W46" s="319">
        <v>21024</v>
      </c>
      <c r="X46" s="311">
        <v>60</v>
      </c>
      <c r="Y46" s="324">
        <v>167</v>
      </c>
      <c r="Z46" s="325">
        <v>560</v>
      </c>
      <c r="AA46" s="325">
        <v>1184</v>
      </c>
      <c r="AB46" s="326">
        <v>314</v>
      </c>
      <c r="AC46" s="321">
        <v>1070</v>
      </c>
      <c r="AD46" s="322">
        <v>3050</v>
      </c>
      <c r="AE46" s="327">
        <v>3870</v>
      </c>
      <c r="AF46" s="320">
        <v>41</v>
      </c>
    </row>
    <row r="47" spans="1:32" ht="15.75">
      <c r="A47" s="321">
        <v>1139</v>
      </c>
      <c r="B47" s="364"/>
      <c r="C47" s="322">
        <v>2364</v>
      </c>
      <c r="D47" s="320">
        <v>59</v>
      </c>
      <c r="E47" s="322">
        <v>4360</v>
      </c>
      <c r="F47" s="320">
        <v>59</v>
      </c>
      <c r="G47" s="322">
        <v>5214</v>
      </c>
      <c r="H47" s="320">
        <v>59</v>
      </c>
      <c r="I47" s="322">
        <v>1594</v>
      </c>
      <c r="J47" s="320">
        <v>59</v>
      </c>
      <c r="K47" s="322">
        <v>4054</v>
      </c>
      <c r="L47" s="320">
        <v>59</v>
      </c>
      <c r="M47" s="323">
        <v>20284</v>
      </c>
      <c r="N47" s="320">
        <v>59</v>
      </c>
      <c r="O47" s="323">
        <v>41384</v>
      </c>
      <c r="P47" s="320">
        <v>59</v>
      </c>
      <c r="Q47" s="323">
        <v>62624</v>
      </c>
      <c r="R47" s="320">
        <v>59</v>
      </c>
      <c r="S47" s="323">
        <v>91624</v>
      </c>
      <c r="T47" s="320">
        <v>59</v>
      </c>
      <c r="U47" s="321">
        <v>5484</v>
      </c>
      <c r="V47" s="320">
        <v>59</v>
      </c>
      <c r="W47" s="328">
        <v>21064</v>
      </c>
      <c r="X47" s="320">
        <v>59</v>
      </c>
      <c r="Y47" s="315">
        <v>168</v>
      </c>
      <c r="Z47" s="316">
        <v>564</v>
      </c>
      <c r="AA47" s="316">
        <v>1193</v>
      </c>
      <c r="AB47" s="317">
        <v>318</v>
      </c>
      <c r="AC47" s="312">
        <v>1085</v>
      </c>
      <c r="AD47" s="313">
        <v>3100</v>
      </c>
      <c r="AE47" s="318">
        <v>3940</v>
      </c>
      <c r="AF47" s="311">
        <v>42</v>
      </c>
    </row>
    <row r="48" spans="1:32" ht="15.75">
      <c r="A48" s="312">
        <v>1143</v>
      </c>
      <c r="B48" s="363"/>
      <c r="C48" s="313">
        <v>2374</v>
      </c>
      <c r="D48" s="311">
        <v>58</v>
      </c>
      <c r="E48" s="313">
        <v>4370</v>
      </c>
      <c r="F48" s="311">
        <v>58</v>
      </c>
      <c r="G48" s="313">
        <v>5234</v>
      </c>
      <c r="H48" s="311">
        <v>58</v>
      </c>
      <c r="I48" s="313">
        <v>1604</v>
      </c>
      <c r="J48" s="311">
        <v>58</v>
      </c>
      <c r="K48" s="313">
        <v>4074</v>
      </c>
      <c r="L48" s="311">
        <v>58</v>
      </c>
      <c r="M48" s="314">
        <v>20344</v>
      </c>
      <c r="N48" s="311">
        <v>58</v>
      </c>
      <c r="O48" s="314">
        <v>41484</v>
      </c>
      <c r="P48" s="311">
        <v>58</v>
      </c>
      <c r="Q48" s="314">
        <v>62724</v>
      </c>
      <c r="R48" s="311">
        <v>58</v>
      </c>
      <c r="S48" s="314">
        <v>91824</v>
      </c>
      <c r="T48" s="311">
        <v>58</v>
      </c>
      <c r="U48" s="312">
        <v>5514</v>
      </c>
      <c r="V48" s="311">
        <v>58</v>
      </c>
      <c r="W48" s="319">
        <v>21104</v>
      </c>
      <c r="X48" s="311">
        <v>58</v>
      </c>
      <c r="Y48" s="324">
        <v>169</v>
      </c>
      <c r="Z48" s="325">
        <v>568</v>
      </c>
      <c r="AA48" s="325">
        <v>1202</v>
      </c>
      <c r="AB48" s="326">
        <v>322</v>
      </c>
      <c r="AC48" s="321">
        <v>1100</v>
      </c>
      <c r="AD48" s="322">
        <v>3150</v>
      </c>
      <c r="AE48" s="327">
        <v>4010</v>
      </c>
      <c r="AF48" s="320">
        <v>43</v>
      </c>
    </row>
    <row r="49" spans="1:32" ht="15.75">
      <c r="A49" s="321">
        <v>1147</v>
      </c>
      <c r="B49" s="364"/>
      <c r="C49" s="322">
        <v>2384</v>
      </c>
      <c r="D49" s="320">
        <v>57</v>
      </c>
      <c r="E49" s="322">
        <v>4380</v>
      </c>
      <c r="F49" s="320">
        <v>57</v>
      </c>
      <c r="G49" s="322">
        <v>5254</v>
      </c>
      <c r="H49" s="320">
        <v>57</v>
      </c>
      <c r="I49" s="322">
        <v>1614</v>
      </c>
      <c r="J49" s="320">
        <v>57</v>
      </c>
      <c r="K49" s="322">
        <v>4094</v>
      </c>
      <c r="L49" s="320">
        <v>57</v>
      </c>
      <c r="M49" s="323">
        <v>20404</v>
      </c>
      <c r="N49" s="320">
        <v>57</v>
      </c>
      <c r="O49" s="323">
        <v>41584</v>
      </c>
      <c r="P49" s="320">
        <v>57</v>
      </c>
      <c r="Q49" s="323">
        <v>62824</v>
      </c>
      <c r="R49" s="320">
        <v>57</v>
      </c>
      <c r="S49" s="323">
        <v>92024</v>
      </c>
      <c r="T49" s="320">
        <v>57</v>
      </c>
      <c r="U49" s="321">
        <v>5544</v>
      </c>
      <c r="V49" s="320">
        <v>57</v>
      </c>
      <c r="W49" s="328">
        <v>21144</v>
      </c>
      <c r="X49" s="320">
        <v>57</v>
      </c>
      <c r="Y49" s="315">
        <v>170</v>
      </c>
      <c r="Z49" s="316">
        <v>572</v>
      </c>
      <c r="AA49" s="316">
        <v>1211</v>
      </c>
      <c r="AB49" s="317">
        <v>326</v>
      </c>
      <c r="AC49" s="312">
        <v>1115</v>
      </c>
      <c r="AD49" s="313">
        <v>3200</v>
      </c>
      <c r="AE49" s="318">
        <v>4080</v>
      </c>
      <c r="AF49" s="311">
        <v>44</v>
      </c>
    </row>
    <row r="50" spans="1:32" ht="15.75">
      <c r="A50" s="312">
        <v>1151</v>
      </c>
      <c r="B50" s="363"/>
      <c r="C50" s="313">
        <v>2394</v>
      </c>
      <c r="D50" s="311">
        <v>56</v>
      </c>
      <c r="E50" s="313">
        <v>4390</v>
      </c>
      <c r="F50" s="311">
        <v>56</v>
      </c>
      <c r="G50" s="313">
        <v>5274</v>
      </c>
      <c r="H50" s="311">
        <v>56</v>
      </c>
      <c r="I50" s="313">
        <v>1624</v>
      </c>
      <c r="J50" s="311">
        <v>56</v>
      </c>
      <c r="K50" s="313">
        <v>4114</v>
      </c>
      <c r="L50" s="311">
        <v>56</v>
      </c>
      <c r="M50" s="314">
        <v>20464</v>
      </c>
      <c r="N50" s="311">
        <v>56</v>
      </c>
      <c r="O50" s="314">
        <v>41684</v>
      </c>
      <c r="P50" s="311">
        <v>56</v>
      </c>
      <c r="Q50" s="314">
        <v>62924</v>
      </c>
      <c r="R50" s="311">
        <v>56</v>
      </c>
      <c r="S50" s="314">
        <v>92224</v>
      </c>
      <c r="T50" s="311">
        <v>56</v>
      </c>
      <c r="U50" s="312">
        <v>5574</v>
      </c>
      <c r="V50" s="311">
        <v>56</v>
      </c>
      <c r="W50" s="319">
        <v>21184</v>
      </c>
      <c r="X50" s="311">
        <v>56</v>
      </c>
      <c r="Y50" s="324">
        <v>171</v>
      </c>
      <c r="Z50" s="325">
        <v>576</v>
      </c>
      <c r="AA50" s="325">
        <v>1220</v>
      </c>
      <c r="AB50" s="326">
        <v>330</v>
      </c>
      <c r="AC50" s="321">
        <v>1130</v>
      </c>
      <c r="AD50" s="322">
        <v>3250</v>
      </c>
      <c r="AE50" s="327">
        <v>4150</v>
      </c>
      <c r="AF50" s="320">
        <v>45</v>
      </c>
    </row>
    <row r="51" spans="1:32" ht="15.75">
      <c r="A51" s="321">
        <v>1155</v>
      </c>
      <c r="B51" s="364"/>
      <c r="C51" s="322">
        <v>2404</v>
      </c>
      <c r="D51" s="320">
        <v>55</v>
      </c>
      <c r="E51" s="322">
        <v>4400</v>
      </c>
      <c r="F51" s="320">
        <v>55</v>
      </c>
      <c r="G51" s="322">
        <v>5294</v>
      </c>
      <c r="H51" s="320">
        <v>55</v>
      </c>
      <c r="I51" s="322">
        <v>1634</v>
      </c>
      <c r="J51" s="320">
        <v>55</v>
      </c>
      <c r="K51" s="322">
        <v>4134</v>
      </c>
      <c r="L51" s="320">
        <v>55</v>
      </c>
      <c r="M51" s="323">
        <v>20524</v>
      </c>
      <c r="N51" s="320">
        <v>55</v>
      </c>
      <c r="O51" s="323">
        <v>41784</v>
      </c>
      <c r="P51" s="320">
        <v>55</v>
      </c>
      <c r="Q51" s="323">
        <v>63024</v>
      </c>
      <c r="R51" s="320">
        <v>55</v>
      </c>
      <c r="S51" s="323">
        <v>92424</v>
      </c>
      <c r="T51" s="320">
        <v>55</v>
      </c>
      <c r="U51" s="321">
        <v>5604</v>
      </c>
      <c r="V51" s="320">
        <v>55</v>
      </c>
      <c r="W51" s="328">
        <v>21224</v>
      </c>
      <c r="X51" s="320">
        <v>55</v>
      </c>
      <c r="Y51" s="315">
        <v>172</v>
      </c>
      <c r="Z51" s="316">
        <v>580</v>
      </c>
      <c r="AA51" s="316">
        <v>1229</v>
      </c>
      <c r="AB51" s="317">
        <v>334</v>
      </c>
      <c r="AC51" s="312">
        <v>1145</v>
      </c>
      <c r="AD51" s="313">
        <v>3300</v>
      </c>
      <c r="AE51" s="318">
        <v>4220</v>
      </c>
      <c r="AF51" s="311">
        <v>46</v>
      </c>
    </row>
    <row r="52" spans="1:32" ht="15.75">
      <c r="A52" s="312">
        <v>1159</v>
      </c>
      <c r="B52" s="363"/>
      <c r="C52" s="313">
        <v>2414</v>
      </c>
      <c r="D52" s="311">
        <v>54</v>
      </c>
      <c r="E52" s="313">
        <v>4410</v>
      </c>
      <c r="F52" s="311">
        <v>54</v>
      </c>
      <c r="G52" s="313">
        <v>5314</v>
      </c>
      <c r="H52" s="311">
        <v>54</v>
      </c>
      <c r="I52" s="313">
        <v>1644</v>
      </c>
      <c r="J52" s="311">
        <v>54</v>
      </c>
      <c r="K52" s="313">
        <v>4154</v>
      </c>
      <c r="L52" s="311">
        <v>54</v>
      </c>
      <c r="M52" s="314">
        <v>20584</v>
      </c>
      <c r="N52" s="311">
        <v>54</v>
      </c>
      <c r="O52" s="314">
        <v>41884</v>
      </c>
      <c r="P52" s="311">
        <v>54</v>
      </c>
      <c r="Q52" s="314">
        <v>63124</v>
      </c>
      <c r="R52" s="311">
        <v>54</v>
      </c>
      <c r="S52" s="314">
        <v>92624</v>
      </c>
      <c r="T52" s="311">
        <v>54</v>
      </c>
      <c r="U52" s="312">
        <v>5634</v>
      </c>
      <c r="V52" s="311">
        <v>54</v>
      </c>
      <c r="W52" s="319">
        <v>21264</v>
      </c>
      <c r="X52" s="311">
        <v>54</v>
      </c>
      <c r="Y52" s="324">
        <v>173</v>
      </c>
      <c r="Z52" s="325">
        <v>584</v>
      </c>
      <c r="AA52" s="325">
        <v>1238</v>
      </c>
      <c r="AB52" s="326">
        <v>338</v>
      </c>
      <c r="AC52" s="321">
        <v>1160</v>
      </c>
      <c r="AD52" s="322">
        <v>3350</v>
      </c>
      <c r="AE52" s="327">
        <v>4290</v>
      </c>
      <c r="AF52" s="320">
        <v>47</v>
      </c>
    </row>
    <row r="53" spans="1:32" ht="15.75">
      <c r="A53" s="321">
        <v>1164</v>
      </c>
      <c r="B53" s="364"/>
      <c r="C53" s="322">
        <v>2424</v>
      </c>
      <c r="D53" s="320">
        <v>53</v>
      </c>
      <c r="E53" s="322">
        <v>4420</v>
      </c>
      <c r="F53" s="320">
        <v>53</v>
      </c>
      <c r="G53" s="322">
        <v>5334</v>
      </c>
      <c r="H53" s="320">
        <v>53</v>
      </c>
      <c r="I53" s="322">
        <v>1654</v>
      </c>
      <c r="J53" s="320">
        <v>53</v>
      </c>
      <c r="K53" s="322">
        <v>4174</v>
      </c>
      <c r="L53" s="320">
        <v>53</v>
      </c>
      <c r="M53" s="323">
        <v>20644</v>
      </c>
      <c r="N53" s="320">
        <v>53</v>
      </c>
      <c r="O53" s="323">
        <v>41984</v>
      </c>
      <c r="P53" s="320">
        <v>53</v>
      </c>
      <c r="Q53" s="323">
        <v>63224</v>
      </c>
      <c r="R53" s="320">
        <v>53</v>
      </c>
      <c r="S53" s="323">
        <v>92824</v>
      </c>
      <c r="T53" s="320">
        <v>53</v>
      </c>
      <c r="U53" s="321">
        <v>5664</v>
      </c>
      <c r="V53" s="320">
        <v>53</v>
      </c>
      <c r="W53" s="328">
        <v>21304</v>
      </c>
      <c r="X53" s="320">
        <v>53</v>
      </c>
      <c r="Y53" s="315">
        <v>174</v>
      </c>
      <c r="Z53" s="316">
        <v>588</v>
      </c>
      <c r="AA53" s="316">
        <v>1247</v>
      </c>
      <c r="AB53" s="317">
        <v>342</v>
      </c>
      <c r="AC53" s="312">
        <v>1175</v>
      </c>
      <c r="AD53" s="313">
        <v>3400</v>
      </c>
      <c r="AE53" s="318">
        <v>4360</v>
      </c>
      <c r="AF53" s="311">
        <v>48</v>
      </c>
    </row>
    <row r="54" spans="1:32" ht="15.75">
      <c r="A54" s="312">
        <v>1169</v>
      </c>
      <c r="B54" s="363"/>
      <c r="C54" s="313">
        <v>2434</v>
      </c>
      <c r="D54" s="311">
        <v>52</v>
      </c>
      <c r="E54" s="313">
        <v>4430</v>
      </c>
      <c r="F54" s="311">
        <v>52</v>
      </c>
      <c r="G54" s="313">
        <v>5354</v>
      </c>
      <c r="H54" s="311">
        <v>52</v>
      </c>
      <c r="I54" s="313">
        <v>1664</v>
      </c>
      <c r="J54" s="311">
        <v>52</v>
      </c>
      <c r="K54" s="313">
        <v>4194</v>
      </c>
      <c r="L54" s="311">
        <v>52</v>
      </c>
      <c r="M54" s="314">
        <v>20704</v>
      </c>
      <c r="N54" s="311">
        <v>52</v>
      </c>
      <c r="O54" s="314">
        <v>42084</v>
      </c>
      <c r="P54" s="311">
        <v>52</v>
      </c>
      <c r="Q54" s="314">
        <v>63324</v>
      </c>
      <c r="R54" s="311">
        <v>52</v>
      </c>
      <c r="S54" s="314">
        <v>93024</v>
      </c>
      <c r="T54" s="311">
        <v>52</v>
      </c>
      <c r="U54" s="312">
        <v>5694</v>
      </c>
      <c r="V54" s="311">
        <v>52</v>
      </c>
      <c r="W54" s="319">
        <v>21344</v>
      </c>
      <c r="X54" s="311">
        <v>52</v>
      </c>
      <c r="Y54" s="324">
        <v>175</v>
      </c>
      <c r="Z54" s="325">
        <v>592</v>
      </c>
      <c r="AA54" s="325">
        <v>1256</v>
      </c>
      <c r="AB54" s="326">
        <v>346</v>
      </c>
      <c r="AC54" s="321">
        <v>1190</v>
      </c>
      <c r="AD54" s="322">
        <v>3450</v>
      </c>
      <c r="AE54" s="327">
        <v>4430</v>
      </c>
      <c r="AF54" s="320">
        <v>49</v>
      </c>
    </row>
    <row r="55" spans="1:32" ht="15.75">
      <c r="A55" s="321">
        <v>1174</v>
      </c>
      <c r="B55" s="364"/>
      <c r="C55" s="322">
        <v>2444</v>
      </c>
      <c r="D55" s="320">
        <v>51</v>
      </c>
      <c r="E55" s="322">
        <v>4440</v>
      </c>
      <c r="F55" s="320">
        <v>51</v>
      </c>
      <c r="G55" s="322">
        <v>5374</v>
      </c>
      <c r="H55" s="320">
        <v>51</v>
      </c>
      <c r="I55" s="322">
        <v>1674</v>
      </c>
      <c r="J55" s="320">
        <v>51</v>
      </c>
      <c r="K55" s="322">
        <v>4214</v>
      </c>
      <c r="L55" s="320">
        <v>51</v>
      </c>
      <c r="M55" s="323">
        <v>20764</v>
      </c>
      <c r="N55" s="320">
        <v>51</v>
      </c>
      <c r="O55" s="323">
        <v>42204</v>
      </c>
      <c r="P55" s="320">
        <v>51</v>
      </c>
      <c r="Q55" s="323">
        <v>63424</v>
      </c>
      <c r="R55" s="320">
        <v>51</v>
      </c>
      <c r="S55" s="323">
        <v>93324</v>
      </c>
      <c r="T55" s="320">
        <v>51</v>
      </c>
      <c r="U55" s="321">
        <v>5724</v>
      </c>
      <c r="V55" s="320">
        <v>51</v>
      </c>
      <c r="W55" s="328">
        <v>21384</v>
      </c>
      <c r="X55" s="320">
        <v>51</v>
      </c>
      <c r="Y55" s="315">
        <v>176</v>
      </c>
      <c r="Z55" s="316">
        <v>596</v>
      </c>
      <c r="AA55" s="316">
        <v>1265</v>
      </c>
      <c r="AB55" s="317">
        <v>350</v>
      </c>
      <c r="AC55" s="312">
        <v>1205</v>
      </c>
      <c r="AD55" s="313">
        <v>3500</v>
      </c>
      <c r="AE55" s="318">
        <v>4500</v>
      </c>
      <c r="AF55" s="311">
        <v>50</v>
      </c>
    </row>
    <row r="56" spans="1:32" ht="15.75">
      <c r="A56" s="312">
        <v>1179</v>
      </c>
      <c r="B56" s="363"/>
      <c r="C56" s="313">
        <v>2454</v>
      </c>
      <c r="D56" s="311">
        <v>50</v>
      </c>
      <c r="E56" s="313">
        <v>4450</v>
      </c>
      <c r="F56" s="311">
        <v>50</v>
      </c>
      <c r="G56" s="313">
        <v>5394</v>
      </c>
      <c r="H56" s="311">
        <v>50</v>
      </c>
      <c r="I56" s="313">
        <v>1684</v>
      </c>
      <c r="J56" s="311">
        <v>50</v>
      </c>
      <c r="K56" s="313">
        <v>4234</v>
      </c>
      <c r="L56" s="311">
        <v>50</v>
      </c>
      <c r="M56" s="314">
        <v>20824</v>
      </c>
      <c r="N56" s="311">
        <v>50</v>
      </c>
      <c r="O56" s="314">
        <v>42324</v>
      </c>
      <c r="P56" s="311">
        <v>50</v>
      </c>
      <c r="Q56" s="314">
        <v>63524</v>
      </c>
      <c r="R56" s="311">
        <v>50</v>
      </c>
      <c r="S56" s="314">
        <v>93624</v>
      </c>
      <c r="T56" s="311">
        <v>50</v>
      </c>
      <c r="U56" s="312">
        <v>5754</v>
      </c>
      <c r="V56" s="311">
        <v>50</v>
      </c>
      <c r="W56" s="319">
        <v>21424</v>
      </c>
      <c r="X56" s="311">
        <v>50</v>
      </c>
      <c r="Y56" s="324">
        <v>177</v>
      </c>
      <c r="Z56" s="325">
        <v>600</v>
      </c>
      <c r="AA56" s="325">
        <v>1273</v>
      </c>
      <c r="AB56" s="326">
        <v>354</v>
      </c>
      <c r="AC56" s="321">
        <v>1220</v>
      </c>
      <c r="AD56" s="322">
        <v>3550</v>
      </c>
      <c r="AE56" s="327">
        <v>4570</v>
      </c>
      <c r="AF56" s="320">
        <v>51</v>
      </c>
    </row>
    <row r="57" spans="1:32" ht="15.75">
      <c r="A57" s="321">
        <v>1184</v>
      </c>
      <c r="B57" s="364"/>
      <c r="C57" s="322">
        <v>2464</v>
      </c>
      <c r="D57" s="320">
        <v>49</v>
      </c>
      <c r="E57" s="322">
        <v>4460</v>
      </c>
      <c r="F57" s="320">
        <v>49</v>
      </c>
      <c r="G57" s="322">
        <v>5424</v>
      </c>
      <c r="H57" s="320">
        <v>49</v>
      </c>
      <c r="I57" s="322">
        <v>1694</v>
      </c>
      <c r="J57" s="320">
        <v>49</v>
      </c>
      <c r="K57" s="322">
        <v>4254</v>
      </c>
      <c r="L57" s="320">
        <v>49</v>
      </c>
      <c r="M57" s="323">
        <v>20904</v>
      </c>
      <c r="N57" s="320">
        <v>49</v>
      </c>
      <c r="O57" s="323">
        <v>42474</v>
      </c>
      <c r="P57" s="320">
        <v>49</v>
      </c>
      <c r="Q57" s="323">
        <v>63624</v>
      </c>
      <c r="R57" s="320">
        <v>49</v>
      </c>
      <c r="S57" s="323">
        <v>93924</v>
      </c>
      <c r="T57" s="320">
        <v>49</v>
      </c>
      <c r="U57" s="321">
        <v>5784</v>
      </c>
      <c r="V57" s="320">
        <v>49</v>
      </c>
      <c r="W57" s="328">
        <v>21484</v>
      </c>
      <c r="X57" s="320">
        <v>49</v>
      </c>
      <c r="Y57" s="315">
        <v>178</v>
      </c>
      <c r="Z57" s="316">
        <v>604</v>
      </c>
      <c r="AA57" s="316">
        <v>1281</v>
      </c>
      <c r="AB57" s="317">
        <v>358</v>
      </c>
      <c r="AC57" s="312">
        <v>1235</v>
      </c>
      <c r="AD57" s="313">
        <v>3600</v>
      </c>
      <c r="AE57" s="318">
        <v>4640</v>
      </c>
      <c r="AF57" s="311">
        <v>52</v>
      </c>
    </row>
    <row r="58" spans="1:32" ht="15.75">
      <c r="A58" s="312">
        <v>1189</v>
      </c>
      <c r="B58" s="363"/>
      <c r="C58" s="313">
        <v>2474</v>
      </c>
      <c r="D58" s="311">
        <v>48</v>
      </c>
      <c r="E58" s="313">
        <v>4470</v>
      </c>
      <c r="F58" s="311">
        <v>48</v>
      </c>
      <c r="G58" s="313">
        <v>5454</v>
      </c>
      <c r="H58" s="311">
        <v>48</v>
      </c>
      <c r="I58" s="313">
        <v>1704</v>
      </c>
      <c r="J58" s="311">
        <v>48</v>
      </c>
      <c r="K58" s="313">
        <v>4274</v>
      </c>
      <c r="L58" s="311">
        <v>48</v>
      </c>
      <c r="M58" s="314">
        <v>20984</v>
      </c>
      <c r="N58" s="311">
        <v>48</v>
      </c>
      <c r="O58" s="314">
        <v>42624</v>
      </c>
      <c r="P58" s="311">
        <v>48</v>
      </c>
      <c r="Q58" s="314">
        <v>63724</v>
      </c>
      <c r="R58" s="311">
        <v>48</v>
      </c>
      <c r="S58" s="314">
        <v>94224</v>
      </c>
      <c r="T58" s="311">
        <v>48</v>
      </c>
      <c r="U58" s="312">
        <v>5824</v>
      </c>
      <c r="V58" s="311">
        <v>48</v>
      </c>
      <c r="W58" s="319">
        <v>21544</v>
      </c>
      <c r="X58" s="311">
        <v>48</v>
      </c>
      <c r="Y58" s="324">
        <v>179</v>
      </c>
      <c r="Z58" s="325">
        <v>608</v>
      </c>
      <c r="AA58" s="325">
        <v>1289</v>
      </c>
      <c r="AB58" s="326">
        <v>362</v>
      </c>
      <c r="AC58" s="321">
        <v>1250</v>
      </c>
      <c r="AD58" s="322">
        <v>3650</v>
      </c>
      <c r="AE58" s="327">
        <v>4710</v>
      </c>
      <c r="AF58" s="320">
        <v>53</v>
      </c>
    </row>
    <row r="59" spans="1:32" ht="15.75">
      <c r="A59" s="321">
        <v>1194</v>
      </c>
      <c r="B59" s="364"/>
      <c r="C59" s="322">
        <v>2484</v>
      </c>
      <c r="D59" s="320">
        <v>47</v>
      </c>
      <c r="E59" s="322">
        <v>4480</v>
      </c>
      <c r="F59" s="320">
        <v>47</v>
      </c>
      <c r="G59" s="322">
        <v>5484</v>
      </c>
      <c r="H59" s="320">
        <v>47</v>
      </c>
      <c r="I59" s="322">
        <v>1714</v>
      </c>
      <c r="J59" s="320">
        <v>47</v>
      </c>
      <c r="K59" s="322">
        <v>4294</v>
      </c>
      <c r="L59" s="320">
        <v>47</v>
      </c>
      <c r="M59" s="323">
        <v>21064</v>
      </c>
      <c r="N59" s="320">
        <v>47</v>
      </c>
      <c r="O59" s="323">
        <v>42774</v>
      </c>
      <c r="P59" s="320">
        <v>47</v>
      </c>
      <c r="Q59" s="323">
        <v>63824</v>
      </c>
      <c r="R59" s="320">
        <v>47</v>
      </c>
      <c r="S59" s="323">
        <v>94524</v>
      </c>
      <c r="T59" s="320">
        <v>47</v>
      </c>
      <c r="U59" s="321">
        <v>5864</v>
      </c>
      <c r="V59" s="320">
        <v>47</v>
      </c>
      <c r="W59" s="328">
        <v>21604</v>
      </c>
      <c r="X59" s="320">
        <v>47</v>
      </c>
      <c r="Y59" s="315">
        <v>180</v>
      </c>
      <c r="Z59" s="316">
        <v>612</v>
      </c>
      <c r="AA59" s="316">
        <v>1297</v>
      </c>
      <c r="AB59" s="317">
        <v>366</v>
      </c>
      <c r="AC59" s="312">
        <v>1265</v>
      </c>
      <c r="AD59" s="313">
        <v>3700</v>
      </c>
      <c r="AE59" s="318">
        <v>4780</v>
      </c>
      <c r="AF59" s="311">
        <v>54</v>
      </c>
    </row>
    <row r="60" spans="1:32" ht="15.75">
      <c r="A60" s="312">
        <v>1199</v>
      </c>
      <c r="B60" s="363"/>
      <c r="C60" s="313">
        <v>2494</v>
      </c>
      <c r="D60" s="311">
        <v>46</v>
      </c>
      <c r="E60" s="313">
        <v>4490</v>
      </c>
      <c r="F60" s="311">
        <v>46</v>
      </c>
      <c r="G60" s="313">
        <v>5514</v>
      </c>
      <c r="H60" s="311">
        <v>46</v>
      </c>
      <c r="I60" s="313">
        <v>1724</v>
      </c>
      <c r="J60" s="311">
        <v>46</v>
      </c>
      <c r="K60" s="313">
        <v>4324</v>
      </c>
      <c r="L60" s="311">
        <v>46</v>
      </c>
      <c r="M60" s="314">
        <v>21144</v>
      </c>
      <c r="N60" s="311">
        <v>46</v>
      </c>
      <c r="O60" s="314">
        <v>42924</v>
      </c>
      <c r="P60" s="311">
        <v>46</v>
      </c>
      <c r="Q60" s="314">
        <v>63924</v>
      </c>
      <c r="R60" s="311">
        <v>46</v>
      </c>
      <c r="S60" s="314">
        <v>94824</v>
      </c>
      <c r="T60" s="311">
        <v>46</v>
      </c>
      <c r="U60" s="312">
        <v>5904</v>
      </c>
      <c r="V60" s="311">
        <v>46</v>
      </c>
      <c r="W60" s="319">
        <v>21664</v>
      </c>
      <c r="X60" s="311">
        <v>46</v>
      </c>
      <c r="Y60" s="324">
        <v>181</v>
      </c>
      <c r="Z60" s="325">
        <v>616</v>
      </c>
      <c r="AA60" s="325">
        <v>1305</v>
      </c>
      <c r="AB60" s="326">
        <v>370</v>
      </c>
      <c r="AC60" s="321">
        <v>1280</v>
      </c>
      <c r="AD60" s="322">
        <v>3750</v>
      </c>
      <c r="AE60" s="327">
        <v>4850</v>
      </c>
      <c r="AF60" s="320">
        <v>55</v>
      </c>
    </row>
    <row r="61" spans="1:32" ht="15.75">
      <c r="A61" s="321">
        <v>1204</v>
      </c>
      <c r="B61" s="364"/>
      <c r="C61" s="322">
        <v>2504</v>
      </c>
      <c r="D61" s="320">
        <v>45</v>
      </c>
      <c r="E61" s="322">
        <v>4500</v>
      </c>
      <c r="F61" s="320">
        <v>45</v>
      </c>
      <c r="G61" s="322">
        <v>5544</v>
      </c>
      <c r="H61" s="320">
        <v>45</v>
      </c>
      <c r="I61" s="322">
        <v>1734</v>
      </c>
      <c r="J61" s="320">
        <v>45</v>
      </c>
      <c r="K61" s="322">
        <v>4354</v>
      </c>
      <c r="L61" s="320">
        <v>45</v>
      </c>
      <c r="M61" s="323">
        <v>21224</v>
      </c>
      <c r="N61" s="320">
        <v>45</v>
      </c>
      <c r="O61" s="323">
        <v>43074</v>
      </c>
      <c r="P61" s="320">
        <v>45</v>
      </c>
      <c r="Q61" s="323">
        <v>64024</v>
      </c>
      <c r="R61" s="320">
        <v>45</v>
      </c>
      <c r="S61" s="323">
        <v>95124</v>
      </c>
      <c r="T61" s="320">
        <v>45</v>
      </c>
      <c r="U61" s="321">
        <v>5944</v>
      </c>
      <c r="V61" s="320">
        <v>45</v>
      </c>
      <c r="W61" s="328">
        <v>21724</v>
      </c>
      <c r="X61" s="320">
        <v>45</v>
      </c>
      <c r="Y61" s="315">
        <v>182</v>
      </c>
      <c r="Z61" s="316">
        <v>620</v>
      </c>
      <c r="AA61" s="316">
        <v>1313</v>
      </c>
      <c r="AB61" s="317">
        <v>374</v>
      </c>
      <c r="AC61" s="312">
        <v>1295</v>
      </c>
      <c r="AD61" s="313">
        <v>3800</v>
      </c>
      <c r="AE61" s="318">
        <v>4920</v>
      </c>
      <c r="AF61" s="311">
        <v>56</v>
      </c>
    </row>
    <row r="62" spans="1:32" ht="15.75">
      <c r="A62" s="312">
        <v>1209</v>
      </c>
      <c r="B62" s="363"/>
      <c r="C62" s="313">
        <v>2514</v>
      </c>
      <c r="D62" s="311">
        <v>44</v>
      </c>
      <c r="E62" s="313">
        <v>4510</v>
      </c>
      <c r="F62" s="311">
        <v>44</v>
      </c>
      <c r="G62" s="313">
        <v>5574</v>
      </c>
      <c r="H62" s="311">
        <v>44</v>
      </c>
      <c r="I62" s="313">
        <v>1744</v>
      </c>
      <c r="J62" s="311">
        <v>44</v>
      </c>
      <c r="K62" s="313">
        <v>4384</v>
      </c>
      <c r="L62" s="311">
        <v>44</v>
      </c>
      <c r="M62" s="314">
        <v>21304</v>
      </c>
      <c r="N62" s="311">
        <v>44</v>
      </c>
      <c r="O62" s="314">
        <v>43224</v>
      </c>
      <c r="P62" s="311">
        <v>44</v>
      </c>
      <c r="Q62" s="314">
        <v>64124</v>
      </c>
      <c r="R62" s="311">
        <v>44</v>
      </c>
      <c r="S62" s="314">
        <v>95524</v>
      </c>
      <c r="T62" s="311">
        <v>44</v>
      </c>
      <c r="U62" s="312">
        <v>5984</v>
      </c>
      <c r="V62" s="311">
        <v>44</v>
      </c>
      <c r="W62" s="319">
        <v>21784</v>
      </c>
      <c r="X62" s="311">
        <v>44</v>
      </c>
      <c r="Y62" s="324">
        <v>183</v>
      </c>
      <c r="Z62" s="325">
        <v>624</v>
      </c>
      <c r="AA62" s="325">
        <v>1321</v>
      </c>
      <c r="AB62" s="326">
        <v>378</v>
      </c>
      <c r="AC62" s="321">
        <v>1310</v>
      </c>
      <c r="AD62" s="322">
        <v>3850</v>
      </c>
      <c r="AE62" s="327">
        <v>4990</v>
      </c>
      <c r="AF62" s="320">
        <v>57</v>
      </c>
    </row>
    <row r="63" spans="1:32" ht="15.75">
      <c r="A63" s="321">
        <v>1214</v>
      </c>
      <c r="B63" s="364"/>
      <c r="C63" s="322">
        <v>2524</v>
      </c>
      <c r="D63" s="320">
        <v>43</v>
      </c>
      <c r="E63" s="322">
        <v>4520</v>
      </c>
      <c r="F63" s="320">
        <v>43</v>
      </c>
      <c r="G63" s="322">
        <v>5604</v>
      </c>
      <c r="H63" s="320">
        <v>43</v>
      </c>
      <c r="I63" s="322">
        <v>1754</v>
      </c>
      <c r="J63" s="320">
        <v>43</v>
      </c>
      <c r="K63" s="322">
        <v>4414</v>
      </c>
      <c r="L63" s="320">
        <v>43</v>
      </c>
      <c r="M63" s="323">
        <v>21404</v>
      </c>
      <c r="N63" s="320">
        <v>43</v>
      </c>
      <c r="O63" s="323">
        <v>43374</v>
      </c>
      <c r="P63" s="320">
        <v>43</v>
      </c>
      <c r="Q63" s="323">
        <v>64224</v>
      </c>
      <c r="R63" s="320">
        <v>43</v>
      </c>
      <c r="S63" s="323">
        <v>95924</v>
      </c>
      <c r="T63" s="320">
        <v>43</v>
      </c>
      <c r="U63" s="329">
        <v>10024</v>
      </c>
      <c r="V63" s="320">
        <v>43</v>
      </c>
      <c r="W63" s="328">
        <v>21844</v>
      </c>
      <c r="X63" s="320">
        <v>43</v>
      </c>
      <c r="Y63" s="315">
        <v>184</v>
      </c>
      <c r="Z63" s="316">
        <v>628</v>
      </c>
      <c r="AA63" s="316">
        <v>1329</v>
      </c>
      <c r="AB63" s="317">
        <v>382</v>
      </c>
      <c r="AC63" s="312">
        <v>1325</v>
      </c>
      <c r="AD63" s="313">
        <v>3900</v>
      </c>
      <c r="AE63" s="318">
        <v>5060</v>
      </c>
      <c r="AF63" s="311">
        <v>58</v>
      </c>
    </row>
    <row r="64" spans="1:32" ht="15.75">
      <c r="A64" s="312">
        <v>1219</v>
      </c>
      <c r="B64" s="363"/>
      <c r="C64" s="313">
        <v>2534</v>
      </c>
      <c r="D64" s="311">
        <v>42</v>
      </c>
      <c r="E64" s="313">
        <v>4530</v>
      </c>
      <c r="F64" s="311">
        <v>42</v>
      </c>
      <c r="G64" s="313">
        <v>5634</v>
      </c>
      <c r="H64" s="311">
        <v>42</v>
      </c>
      <c r="I64" s="313">
        <v>1764</v>
      </c>
      <c r="J64" s="311">
        <v>42</v>
      </c>
      <c r="K64" s="313">
        <v>4444</v>
      </c>
      <c r="L64" s="311">
        <v>42</v>
      </c>
      <c r="M64" s="314">
        <v>21504</v>
      </c>
      <c r="N64" s="311">
        <v>42</v>
      </c>
      <c r="O64" s="314">
        <v>43524</v>
      </c>
      <c r="P64" s="311">
        <v>42</v>
      </c>
      <c r="Q64" s="314">
        <v>64324</v>
      </c>
      <c r="R64" s="311">
        <v>42</v>
      </c>
      <c r="S64" s="314">
        <v>100324</v>
      </c>
      <c r="T64" s="311">
        <v>42</v>
      </c>
      <c r="U64" s="330">
        <v>10064</v>
      </c>
      <c r="V64" s="311">
        <v>42</v>
      </c>
      <c r="W64" s="319">
        <v>21904</v>
      </c>
      <c r="X64" s="311">
        <v>42</v>
      </c>
      <c r="Y64" s="324">
        <v>185</v>
      </c>
      <c r="Z64" s="325">
        <v>632</v>
      </c>
      <c r="AA64" s="325">
        <v>1337</v>
      </c>
      <c r="AB64" s="326">
        <v>386</v>
      </c>
      <c r="AC64" s="321">
        <v>1340</v>
      </c>
      <c r="AD64" s="322">
        <v>3950</v>
      </c>
      <c r="AE64" s="327">
        <v>5130</v>
      </c>
      <c r="AF64" s="320">
        <v>59</v>
      </c>
    </row>
    <row r="65" spans="1:32" ht="15.75">
      <c r="A65" s="321">
        <v>1224</v>
      </c>
      <c r="B65" s="364"/>
      <c r="C65" s="322">
        <v>2544</v>
      </c>
      <c r="D65" s="320">
        <v>41</v>
      </c>
      <c r="E65" s="322">
        <v>4540</v>
      </c>
      <c r="F65" s="320">
        <v>41</v>
      </c>
      <c r="G65" s="322">
        <v>5664</v>
      </c>
      <c r="H65" s="320">
        <v>41</v>
      </c>
      <c r="I65" s="322">
        <v>1774</v>
      </c>
      <c r="J65" s="320">
        <v>41</v>
      </c>
      <c r="K65" s="322">
        <v>4474</v>
      </c>
      <c r="L65" s="320">
        <v>41</v>
      </c>
      <c r="M65" s="323">
        <v>21604</v>
      </c>
      <c r="N65" s="320">
        <v>41</v>
      </c>
      <c r="O65" s="323">
        <v>43674</v>
      </c>
      <c r="P65" s="320">
        <v>41</v>
      </c>
      <c r="Q65" s="323">
        <v>64424</v>
      </c>
      <c r="R65" s="320">
        <v>41</v>
      </c>
      <c r="S65" s="323">
        <v>100724</v>
      </c>
      <c r="T65" s="320">
        <v>41</v>
      </c>
      <c r="U65" s="329">
        <v>10104</v>
      </c>
      <c r="V65" s="320">
        <v>41</v>
      </c>
      <c r="W65" s="328">
        <v>21964</v>
      </c>
      <c r="X65" s="320">
        <v>41</v>
      </c>
      <c r="Y65" s="315">
        <v>186</v>
      </c>
      <c r="Z65" s="316">
        <v>636</v>
      </c>
      <c r="AA65" s="316">
        <v>1345</v>
      </c>
      <c r="AB65" s="317">
        <v>390</v>
      </c>
      <c r="AC65" s="312">
        <v>1355</v>
      </c>
      <c r="AD65" s="313">
        <v>4000</v>
      </c>
      <c r="AE65" s="318">
        <v>5200</v>
      </c>
      <c r="AF65" s="311">
        <v>60</v>
      </c>
    </row>
    <row r="66" spans="1:32" ht="15.75">
      <c r="A66" s="312">
        <v>1229</v>
      </c>
      <c r="B66" s="363"/>
      <c r="C66" s="313">
        <v>2554</v>
      </c>
      <c r="D66" s="311">
        <v>40</v>
      </c>
      <c r="E66" s="313">
        <v>4550</v>
      </c>
      <c r="F66" s="311">
        <v>40</v>
      </c>
      <c r="G66" s="313">
        <v>5694</v>
      </c>
      <c r="H66" s="311">
        <v>40</v>
      </c>
      <c r="I66" s="313">
        <v>1784</v>
      </c>
      <c r="J66" s="311">
        <v>40</v>
      </c>
      <c r="K66" s="313">
        <v>4504</v>
      </c>
      <c r="L66" s="311">
        <v>40</v>
      </c>
      <c r="M66" s="314">
        <v>21704</v>
      </c>
      <c r="N66" s="311">
        <v>40</v>
      </c>
      <c r="O66" s="314">
        <v>43824</v>
      </c>
      <c r="P66" s="311">
        <v>40</v>
      </c>
      <c r="Q66" s="314">
        <v>64524</v>
      </c>
      <c r="R66" s="311">
        <v>40</v>
      </c>
      <c r="S66" s="314">
        <v>101124</v>
      </c>
      <c r="T66" s="311">
        <v>40</v>
      </c>
      <c r="U66" s="330">
        <v>10144</v>
      </c>
      <c r="V66" s="311">
        <v>40</v>
      </c>
      <c r="W66" s="319">
        <v>22024</v>
      </c>
      <c r="X66" s="311">
        <v>40</v>
      </c>
      <c r="Y66" s="324">
        <v>187</v>
      </c>
      <c r="Z66" s="325">
        <v>640</v>
      </c>
      <c r="AA66" s="325">
        <v>1352</v>
      </c>
      <c r="AB66" s="326">
        <v>393</v>
      </c>
      <c r="AC66" s="321">
        <v>1370</v>
      </c>
      <c r="AD66" s="322">
        <v>4040</v>
      </c>
      <c r="AE66" s="327">
        <v>5260</v>
      </c>
      <c r="AF66" s="320">
        <v>61</v>
      </c>
    </row>
    <row r="67" spans="1:32" ht="15.75">
      <c r="A67" s="321">
        <v>1234</v>
      </c>
      <c r="B67" s="364"/>
      <c r="C67" s="322">
        <v>2574</v>
      </c>
      <c r="D67" s="320">
        <v>39</v>
      </c>
      <c r="E67" s="322">
        <v>4560</v>
      </c>
      <c r="F67" s="320">
        <v>39</v>
      </c>
      <c r="G67" s="322">
        <v>5724</v>
      </c>
      <c r="H67" s="320">
        <v>39</v>
      </c>
      <c r="I67" s="322">
        <v>1794</v>
      </c>
      <c r="J67" s="320">
        <v>39</v>
      </c>
      <c r="K67" s="322">
        <v>4534</v>
      </c>
      <c r="L67" s="320">
        <v>39</v>
      </c>
      <c r="M67" s="323">
        <v>21804</v>
      </c>
      <c r="N67" s="320">
        <v>39</v>
      </c>
      <c r="O67" s="323">
        <v>44024</v>
      </c>
      <c r="P67" s="320">
        <v>39</v>
      </c>
      <c r="Q67" s="323">
        <v>64624</v>
      </c>
      <c r="R67" s="320">
        <v>39</v>
      </c>
      <c r="S67" s="323">
        <v>101624</v>
      </c>
      <c r="T67" s="320">
        <v>39</v>
      </c>
      <c r="U67" s="329">
        <v>10184</v>
      </c>
      <c r="V67" s="320">
        <v>39</v>
      </c>
      <c r="W67" s="328">
        <v>22084</v>
      </c>
      <c r="X67" s="320">
        <v>39</v>
      </c>
      <c r="Y67" s="315">
        <v>188</v>
      </c>
      <c r="Z67" s="316">
        <v>644</v>
      </c>
      <c r="AA67" s="316">
        <v>1359</v>
      </c>
      <c r="AB67" s="317">
        <v>396</v>
      </c>
      <c r="AC67" s="312">
        <v>1385</v>
      </c>
      <c r="AD67" s="313">
        <v>4080</v>
      </c>
      <c r="AE67" s="318">
        <v>5320</v>
      </c>
      <c r="AF67" s="311">
        <v>62</v>
      </c>
    </row>
    <row r="68" spans="1:32" ht="15.75">
      <c r="A68" s="312">
        <v>1244</v>
      </c>
      <c r="B68" s="363"/>
      <c r="C68" s="313">
        <v>2594</v>
      </c>
      <c r="D68" s="311">
        <v>38</v>
      </c>
      <c r="E68" s="313">
        <v>4570</v>
      </c>
      <c r="F68" s="311">
        <v>38</v>
      </c>
      <c r="G68" s="313">
        <v>5754</v>
      </c>
      <c r="H68" s="311">
        <v>38</v>
      </c>
      <c r="I68" s="313">
        <v>1804</v>
      </c>
      <c r="J68" s="311">
        <v>38</v>
      </c>
      <c r="K68" s="313">
        <v>4564</v>
      </c>
      <c r="L68" s="311">
        <v>38</v>
      </c>
      <c r="M68" s="314">
        <v>21904</v>
      </c>
      <c r="N68" s="311">
        <v>38</v>
      </c>
      <c r="O68" s="314">
        <v>44224</v>
      </c>
      <c r="P68" s="311">
        <v>38</v>
      </c>
      <c r="Q68" s="314">
        <v>64724</v>
      </c>
      <c r="R68" s="311">
        <v>38</v>
      </c>
      <c r="S68" s="314">
        <v>102124</v>
      </c>
      <c r="T68" s="311">
        <v>38</v>
      </c>
      <c r="U68" s="330">
        <v>10224</v>
      </c>
      <c r="V68" s="311">
        <v>38</v>
      </c>
      <c r="W68" s="319">
        <v>22144</v>
      </c>
      <c r="X68" s="311">
        <v>38</v>
      </c>
      <c r="Y68" s="324">
        <v>189</v>
      </c>
      <c r="Z68" s="325">
        <v>648</v>
      </c>
      <c r="AA68" s="325">
        <v>1366</v>
      </c>
      <c r="AB68" s="326">
        <v>399</v>
      </c>
      <c r="AC68" s="321">
        <v>1400</v>
      </c>
      <c r="AD68" s="322">
        <v>4120</v>
      </c>
      <c r="AE68" s="327">
        <v>5380</v>
      </c>
      <c r="AF68" s="320">
        <v>63</v>
      </c>
    </row>
    <row r="69" spans="1:32" ht="15.75">
      <c r="A69" s="321">
        <v>1254</v>
      </c>
      <c r="B69" s="364"/>
      <c r="C69" s="322">
        <v>2614</v>
      </c>
      <c r="D69" s="320">
        <v>37</v>
      </c>
      <c r="E69" s="322">
        <v>4580</v>
      </c>
      <c r="F69" s="320">
        <v>37</v>
      </c>
      <c r="G69" s="322">
        <v>5784</v>
      </c>
      <c r="H69" s="320">
        <v>37</v>
      </c>
      <c r="I69" s="322">
        <v>1814</v>
      </c>
      <c r="J69" s="320">
        <v>37</v>
      </c>
      <c r="K69" s="322">
        <v>4594</v>
      </c>
      <c r="L69" s="320">
        <v>37</v>
      </c>
      <c r="M69" s="323">
        <v>22004</v>
      </c>
      <c r="N69" s="320">
        <v>37</v>
      </c>
      <c r="O69" s="323">
        <v>44424</v>
      </c>
      <c r="P69" s="320">
        <v>37</v>
      </c>
      <c r="Q69" s="323">
        <v>64824</v>
      </c>
      <c r="R69" s="320">
        <v>37</v>
      </c>
      <c r="S69" s="323">
        <v>102624</v>
      </c>
      <c r="T69" s="320">
        <v>37</v>
      </c>
      <c r="U69" s="329">
        <v>10264</v>
      </c>
      <c r="V69" s="320">
        <v>37</v>
      </c>
      <c r="W69" s="328">
        <v>22204</v>
      </c>
      <c r="X69" s="320">
        <v>37</v>
      </c>
      <c r="Y69" s="315">
        <v>190</v>
      </c>
      <c r="Z69" s="316">
        <v>652</v>
      </c>
      <c r="AA69" s="316">
        <v>1373</v>
      </c>
      <c r="AB69" s="317">
        <v>402</v>
      </c>
      <c r="AC69" s="312">
        <v>1415</v>
      </c>
      <c r="AD69" s="313">
        <v>4160</v>
      </c>
      <c r="AE69" s="318">
        <v>5440</v>
      </c>
      <c r="AF69" s="311">
        <v>64</v>
      </c>
    </row>
    <row r="70" spans="1:32" ht="15.75">
      <c r="A70" s="312">
        <v>1264</v>
      </c>
      <c r="B70" s="363"/>
      <c r="C70" s="313">
        <v>2634</v>
      </c>
      <c r="D70" s="311">
        <v>36</v>
      </c>
      <c r="E70" s="313">
        <v>4590</v>
      </c>
      <c r="F70" s="311">
        <v>36</v>
      </c>
      <c r="G70" s="313">
        <v>5824</v>
      </c>
      <c r="H70" s="311">
        <v>36</v>
      </c>
      <c r="I70" s="313">
        <v>1824</v>
      </c>
      <c r="J70" s="311">
        <v>36</v>
      </c>
      <c r="K70" s="313">
        <v>4624</v>
      </c>
      <c r="L70" s="311">
        <v>36</v>
      </c>
      <c r="M70" s="314">
        <v>22124</v>
      </c>
      <c r="N70" s="311">
        <v>36</v>
      </c>
      <c r="O70" s="314">
        <v>44624</v>
      </c>
      <c r="P70" s="311">
        <v>36</v>
      </c>
      <c r="Q70" s="314">
        <v>64924</v>
      </c>
      <c r="R70" s="311">
        <v>36</v>
      </c>
      <c r="S70" s="314">
        <v>103124</v>
      </c>
      <c r="T70" s="311">
        <v>36</v>
      </c>
      <c r="U70" s="330">
        <v>10314</v>
      </c>
      <c r="V70" s="311">
        <v>36</v>
      </c>
      <c r="W70" s="319">
        <v>22264</v>
      </c>
      <c r="X70" s="311">
        <v>36</v>
      </c>
      <c r="Y70" s="324">
        <v>191</v>
      </c>
      <c r="Z70" s="325">
        <v>656</v>
      </c>
      <c r="AA70" s="325">
        <v>1380</v>
      </c>
      <c r="AB70" s="326">
        <v>405</v>
      </c>
      <c r="AC70" s="321">
        <v>1430</v>
      </c>
      <c r="AD70" s="322">
        <v>4200</v>
      </c>
      <c r="AE70" s="327">
        <v>5500</v>
      </c>
      <c r="AF70" s="320">
        <v>65</v>
      </c>
    </row>
    <row r="71" spans="1:32" ht="15.75">
      <c r="A71" s="321">
        <v>1274</v>
      </c>
      <c r="B71" s="364"/>
      <c r="C71" s="322">
        <v>2654</v>
      </c>
      <c r="D71" s="320">
        <v>35</v>
      </c>
      <c r="E71" s="322">
        <v>4600</v>
      </c>
      <c r="F71" s="320">
        <v>35</v>
      </c>
      <c r="G71" s="322">
        <v>5864</v>
      </c>
      <c r="H71" s="320">
        <v>35</v>
      </c>
      <c r="I71" s="322">
        <v>1844</v>
      </c>
      <c r="J71" s="320">
        <v>35</v>
      </c>
      <c r="K71" s="322">
        <v>4654</v>
      </c>
      <c r="L71" s="320">
        <v>35</v>
      </c>
      <c r="M71" s="323">
        <v>22244</v>
      </c>
      <c r="N71" s="320">
        <v>35</v>
      </c>
      <c r="O71" s="323">
        <v>44924</v>
      </c>
      <c r="P71" s="320">
        <v>35</v>
      </c>
      <c r="Q71" s="323">
        <v>65024</v>
      </c>
      <c r="R71" s="320">
        <v>35</v>
      </c>
      <c r="S71" s="323">
        <v>103624</v>
      </c>
      <c r="T71" s="320">
        <v>35</v>
      </c>
      <c r="U71" s="329">
        <v>10364</v>
      </c>
      <c r="V71" s="320">
        <v>35</v>
      </c>
      <c r="W71" s="328">
        <v>22324</v>
      </c>
      <c r="X71" s="320">
        <v>35</v>
      </c>
      <c r="Y71" s="315">
        <v>192</v>
      </c>
      <c r="Z71" s="316">
        <v>660</v>
      </c>
      <c r="AA71" s="316">
        <v>1387</v>
      </c>
      <c r="AB71" s="317">
        <v>408</v>
      </c>
      <c r="AC71" s="312">
        <v>1445</v>
      </c>
      <c r="AD71" s="313">
        <v>4240</v>
      </c>
      <c r="AE71" s="318">
        <v>5560</v>
      </c>
      <c r="AF71" s="311">
        <v>66</v>
      </c>
    </row>
    <row r="72" spans="1:32" ht="15.75">
      <c r="A72" s="312">
        <v>1284</v>
      </c>
      <c r="B72" s="363"/>
      <c r="C72" s="313">
        <v>2674</v>
      </c>
      <c r="D72" s="311">
        <v>34</v>
      </c>
      <c r="E72" s="313">
        <v>4610</v>
      </c>
      <c r="F72" s="311">
        <v>34</v>
      </c>
      <c r="G72" s="313">
        <v>5904</v>
      </c>
      <c r="H72" s="311">
        <v>34</v>
      </c>
      <c r="I72" s="313">
        <v>1864</v>
      </c>
      <c r="J72" s="311">
        <v>34</v>
      </c>
      <c r="K72" s="313">
        <v>4684</v>
      </c>
      <c r="L72" s="311">
        <v>34</v>
      </c>
      <c r="M72" s="314">
        <v>22364</v>
      </c>
      <c r="N72" s="311">
        <v>34</v>
      </c>
      <c r="O72" s="314">
        <v>45224</v>
      </c>
      <c r="P72" s="311">
        <v>34</v>
      </c>
      <c r="Q72" s="314">
        <v>65124</v>
      </c>
      <c r="R72" s="311">
        <v>34</v>
      </c>
      <c r="S72" s="314">
        <v>104124</v>
      </c>
      <c r="T72" s="311">
        <v>34</v>
      </c>
      <c r="U72" s="330">
        <v>10414</v>
      </c>
      <c r="V72" s="311">
        <v>34</v>
      </c>
      <c r="W72" s="319">
        <v>22384</v>
      </c>
      <c r="X72" s="311">
        <v>34</v>
      </c>
      <c r="Y72" s="324">
        <v>193</v>
      </c>
      <c r="Z72" s="325">
        <v>664</v>
      </c>
      <c r="AA72" s="325">
        <v>1394</v>
      </c>
      <c r="AB72" s="326">
        <v>411</v>
      </c>
      <c r="AC72" s="321">
        <v>1460</v>
      </c>
      <c r="AD72" s="322">
        <v>4280</v>
      </c>
      <c r="AE72" s="327">
        <v>5620</v>
      </c>
      <c r="AF72" s="320">
        <v>67</v>
      </c>
    </row>
    <row r="73" spans="1:32" ht="15.75">
      <c r="A73" s="321">
        <v>1294</v>
      </c>
      <c r="B73" s="364"/>
      <c r="C73" s="322">
        <v>2694</v>
      </c>
      <c r="D73" s="320">
        <v>33</v>
      </c>
      <c r="E73" s="322">
        <v>4620</v>
      </c>
      <c r="F73" s="320">
        <v>33</v>
      </c>
      <c r="G73" s="322">
        <v>5944</v>
      </c>
      <c r="H73" s="320">
        <v>33</v>
      </c>
      <c r="I73" s="322">
        <v>1884</v>
      </c>
      <c r="J73" s="320">
        <v>33</v>
      </c>
      <c r="K73" s="322">
        <v>4714</v>
      </c>
      <c r="L73" s="320">
        <v>33</v>
      </c>
      <c r="M73" s="323">
        <v>22484</v>
      </c>
      <c r="N73" s="320">
        <v>33</v>
      </c>
      <c r="O73" s="323">
        <v>45524</v>
      </c>
      <c r="P73" s="320">
        <v>33</v>
      </c>
      <c r="Q73" s="323">
        <v>65224</v>
      </c>
      <c r="R73" s="320">
        <v>33</v>
      </c>
      <c r="S73" s="323">
        <v>104724</v>
      </c>
      <c r="T73" s="320">
        <v>33</v>
      </c>
      <c r="U73" s="329">
        <v>10464</v>
      </c>
      <c r="V73" s="320">
        <v>33</v>
      </c>
      <c r="W73" s="328">
        <v>22444</v>
      </c>
      <c r="X73" s="320">
        <v>33</v>
      </c>
      <c r="Y73" s="315">
        <v>194</v>
      </c>
      <c r="Z73" s="316">
        <v>668</v>
      </c>
      <c r="AA73" s="316">
        <v>1401</v>
      </c>
      <c r="AB73" s="317">
        <v>414</v>
      </c>
      <c r="AC73" s="312">
        <v>1475</v>
      </c>
      <c r="AD73" s="313">
        <v>4320</v>
      </c>
      <c r="AE73" s="318">
        <v>5680</v>
      </c>
      <c r="AF73" s="311">
        <v>68</v>
      </c>
    </row>
    <row r="74" spans="1:32" ht="15.75">
      <c r="A74" s="312">
        <v>1304</v>
      </c>
      <c r="B74" s="363"/>
      <c r="C74" s="313">
        <v>2714</v>
      </c>
      <c r="D74" s="311">
        <v>32</v>
      </c>
      <c r="E74" s="313">
        <v>4630</v>
      </c>
      <c r="F74" s="311">
        <v>32</v>
      </c>
      <c r="G74" s="313">
        <v>5984</v>
      </c>
      <c r="H74" s="311">
        <v>32</v>
      </c>
      <c r="I74" s="313">
        <v>1904</v>
      </c>
      <c r="J74" s="311">
        <v>32</v>
      </c>
      <c r="K74" s="313">
        <v>4744</v>
      </c>
      <c r="L74" s="311">
        <v>32</v>
      </c>
      <c r="M74" s="314">
        <v>22604</v>
      </c>
      <c r="N74" s="311">
        <v>32</v>
      </c>
      <c r="O74" s="314">
        <v>45824</v>
      </c>
      <c r="P74" s="311">
        <v>32</v>
      </c>
      <c r="Q74" s="314">
        <v>65324</v>
      </c>
      <c r="R74" s="311">
        <v>32</v>
      </c>
      <c r="S74" s="314">
        <v>105324</v>
      </c>
      <c r="T74" s="311">
        <v>32</v>
      </c>
      <c r="U74" s="330">
        <v>10514</v>
      </c>
      <c r="V74" s="311">
        <v>32</v>
      </c>
      <c r="W74" s="319">
        <v>22504</v>
      </c>
      <c r="X74" s="311">
        <v>32</v>
      </c>
      <c r="Y74" s="324">
        <v>195</v>
      </c>
      <c r="Z74" s="325">
        <v>672</v>
      </c>
      <c r="AA74" s="325">
        <v>1408</v>
      </c>
      <c r="AB74" s="326">
        <v>417</v>
      </c>
      <c r="AC74" s="321">
        <v>1490</v>
      </c>
      <c r="AD74" s="322">
        <v>4360</v>
      </c>
      <c r="AE74" s="327">
        <v>5740</v>
      </c>
      <c r="AF74" s="320">
        <v>69</v>
      </c>
    </row>
    <row r="75" spans="1:32" ht="15.75">
      <c r="A75" s="321">
        <v>1314</v>
      </c>
      <c r="B75" s="364"/>
      <c r="C75" s="322">
        <v>2734</v>
      </c>
      <c r="D75" s="320">
        <v>31</v>
      </c>
      <c r="E75" s="322">
        <v>4640</v>
      </c>
      <c r="F75" s="320">
        <v>31</v>
      </c>
      <c r="G75" s="332">
        <v>10024</v>
      </c>
      <c r="H75" s="320">
        <v>31</v>
      </c>
      <c r="I75" s="322">
        <v>1924</v>
      </c>
      <c r="J75" s="320">
        <v>31</v>
      </c>
      <c r="K75" s="322">
        <v>4774</v>
      </c>
      <c r="L75" s="320">
        <v>31</v>
      </c>
      <c r="M75" s="323">
        <v>22724</v>
      </c>
      <c r="N75" s="320">
        <v>31</v>
      </c>
      <c r="O75" s="323">
        <v>50124</v>
      </c>
      <c r="P75" s="320">
        <v>31</v>
      </c>
      <c r="Q75" s="323">
        <v>65424</v>
      </c>
      <c r="R75" s="320">
        <v>31</v>
      </c>
      <c r="S75" s="323">
        <v>105924</v>
      </c>
      <c r="T75" s="320">
        <v>31</v>
      </c>
      <c r="U75" s="329">
        <v>10564</v>
      </c>
      <c r="V75" s="320">
        <v>31</v>
      </c>
      <c r="W75" s="328">
        <v>22564</v>
      </c>
      <c r="X75" s="320">
        <v>31</v>
      </c>
      <c r="Y75" s="315">
        <v>196</v>
      </c>
      <c r="Z75" s="316">
        <v>676</v>
      </c>
      <c r="AA75" s="316">
        <v>1415</v>
      </c>
      <c r="AB75" s="317">
        <v>420</v>
      </c>
      <c r="AC75" s="312">
        <v>1505</v>
      </c>
      <c r="AD75" s="313">
        <v>4400</v>
      </c>
      <c r="AE75" s="318">
        <v>5800</v>
      </c>
      <c r="AF75" s="311">
        <v>70</v>
      </c>
    </row>
    <row r="76" spans="1:32" ht="15.75">
      <c r="A76" s="312">
        <v>1324</v>
      </c>
      <c r="B76" s="363"/>
      <c r="C76" s="313">
        <v>2754</v>
      </c>
      <c r="D76" s="311">
        <v>30</v>
      </c>
      <c r="E76" s="313">
        <v>4650</v>
      </c>
      <c r="F76" s="311">
        <v>30</v>
      </c>
      <c r="G76" s="333">
        <v>10064</v>
      </c>
      <c r="H76" s="311">
        <v>30</v>
      </c>
      <c r="I76" s="313">
        <v>1944</v>
      </c>
      <c r="J76" s="311">
        <v>30</v>
      </c>
      <c r="K76" s="313">
        <v>4804</v>
      </c>
      <c r="L76" s="311">
        <v>30</v>
      </c>
      <c r="M76" s="314">
        <v>22874</v>
      </c>
      <c r="N76" s="311">
        <v>30</v>
      </c>
      <c r="O76" s="314">
        <v>50424</v>
      </c>
      <c r="P76" s="311">
        <v>30</v>
      </c>
      <c r="Q76" s="314">
        <v>65524</v>
      </c>
      <c r="R76" s="311">
        <v>30</v>
      </c>
      <c r="S76" s="314">
        <v>110524</v>
      </c>
      <c r="T76" s="311">
        <v>30</v>
      </c>
      <c r="U76" s="330">
        <v>10624</v>
      </c>
      <c r="V76" s="311">
        <v>30</v>
      </c>
      <c r="W76" s="319">
        <v>22624</v>
      </c>
      <c r="X76" s="311">
        <v>30</v>
      </c>
      <c r="Y76" s="324">
        <v>197</v>
      </c>
      <c r="Z76" s="325">
        <v>680</v>
      </c>
      <c r="AA76" s="325">
        <v>1422</v>
      </c>
      <c r="AB76" s="326">
        <v>423</v>
      </c>
      <c r="AC76" s="321">
        <v>1520</v>
      </c>
      <c r="AD76" s="322">
        <v>4440</v>
      </c>
      <c r="AE76" s="327">
        <v>5860</v>
      </c>
      <c r="AF76" s="320">
        <v>71</v>
      </c>
    </row>
    <row r="77" spans="1:32" ht="15.75">
      <c r="A77" s="321">
        <v>1334</v>
      </c>
      <c r="B77" s="364"/>
      <c r="C77" s="322">
        <v>2774</v>
      </c>
      <c r="D77" s="320">
        <v>29</v>
      </c>
      <c r="E77" s="322">
        <v>4660</v>
      </c>
      <c r="F77" s="320">
        <v>29</v>
      </c>
      <c r="G77" s="332">
        <v>10104</v>
      </c>
      <c r="H77" s="320">
        <v>29</v>
      </c>
      <c r="I77" s="322">
        <v>1964</v>
      </c>
      <c r="J77" s="320">
        <v>29</v>
      </c>
      <c r="K77" s="322">
        <v>4834</v>
      </c>
      <c r="L77" s="320">
        <v>29</v>
      </c>
      <c r="M77" s="323">
        <v>23024</v>
      </c>
      <c r="N77" s="320">
        <v>29</v>
      </c>
      <c r="O77" s="323">
        <v>50724</v>
      </c>
      <c r="P77" s="320">
        <v>29</v>
      </c>
      <c r="Q77" s="323">
        <v>65624</v>
      </c>
      <c r="R77" s="320">
        <v>29</v>
      </c>
      <c r="S77" s="323">
        <v>111224</v>
      </c>
      <c r="T77" s="320">
        <v>29</v>
      </c>
      <c r="U77" s="329">
        <v>10684</v>
      </c>
      <c r="V77" s="320">
        <v>29</v>
      </c>
      <c r="W77" s="328">
        <v>22684</v>
      </c>
      <c r="X77" s="320">
        <v>29</v>
      </c>
      <c r="Y77" s="315">
        <v>198</v>
      </c>
      <c r="Z77" s="316">
        <v>684</v>
      </c>
      <c r="AA77" s="316">
        <v>1429</v>
      </c>
      <c r="AB77" s="317">
        <v>426</v>
      </c>
      <c r="AC77" s="312">
        <v>1535</v>
      </c>
      <c r="AD77" s="313">
        <v>4480</v>
      </c>
      <c r="AE77" s="318">
        <v>5920</v>
      </c>
      <c r="AF77" s="311">
        <v>72</v>
      </c>
    </row>
    <row r="78" spans="1:32" ht="15.75">
      <c r="A78" s="312">
        <v>1344</v>
      </c>
      <c r="B78" s="363"/>
      <c r="C78" s="313">
        <v>2794</v>
      </c>
      <c r="D78" s="311">
        <v>28</v>
      </c>
      <c r="E78" s="313">
        <v>4670</v>
      </c>
      <c r="F78" s="311">
        <v>28</v>
      </c>
      <c r="G78" s="333">
        <v>10144</v>
      </c>
      <c r="H78" s="311">
        <v>28</v>
      </c>
      <c r="I78" s="313">
        <v>1984</v>
      </c>
      <c r="J78" s="311">
        <v>28</v>
      </c>
      <c r="K78" s="313">
        <v>4864</v>
      </c>
      <c r="L78" s="311">
        <v>28</v>
      </c>
      <c r="M78" s="314">
        <v>23174</v>
      </c>
      <c r="N78" s="311">
        <v>28</v>
      </c>
      <c r="O78" s="314">
        <v>51024</v>
      </c>
      <c r="P78" s="311">
        <v>28</v>
      </c>
      <c r="Q78" s="314">
        <v>65724</v>
      </c>
      <c r="R78" s="311">
        <v>28</v>
      </c>
      <c r="S78" s="314">
        <v>111924</v>
      </c>
      <c r="T78" s="311">
        <v>28</v>
      </c>
      <c r="U78" s="330">
        <v>10744</v>
      </c>
      <c r="V78" s="311">
        <v>28</v>
      </c>
      <c r="W78" s="319">
        <v>22744</v>
      </c>
      <c r="X78" s="311">
        <v>28</v>
      </c>
      <c r="Y78" s="324">
        <v>199</v>
      </c>
      <c r="Z78" s="325">
        <v>688</v>
      </c>
      <c r="AA78" s="325">
        <v>1436</v>
      </c>
      <c r="AB78" s="326">
        <v>429</v>
      </c>
      <c r="AC78" s="321">
        <v>1550</v>
      </c>
      <c r="AD78" s="322">
        <v>4520</v>
      </c>
      <c r="AE78" s="327">
        <v>5980</v>
      </c>
      <c r="AF78" s="320">
        <v>73</v>
      </c>
    </row>
    <row r="79" spans="1:32" ht="15.75">
      <c r="A79" s="321">
        <v>1354</v>
      </c>
      <c r="B79" s="364"/>
      <c r="C79" s="322">
        <v>2814</v>
      </c>
      <c r="D79" s="320">
        <v>27</v>
      </c>
      <c r="E79" s="322">
        <v>4680</v>
      </c>
      <c r="F79" s="320">
        <v>27</v>
      </c>
      <c r="G79" s="332">
        <v>10184</v>
      </c>
      <c r="H79" s="320">
        <v>27</v>
      </c>
      <c r="I79" s="322">
        <v>2004</v>
      </c>
      <c r="J79" s="320">
        <v>27</v>
      </c>
      <c r="K79" s="322">
        <v>4904</v>
      </c>
      <c r="L79" s="320">
        <v>27</v>
      </c>
      <c r="M79" s="323">
        <v>23324</v>
      </c>
      <c r="N79" s="320">
        <v>27</v>
      </c>
      <c r="O79" s="323">
        <v>51324</v>
      </c>
      <c r="P79" s="320">
        <v>27</v>
      </c>
      <c r="Q79" s="323">
        <v>65824</v>
      </c>
      <c r="R79" s="320">
        <v>27</v>
      </c>
      <c r="S79" s="323">
        <v>112624</v>
      </c>
      <c r="T79" s="320">
        <v>27</v>
      </c>
      <c r="U79" s="329">
        <v>10804</v>
      </c>
      <c r="V79" s="320">
        <v>27</v>
      </c>
      <c r="W79" s="328">
        <v>22804</v>
      </c>
      <c r="X79" s="320">
        <v>27</v>
      </c>
      <c r="Y79" s="315">
        <v>200</v>
      </c>
      <c r="Z79" s="316">
        <v>692</v>
      </c>
      <c r="AA79" s="316">
        <v>1443</v>
      </c>
      <c r="AB79" s="317">
        <v>432</v>
      </c>
      <c r="AC79" s="312">
        <v>1565</v>
      </c>
      <c r="AD79" s="313">
        <v>4560</v>
      </c>
      <c r="AE79" s="318">
        <v>6040</v>
      </c>
      <c r="AF79" s="311">
        <v>74</v>
      </c>
    </row>
    <row r="80" spans="1:32" ht="15.75">
      <c r="A80" s="312">
        <v>1364</v>
      </c>
      <c r="B80" s="363"/>
      <c r="C80" s="313">
        <v>2834</v>
      </c>
      <c r="D80" s="311">
        <v>26</v>
      </c>
      <c r="E80" s="313">
        <v>4690</v>
      </c>
      <c r="F80" s="311">
        <v>26</v>
      </c>
      <c r="G80" s="333">
        <v>10224</v>
      </c>
      <c r="H80" s="311">
        <v>26</v>
      </c>
      <c r="I80" s="313">
        <v>2024</v>
      </c>
      <c r="J80" s="311">
        <v>26</v>
      </c>
      <c r="K80" s="313">
        <v>4944</v>
      </c>
      <c r="L80" s="311">
        <v>26</v>
      </c>
      <c r="M80" s="314">
        <v>23474</v>
      </c>
      <c r="N80" s="311">
        <v>26</v>
      </c>
      <c r="O80" s="314">
        <v>51624</v>
      </c>
      <c r="P80" s="311">
        <v>26</v>
      </c>
      <c r="Q80" s="314">
        <v>65924</v>
      </c>
      <c r="R80" s="311">
        <v>26</v>
      </c>
      <c r="S80" s="314">
        <v>113324</v>
      </c>
      <c r="T80" s="311">
        <v>26</v>
      </c>
      <c r="U80" s="330">
        <v>10864</v>
      </c>
      <c r="V80" s="311">
        <v>26</v>
      </c>
      <c r="W80" s="319">
        <v>22864</v>
      </c>
      <c r="X80" s="311">
        <v>26</v>
      </c>
      <c r="Y80" s="324">
        <v>201</v>
      </c>
      <c r="Z80" s="325">
        <v>696</v>
      </c>
      <c r="AA80" s="325">
        <v>1450</v>
      </c>
      <c r="AB80" s="326">
        <v>435</v>
      </c>
      <c r="AC80" s="321">
        <v>1580</v>
      </c>
      <c r="AD80" s="322">
        <v>4600</v>
      </c>
      <c r="AE80" s="327">
        <v>6100</v>
      </c>
      <c r="AF80" s="320">
        <v>75</v>
      </c>
    </row>
    <row r="81" spans="1:32" ht="15.75">
      <c r="A81" s="321">
        <v>1374</v>
      </c>
      <c r="B81" s="364"/>
      <c r="C81" s="322">
        <v>2854</v>
      </c>
      <c r="D81" s="320">
        <v>25</v>
      </c>
      <c r="E81" s="322">
        <v>4700</v>
      </c>
      <c r="F81" s="320">
        <v>25</v>
      </c>
      <c r="G81" s="332">
        <v>10264</v>
      </c>
      <c r="H81" s="320">
        <v>25</v>
      </c>
      <c r="I81" s="322">
        <v>2044</v>
      </c>
      <c r="J81" s="320">
        <v>25</v>
      </c>
      <c r="K81" s="322">
        <v>4984</v>
      </c>
      <c r="L81" s="320">
        <v>25</v>
      </c>
      <c r="M81" s="323">
        <v>23624</v>
      </c>
      <c r="N81" s="320">
        <v>25</v>
      </c>
      <c r="O81" s="323">
        <v>51924</v>
      </c>
      <c r="P81" s="320">
        <v>25</v>
      </c>
      <c r="Q81" s="323">
        <v>70024</v>
      </c>
      <c r="R81" s="320">
        <v>25</v>
      </c>
      <c r="S81" s="323">
        <v>114024</v>
      </c>
      <c r="T81" s="320">
        <v>25</v>
      </c>
      <c r="U81" s="329">
        <v>10924</v>
      </c>
      <c r="V81" s="320">
        <v>25</v>
      </c>
      <c r="W81" s="328">
        <v>22924</v>
      </c>
      <c r="X81" s="320">
        <v>25</v>
      </c>
      <c r="Y81" s="315">
        <v>202</v>
      </c>
      <c r="Z81" s="316">
        <v>700</v>
      </c>
      <c r="AA81" s="316">
        <v>1456</v>
      </c>
      <c r="AB81" s="317">
        <v>438</v>
      </c>
      <c r="AC81" s="312">
        <v>1595</v>
      </c>
      <c r="AD81" s="313">
        <v>4640</v>
      </c>
      <c r="AE81" s="318">
        <v>6160</v>
      </c>
      <c r="AF81" s="311">
        <v>76</v>
      </c>
    </row>
    <row r="82" spans="1:32" ht="15.75">
      <c r="A82" s="312">
        <v>1384</v>
      </c>
      <c r="B82" s="363"/>
      <c r="C82" s="313">
        <v>2874</v>
      </c>
      <c r="D82" s="311">
        <v>24</v>
      </c>
      <c r="E82" s="313">
        <v>4710</v>
      </c>
      <c r="F82" s="311">
        <v>24</v>
      </c>
      <c r="G82" s="333">
        <v>10314</v>
      </c>
      <c r="H82" s="311">
        <v>24</v>
      </c>
      <c r="I82" s="313">
        <v>2064</v>
      </c>
      <c r="J82" s="311">
        <v>24</v>
      </c>
      <c r="K82" s="313">
        <v>5024</v>
      </c>
      <c r="L82" s="311">
        <v>24</v>
      </c>
      <c r="M82" s="314">
        <v>23824</v>
      </c>
      <c r="N82" s="311">
        <v>24</v>
      </c>
      <c r="O82" s="314">
        <v>52224</v>
      </c>
      <c r="P82" s="311">
        <v>24</v>
      </c>
      <c r="Q82" s="314">
        <v>70124</v>
      </c>
      <c r="R82" s="311">
        <v>24</v>
      </c>
      <c r="S82" s="314">
        <v>114824</v>
      </c>
      <c r="T82" s="311">
        <v>24</v>
      </c>
      <c r="U82" s="330">
        <v>11004</v>
      </c>
      <c r="V82" s="311">
        <v>24</v>
      </c>
      <c r="W82" s="319">
        <v>23024</v>
      </c>
      <c r="X82" s="311">
        <v>24</v>
      </c>
      <c r="Y82" s="324">
        <v>203</v>
      </c>
      <c r="Z82" s="325">
        <v>704</v>
      </c>
      <c r="AA82" s="325">
        <v>1462</v>
      </c>
      <c r="AB82" s="326">
        <v>441</v>
      </c>
      <c r="AC82" s="321">
        <v>1610</v>
      </c>
      <c r="AD82" s="322">
        <v>4680</v>
      </c>
      <c r="AE82" s="327">
        <v>6220</v>
      </c>
      <c r="AF82" s="320">
        <v>77</v>
      </c>
    </row>
    <row r="83" spans="1:32" ht="15.75">
      <c r="A83" s="321">
        <v>1394</v>
      </c>
      <c r="B83" s="364"/>
      <c r="C83" s="322">
        <v>2894</v>
      </c>
      <c r="D83" s="320">
        <v>23</v>
      </c>
      <c r="E83" s="322">
        <v>4720</v>
      </c>
      <c r="F83" s="320">
        <v>23</v>
      </c>
      <c r="G83" s="332">
        <v>10364</v>
      </c>
      <c r="H83" s="320">
        <v>23</v>
      </c>
      <c r="I83" s="322">
        <v>2084</v>
      </c>
      <c r="J83" s="320">
        <v>23</v>
      </c>
      <c r="K83" s="322">
        <v>5064</v>
      </c>
      <c r="L83" s="320">
        <v>23</v>
      </c>
      <c r="M83" s="323">
        <v>24024</v>
      </c>
      <c r="N83" s="320">
        <v>23</v>
      </c>
      <c r="O83" s="323">
        <v>52524</v>
      </c>
      <c r="P83" s="320">
        <v>23</v>
      </c>
      <c r="Q83" s="323">
        <v>70224</v>
      </c>
      <c r="R83" s="320">
        <v>23</v>
      </c>
      <c r="S83" s="323">
        <v>115624</v>
      </c>
      <c r="T83" s="320">
        <v>23</v>
      </c>
      <c r="U83" s="329">
        <v>11084</v>
      </c>
      <c r="V83" s="320">
        <v>23</v>
      </c>
      <c r="W83" s="328">
        <v>23124</v>
      </c>
      <c r="X83" s="320">
        <v>23</v>
      </c>
      <c r="Y83" s="315">
        <v>204</v>
      </c>
      <c r="Z83" s="316">
        <v>708</v>
      </c>
      <c r="AA83" s="316">
        <v>1468</v>
      </c>
      <c r="AB83" s="317">
        <v>444</v>
      </c>
      <c r="AC83" s="312">
        <v>1625</v>
      </c>
      <c r="AD83" s="313">
        <v>4720</v>
      </c>
      <c r="AE83" s="318">
        <v>6280</v>
      </c>
      <c r="AF83" s="311">
        <v>78</v>
      </c>
    </row>
    <row r="84" spans="1:32" ht="15.75">
      <c r="A84" s="312">
        <v>1404</v>
      </c>
      <c r="B84" s="363"/>
      <c r="C84" s="313">
        <v>2914</v>
      </c>
      <c r="D84" s="311">
        <v>22</v>
      </c>
      <c r="E84" s="313">
        <v>4730</v>
      </c>
      <c r="F84" s="311">
        <v>22</v>
      </c>
      <c r="G84" s="333">
        <v>10414</v>
      </c>
      <c r="H84" s="311">
        <v>22</v>
      </c>
      <c r="I84" s="313">
        <v>2104</v>
      </c>
      <c r="J84" s="311">
        <v>22</v>
      </c>
      <c r="K84" s="313">
        <v>5104</v>
      </c>
      <c r="L84" s="311">
        <v>22</v>
      </c>
      <c r="M84" s="314">
        <v>24224</v>
      </c>
      <c r="N84" s="311">
        <v>22</v>
      </c>
      <c r="O84" s="314">
        <v>52824</v>
      </c>
      <c r="P84" s="311">
        <v>22</v>
      </c>
      <c r="Q84" s="314">
        <v>70324</v>
      </c>
      <c r="R84" s="311">
        <v>22</v>
      </c>
      <c r="S84" s="314">
        <v>120424</v>
      </c>
      <c r="T84" s="311">
        <v>22</v>
      </c>
      <c r="U84" s="330">
        <v>11164</v>
      </c>
      <c r="V84" s="311">
        <v>22</v>
      </c>
      <c r="W84" s="319">
        <v>23224</v>
      </c>
      <c r="X84" s="311">
        <v>22</v>
      </c>
      <c r="Y84" s="324">
        <v>205</v>
      </c>
      <c r="Z84" s="325">
        <v>712</v>
      </c>
      <c r="AA84" s="325">
        <v>1474</v>
      </c>
      <c r="AB84" s="326">
        <v>447</v>
      </c>
      <c r="AC84" s="321">
        <v>1640</v>
      </c>
      <c r="AD84" s="322">
        <v>4760</v>
      </c>
      <c r="AE84" s="327">
        <v>6340</v>
      </c>
      <c r="AF84" s="320">
        <v>79</v>
      </c>
    </row>
    <row r="85" spans="1:32" ht="15.75">
      <c r="A85" s="321">
        <v>1414</v>
      </c>
      <c r="B85" s="364"/>
      <c r="C85" s="322">
        <v>2944</v>
      </c>
      <c r="D85" s="320">
        <v>21</v>
      </c>
      <c r="E85" s="322">
        <v>4740</v>
      </c>
      <c r="F85" s="320">
        <v>21</v>
      </c>
      <c r="G85" s="332">
        <v>10464</v>
      </c>
      <c r="H85" s="320">
        <v>21</v>
      </c>
      <c r="I85" s="322">
        <v>2124</v>
      </c>
      <c r="J85" s="320">
        <v>21</v>
      </c>
      <c r="K85" s="322">
        <v>5144</v>
      </c>
      <c r="L85" s="320">
        <v>21</v>
      </c>
      <c r="M85" s="323">
        <v>24424</v>
      </c>
      <c r="N85" s="320">
        <v>21</v>
      </c>
      <c r="O85" s="323">
        <v>53124</v>
      </c>
      <c r="P85" s="320">
        <v>21</v>
      </c>
      <c r="Q85" s="323">
        <v>70424</v>
      </c>
      <c r="R85" s="320">
        <v>21</v>
      </c>
      <c r="S85" s="323">
        <v>121224</v>
      </c>
      <c r="T85" s="320">
        <v>21</v>
      </c>
      <c r="U85" s="329">
        <v>11244</v>
      </c>
      <c r="V85" s="320">
        <v>21</v>
      </c>
      <c r="W85" s="328">
        <v>23324</v>
      </c>
      <c r="X85" s="320">
        <v>21</v>
      </c>
      <c r="Y85" s="315">
        <v>206</v>
      </c>
      <c r="Z85" s="316">
        <v>716</v>
      </c>
      <c r="AA85" s="316">
        <v>1480</v>
      </c>
      <c r="AB85" s="317">
        <v>450</v>
      </c>
      <c r="AC85" s="312">
        <v>1655</v>
      </c>
      <c r="AD85" s="313">
        <v>4800</v>
      </c>
      <c r="AE85" s="318">
        <v>6400</v>
      </c>
      <c r="AF85" s="311">
        <v>80</v>
      </c>
    </row>
    <row r="86" spans="1:32" ht="15.75">
      <c r="A86" s="312">
        <v>1424</v>
      </c>
      <c r="B86" s="363"/>
      <c r="C86" s="313">
        <v>2974</v>
      </c>
      <c r="D86" s="311">
        <v>20</v>
      </c>
      <c r="E86" s="313">
        <v>4750</v>
      </c>
      <c r="F86" s="311">
        <v>20</v>
      </c>
      <c r="G86" s="333">
        <v>10514</v>
      </c>
      <c r="H86" s="311">
        <v>20</v>
      </c>
      <c r="I86" s="313">
        <v>2144</v>
      </c>
      <c r="J86" s="311">
        <v>20</v>
      </c>
      <c r="K86" s="313">
        <v>5184</v>
      </c>
      <c r="L86" s="311">
        <v>20</v>
      </c>
      <c r="M86" s="314">
        <v>24624</v>
      </c>
      <c r="N86" s="311">
        <v>20</v>
      </c>
      <c r="O86" s="314">
        <v>53524</v>
      </c>
      <c r="P86" s="311">
        <v>20</v>
      </c>
      <c r="Q86" s="314">
        <v>70524</v>
      </c>
      <c r="R86" s="311">
        <v>20</v>
      </c>
      <c r="S86" s="314">
        <v>122124</v>
      </c>
      <c r="T86" s="311">
        <v>20</v>
      </c>
      <c r="U86" s="330">
        <v>11324</v>
      </c>
      <c r="V86" s="311">
        <v>20</v>
      </c>
      <c r="W86" s="319">
        <v>23424</v>
      </c>
      <c r="X86" s="311">
        <v>20</v>
      </c>
      <c r="Y86" s="324">
        <v>207</v>
      </c>
      <c r="Z86" s="325">
        <v>720</v>
      </c>
      <c r="AA86" s="325">
        <v>1486</v>
      </c>
      <c r="AB86" s="326">
        <v>453</v>
      </c>
      <c r="AC86" s="321">
        <v>1670</v>
      </c>
      <c r="AD86" s="322">
        <v>4840</v>
      </c>
      <c r="AE86" s="327">
        <v>6460</v>
      </c>
      <c r="AF86" s="320">
        <v>81</v>
      </c>
    </row>
    <row r="87" spans="1:32" ht="15.75">
      <c r="A87" s="321">
        <v>1434</v>
      </c>
      <c r="B87" s="364"/>
      <c r="C87" s="322">
        <v>3004</v>
      </c>
      <c r="D87" s="320">
        <v>19</v>
      </c>
      <c r="E87" s="322">
        <v>4760</v>
      </c>
      <c r="F87" s="320">
        <v>19</v>
      </c>
      <c r="G87" s="332">
        <v>10564</v>
      </c>
      <c r="H87" s="320">
        <v>19</v>
      </c>
      <c r="I87" s="322">
        <v>2164</v>
      </c>
      <c r="J87" s="320">
        <v>19</v>
      </c>
      <c r="K87" s="322">
        <v>5224</v>
      </c>
      <c r="L87" s="320">
        <v>19</v>
      </c>
      <c r="M87" s="323">
        <v>24824</v>
      </c>
      <c r="N87" s="320">
        <v>19</v>
      </c>
      <c r="O87" s="323">
        <v>53924</v>
      </c>
      <c r="P87" s="320">
        <v>19</v>
      </c>
      <c r="Q87" s="323">
        <v>70624</v>
      </c>
      <c r="R87" s="320">
        <v>19</v>
      </c>
      <c r="S87" s="323">
        <v>123024</v>
      </c>
      <c r="T87" s="320">
        <v>19</v>
      </c>
      <c r="U87" s="329">
        <v>11404</v>
      </c>
      <c r="V87" s="320">
        <v>19</v>
      </c>
      <c r="W87" s="328">
        <v>23524</v>
      </c>
      <c r="X87" s="320">
        <v>19</v>
      </c>
      <c r="Y87" s="315">
        <v>208</v>
      </c>
      <c r="Z87" s="316">
        <v>724</v>
      </c>
      <c r="AA87" s="316">
        <v>1492</v>
      </c>
      <c r="AB87" s="317">
        <v>456</v>
      </c>
      <c r="AC87" s="312">
        <v>1685</v>
      </c>
      <c r="AD87" s="313">
        <v>4880</v>
      </c>
      <c r="AE87" s="318">
        <v>6520</v>
      </c>
      <c r="AF87" s="311">
        <v>82</v>
      </c>
    </row>
    <row r="88" spans="1:32" ht="15.75">
      <c r="A88" s="312">
        <v>1444</v>
      </c>
      <c r="B88" s="363"/>
      <c r="C88" s="313">
        <v>3034</v>
      </c>
      <c r="D88" s="311">
        <v>18</v>
      </c>
      <c r="E88" s="313">
        <v>4770</v>
      </c>
      <c r="F88" s="311">
        <v>18</v>
      </c>
      <c r="G88" s="333">
        <v>10624</v>
      </c>
      <c r="H88" s="311">
        <v>18</v>
      </c>
      <c r="I88" s="313">
        <v>2184</v>
      </c>
      <c r="J88" s="311">
        <v>18</v>
      </c>
      <c r="K88" s="313">
        <v>5264</v>
      </c>
      <c r="L88" s="311">
        <v>18</v>
      </c>
      <c r="M88" s="314">
        <v>25024</v>
      </c>
      <c r="N88" s="311">
        <v>18</v>
      </c>
      <c r="O88" s="314">
        <v>54324</v>
      </c>
      <c r="P88" s="311">
        <v>18</v>
      </c>
      <c r="Q88" s="314">
        <v>70724</v>
      </c>
      <c r="R88" s="311">
        <v>18</v>
      </c>
      <c r="S88" s="314">
        <v>123924</v>
      </c>
      <c r="T88" s="311">
        <v>18</v>
      </c>
      <c r="U88" s="330">
        <v>11504</v>
      </c>
      <c r="V88" s="311">
        <v>18</v>
      </c>
      <c r="W88" s="319">
        <v>23624</v>
      </c>
      <c r="X88" s="311">
        <v>18</v>
      </c>
      <c r="Y88" s="324">
        <v>209</v>
      </c>
      <c r="Z88" s="325">
        <v>728</v>
      </c>
      <c r="AA88" s="325">
        <v>1498</v>
      </c>
      <c r="AB88" s="326">
        <v>459</v>
      </c>
      <c r="AC88" s="321">
        <v>1700</v>
      </c>
      <c r="AD88" s="322">
        <v>4920</v>
      </c>
      <c r="AE88" s="327">
        <v>6580</v>
      </c>
      <c r="AF88" s="320">
        <v>83</v>
      </c>
    </row>
    <row r="89" spans="1:32" ht="15.75">
      <c r="A89" s="321">
        <v>1454</v>
      </c>
      <c r="B89" s="364"/>
      <c r="C89" s="322">
        <v>3064</v>
      </c>
      <c r="D89" s="320">
        <v>17</v>
      </c>
      <c r="E89" s="322">
        <v>4780</v>
      </c>
      <c r="F89" s="320">
        <v>17</v>
      </c>
      <c r="G89" s="332">
        <v>10684</v>
      </c>
      <c r="H89" s="320">
        <v>17</v>
      </c>
      <c r="I89" s="322">
        <v>2204</v>
      </c>
      <c r="J89" s="320">
        <v>17</v>
      </c>
      <c r="K89" s="322">
        <v>5314</v>
      </c>
      <c r="L89" s="320">
        <v>17</v>
      </c>
      <c r="M89" s="323">
        <v>25224</v>
      </c>
      <c r="N89" s="320">
        <v>17</v>
      </c>
      <c r="O89" s="323">
        <v>54724</v>
      </c>
      <c r="P89" s="320">
        <v>17</v>
      </c>
      <c r="Q89" s="323">
        <v>70824</v>
      </c>
      <c r="R89" s="320">
        <v>17</v>
      </c>
      <c r="S89" s="323">
        <v>124824</v>
      </c>
      <c r="T89" s="320">
        <v>17</v>
      </c>
      <c r="U89" s="329">
        <v>11604</v>
      </c>
      <c r="V89" s="320">
        <v>17</v>
      </c>
      <c r="W89" s="328">
        <v>23724</v>
      </c>
      <c r="X89" s="320">
        <v>17</v>
      </c>
      <c r="Y89" s="315">
        <v>210</v>
      </c>
      <c r="Z89" s="316">
        <v>732</v>
      </c>
      <c r="AA89" s="316">
        <v>1504</v>
      </c>
      <c r="AB89" s="317">
        <v>462</v>
      </c>
      <c r="AC89" s="312">
        <v>1715</v>
      </c>
      <c r="AD89" s="313">
        <v>4960</v>
      </c>
      <c r="AE89" s="318">
        <v>6640</v>
      </c>
      <c r="AF89" s="311">
        <v>84</v>
      </c>
    </row>
    <row r="90" spans="1:32" ht="15.75">
      <c r="A90" s="312">
        <v>1464</v>
      </c>
      <c r="B90" s="363"/>
      <c r="C90" s="313">
        <v>3094</v>
      </c>
      <c r="D90" s="311">
        <v>16</v>
      </c>
      <c r="E90" s="313">
        <v>4790</v>
      </c>
      <c r="F90" s="311">
        <v>16</v>
      </c>
      <c r="G90" s="333">
        <v>10744</v>
      </c>
      <c r="H90" s="311">
        <v>16</v>
      </c>
      <c r="I90" s="313">
        <v>2224</v>
      </c>
      <c r="J90" s="311">
        <v>16</v>
      </c>
      <c r="K90" s="313">
        <v>5364</v>
      </c>
      <c r="L90" s="311">
        <v>16</v>
      </c>
      <c r="M90" s="314">
        <v>25424</v>
      </c>
      <c r="N90" s="311">
        <v>16</v>
      </c>
      <c r="O90" s="314">
        <v>55124</v>
      </c>
      <c r="P90" s="311">
        <v>16</v>
      </c>
      <c r="Q90" s="314">
        <v>70924</v>
      </c>
      <c r="R90" s="311">
        <v>16</v>
      </c>
      <c r="S90" s="314">
        <v>125824</v>
      </c>
      <c r="T90" s="311">
        <v>16</v>
      </c>
      <c r="U90" s="330">
        <v>11704</v>
      </c>
      <c r="V90" s="311">
        <v>16</v>
      </c>
      <c r="W90" s="319">
        <v>23824</v>
      </c>
      <c r="X90" s="311">
        <v>16</v>
      </c>
      <c r="Y90" s="324">
        <v>211</v>
      </c>
      <c r="Z90" s="325">
        <v>736</v>
      </c>
      <c r="AA90" s="325">
        <v>1510</v>
      </c>
      <c r="AB90" s="326">
        <v>465</v>
      </c>
      <c r="AC90" s="321">
        <v>1730</v>
      </c>
      <c r="AD90" s="322">
        <v>5000</v>
      </c>
      <c r="AE90" s="327">
        <v>6700</v>
      </c>
      <c r="AF90" s="320">
        <v>85</v>
      </c>
    </row>
    <row r="91" spans="1:32" ht="15.75">
      <c r="A91" s="321">
        <v>1474</v>
      </c>
      <c r="B91" s="364"/>
      <c r="C91" s="322">
        <v>3124</v>
      </c>
      <c r="D91" s="320">
        <v>15</v>
      </c>
      <c r="E91" s="322">
        <v>4800</v>
      </c>
      <c r="F91" s="320">
        <v>15</v>
      </c>
      <c r="G91" s="332">
        <v>10804</v>
      </c>
      <c r="H91" s="320">
        <v>15</v>
      </c>
      <c r="I91" s="322">
        <v>2244</v>
      </c>
      <c r="J91" s="320">
        <v>15</v>
      </c>
      <c r="K91" s="322">
        <v>5414</v>
      </c>
      <c r="L91" s="320">
        <v>15</v>
      </c>
      <c r="M91" s="323">
        <v>25624</v>
      </c>
      <c r="N91" s="320">
        <v>15</v>
      </c>
      <c r="O91" s="323">
        <v>55524</v>
      </c>
      <c r="P91" s="320">
        <v>15</v>
      </c>
      <c r="Q91" s="323">
        <v>71024</v>
      </c>
      <c r="R91" s="320">
        <v>15</v>
      </c>
      <c r="S91" s="323">
        <v>130824</v>
      </c>
      <c r="T91" s="320">
        <v>15</v>
      </c>
      <c r="U91" s="329">
        <v>11804</v>
      </c>
      <c r="V91" s="320">
        <v>15</v>
      </c>
      <c r="W91" s="328">
        <v>23924</v>
      </c>
      <c r="X91" s="320">
        <v>15</v>
      </c>
      <c r="Y91" s="315">
        <v>212</v>
      </c>
      <c r="Z91" s="316">
        <v>739</v>
      </c>
      <c r="AA91" s="316">
        <v>1516</v>
      </c>
      <c r="AB91" s="317">
        <v>468</v>
      </c>
      <c r="AC91" s="312">
        <v>1745</v>
      </c>
      <c r="AD91" s="313">
        <v>5040</v>
      </c>
      <c r="AE91" s="318">
        <v>6760</v>
      </c>
      <c r="AF91" s="311">
        <v>86</v>
      </c>
    </row>
    <row r="92" spans="1:32" ht="15.75">
      <c r="A92" s="312">
        <v>1484</v>
      </c>
      <c r="B92" s="363"/>
      <c r="C92" s="313">
        <v>3154</v>
      </c>
      <c r="D92" s="311">
        <v>14</v>
      </c>
      <c r="E92" s="313">
        <v>4810</v>
      </c>
      <c r="F92" s="311">
        <v>14</v>
      </c>
      <c r="G92" s="333">
        <v>10864</v>
      </c>
      <c r="H92" s="311">
        <v>14</v>
      </c>
      <c r="I92" s="313">
        <v>2264</v>
      </c>
      <c r="J92" s="311">
        <v>14</v>
      </c>
      <c r="K92" s="313">
        <v>5464</v>
      </c>
      <c r="L92" s="311">
        <v>14</v>
      </c>
      <c r="M92" s="314">
        <v>25824</v>
      </c>
      <c r="N92" s="311">
        <v>14</v>
      </c>
      <c r="O92" s="314">
        <v>55924</v>
      </c>
      <c r="P92" s="311">
        <v>14</v>
      </c>
      <c r="Q92" s="314">
        <v>71124</v>
      </c>
      <c r="R92" s="311">
        <v>14</v>
      </c>
      <c r="S92" s="314">
        <v>131824</v>
      </c>
      <c r="T92" s="311">
        <v>14</v>
      </c>
      <c r="U92" s="330">
        <v>11904</v>
      </c>
      <c r="V92" s="311">
        <v>14</v>
      </c>
      <c r="W92" s="319">
        <v>24024</v>
      </c>
      <c r="X92" s="311">
        <v>14</v>
      </c>
      <c r="Y92" s="324">
        <v>213</v>
      </c>
      <c r="Z92" s="325">
        <v>742</v>
      </c>
      <c r="AA92" s="325">
        <v>1522</v>
      </c>
      <c r="AB92" s="326">
        <v>471</v>
      </c>
      <c r="AC92" s="321">
        <v>1760</v>
      </c>
      <c r="AD92" s="322">
        <v>5080</v>
      </c>
      <c r="AE92" s="327">
        <v>6820</v>
      </c>
      <c r="AF92" s="320">
        <v>87</v>
      </c>
    </row>
    <row r="93" spans="1:32" ht="15.75">
      <c r="A93" s="321">
        <v>1494</v>
      </c>
      <c r="B93" s="364"/>
      <c r="C93" s="322">
        <v>3184</v>
      </c>
      <c r="D93" s="320">
        <v>13</v>
      </c>
      <c r="E93" s="322">
        <v>4820</v>
      </c>
      <c r="F93" s="320">
        <v>13</v>
      </c>
      <c r="G93" s="332">
        <v>10924</v>
      </c>
      <c r="H93" s="320">
        <v>13</v>
      </c>
      <c r="I93" s="322">
        <v>2284</v>
      </c>
      <c r="J93" s="320">
        <v>13</v>
      </c>
      <c r="K93" s="322">
        <v>5514</v>
      </c>
      <c r="L93" s="320">
        <v>13</v>
      </c>
      <c r="M93" s="323">
        <v>30024</v>
      </c>
      <c r="N93" s="320">
        <v>13</v>
      </c>
      <c r="O93" s="323">
        <v>60324</v>
      </c>
      <c r="P93" s="320">
        <v>13</v>
      </c>
      <c r="Q93" s="323">
        <v>71224</v>
      </c>
      <c r="R93" s="320">
        <v>13</v>
      </c>
      <c r="S93" s="323">
        <v>132824</v>
      </c>
      <c r="T93" s="320">
        <v>13</v>
      </c>
      <c r="U93" s="329">
        <v>12004</v>
      </c>
      <c r="V93" s="320">
        <v>13</v>
      </c>
      <c r="W93" s="328">
        <v>24124</v>
      </c>
      <c r="X93" s="320">
        <v>13</v>
      </c>
      <c r="Y93" s="315">
        <v>214</v>
      </c>
      <c r="Z93" s="316">
        <v>745</v>
      </c>
      <c r="AA93" s="316">
        <v>1528</v>
      </c>
      <c r="AB93" s="317">
        <v>474</v>
      </c>
      <c r="AC93" s="312">
        <v>1775</v>
      </c>
      <c r="AD93" s="313">
        <v>5120</v>
      </c>
      <c r="AE93" s="318">
        <v>6880</v>
      </c>
      <c r="AF93" s="311">
        <v>88</v>
      </c>
    </row>
    <row r="94" spans="1:32" ht="15.75">
      <c r="A94" s="312">
        <v>1504</v>
      </c>
      <c r="B94" s="363"/>
      <c r="C94" s="313">
        <v>3214</v>
      </c>
      <c r="D94" s="311">
        <v>12</v>
      </c>
      <c r="E94" s="313">
        <v>4830</v>
      </c>
      <c r="F94" s="311">
        <v>12</v>
      </c>
      <c r="G94" s="333">
        <v>11004</v>
      </c>
      <c r="H94" s="311">
        <v>12</v>
      </c>
      <c r="I94" s="313">
        <v>2304</v>
      </c>
      <c r="J94" s="311">
        <v>12</v>
      </c>
      <c r="K94" s="313">
        <v>5564</v>
      </c>
      <c r="L94" s="311">
        <v>12</v>
      </c>
      <c r="M94" s="314">
        <v>30224</v>
      </c>
      <c r="N94" s="311">
        <v>12</v>
      </c>
      <c r="O94" s="314">
        <v>60724</v>
      </c>
      <c r="P94" s="311">
        <v>12</v>
      </c>
      <c r="Q94" s="314">
        <v>71324</v>
      </c>
      <c r="R94" s="311">
        <v>12</v>
      </c>
      <c r="S94" s="314">
        <v>133924</v>
      </c>
      <c r="T94" s="311">
        <v>12</v>
      </c>
      <c r="U94" s="330">
        <v>12030</v>
      </c>
      <c r="V94" s="311">
        <v>12</v>
      </c>
      <c r="W94" s="319">
        <v>24224</v>
      </c>
      <c r="X94" s="311">
        <v>12</v>
      </c>
      <c r="Y94" s="324">
        <v>215</v>
      </c>
      <c r="Z94" s="325">
        <v>748</v>
      </c>
      <c r="AA94" s="325">
        <v>1534</v>
      </c>
      <c r="AB94" s="326">
        <v>477</v>
      </c>
      <c r="AC94" s="321">
        <v>1790</v>
      </c>
      <c r="AD94" s="322">
        <v>5160</v>
      </c>
      <c r="AE94" s="327">
        <v>6940</v>
      </c>
      <c r="AF94" s="320">
        <v>89</v>
      </c>
    </row>
    <row r="95" spans="1:32" ht="15.75">
      <c r="A95" s="321">
        <v>1524</v>
      </c>
      <c r="B95" s="364"/>
      <c r="C95" s="322">
        <v>3254</v>
      </c>
      <c r="D95" s="320">
        <v>11</v>
      </c>
      <c r="E95" s="322">
        <v>4840</v>
      </c>
      <c r="F95" s="320">
        <v>11</v>
      </c>
      <c r="G95" s="332">
        <v>11084</v>
      </c>
      <c r="H95" s="320">
        <v>11</v>
      </c>
      <c r="I95" s="322">
        <v>2324</v>
      </c>
      <c r="J95" s="320">
        <v>11</v>
      </c>
      <c r="K95" s="322">
        <v>5614</v>
      </c>
      <c r="L95" s="320">
        <v>11</v>
      </c>
      <c r="M95" s="323">
        <v>30524</v>
      </c>
      <c r="N95" s="320">
        <v>11</v>
      </c>
      <c r="O95" s="323">
        <v>61124</v>
      </c>
      <c r="P95" s="320">
        <v>11</v>
      </c>
      <c r="Q95" s="323">
        <v>71424</v>
      </c>
      <c r="R95" s="320">
        <v>11</v>
      </c>
      <c r="S95" s="323">
        <v>135024</v>
      </c>
      <c r="T95" s="320">
        <v>11</v>
      </c>
      <c r="U95" s="329">
        <v>12040</v>
      </c>
      <c r="V95" s="320">
        <v>11</v>
      </c>
      <c r="W95" s="328">
        <v>24324</v>
      </c>
      <c r="X95" s="320">
        <v>11</v>
      </c>
      <c r="Y95" s="315">
        <v>216</v>
      </c>
      <c r="Z95" s="316">
        <v>751</v>
      </c>
      <c r="AA95" s="316">
        <v>1540</v>
      </c>
      <c r="AB95" s="317">
        <v>480</v>
      </c>
      <c r="AC95" s="312">
        <v>1805</v>
      </c>
      <c r="AD95" s="313">
        <v>5200</v>
      </c>
      <c r="AE95" s="318">
        <v>7000</v>
      </c>
      <c r="AF95" s="311">
        <v>90</v>
      </c>
    </row>
    <row r="96" spans="1:32" ht="15.75">
      <c r="A96" s="312">
        <v>1544</v>
      </c>
      <c r="B96" s="363"/>
      <c r="C96" s="313">
        <v>3294</v>
      </c>
      <c r="D96" s="311">
        <v>10</v>
      </c>
      <c r="E96" s="313">
        <v>4850</v>
      </c>
      <c r="F96" s="311">
        <v>10</v>
      </c>
      <c r="G96" s="333">
        <v>11164</v>
      </c>
      <c r="H96" s="311">
        <v>10</v>
      </c>
      <c r="I96" s="313">
        <v>2354</v>
      </c>
      <c r="J96" s="311">
        <v>10</v>
      </c>
      <c r="K96" s="313">
        <v>5664</v>
      </c>
      <c r="L96" s="311">
        <v>10</v>
      </c>
      <c r="M96" s="314">
        <v>30824</v>
      </c>
      <c r="N96" s="311">
        <v>10</v>
      </c>
      <c r="O96" s="314">
        <v>61624</v>
      </c>
      <c r="P96" s="311">
        <v>10</v>
      </c>
      <c r="Q96" s="314">
        <v>71524</v>
      </c>
      <c r="R96" s="311">
        <v>10</v>
      </c>
      <c r="S96" s="314">
        <v>140124</v>
      </c>
      <c r="T96" s="311">
        <v>10</v>
      </c>
      <c r="U96" s="330">
        <v>12054</v>
      </c>
      <c r="V96" s="311">
        <v>10</v>
      </c>
      <c r="W96" s="319">
        <v>24424</v>
      </c>
      <c r="X96" s="311">
        <v>10</v>
      </c>
      <c r="Y96" s="315"/>
      <c r="Z96" s="316">
        <v>757</v>
      </c>
      <c r="AA96" s="316">
        <v>1552</v>
      </c>
      <c r="AB96" s="317">
        <v>486</v>
      </c>
      <c r="AC96" s="312">
        <v>1835</v>
      </c>
      <c r="AD96" s="313">
        <v>5280</v>
      </c>
      <c r="AE96" s="318">
        <v>7120</v>
      </c>
      <c r="AF96" s="320">
        <v>91</v>
      </c>
    </row>
    <row r="97" spans="1:32" ht="15.75">
      <c r="A97" s="321">
        <v>1564</v>
      </c>
      <c r="B97" s="364"/>
      <c r="C97" s="322">
        <v>3334</v>
      </c>
      <c r="D97" s="320">
        <v>9</v>
      </c>
      <c r="E97" s="322">
        <v>4860</v>
      </c>
      <c r="F97" s="320">
        <v>9</v>
      </c>
      <c r="G97" s="332">
        <v>11244</v>
      </c>
      <c r="H97" s="320">
        <v>9</v>
      </c>
      <c r="I97" s="322">
        <v>2384</v>
      </c>
      <c r="J97" s="320">
        <v>9</v>
      </c>
      <c r="K97" s="322">
        <v>5734</v>
      </c>
      <c r="L97" s="320">
        <v>9</v>
      </c>
      <c r="M97" s="323">
        <v>31124</v>
      </c>
      <c r="N97" s="320">
        <v>9</v>
      </c>
      <c r="O97" s="323">
        <v>62124</v>
      </c>
      <c r="P97" s="320">
        <v>9</v>
      </c>
      <c r="Q97" s="323">
        <v>71624</v>
      </c>
      <c r="R97" s="320">
        <v>9</v>
      </c>
      <c r="S97" s="323">
        <v>141224</v>
      </c>
      <c r="T97" s="320">
        <v>9</v>
      </c>
      <c r="U97" s="329">
        <v>12074</v>
      </c>
      <c r="V97" s="320">
        <v>9</v>
      </c>
      <c r="W97" s="328">
        <v>24524</v>
      </c>
      <c r="X97" s="320">
        <v>9</v>
      </c>
      <c r="Y97" s="315">
        <v>217</v>
      </c>
      <c r="Z97" s="325">
        <v>754</v>
      </c>
      <c r="AA97" s="325">
        <v>1546</v>
      </c>
      <c r="AB97" s="326">
        <v>483</v>
      </c>
      <c r="AC97" s="321">
        <v>1820</v>
      </c>
      <c r="AD97" s="322">
        <v>5240</v>
      </c>
      <c r="AE97" s="327">
        <v>7060</v>
      </c>
      <c r="AF97" s="311">
        <v>92</v>
      </c>
    </row>
    <row r="98" spans="1:32" ht="15.75">
      <c r="A98" s="312">
        <v>1584</v>
      </c>
      <c r="B98" s="363"/>
      <c r="C98" s="313">
        <v>3374</v>
      </c>
      <c r="D98" s="311">
        <v>8</v>
      </c>
      <c r="E98" s="313">
        <v>4870</v>
      </c>
      <c r="F98" s="311">
        <v>8</v>
      </c>
      <c r="G98" s="333">
        <v>11324</v>
      </c>
      <c r="H98" s="311">
        <v>8</v>
      </c>
      <c r="I98" s="313">
        <v>2414</v>
      </c>
      <c r="J98" s="311">
        <v>8</v>
      </c>
      <c r="K98" s="313">
        <v>5804</v>
      </c>
      <c r="L98" s="311">
        <v>8</v>
      </c>
      <c r="M98" s="314">
        <v>31424</v>
      </c>
      <c r="N98" s="311">
        <v>8</v>
      </c>
      <c r="O98" s="314">
        <v>62624</v>
      </c>
      <c r="P98" s="311">
        <v>8</v>
      </c>
      <c r="Q98" s="314">
        <v>71724</v>
      </c>
      <c r="R98" s="311">
        <v>8</v>
      </c>
      <c r="S98" s="314">
        <v>142324</v>
      </c>
      <c r="T98" s="311">
        <v>8</v>
      </c>
      <c r="U98" s="330">
        <v>13000</v>
      </c>
      <c r="V98" s="311">
        <v>8</v>
      </c>
      <c r="W98" s="319">
        <v>24624</v>
      </c>
      <c r="X98" s="311">
        <v>8</v>
      </c>
      <c r="Y98" s="315"/>
      <c r="Z98" s="316">
        <v>763</v>
      </c>
      <c r="AA98" s="316">
        <v>1564</v>
      </c>
      <c r="AB98" s="317">
        <v>492</v>
      </c>
      <c r="AC98" s="312">
        <v>1865</v>
      </c>
      <c r="AD98" s="313">
        <v>5360</v>
      </c>
      <c r="AE98" s="318">
        <v>7240</v>
      </c>
      <c r="AF98" s="320">
        <v>93</v>
      </c>
    </row>
    <row r="99" spans="1:32" ht="15.75">
      <c r="A99" s="321">
        <v>1604</v>
      </c>
      <c r="B99" s="364"/>
      <c r="C99" s="322">
        <v>3414</v>
      </c>
      <c r="D99" s="320">
        <v>7</v>
      </c>
      <c r="E99" s="322">
        <v>4880</v>
      </c>
      <c r="F99" s="320">
        <v>7</v>
      </c>
      <c r="G99" s="332">
        <v>11404</v>
      </c>
      <c r="H99" s="320">
        <v>7</v>
      </c>
      <c r="I99" s="322">
        <v>2444</v>
      </c>
      <c r="J99" s="320">
        <v>7</v>
      </c>
      <c r="K99" s="322">
        <v>5874</v>
      </c>
      <c r="L99" s="320">
        <v>7</v>
      </c>
      <c r="M99" s="323">
        <v>31724</v>
      </c>
      <c r="N99" s="320">
        <v>7</v>
      </c>
      <c r="O99" s="323">
        <v>63124</v>
      </c>
      <c r="P99" s="320">
        <v>7</v>
      </c>
      <c r="Q99" s="323">
        <v>71824</v>
      </c>
      <c r="R99" s="320">
        <v>7</v>
      </c>
      <c r="S99" s="323">
        <v>143424</v>
      </c>
      <c r="T99" s="320">
        <v>7</v>
      </c>
      <c r="U99" s="329">
        <v>13010</v>
      </c>
      <c r="V99" s="320">
        <v>7</v>
      </c>
      <c r="W99" s="328">
        <v>24724</v>
      </c>
      <c r="X99" s="320">
        <v>7</v>
      </c>
      <c r="Y99" s="315">
        <v>218</v>
      </c>
      <c r="Z99" s="325">
        <v>760</v>
      </c>
      <c r="AA99" s="325">
        <v>1558</v>
      </c>
      <c r="AB99" s="326">
        <v>489</v>
      </c>
      <c r="AC99" s="321">
        <v>1850</v>
      </c>
      <c r="AD99" s="322">
        <v>5320</v>
      </c>
      <c r="AE99" s="327">
        <v>7180</v>
      </c>
      <c r="AF99" s="311">
        <v>94</v>
      </c>
    </row>
    <row r="100" spans="1:32" ht="15.75">
      <c r="A100" s="312">
        <v>1624</v>
      </c>
      <c r="B100" s="363"/>
      <c r="C100" s="313">
        <v>3454</v>
      </c>
      <c r="D100" s="311">
        <v>6</v>
      </c>
      <c r="E100" s="313">
        <v>4890</v>
      </c>
      <c r="F100" s="311">
        <v>6</v>
      </c>
      <c r="G100" s="333">
        <v>11504</v>
      </c>
      <c r="H100" s="311">
        <v>6</v>
      </c>
      <c r="I100" s="313">
        <v>2474</v>
      </c>
      <c r="J100" s="311">
        <v>6</v>
      </c>
      <c r="K100" s="313">
        <v>5944</v>
      </c>
      <c r="L100" s="311">
        <v>6</v>
      </c>
      <c r="M100" s="314">
        <v>32024</v>
      </c>
      <c r="N100" s="311">
        <v>6</v>
      </c>
      <c r="O100" s="314">
        <v>63624</v>
      </c>
      <c r="P100" s="311">
        <v>6</v>
      </c>
      <c r="Q100" s="314">
        <v>71924</v>
      </c>
      <c r="R100" s="311">
        <v>6</v>
      </c>
      <c r="S100" s="314">
        <v>144524</v>
      </c>
      <c r="T100" s="311">
        <v>6</v>
      </c>
      <c r="U100" s="330">
        <v>13040</v>
      </c>
      <c r="V100" s="311">
        <v>6</v>
      </c>
      <c r="W100" s="319">
        <v>24824</v>
      </c>
      <c r="X100" s="311">
        <v>6</v>
      </c>
      <c r="Y100" s="315"/>
      <c r="Z100" s="316">
        <v>768</v>
      </c>
      <c r="AA100" s="316">
        <v>1576</v>
      </c>
      <c r="AB100" s="317">
        <v>498</v>
      </c>
      <c r="AC100" s="312">
        <v>1894</v>
      </c>
      <c r="AD100" s="313">
        <v>5440</v>
      </c>
      <c r="AE100" s="318">
        <v>7360</v>
      </c>
      <c r="AF100" s="320">
        <v>95</v>
      </c>
    </row>
    <row r="101" spans="1:32" ht="15.75">
      <c r="A101" s="321">
        <v>1644</v>
      </c>
      <c r="B101" s="364"/>
      <c r="C101" s="322">
        <v>3494</v>
      </c>
      <c r="D101" s="320">
        <v>5</v>
      </c>
      <c r="E101" s="322">
        <v>4900</v>
      </c>
      <c r="F101" s="320">
        <v>5</v>
      </c>
      <c r="G101" s="332">
        <v>11604</v>
      </c>
      <c r="H101" s="320">
        <v>5</v>
      </c>
      <c r="I101" s="322">
        <v>2504</v>
      </c>
      <c r="J101" s="320">
        <v>5</v>
      </c>
      <c r="K101" s="332">
        <v>10014</v>
      </c>
      <c r="L101" s="320">
        <v>5</v>
      </c>
      <c r="M101" s="323">
        <v>32324</v>
      </c>
      <c r="N101" s="320">
        <v>5</v>
      </c>
      <c r="O101" s="323">
        <v>64124</v>
      </c>
      <c r="P101" s="320">
        <v>5</v>
      </c>
      <c r="Q101" s="323">
        <v>72024</v>
      </c>
      <c r="R101" s="320">
        <v>5</v>
      </c>
      <c r="S101" s="323">
        <v>145624</v>
      </c>
      <c r="T101" s="320">
        <v>5</v>
      </c>
      <c r="U101" s="329">
        <v>13050</v>
      </c>
      <c r="V101" s="320">
        <v>5</v>
      </c>
      <c r="W101" s="328">
        <v>24924</v>
      </c>
      <c r="X101" s="320">
        <v>5</v>
      </c>
      <c r="Y101" s="315">
        <v>219</v>
      </c>
      <c r="Z101" s="325">
        <v>766</v>
      </c>
      <c r="AA101" s="325">
        <v>1570</v>
      </c>
      <c r="AB101" s="326">
        <v>495</v>
      </c>
      <c r="AC101" s="321">
        <v>1880</v>
      </c>
      <c r="AD101" s="322">
        <v>5400</v>
      </c>
      <c r="AE101" s="327">
        <v>7300</v>
      </c>
      <c r="AF101" s="311">
        <v>96</v>
      </c>
    </row>
    <row r="102" spans="1:32" ht="15.75">
      <c r="A102" s="312">
        <v>1664</v>
      </c>
      <c r="B102" s="363"/>
      <c r="C102" s="313">
        <v>3544</v>
      </c>
      <c r="D102" s="311">
        <v>4</v>
      </c>
      <c r="E102" s="313">
        <v>4910</v>
      </c>
      <c r="F102" s="311">
        <v>4</v>
      </c>
      <c r="G102" s="333">
        <v>11704</v>
      </c>
      <c r="H102" s="311">
        <v>4</v>
      </c>
      <c r="I102" s="313">
        <v>2544</v>
      </c>
      <c r="J102" s="311">
        <v>4</v>
      </c>
      <c r="K102" s="333">
        <v>10094</v>
      </c>
      <c r="L102" s="311">
        <v>4</v>
      </c>
      <c r="M102" s="314">
        <v>32624</v>
      </c>
      <c r="N102" s="311">
        <v>4</v>
      </c>
      <c r="O102" s="314">
        <v>64724</v>
      </c>
      <c r="P102" s="311">
        <v>4</v>
      </c>
      <c r="Q102" s="314">
        <v>72124</v>
      </c>
      <c r="R102" s="311">
        <v>4</v>
      </c>
      <c r="S102" s="314">
        <v>150724</v>
      </c>
      <c r="T102" s="311">
        <v>4</v>
      </c>
      <c r="U102" s="330">
        <v>13104</v>
      </c>
      <c r="V102" s="311">
        <v>4</v>
      </c>
      <c r="W102" s="319">
        <v>25024</v>
      </c>
      <c r="X102" s="311">
        <v>4</v>
      </c>
      <c r="Y102" s="315"/>
      <c r="Z102" s="316">
        <v>772</v>
      </c>
      <c r="AA102" s="316">
        <v>1588</v>
      </c>
      <c r="AB102" s="317">
        <v>504</v>
      </c>
      <c r="AC102" s="312">
        <v>1922</v>
      </c>
      <c r="AD102" s="313">
        <v>5520</v>
      </c>
      <c r="AE102" s="318">
        <v>7480</v>
      </c>
      <c r="AF102" s="320">
        <v>97</v>
      </c>
    </row>
    <row r="103" spans="1:32" ht="16.5" thickBot="1">
      <c r="A103" s="321">
        <v>1684</v>
      </c>
      <c r="B103" s="364"/>
      <c r="C103" s="322">
        <v>3594</v>
      </c>
      <c r="D103" s="334">
        <v>3</v>
      </c>
      <c r="E103" s="322">
        <v>4920</v>
      </c>
      <c r="F103" s="334">
        <v>3</v>
      </c>
      <c r="G103" s="332">
        <v>11804</v>
      </c>
      <c r="H103" s="334">
        <v>3</v>
      </c>
      <c r="I103" s="322">
        <v>2584</v>
      </c>
      <c r="J103" s="334">
        <v>3</v>
      </c>
      <c r="K103" s="332">
        <v>10194</v>
      </c>
      <c r="L103" s="334">
        <v>3</v>
      </c>
      <c r="M103" s="323">
        <v>33024</v>
      </c>
      <c r="N103" s="334">
        <v>3</v>
      </c>
      <c r="O103" s="323">
        <v>65424</v>
      </c>
      <c r="P103" s="334">
        <v>3</v>
      </c>
      <c r="Q103" s="323">
        <v>72224</v>
      </c>
      <c r="R103" s="334">
        <v>3</v>
      </c>
      <c r="S103" s="323">
        <v>151824</v>
      </c>
      <c r="T103" s="334">
        <v>3</v>
      </c>
      <c r="U103" s="329">
        <v>13114</v>
      </c>
      <c r="V103" s="334">
        <v>3</v>
      </c>
      <c r="W103" s="328">
        <v>25124</v>
      </c>
      <c r="X103" s="334">
        <v>3</v>
      </c>
      <c r="Y103" s="315">
        <v>220</v>
      </c>
      <c r="Z103" s="325">
        <v>770</v>
      </c>
      <c r="AA103" s="325">
        <v>1582</v>
      </c>
      <c r="AB103" s="326">
        <v>501</v>
      </c>
      <c r="AC103" s="321">
        <v>1908</v>
      </c>
      <c r="AD103" s="322">
        <v>5480</v>
      </c>
      <c r="AE103" s="327">
        <v>7420</v>
      </c>
      <c r="AF103" s="348">
        <v>98</v>
      </c>
    </row>
    <row r="104" spans="1:32" ht="16.5" thickBot="1">
      <c r="A104" s="312">
        <v>1704</v>
      </c>
      <c r="B104" s="363"/>
      <c r="C104" s="313">
        <v>3644</v>
      </c>
      <c r="D104" s="348">
        <v>2</v>
      </c>
      <c r="E104" s="313">
        <v>4930</v>
      </c>
      <c r="F104" s="348">
        <v>2</v>
      </c>
      <c r="G104" s="333">
        <v>11904</v>
      </c>
      <c r="H104" s="348">
        <v>2</v>
      </c>
      <c r="I104" s="313">
        <v>2624</v>
      </c>
      <c r="J104" s="348">
        <v>2</v>
      </c>
      <c r="K104" s="333">
        <v>10294</v>
      </c>
      <c r="L104" s="348">
        <v>2</v>
      </c>
      <c r="M104" s="314">
        <v>33524</v>
      </c>
      <c r="N104" s="348">
        <v>2</v>
      </c>
      <c r="O104" s="314">
        <v>70224</v>
      </c>
      <c r="P104" s="348">
        <v>2</v>
      </c>
      <c r="Q104" s="314">
        <v>72324</v>
      </c>
      <c r="R104" s="348">
        <v>2</v>
      </c>
      <c r="S104" s="314">
        <v>152924</v>
      </c>
      <c r="T104" s="348">
        <v>2</v>
      </c>
      <c r="U104" s="330">
        <v>13130</v>
      </c>
      <c r="V104" s="348">
        <v>2</v>
      </c>
      <c r="W104" s="319">
        <v>25224</v>
      </c>
      <c r="X104" s="348">
        <v>2</v>
      </c>
      <c r="Y104" s="315"/>
      <c r="Z104" s="316">
        <v>776</v>
      </c>
      <c r="AA104" s="316">
        <v>1600</v>
      </c>
      <c r="AB104" s="317">
        <v>510</v>
      </c>
      <c r="AC104" s="312">
        <v>1950</v>
      </c>
      <c r="AD104" s="313">
        <v>5600</v>
      </c>
      <c r="AE104" s="318">
        <v>7600</v>
      </c>
      <c r="AF104" s="334">
        <v>99</v>
      </c>
    </row>
    <row r="105" spans="1:32" ht="16.5" thickBot="1">
      <c r="A105" s="335">
        <v>1724</v>
      </c>
      <c r="B105" s="365"/>
      <c r="C105" s="336">
        <v>3694</v>
      </c>
      <c r="D105" s="348">
        <v>1</v>
      </c>
      <c r="E105" s="336">
        <v>4940</v>
      </c>
      <c r="F105" s="348">
        <v>1</v>
      </c>
      <c r="G105" s="337">
        <v>12004</v>
      </c>
      <c r="H105" s="348">
        <v>1</v>
      </c>
      <c r="I105" s="336">
        <v>2664</v>
      </c>
      <c r="J105" s="348">
        <v>1</v>
      </c>
      <c r="K105" s="337">
        <v>10394</v>
      </c>
      <c r="L105" s="348">
        <v>1</v>
      </c>
      <c r="M105" s="338">
        <v>34024</v>
      </c>
      <c r="N105" s="348">
        <v>1</v>
      </c>
      <c r="O105" s="338">
        <v>71124</v>
      </c>
      <c r="P105" s="348">
        <v>1</v>
      </c>
      <c r="Q105" s="338">
        <v>72424</v>
      </c>
      <c r="R105" s="348">
        <v>1</v>
      </c>
      <c r="S105" s="338">
        <v>153024</v>
      </c>
      <c r="T105" s="348">
        <v>1</v>
      </c>
      <c r="U105" s="342">
        <v>13140</v>
      </c>
      <c r="V105" s="348">
        <v>1</v>
      </c>
      <c r="W105" s="343">
        <v>25324</v>
      </c>
      <c r="X105" s="348">
        <v>1</v>
      </c>
      <c r="Y105" s="350">
        <v>221</v>
      </c>
      <c r="Z105" s="339">
        <v>774</v>
      </c>
      <c r="AA105" s="339">
        <v>1594</v>
      </c>
      <c r="AB105" s="340">
        <v>507</v>
      </c>
      <c r="AC105" s="335">
        <v>1936</v>
      </c>
      <c r="AD105" s="336">
        <v>5560</v>
      </c>
      <c r="AE105" s="341">
        <v>7540</v>
      </c>
      <c r="AF105" s="334">
        <v>100</v>
      </c>
    </row>
    <row r="106" spans="1:32" ht="15.75">
      <c r="A106" t="s">
        <v>617</v>
      </c>
      <c r="C106" t="s">
        <v>617</v>
      </c>
      <c r="D106" s="358">
        <v>0</v>
      </c>
      <c r="E106" t="s">
        <v>617</v>
      </c>
      <c r="F106" s="358">
        <v>0</v>
      </c>
      <c r="G106" t="s">
        <v>617</v>
      </c>
      <c r="H106" s="358">
        <v>0</v>
      </c>
      <c r="I106" t="s">
        <v>617</v>
      </c>
      <c r="J106" s="358">
        <v>0</v>
      </c>
      <c r="K106" t="s">
        <v>617</v>
      </c>
      <c r="L106" s="358">
        <v>0</v>
      </c>
      <c r="M106" t="s">
        <v>617</v>
      </c>
      <c r="N106" s="358">
        <v>0</v>
      </c>
      <c r="O106" t="s">
        <v>617</v>
      </c>
      <c r="P106" s="358">
        <v>0</v>
      </c>
      <c r="Q106" t="s">
        <v>617</v>
      </c>
      <c r="R106" s="358">
        <v>0</v>
      </c>
      <c r="S106" t="s">
        <v>617</v>
      </c>
      <c r="T106" s="358">
        <v>0</v>
      </c>
      <c r="U106" t="s">
        <v>617</v>
      </c>
      <c r="V106" s="358">
        <v>0</v>
      </c>
      <c r="W106" t="s">
        <v>617</v>
      </c>
      <c r="X106" s="358">
        <v>0</v>
      </c>
    </row>
    <row r="107" spans="1:32" ht="15.75">
      <c r="A107" t="s">
        <v>618</v>
      </c>
      <c r="C107" t="s">
        <v>618</v>
      </c>
      <c r="E107" t="s">
        <v>618</v>
      </c>
      <c r="F107" s="358">
        <v>0</v>
      </c>
      <c r="G107" t="s">
        <v>618</v>
      </c>
      <c r="I107" t="s">
        <v>618</v>
      </c>
      <c r="K107" t="s">
        <v>618</v>
      </c>
      <c r="M107" t="s">
        <v>618</v>
      </c>
      <c r="O107" t="s">
        <v>618</v>
      </c>
      <c r="Q107" t="s">
        <v>618</v>
      </c>
      <c r="S107" t="s">
        <v>618</v>
      </c>
      <c r="U107" t="s">
        <v>618</v>
      </c>
      <c r="W107" t="s">
        <v>618</v>
      </c>
      <c r="X107" s="358">
        <v>0</v>
      </c>
    </row>
    <row r="108" spans="1:32" ht="15.75">
      <c r="A108" t="s">
        <v>619</v>
      </c>
      <c r="C108" t="s">
        <v>619</v>
      </c>
      <c r="E108" t="s">
        <v>619</v>
      </c>
      <c r="F108" s="358">
        <v>0</v>
      </c>
      <c r="G108" t="s">
        <v>619</v>
      </c>
      <c r="I108" t="s">
        <v>619</v>
      </c>
      <c r="K108" t="s">
        <v>619</v>
      </c>
      <c r="M108" t="s">
        <v>619</v>
      </c>
      <c r="O108" t="s">
        <v>619</v>
      </c>
      <c r="Q108" t="s">
        <v>619</v>
      </c>
      <c r="S108" t="s">
        <v>619</v>
      </c>
      <c r="U108" t="s">
        <v>619</v>
      </c>
      <c r="W108" t="s">
        <v>619</v>
      </c>
      <c r="X108" s="358">
        <v>0</v>
      </c>
    </row>
    <row r="109" spans="1:32" ht="15.75">
      <c r="A109" t="s">
        <v>620</v>
      </c>
      <c r="C109" t="s">
        <v>620</v>
      </c>
      <c r="E109" t="s">
        <v>620</v>
      </c>
      <c r="F109" s="358">
        <v>0</v>
      </c>
      <c r="G109" t="s">
        <v>620</v>
      </c>
      <c r="I109" t="s">
        <v>620</v>
      </c>
      <c r="K109" t="s">
        <v>620</v>
      </c>
      <c r="M109" t="s">
        <v>620</v>
      </c>
      <c r="O109" t="s">
        <v>620</v>
      </c>
      <c r="Q109" t="s">
        <v>620</v>
      </c>
      <c r="S109" t="s">
        <v>620</v>
      </c>
      <c r="U109" t="s">
        <v>620</v>
      </c>
      <c r="W109" t="s">
        <v>620</v>
      </c>
      <c r="X109" s="358">
        <v>0</v>
      </c>
    </row>
    <row r="110" spans="1:32" ht="15.75">
      <c r="X110" s="358"/>
    </row>
  </sheetData>
  <mergeCells count="7">
    <mergeCell ref="A1:AF1"/>
    <mergeCell ref="Y2:AB2"/>
    <mergeCell ref="AC2:AE2"/>
    <mergeCell ref="AF2:AF4"/>
    <mergeCell ref="U2:W2"/>
    <mergeCell ref="A2:S2"/>
    <mergeCell ref="X2:X3"/>
  </mergeCells>
  <conditionalFormatting sqref="A6:B105 A1:B1">
    <cfRule type="duplicateValues" dxfId="85" priority="90"/>
  </conditionalFormatting>
  <conditionalFormatting sqref="AF6:AF105">
    <cfRule type="duplicateValues" dxfId="84" priority="75"/>
  </conditionalFormatting>
  <conditionalFormatting sqref="AF2">
    <cfRule type="duplicateValues" dxfId="83" priority="74"/>
  </conditionalFormatting>
  <conditionalFormatting sqref="AF2 AF6:AF105">
    <cfRule type="duplicateValues" dxfId="82" priority="70"/>
  </conditionalFormatting>
  <conditionalFormatting sqref="AE6:AE105">
    <cfRule type="duplicateValues" dxfId="81" priority="109"/>
  </conditionalFormatting>
  <conditionalFormatting sqref="AE3">
    <cfRule type="duplicateValues" dxfId="80" priority="123"/>
  </conditionalFormatting>
  <conditionalFormatting sqref="AD6:AD105">
    <cfRule type="duplicateValues" dxfId="79" priority="135"/>
  </conditionalFormatting>
  <conditionalFormatting sqref="AD3">
    <cfRule type="duplicateValues" dxfId="78" priority="148"/>
  </conditionalFormatting>
  <conditionalFormatting sqref="AC6:AC105">
    <cfRule type="duplicateValues" dxfId="77" priority="159"/>
  </conditionalFormatting>
  <conditionalFormatting sqref="AC3">
    <cfRule type="duplicateValues" dxfId="76" priority="171"/>
  </conditionalFormatting>
  <conditionalFormatting sqref="AB6:AB105">
    <cfRule type="duplicateValues" dxfId="75" priority="181"/>
  </conditionalFormatting>
  <conditionalFormatting sqref="AB3">
    <cfRule type="duplicateValues" dxfId="74" priority="192"/>
  </conditionalFormatting>
  <conditionalFormatting sqref="AA6:AA105">
    <cfRule type="duplicateValues" dxfId="73" priority="201"/>
  </conditionalFormatting>
  <conditionalFormatting sqref="AA3">
    <cfRule type="duplicateValues" dxfId="72" priority="211"/>
  </conditionalFormatting>
  <conditionalFormatting sqref="Z6:Z105">
    <cfRule type="duplicateValues" dxfId="71" priority="219"/>
  </conditionalFormatting>
  <conditionalFormatting sqref="Z3">
    <cfRule type="duplicateValues" dxfId="70" priority="228"/>
  </conditionalFormatting>
  <conditionalFormatting sqref="Y6:Y105">
    <cfRule type="duplicateValues" dxfId="69" priority="235"/>
  </conditionalFormatting>
  <conditionalFormatting sqref="Y3">
    <cfRule type="duplicateValues" dxfId="68" priority="243"/>
  </conditionalFormatting>
  <conditionalFormatting sqref="Q3:R3">
    <cfRule type="duplicateValues" dxfId="67" priority="280"/>
  </conditionalFormatting>
  <conditionalFormatting sqref="Q6:R105">
    <cfRule type="duplicateValues" dxfId="66" priority="283"/>
  </conditionalFormatting>
  <conditionalFormatting sqref="O3:P3">
    <cfRule type="duplicateValues" dxfId="65" priority="298"/>
  </conditionalFormatting>
  <conditionalFormatting sqref="O6:P105">
    <cfRule type="duplicateValues" dxfId="64" priority="300"/>
  </conditionalFormatting>
  <conditionalFormatting sqref="M3:N3">
    <cfRule type="duplicateValues" dxfId="63" priority="314"/>
  </conditionalFormatting>
  <conditionalFormatting sqref="K3:L3">
    <cfRule type="duplicateValues" dxfId="62" priority="326"/>
  </conditionalFormatting>
  <conditionalFormatting sqref="K6:N105">
    <cfRule type="duplicateValues" dxfId="61" priority="330"/>
  </conditionalFormatting>
  <conditionalFormatting sqref="I6:J105">
    <cfRule type="duplicateValues" dxfId="60" priority="335"/>
  </conditionalFormatting>
  <conditionalFormatting sqref="I3:J3">
    <cfRule type="duplicateValues" dxfId="59" priority="341"/>
  </conditionalFormatting>
  <conditionalFormatting sqref="G6:H105">
    <cfRule type="duplicateValues" dxfId="58" priority="347"/>
  </conditionalFormatting>
  <conditionalFormatting sqref="G3:H3">
    <cfRule type="duplicateValues" dxfId="57" priority="351"/>
  </conditionalFormatting>
  <conditionalFormatting sqref="F6:F109">
    <cfRule type="duplicateValues" dxfId="56" priority="355"/>
  </conditionalFormatting>
  <conditionalFormatting sqref="F3">
    <cfRule type="duplicateValues" dxfId="55" priority="359"/>
  </conditionalFormatting>
  <conditionalFormatting sqref="E6:E105">
    <cfRule type="duplicateValues" dxfId="54" priority="362"/>
  </conditionalFormatting>
  <conditionalFormatting sqref="E3">
    <cfRule type="duplicateValues" dxfId="53" priority="365"/>
  </conditionalFormatting>
  <conditionalFormatting sqref="C4:D105">
    <cfRule type="duplicateValues" dxfId="52" priority="377"/>
  </conditionalFormatting>
  <conditionalFormatting sqref="C3:D3">
    <cfRule type="duplicateValues" dxfId="51" priority="378"/>
  </conditionalFormatting>
  <conditionalFormatting sqref="S3:W3">
    <cfRule type="duplicateValues" dxfId="50" priority="383"/>
  </conditionalFormatting>
  <conditionalFormatting sqref="S6:X105 X106:X110 T6:T106 V6:V106">
    <cfRule type="duplicateValues" dxfId="49" priority="384"/>
  </conditionalFormatting>
  <conditionalFormatting sqref="X6:X110">
    <cfRule type="duplicateValues" dxfId="48" priority="42"/>
  </conditionalFormatting>
  <conditionalFormatting sqref="X2">
    <cfRule type="duplicateValues" dxfId="47" priority="41"/>
  </conditionalFormatting>
  <conditionalFormatting sqref="X2 X6:X110">
    <cfRule type="duplicateValues" dxfId="46" priority="38"/>
  </conditionalFormatting>
  <conditionalFormatting sqref="W3">
    <cfRule type="duplicateValues" dxfId="45" priority="37"/>
  </conditionalFormatting>
  <conditionalFormatting sqref="U6:W105">
    <cfRule type="duplicateValues" dxfId="44" priority="36"/>
  </conditionalFormatting>
  <conditionalFormatting sqref="U3:V3">
    <cfRule type="duplicateValues" dxfId="43" priority="35"/>
  </conditionalFormatting>
  <conditionalFormatting sqref="C6:D105">
    <cfRule type="duplicateValues" dxfId="42" priority="32"/>
  </conditionalFormatting>
  <conditionalFormatting sqref="A4:B105">
    <cfRule type="duplicateValues" dxfId="41" priority="30"/>
  </conditionalFormatting>
  <conditionalFormatting sqref="A3:B3">
    <cfRule type="duplicateValues" dxfId="40" priority="29"/>
  </conditionalFormatting>
  <conditionalFormatting sqref="AE5">
    <cfRule type="duplicateValues" dxfId="39" priority="20"/>
  </conditionalFormatting>
  <conditionalFormatting sqref="AD5">
    <cfRule type="duplicateValues" dxfId="38" priority="19"/>
  </conditionalFormatting>
  <conditionalFormatting sqref="AC5">
    <cfRule type="duplicateValues" dxfId="37" priority="18"/>
  </conditionalFormatting>
  <conditionalFormatting sqref="AB5">
    <cfRule type="duplicateValues" dxfId="36" priority="17"/>
  </conditionalFormatting>
  <conditionalFormatting sqref="AA5">
    <cfRule type="duplicateValues" dxfId="35" priority="16"/>
  </conditionalFormatting>
  <conditionalFormatting sqref="Z5">
    <cfRule type="duplicateValues" dxfId="34" priority="15"/>
  </conditionalFormatting>
  <conditionalFormatting sqref="Y5">
    <cfRule type="duplicateValues" dxfId="33" priority="14"/>
  </conditionalFormatting>
  <conditionalFormatting sqref="AF5">
    <cfRule type="duplicateValues" dxfId="32" priority="13"/>
  </conditionalFormatting>
  <conditionalFormatting sqref="AF5">
    <cfRule type="duplicateValues" dxfId="31" priority="12"/>
  </conditionalFormatting>
  <conditionalFormatting sqref="D6:D106">
    <cfRule type="duplicateValues" dxfId="30" priority="11"/>
  </conditionalFormatting>
  <conditionalFormatting sqref="D6:D106">
    <cfRule type="duplicateValues" dxfId="29" priority="10"/>
  </conditionalFormatting>
  <conditionalFormatting sqref="D6:D106">
    <cfRule type="duplicateValues" dxfId="28" priority="9"/>
  </conditionalFormatting>
  <conditionalFormatting sqref="H6:H106">
    <cfRule type="duplicateValues" dxfId="27" priority="8"/>
  </conditionalFormatting>
  <conditionalFormatting sqref="H6:H106">
    <cfRule type="duplicateValues" dxfId="26" priority="7"/>
  </conditionalFormatting>
  <conditionalFormatting sqref="H6:H106">
    <cfRule type="duplicateValues" dxfId="25" priority="6"/>
  </conditionalFormatting>
  <conditionalFormatting sqref="J6:J106 L6:L106 N6:N106 P6:P106 R6:R106">
    <cfRule type="duplicateValues" dxfId="24" priority="5"/>
  </conditionalFormatting>
  <conditionalFormatting sqref="J6:J106 L6:L106 N6:N106 P6:P106 R6:R106 T6:T106 V6:V106">
    <cfRule type="duplicateValues" dxfId="23" priority="4"/>
  </conditionalFormatting>
  <conditionalFormatting sqref="J6:J106 L6:L106 N6:N106 P6:P106 R6:R106 T6:T106 V6:V106">
    <cfRule type="duplicateValues" dxfId="22" priority="3"/>
  </conditionalFormatting>
  <conditionalFormatting sqref="D3">
    <cfRule type="duplicateValues" dxfId="21" priority="2"/>
  </conditionalFormatting>
  <conditionalFormatting sqref="H3 J3 L3 N3 P3 R3 T3 V3">
    <cfRule type="duplicateValues" dxfId="20" priority="1"/>
  </conditionalFormatting>
  <printOptions horizontalCentered="1" verticalCentered="1"/>
  <pageMargins left="0.31496062992125984" right="0.31496062992125984" top="0.35433070866141736" bottom="0.35433070866141736" header="0.31496062992125984" footer="0.31496062992125984"/>
  <pageSetup paperSize="9" scale="60" orientation="landscape" r:id="rId1"/>
  <rowBreaks count="1" manualBreakCount="1">
    <brk id="51" max="16383" man="1"/>
  </rowBreaks>
</worksheet>
</file>

<file path=xl/worksheets/sheet11.xml><?xml version="1.0" encoding="utf-8"?>
<worksheet xmlns="http://schemas.openxmlformats.org/spreadsheetml/2006/main" xmlns:r="http://schemas.openxmlformats.org/officeDocument/2006/relationships">
  <sheetPr codeName="Sayfa3">
    <tabColor rgb="FFFFFF00"/>
  </sheetPr>
  <dimension ref="A1:O507"/>
  <sheetViews>
    <sheetView view="pageBreakPreview" zoomScale="98" zoomScaleSheetLayoutView="98" workbookViewId="0">
      <pane ySplit="1" topLeftCell="A2" activePane="bottomLeft" state="frozen"/>
      <selection activeCell="B31" sqref="B31"/>
      <selection pane="bottomLeft" activeCell="D60" sqref="D60:F60"/>
    </sheetView>
  </sheetViews>
  <sheetFormatPr defaultColWidth="6.140625" defaultRowHeight="15.75"/>
  <cols>
    <col min="1" max="1" width="6.140625" style="126" customWidth="1"/>
    <col min="2" max="2" width="17.7109375" style="201" bestFit="1" customWidth="1"/>
    <col min="3" max="3" width="8.7109375" style="177" customWidth="1"/>
    <col min="4" max="4" width="11" style="130" bestFit="1" customWidth="1"/>
    <col min="5" max="5" width="11.7109375" style="126" customWidth="1"/>
    <col min="6" max="6" width="24.85546875" style="123" customWidth="1"/>
    <col min="7" max="7" width="36.5703125" style="210" customWidth="1"/>
    <col min="8" max="8" width="12.42578125" style="176" customWidth="1"/>
    <col min="9" max="9" width="9.5703125" style="131" customWidth="1"/>
    <col min="10" max="11" width="8.5703125" style="132" customWidth="1"/>
    <col min="12" max="12" width="8.5703125" style="130" customWidth="1"/>
    <col min="13" max="16384" width="6.140625" style="123"/>
  </cols>
  <sheetData>
    <row r="1" spans="1:12" ht="44.25" customHeight="1">
      <c r="A1" s="623" t="str">
        <f>'YARIŞMA BİLGİLERİ'!F19</f>
        <v>2013-14 Öğretim Yılı Okullararası Puanlı  Atletizm Türkiye Birinciliği Yarışmaları</v>
      </c>
      <c r="B1" s="623"/>
      <c r="C1" s="623"/>
      <c r="D1" s="623"/>
      <c r="E1" s="623"/>
      <c r="F1" s="624"/>
      <c r="G1" s="624"/>
      <c r="H1" s="624"/>
      <c r="I1" s="624"/>
      <c r="J1" s="623"/>
      <c r="K1" s="623"/>
      <c r="L1" s="623"/>
    </row>
    <row r="2" spans="1:12" ht="44.25" customHeight="1">
      <c r="A2" s="625" t="str">
        <f>'YARIŞMA BİLGİLERİ'!F21</f>
        <v>Yıldız Erkekler</v>
      </c>
      <c r="B2" s="625"/>
      <c r="C2" s="625"/>
      <c r="D2" s="625"/>
      <c r="E2" s="625"/>
      <c r="F2" s="625"/>
      <c r="G2" s="199" t="s">
        <v>83</v>
      </c>
      <c r="H2" s="181"/>
      <c r="I2" s="626">
        <f ca="1">NOW()</f>
        <v>41791.860605208334</v>
      </c>
      <c r="J2" s="626"/>
      <c r="K2" s="626"/>
      <c r="L2" s="626"/>
    </row>
    <row r="3" spans="1:12" s="126" customFormat="1" ht="45" customHeight="1">
      <c r="A3" s="124" t="s">
        <v>23</v>
      </c>
      <c r="B3" s="125" t="s">
        <v>27</v>
      </c>
      <c r="C3" s="125" t="s">
        <v>73</v>
      </c>
      <c r="D3" s="125" t="s">
        <v>106</v>
      </c>
      <c r="E3" s="124" t="s">
        <v>19</v>
      </c>
      <c r="F3" s="124" t="s">
        <v>7</v>
      </c>
      <c r="G3" s="124" t="s">
        <v>43</v>
      </c>
      <c r="H3" s="174" t="s">
        <v>137</v>
      </c>
      <c r="I3" s="171" t="s">
        <v>45</v>
      </c>
      <c r="J3" s="172" t="s">
        <v>134</v>
      </c>
      <c r="K3" s="172" t="s">
        <v>135</v>
      </c>
      <c r="L3" s="173" t="s">
        <v>136</v>
      </c>
    </row>
    <row r="4" spans="1:12" s="129" customFormat="1" ht="27.75" customHeight="1">
      <c r="A4" s="450">
        <v>1</v>
      </c>
      <c r="B4" s="451" t="str">
        <f>CONCATENATE(H4,"-",J4,"-",K4)</f>
        <v>100M-1-7</v>
      </c>
      <c r="C4" s="202"/>
      <c r="D4" s="202">
        <v>83</v>
      </c>
      <c r="E4" s="203">
        <v>36586</v>
      </c>
      <c r="F4" s="204" t="s">
        <v>888</v>
      </c>
      <c r="G4" s="208" t="s">
        <v>889</v>
      </c>
      <c r="H4" s="205" t="s">
        <v>144</v>
      </c>
      <c r="I4" s="206"/>
      <c r="J4" s="448">
        <v>1</v>
      </c>
      <c r="K4" s="449">
        <v>7</v>
      </c>
      <c r="L4" s="449">
        <v>3</v>
      </c>
    </row>
    <row r="5" spans="1:12" s="129" customFormat="1" ht="27.75" customHeight="1">
      <c r="A5" s="450">
        <v>2</v>
      </c>
      <c r="B5" s="451" t="str">
        <f>CONCATENATE(H5,"-",J5,"-",K5)</f>
        <v>300M-1-7</v>
      </c>
      <c r="C5" s="202"/>
      <c r="D5" s="202">
        <v>84</v>
      </c>
      <c r="E5" s="203">
        <v>36534</v>
      </c>
      <c r="F5" s="204" t="s">
        <v>890</v>
      </c>
      <c r="G5" s="208" t="s">
        <v>889</v>
      </c>
      <c r="H5" s="205" t="s">
        <v>343</v>
      </c>
      <c r="I5" s="206"/>
      <c r="J5" s="448">
        <v>1</v>
      </c>
      <c r="K5" s="449">
        <v>7</v>
      </c>
      <c r="L5" s="449">
        <v>3</v>
      </c>
    </row>
    <row r="6" spans="1:12" s="129" customFormat="1" ht="27.75" customHeight="1">
      <c r="A6" s="450">
        <v>3</v>
      </c>
      <c r="B6" s="451" t="str">
        <f>CONCATENATE(H6,"-",J6,"-",K6)</f>
        <v>800M-1-7</v>
      </c>
      <c r="C6" s="202"/>
      <c r="D6" s="202">
        <v>85</v>
      </c>
      <c r="E6" s="203">
        <v>36557</v>
      </c>
      <c r="F6" s="204" t="s">
        <v>891</v>
      </c>
      <c r="G6" s="208" t="s">
        <v>889</v>
      </c>
      <c r="H6" s="205" t="s">
        <v>133</v>
      </c>
      <c r="I6" s="206"/>
      <c r="J6" s="448">
        <v>1</v>
      </c>
      <c r="K6" s="449">
        <v>7</v>
      </c>
      <c r="L6" s="449">
        <v>3</v>
      </c>
    </row>
    <row r="7" spans="1:12" s="129" customFormat="1" ht="27.75" customHeight="1">
      <c r="A7" s="450">
        <v>4</v>
      </c>
      <c r="B7" s="451" t="str">
        <f>CONCATENATE(H7,"-",J7,"-",K7)</f>
        <v>2000M-1-7</v>
      </c>
      <c r="C7" s="202"/>
      <c r="D7" s="202">
        <v>85</v>
      </c>
      <c r="E7" s="203">
        <v>36557</v>
      </c>
      <c r="F7" s="204" t="s">
        <v>891</v>
      </c>
      <c r="G7" s="208" t="s">
        <v>889</v>
      </c>
      <c r="H7" s="205" t="s">
        <v>521</v>
      </c>
      <c r="I7" s="206"/>
      <c r="J7" s="448">
        <v>1</v>
      </c>
      <c r="K7" s="449">
        <v>7</v>
      </c>
      <c r="L7" s="449">
        <v>3</v>
      </c>
    </row>
    <row r="8" spans="1:12" s="129" customFormat="1" ht="27.75" customHeight="1">
      <c r="A8" s="450">
        <v>5</v>
      </c>
      <c r="B8" s="451" t="str">
        <f>CONCATENATE(H8,"-",J8,"-",K8)</f>
        <v>100M.ENG-1-7</v>
      </c>
      <c r="C8" s="202"/>
      <c r="D8" s="202">
        <v>84</v>
      </c>
      <c r="E8" s="203">
        <v>36534</v>
      </c>
      <c r="F8" s="204" t="s">
        <v>890</v>
      </c>
      <c r="G8" s="208" t="s">
        <v>889</v>
      </c>
      <c r="H8" s="205" t="s">
        <v>307</v>
      </c>
      <c r="I8" s="206"/>
      <c r="J8" s="448">
        <v>1</v>
      </c>
      <c r="K8" s="449">
        <v>7</v>
      </c>
      <c r="L8" s="449">
        <v>3</v>
      </c>
    </row>
    <row r="9" spans="1:12" s="129" customFormat="1" ht="27.75" customHeight="1">
      <c r="A9" s="450">
        <v>6</v>
      </c>
      <c r="B9" s="451" t="str">
        <f t="shared" ref="B9:B14" si="0">CONCATENATE(H9,"-",L9)</f>
        <v>UZUN-3</v>
      </c>
      <c r="C9" s="202"/>
      <c r="D9" s="202">
        <v>656</v>
      </c>
      <c r="E9" s="203">
        <v>36526</v>
      </c>
      <c r="F9" s="204" t="s">
        <v>892</v>
      </c>
      <c r="G9" s="208" t="s">
        <v>889</v>
      </c>
      <c r="H9" s="205" t="s">
        <v>46</v>
      </c>
      <c r="I9" s="206"/>
      <c r="J9" s="448">
        <v>1</v>
      </c>
      <c r="K9" s="449">
        <v>7</v>
      </c>
      <c r="L9" s="449">
        <v>3</v>
      </c>
    </row>
    <row r="10" spans="1:12" s="129" customFormat="1" ht="27.75" customHeight="1">
      <c r="A10" s="450">
        <v>7</v>
      </c>
      <c r="B10" s="451" t="str">
        <f t="shared" si="0"/>
        <v>ÜÇADIM-3</v>
      </c>
      <c r="C10" s="202"/>
      <c r="D10" s="202">
        <v>88</v>
      </c>
      <c r="E10" s="203">
        <v>36601</v>
      </c>
      <c r="F10" s="204" t="s">
        <v>893</v>
      </c>
      <c r="G10" s="208" t="s">
        <v>889</v>
      </c>
      <c r="H10" s="205" t="s">
        <v>480</v>
      </c>
      <c r="I10" s="206"/>
      <c r="J10" s="448">
        <v>1</v>
      </c>
      <c r="K10" s="449">
        <v>7</v>
      </c>
      <c r="L10" s="449">
        <v>3</v>
      </c>
    </row>
    <row r="11" spans="1:12" s="129" customFormat="1" ht="27.75" customHeight="1">
      <c r="A11" s="450">
        <v>8</v>
      </c>
      <c r="B11" s="451" t="str">
        <f t="shared" si="0"/>
        <v>YÜKSEK-3</v>
      </c>
      <c r="C11" s="202"/>
      <c r="D11" s="202">
        <v>88</v>
      </c>
      <c r="E11" s="203">
        <v>36601</v>
      </c>
      <c r="F11" s="204" t="s">
        <v>893</v>
      </c>
      <c r="G11" s="208" t="s">
        <v>889</v>
      </c>
      <c r="H11" s="205" t="s">
        <v>47</v>
      </c>
      <c r="I11" s="206"/>
      <c r="J11" s="448">
        <v>1</v>
      </c>
      <c r="K11" s="449">
        <v>7</v>
      </c>
      <c r="L11" s="449">
        <v>3</v>
      </c>
    </row>
    <row r="12" spans="1:12" s="129" customFormat="1" ht="27.75" customHeight="1">
      <c r="A12" s="450">
        <v>9</v>
      </c>
      <c r="B12" s="451" t="str">
        <f t="shared" si="0"/>
        <v>GÜLLE-3</v>
      </c>
      <c r="C12" s="202"/>
      <c r="D12" s="202">
        <v>83</v>
      </c>
      <c r="E12" s="203">
        <v>36586</v>
      </c>
      <c r="F12" s="204" t="s">
        <v>888</v>
      </c>
      <c r="G12" s="208" t="s">
        <v>889</v>
      </c>
      <c r="H12" s="205" t="s">
        <v>309</v>
      </c>
      <c r="I12" s="206"/>
      <c r="J12" s="448">
        <v>1</v>
      </c>
      <c r="K12" s="449">
        <v>7</v>
      </c>
      <c r="L12" s="449">
        <v>3</v>
      </c>
    </row>
    <row r="13" spans="1:12" s="129" customFormat="1" ht="27.75" customHeight="1">
      <c r="A13" s="450">
        <v>10</v>
      </c>
      <c r="B13" s="451" t="str">
        <f t="shared" si="0"/>
        <v>DİSK-3</v>
      </c>
      <c r="C13" s="202"/>
      <c r="D13" s="202">
        <v>87</v>
      </c>
      <c r="E13" s="203">
        <v>37072</v>
      </c>
      <c r="F13" s="204" t="s">
        <v>894</v>
      </c>
      <c r="G13" s="208" t="s">
        <v>889</v>
      </c>
      <c r="H13" s="205" t="s">
        <v>344</v>
      </c>
      <c r="I13" s="206"/>
      <c r="J13" s="448">
        <v>1</v>
      </c>
      <c r="K13" s="449">
        <v>7</v>
      </c>
      <c r="L13" s="449">
        <v>3</v>
      </c>
    </row>
    <row r="14" spans="1:12" s="129" customFormat="1" ht="27.75" customHeight="1">
      <c r="A14" s="450">
        <v>11</v>
      </c>
      <c r="B14" s="451" t="str">
        <f t="shared" si="0"/>
        <v>CİRİT-3</v>
      </c>
      <c r="C14" s="202"/>
      <c r="D14" s="202">
        <v>656</v>
      </c>
      <c r="E14" s="203">
        <v>36526</v>
      </c>
      <c r="F14" s="204" t="s">
        <v>892</v>
      </c>
      <c r="G14" s="208" t="s">
        <v>889</v>
      </c>
      <c r="H14" s="205" t="s">
        <v>345</v>
      </c>
      <c r="I14" s="206"/>
      <c r="J14" s="448">
        <v>1</v>
      </c>
      <c r="K14" s="449">
        <v>7</v>
      </c>
      <c r="L14" s="449">
        <v>3</v>
      </c>
    </row>
    <row r="15" spans="1:12" s="129" customFormat="1" ht="27.75" customHeight="1">
      <c r="A15" s="450">
        <v>12</v>
      </c>
      <c r="B15" s="451" t="str">
        <f>CONCATENATE(H15,"-",J15,"-",K15)</f>
        <v>4X100M-1-7</v>
      </c>
      <c r="C15" s="202"/>
      <c r="D15" s="202">
        <v>86</v>
      </c>
      <c r="E15" s="203">
        <v>36723</v>
      </c>
      <c r="F15" s="204" t="s">
        <v>895</v>
      </c>
      <c r="G15" s="208" t="s">
        <v>889</v>
      </c>
      <c r="H15" s="205" t="s">
        <v>145</v>
      </c>
      <c r="I15" s="206"/>
      <c r="J15" s="448">
        <v>1</v>
      </c>
      <c r="K15" s="449">
        <v>7</v>
      </c>
      <c r="L15" s="449">
        <v>3</v>
      </c>
    </row>
    <row r="16" spans="1:12" s="129" customFormat="1" ht="27.75" customHeight="1">
      <c r="A16" s="450">
        <v>13</v>
      </c>
      <c r="B16" s="451" t="str">
        <f>CONCATENATE(H16,"-",J16,"-",K16)</f>
        <v>4X100M-1-7</v>
      </c>
      <c r="C16" s="202"/>
      <c r="D16" s="202">
        <v>84</v>
      </c>
      <c r="E16" s="203">
        <v>36544</v>
      </c>
      <c r="F16" s="204" t="s">
        <v>890</v>
      </c>
      <c r="G16" s="208" t="s">
        <v>889</v>
      </c>
      <c r="H16" s="205" t="s">
        <v>145</v>
      </c>
      <c r="I16" s="206"/>
      <c r="J16" s="448">
        <v>1</v>
      </c>
      <c r="K16" s="449">
        <v>7</v>
      </c>
      <c r="L16" s="449">
        <v>3</v>
      </c>
    </row>
    <row r="17" spans="1:14" s="129" customFormat="1" ht="27.75" customHeight="1">
      <c r="A17" s="450">
        <v>14</v>
      </c>
      <c r="B17" s="451" t="str">
        <f>CONCATENATE(H17,"-",J17,"-",K17)</f>
        <v>4X100M-1-7</v>
      </c>
      <c r="C17" s="202"/>
      <c r="D17" s="202">
        <v>83</v>
      </c>
      <c r="E17" s="203">
        <v>36586</v>
      </c>
      <c r="F17" s="204" t="s">
        <v>888</v>
      </c>
      <c r="G17" s="208" t="s">
        <v>889</v>
      </c>
      <c r="H17" s="205" t="s">
        <v>145</v>
      </c>
      <c r="I17" s="206"/>
      <c r="J17" s="448">
        <v>1</v>
      </c>
      <c r="K17" s="449">
        <v>7</v>
      </c>
      <c r="L17" s="449">
        <v>3</v>
      </c>
    </row>
    <row r="18" spans="1:14" s="129" customFormat="1" ht="27.75" customHeight="1">
      <c r="A18" s="450">
        <v>15</v>
      </c>
      <c r="B18" s="451" t="str">
        <f t="shared" ref="B18:B25" si="1">CONCATENATE(H18,"-",J18,"-",K18)</f>
        <v>4X100M-1-7</v>
      </c>
      <c r="C18" s="202"/>
      <c r="D18" s="202">
        <v>88</v>
      </c>
      <c r="E18" s="203">
        <v>36601</v>
      </c>
      <c r="F18" s="204" t="s">
        <v>893</v>
      </c>
      <c r="G18" s="208" t="s">
        <v>889</v>
      </c>
      <c r="H18" s="205" t="s">
        <v>145</v>
      </c>
      <c r="I18" s="206"/>
      <c r="J18" s="448">
        <v>1</v>
      </c>
      <c r="K18" s="449">
        <v>7</v>
      </c>
      <c r="L18" s="449">
        <v>3</v>
      </c>
    </row>
    <row r="19" spans="1:14" s="129" customFormat="1" ht="27.75" customHeight="1">
      <c r="A19" s="450">
        <v>16</v>
      </c>
      <c r="B19" s="451" t="str">
        <f t="shared" si="1"/>
        <v>4X100M--</v>
      </c>
      <c r="C19" s="202"/>
      <c r="D19" s="202"/>
      <c r="E19" s="203"/>
      <c r="F19" s="204" t="s">
        <v>896</v>
      </c>
      <c r="G19" s="208" t="s">
        <v>896</v>
      </c>
      <c r="H19" s="205" t="s">
        <v>145</v>
      </c>
      <c r="I19" s="206"/>
      <c r="J19" s="389"/>
      <c r="K19" s="389"/>
      <c r="L19" s="207"/>
    </row>
    <row r="20" spans="1:14" s="129" customFormat="1" ht="27.75" customHeight="1">
      <c r="A20" s="450">
        <v>17</v>
      </c>
      <c r="B20" s="451" t="str">
        <f t="shared" si="1"/>
        <v>4X100M--</v>
      </c>
      <c r="C20" s="202"/>
      <c r="D20" s="202"/>
      <c r="E20" s="203"/>
      <c r="F20" s="204" t="s">
        <v>896</v>
      </c>
      <c r="G20" s="208" t="s">
        <v>896</v>
      </c>
      <c r="H20" s="205" t="s">
        <v>145</v>
      </c>
      <c r="I20" s="206"/>
      <c r="J20" s="389"/>
      <c r="K20" s="389"/>
      <c r="L20" s="207"/>
    </row>
    <row r="21" spans="1:14" s="231" customFormat="1" ht="27.75" customHeight="1">
      <c r="A21" s="452">
        <v>18</v>
      </c>
      <c r="B21" s="453" t="str">
        <f t="shared" si="1"/>
        <v>100M-2-1</v>
      </c>
      <c r="C21" s="454"/>
      <c r="D21" s="455">
        <v>96</v>
      </c>
      <c r="E21" s="203">
        <v>36526</v>
      </c>
      <c r="F21" s="456" t="s">
        <v>628</v>
      </c>
      <c r="G21" s="455" t="s">
        <v>629</v>
      </c>
      <c r="H21" s="457" t="s">
        <v>144</v>
      </c>
      <c r="I21" s="458"/>
      <c r="J21" s="459">
        <v>2</v>
      </c>
      <c r="K21" s="460">
        <v>1</v>
      </c>
      <c r="L21" s="460">
        <v>10</v>
      </c>
      <c r="M21" s="129"/>
      <c r="N21" s="129"/>
    </row>
    <row r="22" spans="1:14" s="231" customFormat="1" ht="27.75" customHeight="1">
      <c r="A22" s="452">
        <v>19</v>
      </c>
      <c r="B22" s="453" t="str">
        <f t="shared" si="1"/>
        <v>300M-2-1</v>
      </c>
      <c r="C22" s="454"/>
      <c r="D22" s="455">
        <v>92</v>
      </c>
      <c r="E22" s="203">
        <v>36526</v>
      </c>
      <c r="F22" s="456" t="s">
        <v>630</v>
      </c>
      <c r="G22" s="455" t="s">
        <v>629</v>
      </c>
      <c r="H22" s="457" t="s">
        <v>343</v>
      </c>
      <c r="I22" s="458"/>
      <c r="J22" s="459">
        <v>2</v>
      </c>
      <c r="K22" s="460">
        <v>1</v>
      </c>
      <c r="L22" s="460">
        <v>10</v>
      </c>
      <c r="M22" s="129"/>
      <c r="N22" s="129"/>
    </row>
    <row r="23" spans="1:14" s="231" customFormat="1" ht="27.75" customHeight="1">
      <c r="A23" s="452">
        <v>20</v>
      </c>
      <c r="B23" s="453" t="str">
        <f t="shared" si="1"/>
        <v>800M-2-1</v>
      </c>
      <c r="C23" s="454"/>
      <c r="D23" s="455">
        <v>94</v>
      </c>
      <c r="E23" s="203">
        <v>36526</v>
      </c>
      <c r="F23" s="456" t="s">
        <v>631</v>
      </c>
      <c r="G23" s="455" t="s">
        <v>629</v>
      </c>
      <c r="H23" s="457" t="s">
        <v>133</v>
      </c>
      <c r="I23" s="458"/>
      <c r="J23" s="459">
        <v>2</v>
      </c>
      <c r="K23" s="460">
        <v>1</v>
      </c>
      <c r="L23" s="460">
        <v>10</v>
      </c>
      <c r="M23" s="129"/>
      <c r="N23" s="129"/>
    </row>
    <row r="24" spans="1:14" s="231" customFormat="1" ht="27.75" customHeight="1">
      <c r="A24" s="452">
        <v>21</v>
      </c>
      <c r="B24" s="453" t="str">
        <f t="shared" si="1"/>
        <v>2000M-2-1</v>
      </c>
      <c r="C24" s="454"/>
      <c r="D24" s="455">
        <v>91</v>
      </c>
      <c r="E24" s="203">
        <v>36526</v>
      </c>
      <c r="F24" s="456" t="s">
        <v>632</v>
      </c>
      <c r="G24" s="455" t="s">
        <v>629</v>
      </c>
      <c r="H24" s="457" t="s">
        <v>521</v>
      </c>
      <c r="I24" s="458"/>
      <c r="J24" s="459">
        <v>2</v>
      </c>
      <c r="K24" s="460">
        <v>1</v>
      </c>
      <c r="L24" s="460">
        <v>10</v>
      </c>
      <c r="M24" s="129"/>
      <c r="N24" s="129"/>
    </row>
    <row r="25" spans="1:14" s="231" customFormat="1" ht="27.75" customHeight="1">
      <c r="A25" s="452">
        <v>22</v>
      </c>
      <c r="B25" s="453" t="str">
        <f t="shared" si="1"/>
        <v>100M.ENG-2-1</v>
      </c>
      <c r="C25" s="454"/>
      <c r="D25" s="455">
        <v>92</v>
      </c>
      <c r="E25" s="203">
        <v>36526</v>
      </c>
      <c r="F25" s="456" t="s">
        <v>630</v>
      </c>
      <c r="G25" s="455" t="s">
        <v>629</v>
      </c>
      <c r="H25" s="457" t="s">
        <v>307</v>
      </c>
      <c r="I25" s="458"/>
      <c r="J25" s="459">
        <v>2</v>
      </c>
      <c r="K25" s="460">
        <v>1</v>
      </c>
      <c r="L25" s="460">
        <v>10</v>
      </c>
      <c r="M25" s="129"/>
      <c r="N25" s="129"/>
    </row>
    <row r="26" spans="1:14" s="231" customFormat="1" ht="27.75" customHeight="1">
      <c r="A26" s="452">
        <v>23</v>
      </c>
      <c r="B26" s="453" t="str">
        <f t="shared" ref="B26:B31" si="2">CONCATENATE(H26,"-",L26)</f>
        <v>UZUN-10</v>
      </c>
      <c r="C26" s="454"/>
      <c r="D26" s="455">
        <v>97</v>
      </c>
      <c r="E26" s="203">
        <v>36526</v>
      </c>
      <c r="F26" s="456" t="s">
        <v>633</v>
      </c>
      <c r="G26" s="455" t="s">
        <v>629</v>
      </c>
      <c r="H26" s="457" t="s">
        <v>46</v>
      </c>
      <c r="I26" s="458"/>
      <c r="J26" s="459">
        <v>2</v>
      </c>
      <c r="K26" s="460">
        <v>1</v>
      </c>
      <c r="L26" s="460">
        <v>10</v>
      </c>
      <c r="M26" s="129"/>
      <c r="N26" s="129"/>
    </row>
    <row r="27" spans="1:14" s="231" customFormat="1" ht="27.75" customHeight="1">
      <c r="A27" s="452">
        <v>24</v>
      </c>
      <c r="B27" s="453" t="str">
        <f t="shared" si="2"/>
        <v>ÜÇADIM-10</v>
      </c>
      <c r="C27" s="454"/>
      <c r="D27" s="455">
        <v>90</v>
      </c>
      <c r="E27" s="203">
        <v>36526</v>
      </c>
      <c r="F27" s="456" t="s">
        <v>634</v>
      </c>
      <c r="G27" s="455" t="s">
        <v>629</v>
      </c>
      <c r="H27" s="457" t="s">
        <v>480</v>
      </c>
      <c r="I27" s="458"/>
      <c r="J27" s="459">
        <v>2</v>
      </c>
      <c r="K27" s="460">
        <v>1</v>
      </c>
      <c r="L27" s="460">
        <v>10</v>
      </c>
      <c r="M27" s="129"/>
      <c r="N27" s="129"/>
    </row>
    <row r="28" spans="1:14" s="231" customFormat="1" ht="27.75" customHeight="1">
      <c r="A28" s="452">
        <v>25</v>
      </c>
      <c r="B28" s="453" t="str">
        <f t="shared" si="2"/>
        <v>YÜKSEK-10</v>
      </c>
      <c r="C28" s="454"/>
      <c r="D28" s="455">
        <v>97</v>
      </c>
      <c r="E28" s="203">
        <v>36526</v>
      </c>
      <c r="F28" s="456" t="s">
        <v>633</v>
      </c>
      <c r="G28" s="455" t="s">
        <v>629</v>
      </c>
      <c r="H28" s="457" t="s">
        <v>47</v>
      </c>
      <c r="I28" s="458"/>
      <c r="J28" s="459">
        <v>2</v>
      </c>
      <c r="K28" s="460">
        <v>1</v>
      </c>
      <c r="L28" s="460">
        <v>10</v>
      </c>
      <c r="M28" s="129"/>
      <c r="N28" s="129"/>
    </row>
    <row r="29" spans="1:14" s="231" customFormat="1" ht="27.75" customHeight="1">
      <c r="A29" s="452">
        <v>26</v>
      </c>
      <c r="B29" s="453" t="str">
        <f t="shared" si="2"/>
        <v>GÜLLE-10</v>
      </c>
      <c r="C29" s="454"/>
      <c r="D29" s="455">
        <v>89</v>
      </c>
      <c r="E29" s="203">
        <v>36526</v>
      </c>
      <c r="F29" s="456" t="s">
        <v>635</v>
      </c>
      <c r="G29" s="455" t="s">
        <v>629</v>
      </c>
      <c r="H29" s="457" t="s">
        <v>309</v>
      </c>
      <c r="I29" s="458"/>
      <c r="J29" s="459">
        <v>2</v>
      </c>
      <c r="K29" s="460">
        <v>1</v>
      </c>
      <c r="L29" s="460">
        <v>10</v>
      </c>
      <c r="M29" s="129"/>
      <c r="N29" s="129"/>
    </row>
    <row r="30" spans="1:14" s="231" customFormat="1" ht="27.75" customHeight="1">
      <c r="A30" s="452">
        <v>27</v>
      </c>
      <c r="B30" s="453" t="str">
        <f t="shared" si="2"/>
        <v>DİSK-10</v>
      </c>
      <c r="C30" s="454"/>
      <c r="D30" s="455">
        <v>89</v>
      </c>
      <c r="E30" s="203">
        <v>36526</v>
      </c>
      <c r="F30" s="456" t="s">
        <v>635</v>
      </c>
      <c r="G30" s="455" t="s">
        <v>629</v>
      </c>
      <c r="H30" s="457" t="s">
        <v>344</v>
      </c>
      <c r="I30" s="458"/>
      <c r="J30" s="459">
        <v>2</v>
      </c>
      <c r="K30" s="460">
        <v>1</v>
      </c>
      <c r="L30" s="460">
        <v>10</v>
      </c>
      <c r="M30" s="129"/>
      <c r="N30" s="129"/>
    </row>
    <row r="31" spans="1:14" s="231" customFormat="1" ht="27.75" customHeight="1">
      <c r="A31" s="452">
        <v>28</v>
      </c>
      <c r="B31" s="453" t="str">
        <f t="shared" si="2"/>
        <v>CİRİT-10</v>
      </c>
      <c r="C31" s="454"/>
      <c r="D31" s="455">
        <v>90</v>
      </c>
      <c r="E31" s="203">
        <v>36526</v>
      </c>
      <c r="F31" s="456" t="s">
        <v>634</v>
      </c>
      <c r="G31" s="455" t="s">
        <v>629</v>
      </c>
      <c r="H31" s="457" t="s">
        <v>345</v>
      </c>
      <c r="I31" s="458"/>
      <c r="J31" s="459">
        <v>2</v>
      </c>
      <c r="K31" s="460">
        <v>1</v>
      </c>
      <c r="L31" s="460">
        <v>10</v>
      </c>
      <c r="M31" s="129"/>
      <c r="N31" s="129"/>
    </row>
    <row r="32" spans="1:14" s="231" customFormat="1" ht="27.75" customHeight="1">
      <c r="A32" s="452">
        <v>29</v>
      </c>
      <c r="B32" s="453" t="str">
        <f>CONCATENATE(H32,"-",J32,"-",K32)</f>
        <v>4X100M-2-1</v>
      </c>
      <c r="C32" s="454"/>
      <c r="D32" s="455">
        <v>93</v>
      </c>
      <c r="E32" s="203">
        <v>36526</v>
      </c>
      <c r="F32" s="455" t="s">
        <v>636</v>
      </c>
      <c r="G32" s="455" t="s">
        <v>629</v>
      </c>
      <c r="H32" s="457" t="s">
        <v>145</v>
      </c>
      <c r="I32" s="458"/>
      <c r="J32" s="459">
        <v>2</v>
      </c>
      <c r="K32" s="460">
        <v>1</v>
      </c>
      <c r="L32" s="460">
        <v>10</v>
      </c>
      <c r="M32" s="129"/>
      <c r="N32" s="129"/>
    </row>
    <row r="33" spans="1:14" s="231" customFormat="1" ht="27.75" customHeight="1">
      <c r="A33" s="452">
        <v>30</v>
      </c>
      <c r="B33" s="453" t="str">
        <f>CONCATENATE(H33,"-",J33,"-",K33)</f>
        <v>4X100M-2-1</v>
      </c>
      <c r="C33" s="454"/>
      <c r="D33" s="455">
        <v>95</v>
      </c>
      <c r="E33" s="203">
        <v>36526</v>
      </c>
      <c r="F33" s="455" t="s">
        <v>637</v>
      </c>
      <c r="G33" s="455" t="s">
        <v>629</v>
      </c>
      <c r="H33" s="457" t="s">
        <v>145</v>
      </c>
      <c r="I33" s="458"/>
      <c r="J33" s="459">
        <v>2</v>
      </c>
      <c r="K33" s="460">
        <v>1</v>
      </c>
      <c r="L33" s="460">
        <v>10</v>
      </c>
      <c r="M33" s="129"/>
      <c r="N33" s="129"/>
    </row>
    <row r="34" spans="1:14" s="231" customFormat="1" ht="27.75" customHeight="1">
      <c r="A34" s="452">
        <v>31</v>
      </c>
      <c r="B34" s="453" t="str">
        <f>CONCATENATE(H34,"-",J34,"-",K34)</f>
        <v>4X100M-2-1</v>
      </c>
      <c r="C34" s="454"/>
      <c r="D34" s="455">
        <v>96</v>
      </c>
      <c r="E34" s="203">
        <v>36526</v>
      </c>
      <c r="F34" s="455" t="s">
        <v>628</v>
      </c>
      <c r="G34" s="455" t="s">
        <v>629</v>
      </c>
      <c r="H34" s="457" t="s">
        <v>145</v>
      </c>
      <c r="I34" s="458"/>
      <c r="J34" s="459">
        <v>2</v>
      </c>
      <c r="K34" s="460">
        <v>1</v>
      </c>
      <c r="L34" s="460">
        <v>10</v>
      </c>
      <c r="M34" s="129"/>
      <c r="N34" s="129"/>
    </row>
    <row r="35" spans="1:14" s="231" customFormat="1" ht="27.75" customHeight="1">
      <c r="A35" s="452">
        <v>32</v>
      </c>
      <c r="B35" s="453" t="str">
        <f t="shared" ref="B35:B42" si="3">CONCATENATE(H35,"-",J35,"-",K35)</f>
        <v>4X100M-2-1</v>
      </c>
      <c r="C35" s="454"/>
      <c r="D35" s="455">
        <v>92</v>
      </c>
      <c r="E35" s="203">
        <v>36526</v>
      </c>
      <c r="F35" s="455" t="s">
        <v>630</v>
      </c>
      <c r="G35" s="455" t="s">
        <v>629</v>
      </c>
      <c r="H35" s="457" t="s">
        <v>145</v>
      </c>
      <c r="I35" s="458"/>
      <c r="J35" s="459">
        <v>2</v>
      </c>
      <c r="K35" s="460">
        <v>1</v>
      </c>
      <c r="L35" s="460">
        <v>10</v>
      </c>
      <c r="M35" s="129"/>
      <c r="N35" s="129"/>
    </row>
    <row r="36" spans="1:14" s="231" customFormat="1" ht="27.75" customHeight="1">
      <c r="A36" s="452">
        <v>33</v>
      </c>
      <c r="B36" s="453" t="str">
        <f t="shared" si="3"/>
        <v>4X100M--</v>
      </c>
      <c r="C36" s="454"/>
      <c r="D36" s="454"/>
      <c r="E36" s="461"/>
      <c r="F36" s="462" t="s">
        <v>896</v>
      </c>
      <c r="G36" s="463" t="s">
        <v>896</v>
      </c>
      <c r="H36" s="457" t="s">
        <v>145</v>
      </c>
      <c r="I36" s="458"/>
      <c r="J36" s="464"/>
      <c r="K36" s="464"/>
      <c r="L36" s="465"/>
      <c r="M36" s="129"/>
      <c r="N36" s="129"/>
    </row>
    <row r="37" spans="1:14" s="129" customFormat="1" ht="27.75" customHeight="1">
      <c r="A37" s="452">
        <v>34</v>
      </c>
      <c r="B37" s="453" t="str">
        <f t="shared" si="3"/>
        <v>4X100M--</v>
      </c>
      <c r="C37" s="454"/>
      <c r="D37" s="454"/>
      <c r="E37" s="461"/>
      <c r="F37" s="462" t="s">
        <v>896</v>
      </c>
      <c r="G37" s="463" t="s">
        <v>896</v>
      </c>
      <c r="H37" s="457" t="s">
        <v>145</v>
      </c>
      <c r="I37" s="458"/>
      <c r="J37" s="464"/>
      <c r="K37" s="464"/>
      <c r="L37" s="465"/>
    </row>
    <row r="38" spans="1:14" s="129" customFormat="1" ht="27.75" customHeight="1">
      <c r="A38" s="450">
        <v>35</v>
      </c>
      <c r="B38" s="451" t="str">
        <f t="shared" si="3"/>
        <v>100M-2-8</v>
      </c>
      <c r="C38" s="202"/>
      <c r="D38" s="202">
        <v>98</v>
      </c>
      <c r="E38" s="203">
        <v>36617</v>
      </c>
      <c r="F38" s="204" t="s">
        <v>638</v>
      </c>
      <c r="G38" s="208" t="s">
        <v>639</v>
      </c>
      <c r="H38" s="205" t="s">
        <v>144</v>
      </c>
      <c r="I38" s="206"/>
      <c r="J38" s="448">
        <v>2</v>
      </c>
      <c r="K38" s="449">
        <v>8</v>
      </c>
      <c r="L38" s="449">
        <v>9</v>
      </c>
    </row>
    <row r="39" spans="1:14" s="129" customFormat="1" ht="27.75" customHeight="1">
      <c r="A39" s="450">
        <v>36</v>
      </c>
      <c r="B39" s="451" t="str">
        <f t="shared" si="3"/>
        <v>300M-2-8</v>
      </c>
      <c r="C39" s="202"/>
      <c r="D39" s="202">
        <v>98</v>
      </c>
      <c r="E39" s="203">
        <v>36617</v>
      </c>
      <c r="F39" s="204" t="s">
        <v>638</v>
      </c>
      <c r="G39" s="208" t="s">
        <v>639</v>
      </c>
      <c r="H39" s="205" t="s">
        <v>343</v>
      </c>
      <c r="I39" s="206"/>
      <c r="J39" s="448">
        <v>2</v>
      </c>
      <c r="K39" s="449">
        <v>8</v>
      </c>
      <c r="L39" s="449">
        <v>9</v>
      </c>
    </row>
    <row r="40" spans="1:14" s="129" customFormat="1" ht="27.75" customHeight="1">
      <c r="A40" s="450">
        <v>37</v>
      </c>
      <c r="B40" s="451" t="str">
        <f t="shared" si="3"/>
        <v>800M-2-8</v>
      </c>
      <c r="C40" s="202"/>
      <c r="D40" s="202">
        <v>99</v>
      </c>
      <c r="E40" s="203">
        <v>36526</v>
      </c>
      <c r="F40" s="204" t="s">
        <v>640</v>
      </c>
      <c r="G40" s="208" t="s">
        <v>639</v>
      </c>
      <c r="H40" s="205" t="s">
        <v>133</v>
      </c>
      <c r="I40" s="206"/>
      <c r="J40" s="448">
        <v>2</v>
      </c>
      <c r="K40" s="449">
        <v>8</v>
      </c>
      <c r="L40" s="449">
        <v>9</v>
      </c>
    </row>
    <row r="41" spans="1:14" s="129" customFormat="1" ht="27.75" customHeight="1">
      <c r="A41" s="450">
        <v>38</v>
      </c>
      <c r="B41" s="451" t="str">
        <f t="shared" si="3"/>
        <v>2000M-2-8</v>
      </c>
      <c r="C41" s="202"/>
      <c r="D41" s="202">
        <v>99</v>
      </c>
      <c r="E41" s="203">
        <v>36526</v>
      </c>
      <c r="F41" s="204" t="s">
        <v>640</v>
      </c>
      <c r="G41" s="208" t="s">
        <v>639</v>
      </c>
      <c r="H41" s="205" t="s">
        <v>521</v>
      </c>
      <c r="I41" s="206"/>
      <c r="J41" s="448">
        <v>2</v>
      </c>
      <c r="K41" s="449">
        <v>8</v>
      </c>
      <c r="L41" s="449">
        <v>9</v>
      </c>
    </row>
    <row r="42" spans="1:14" s="129" customFormat="1" ht="27.75" customHeight="1">
      <c r="A42" s="450">
        <v>39</v>
      </c>
      <c r="B42" s="451" t="str">
        <f t="shared" si="3"/>
        <v>100M.ENG-2-8</v>
      </c>
      <c r="C42" s="202"/>
      <c r="D42" s="202">
        <v>103</v>
      </c>
      <c r="E42" s="203">
        <v>36940</v>
      </c>
      <c r="F42" s="204" t="s">
        <v>641</v>
      </c>
      <c r="G42" s="208" t="s">
        <v>639</v>
      </c>
      <c r="H42" s="205" t="s">
        <v>307</v>
      </c>
      <c r="I42" s="206"/>
      <c r="J42" s="448">
        <v>2</v>
      </c>
      <c r="K42" s="449">
        <v>8</v>
      </c>
      <c r="L42" s="449">
        <v>9</v>
      </c>
    </row>
    <row r="43" spans="1:14" s="129" customFormat="1" ht="27.75" customHeight="1">
      <c r="A43" s="450">
        <v>40</v>
      </c>
      <c r="B43" s="451" t="str">
        <f t="shared" ref="B43:B48" si="4">CONCATENATE(H43,"-",L43)</f>
        <v>UZUN-9</v>
      </c>
      <c r="C43" s="202"/>
      <c r="D43" s="202">
        <v>104</v>
      </c>
      <c r="E43" s="203">
        <v>36648</v>
      </c>
      <c r="F43" s="204" t="s">
        <v>642</v>
      </c>
      <c r="G43" s="208" t="s">
        <v>639</v>
      </c>
      <c r="H43" s="205" t="s">
        <v>46</v>
      </c>
      <c r="I43" s="206"/>
      <c r="J43" s="448">
        <v>2</v>
      </c>
      <c r="K43" s="449">
        <v>8</v>
      </c>
      <c r="L43" s="449">
        <v>9</v>
      </c>
    </row>
    <row r="44" spans="1:14" s="129" customFormat="1" ht="27.75" customHeight="1">
      <c r="A44" s="450">
        <v>41</v>
      </c>
      <c r="B44" s="451" t="str">
        <f t="shared" si="4"/>
        <v>ÜÇADIM-9</v>
      </c>
      <c r="C44" s="202"/>
      <c r="D44" s="202">
        <v>102</v>
      </c>
      <c r="E44" s="203">
        <v>36806</v>
      </c>
      <c r="F44" s="204" t="s">
        <v>643</v>
      </c>
      <c r="G44" s="208" t="s">
        <v>639</v>
      </c>
      <c r="H44" s="205" t="s">
        <v>480</v>
      </c>
      <c r="I44" s="206"/>
      <c r="J44" s="448">
        <v>2</v>
      </c>
      <c r="K44" s="449">
        <v>8</v>
      </c>
      <c r="L44" s="449">
        <v>9</v>
      </c>
    </row>
    <row r="45" spans="1:14" s="129" customFormat="1" ht="27.75" customHeight="1">
      <c r="A45" s="450">
        <v>42</v>
      </c>
      <c r="B45" s="451" t="str">
        <f t="shared" si="4"/>
        <v>YÜKSEK-9</v>
      </c>
      <c r="C45" s="202"/>
      <c r="D45" s="202">
        <v>290</v>
      </c>
      <c r="E45" s="203">
        <v>36526</v>
      </c>
      <c r="F45" s="204" t="s">
        <v>644</v>
      </c>
      <c r="G45" s="208" t="s">
        <v>639</v>
      </c>
      <c r="H45" s="205" t="s">
        <v>47</v>
      </c>
      <c r="I45" s="206"/>
      <c r="J45" s="448">
        <v>2</v>
      </c>
      <c r="K45" s="449">
        <v>8</v>
      </c>
      <c r="L45" s="449">
        <v>9</v>
      </c>
    </row>
    <row r="46" spans="1:14" s="129" customFormat="1" ht="27.75" customHeight="1">
      <c r="A46" s="450">
        <v>43</v>
      </c>
      <c r="B46" s="451" t="str">
        <f t="shared" si="4"/>
        <v>GÜLLE-9</v>
      </c>
      <c r="C46" s="202"/>
      <c r="D46" s="202">
        <v>101</v>
      </c>
      <c r="E46" s="203">
        <v>36603</v>
      </c>
      <c r="F46" s="204" t="s">
        <v>645</v>
      </c>
      <c r="G46" s="208" t="s">
        <v>639</v>
      </c>
      <c r="H46" s="205" t="s">
        <v>309</v>
      </c>
      <c r="I46" s="206"/>
      <c r="J46" s="448">
        <v>2</v>
      </c>
      <c r="K46" s="449">
        <v>8</v>
      </c>
      <c r="L46" s="449">
        <v>9</v>
      </c>
    </row>
    <row r="47" spans="1:14" s="129" customFormat="1" ht="27.75" customHeight="1">
      <c r="A47" s="450">
        <v>44</v>
      </c>
      <c r="B47" s="451" t="str">
        <f t="shared" si="4"/>
        <v>DİSK-9</v>
      </c>
      <c r="C47" s="202"/>
      <c r="D47" s="202">
        <v>100</v>
      </c>
      <c r="E47" s="203">
        <v>36864</v>
      </c>
      <c r="F47" s="204" t="s">
        <v>646</v>
      </c>
      <c r="G47" s="208" t="s">
        <v>639</v>
      </c>
      <c r="H47" s="205" t="s">
        <v>344</v>
      </c>
      <c r="I47" s="206"/>
      <c r="J47" s="448">
        <v>2</v>
      </c>
      <c r="K47" s="449">
        <v>8</v>
      </c>
      <c r="L47" s="449">
        <v>9</v>
      </c>
    </row>
    <row r="48" spans="1:14" s="129" customFormat="1" ht="27.75" customHeight="1">
      <c r="A48" s="450">
        <v>45</v>
      </c>
      <c r="B48" s="451" t="str">
        <f t="shared" si="4"/>
        <v>CİRİT-9</v>
      </c>
      <c r="C48" s="202"/>
      <c r="D48" s="202">
        <v>100</v>
      </c>
      <c r="E48" s="203">
        <v>36864</v>
      </c>
      <c r="F48" s="204" t="s">
        <v>646</v>
      </c>
      <c r="G48" s="208" t="s">
        <v>639</v>
      </c>
      <c r="H48" s="205" t="s">
        <v>345</v>
      </c>
      <c r="I48" s="206"/>
      <c r="J48" s="448">
        <v>2</v>
      </c>
      <c r="K48" s="449">
        <v>8</v>
      </c>
      <c r="L48" s="449">
        <v>9</v>
      </c>
    </row>
    <row r="49" spans="1:12" s="129" customFormat="1" ht="27.75" customHeight="1">
      <c r="A49" s="450">
        <v>46</v>
      </c>
      <c r="B49" s="451" t="str">
        <f>CONCATENATE(H49,"-",J49,"-",K49)</f>
        <v>4X100M-2-8</v>
      </c>
      <c r="C49" s="202"/>
      <c r="D49" s="202">
        <v>99</v>
      </c>
      <c r="E49" s="203">
        <v>36526</v>
      </c>
      <c r="F49" s="204" t="s">
        <v>640</v>
      </c>
      <c r="G49" s="208" t="s">
        <v>639</v>
      </c>
      <c r="H49" s="205" t="s">
        <v>145</v>
      </c>
      <c r="I49" s="206"/>
      <c r="J49" s="448">
        <v>2</v>
      </c>
      <c r="K49" s="449">
        <v>8</v>
      </c>
      <c r="L49" s="449">
        <v>9</v>
      </c>
    </row>
    <row r="50" spans="1:12" s="129" customFormat="1" ht="27.75" customHeight="1">
      <c r="A50" s="450">
        <v>47</v>
      </c>
      <c r="B50" s="451" t="str">
        <f>CONCATENATE(H50,"-",J50,"-",K50)</f>
        <v>4X100M-2-8</v>
      </c>
      <c r="C50" s="202"/>
      <c r="D50" s="202">
        <v>100</v>
      </c>
      <c r="E50" s="203">
        <v>36864</v>
      </c>
      <c r="F50" s="204" t="s">
        <v>646</v>
      </c>
      <c r="G50" s="208" t="s">
        <v>639</v>
      </c>
      <c r="H50" s="205" t="s">
        <v>145</v>
      </c>
      <c r="I50" s="206"/>
      <c r="J50" s="448">
        <v>2</v>
      </c>
      <c r="K50" s="449">
        <v>8</v>
      </c>
      <c r="L50" s="449">
        <v>9</v>
      </c>
    </row>
    <row r="51" spans="1:12" s="129" customFormat="1" ht="27.75" customHeight="1">
      <c r="A51" s="450">
        <v>48</v>
      </c>
      <c r="B51" s="451" t="str">
        <f>CONCATENATE(H51,"-",J51,"-",K51)</f>
        <v>4X100M-2-8</v>
      </c>
      <c r="C51" s="202"/>
      <c r="D51" s="202">
        <v>104</v>
      </c>
      <c r="E51" s="203">
        <v>36648</v>
      </c>
      <c r="F51" s="204" t="s">
        <v>642</v>
      </c>
      <c r="G51" s="208" t="s">
        <v>639</v>
      </c>
      <c r="H51" s="205" t="s">
        <v>145</v>
      </c>
      <c r="I51" s="206"/>
      <c r="J51" s="448">
        <v>2</v>
      </c>
      <c r="K51" s="449">
        <v>8</v>
      </c>
      <c r="L51" s="449">
        <v>9</v>
      </c>
    </row>
    <row r="52" spans="1:12" s="129" customFormat="1" ht="27.75" customHeight="1">
      <c r="A52" s="450">
        <v>49</v>
      </c>
      <c r="B52" s="451" t="str">
        <f t="shared" ref="B52:B59" si="5">CONCATENATE(H52,"-",J52,"-",K52)</f>
        <v>4X100M-2-8</v>
      </c>
      <c r="C52" s="202"/>
      <c r="D52" s="202">
        <v>98</v>
      </c>
      <c r="E52" s="203">
        <v>36617</v>
      </c>
      <c r="F52" s="204" t="s">
        <v>638</v>
      </c>
      <c r="G52" s="208" t="s">
        <v>639</v>
      </c>
      <c r="H52" s="205" t="s">
        <v>145</v>
      </c>
      <c r="I52" s="206"/>
      <c r="J52" s="448">
        <v>2</v>
      </c>
      <c r="K52" s="449">
        <v>8</v>
      </c>
      <c r="L52" s="449">
        <v>9</v>
      </c>
    </row>
    <row r="53" spans="1:12" s="129" customFormat="1" ht="27.75" customHeight="1">
      <c r="A53" s="450">
        <v>50</v>
      </c>
      <c r="B53" s="451" t="str">
        <f t="shared" si="5"/>
        <v>4X100M--</v>
      </c>
      <c r="C53" s="202"/>
      <c r="D53" s="202"/>
      <c r="E53" s="203"/>
      <c r="F53" s="204" t="s">
        <v>896</v>
      </c>
      <c r="G53" s="208" t="s">
        <v>896</v>
      </c>
      <c r="H53" s="205" t="s">
        <v>145</v>
      </c>
      <c r="I53" s="206"/>
      <c r="J53" s="389"/>
      <c r="K53" s="389"/>
      <c r="L53" s="207"/>
    </row>
    <row r="54" spans="1:12" s="129" customFormat="1" ht="27.75" customHeight="1">
      <c r="A54" s="450">
        <v>51</v>
      </c>
      <c r="B54" s="451" t="str">
        <f t="shared" si="5"/>
        <v>4X100M--</v>
      </c>
      <c r="C54" s="202"/>
      <c r="D54" s="202"/>
      <c r="E54" s="203"/>
      <c r="F54" s="204" t="s">
        <v>896</v>
      </c>
      <c r="G54" s="208" t="s">
        <v>896</v>
      </c>
      <c r="H54" s="205" t="s">
        <v>145</v>
      </c>
      <c r="I54" s="206"/>
      <c r="J54" s="389"/>
      <c r="K54" s="389"/>
      <c r="L54" s="207"/>
    </row>
    <row r="55" spans="1:12" s="129" customFormat="1" ht="27.75" customHeight="1">
      <c r="A55" s="452">
        <v>52</v>
      </c>
      <c r="B55" s="453" t="str">
        <f t="shared" si="5"/>
        <v>100M-2-5</v>
      </c>
      <c r="C55" s="454"/>
      <c r="D55" s="455">
        <v>109</v>
      </c>
      <c r="E55" s="203">
        <v>36526</v>
      </c>
      <c r="F55" s="456" t="s">
        <v>650</v>
      </c>
      <c r="G55" s="455" t="s">
        <v>647</v>
      </c>
      <c r="H55" s="457" t="s">
        <v>144</v>
      </c>
      <c r="I55" s="458"/>
      <c r="J55" s="459">
        <v>2</v>
      </c>
      <c r="K55" s="460">
        <v>5</v>
      </c>
      <c r="L55" s="460">
        <v>15</v>
      </c>
    </row>
    <row r="56" spans="1:12" s="129" customFormat="1" ht="27.75" customHeight="1">
      <c r="A56" s="452">
        <v>53</v>
      </c>
      <c r="B56" s="453" t="str">
        <f t="shared" si="5"/>
        <v>300M-2-5</v>
      </c>
      <c r="C56" s="454"/>
      <c r="D56" s="455">
        <v>112</v>
      </c>
      <c r="E56" s="203">
        <v>36526</v>
      </c>
      <c r="F56" s="455" t="s">
        <v>654</v>
      </c>
      <c r="G56" s="455" t="s">
        <v>647</v>
      </c>
      <c r="H56" s="457" t="s">
        <v>343</v>
      </c>
      <c r="I56" s="458"/>
      <c r="J56" s="459">
        <v>2</v>
      </c>
      <c r="K56" s="460">
        <v>5</v>
      </c>
      <c r="L56" s="460">
        <v>15</v>
      </c>
    </row>
    <row r="57" spans="1:12" s="129" customFormat="1" ht="27.75" customHeight="1">
      <c r="A57" s="452">
        <v>54</v>
      </c>
      <c r="B57" s="453" t="str">
        <f t="shared" si="5"/>
        <v>800M-2-5</v>
      </c>
      <c r="C57" s="454"/>
      <c r="D57" s="455">
        <v>105</v>
      </c>
      <c r="E57" s="203">
        <v>36526</v>
      </c>
      <c r="F57" s="456" t="s">
        <v>648</v>
      </c>
      <c r="G57" s="455" t="s">
        <v>647</v>
      </c>
      <c r="H57" s="457" t="s">
        <v>133</v>
      </c>
      <c r="I57" s="458"/>
      <c r="J57" s="459">
        <v>2</v>
      </c>
      <c r="K57" s="460">
        <v>5</v>
      </c>
      <c r="L57" s="460">
        <v>15</v>
      </c>
    </row>
    <row r="58" spans="1:12" s="129" customFormat="1" ht="27.75" customHeight="1">
      <c r="A58" s="452">
        <v>55</v>
      </c>
      <c r="B58" s="453" t="str">
        <f t="shared" si="5"/>
        <v>2000M-2-5</v>
      </c>
      <c r="C58" s="454"/>
      <c r="D58" s="455">
        <v>105</v>
      </c>
      <c r="E58" s="203">
        <v>36526</v>
      </c>
      <c r="F58" s="456" t="s">
        <v>648</v>
      </c>
      <c r="G58" s="455" t="s">
        <v>647</v>
      </c>
      <c r="H58" s="457" t="s">
        <v>521</v>
      </c>
      <c r="I58" s="458"/>
      <c r="J58" s="459">
        <v>2</v>
      </c>
      <c r="K58" s="460">
        <v>5</v>
      </c>
      <c r="L58" s="460">
        <v>15</v>
      </c>
    </row>
    <row r="59" spans="1:12" s="129" customFormat="1" ht="27.75" customHeight="1">
      <c r="A59" s="452">
        <v>56</v>
      </c>
      <c r="B59" s="453" t="str">
        <f t="shared" si="5"/>
        <v>100M.ENG-2-5</v>
      </c>
      <c r="C59" s="454"/>
      <c r="D59" s="455">
        <v>111</v>
      </c>
      <c r="E59" s="203">
        <v>36526</v>
      </c>
      <c r="F59" s="456" t="s">
        <v>649</v>
      </c>
      <c r="G59" s="455" t="s">
        <v>647</v>
      </c>
      <c r="H59" s="457" t="s">
        <v>307</v>
      </c>
      <c r="I59" s="458"/>
      <c r="J59" s="459">
        <v>2</v>
      </c>
      <c r="K59" s="460">
        <v>5</v>
      </c>
      <c r="L59" s="460">
        <v>15</v>
      </c>
    </row>
    <row r="60" spans="1:12" s="129" customFormat="1" ht="27.75" customHeight="1">
      <c r="A60" s="452">
        <v>57</v>
      </c>
      <c r="B60" s="453" t="str">
        <f t="shared" ref="B60:B65" si="6">CONCATENATE(H60,"-",L60)</f>
        <v>UZUN-15</v>
      </c>
      <c r="C60" s="454"/>
      <c r="D60" s="455">
        <v>107</v>
      </c>
      <c r="E60" s="203">
        <v>36526</v>
      </c>
      <c r="F60" s="456" t="s">
        <v>653</v>
      </c>
      <c r="G60" s="455" t="s">
        <v>647</v>
      </c>
      <c r="H60" s="457" t="s">
        <v>46</v>
      </c>
      <c r="I60" s="458"/>
      <c r="J60" s="459">
        <v>2</v>
      </c>
      <c r="K60" s="460">
        <v>5</v>
      </c>
      <c r="L60" s="460">
        <v>15</v>
      </c>
    </row>
    <row r="61" spans="1:12" s="129" customFormat="1" ht="27.75" customHeight="1">
      <c r="A61" s="452">
        <v>58</v>
      </c>
      <c r="B61" s="453" t="str">
        <f t="shared" si="6"/>
        <v>ÜÇADIM-15</v>
      </c>
      <c r="C61" s="454"/>
      <c r="D61" s="455">
        <v>109</v>
      </c>
      <c r="E61" s="203">
        <v>36526</v>
      </c>
      <c r="F61" s="456" t="s">
        <v>650</v>
      </c>
      <c r="G61" s="455" t="s">
        <v>647</v>
      </c>
      <c r="H61" s="457" t="s">
        <v>480</v>
      </c>
      <c r="I61" s="458"/>
      <c r="J61" s="459">
        <v>2</v>
      </c>
      <c r="K61" s="460">
        <v>5</v>
      </c>
      <c r="L61" s="460">
        <v>15</v>
      </c>
    </row>
    <row r="62" spans="1:12" s="129" customFormat="1" ht="27.75" customHeight="1">
      <c r="A62" s="452">
        <v>59</v>
      </c>
      <c r="B62" s="453" t="str">
        <f t="shared" si="6"/>
        <v>YÜKSEK-15</v>
      </c>
      <c r="C62" s="454"/>
      <c r="D62" s="455">
        <v>110</v>
      </c>
      <c r="E62" s="203">
        <v>36892</v>
      </c>
      <c r="F62" s="456" t="s">
        <v>651</v>
      </c>
      <c r="G62" s="455" t="s">
        <v>647</v>
      </c>
      <c r="H62" s="457" t="s">
        <v>47</v>
      </c>
      <c r="I62" s="458"/>
      <c r="J62" s="459">
        <v>2</v>
      </c>
      <c r="K62" s="460">
        <v>5</v>
      </c>
      <c r="L62" s="460">
        <v>15</v>
      </c>
    </row>
    <row r="63" spans="1:12" s="129" customFormat="1" ht="27.75" customHeight="1">
      <c r="A63" s="452">
        <v>60</v>
      </c>
      <c r="B63" s="453" t="str">
        <f t="shared" si="6"/>
        <v>GÜLLE-15</v>
      </c>
      <c r="C63" s="454"/>
      <c r="D63" s="455">
        <v>108</v>
      </c>
      <c r="E63" s="203">
        <v>36526</v>
      </c>
      <c r="F63" s="456" t="s">
        <v>652</v>
      </c>
      <c r="G63" s="455" t="s">
        <v>647</v>
      </c>
      <c r="H63" s="457" t="s">
        <v>309</v>
      </c>
      <c r="I63" s="458"/>
      <c r="J63" s="459">
        <v>2</v>
      </c>
      <c r="K63" s="460">
        <v>5</v>
      </c>
      <c r="L63" s="460">
        <v>15</v>
      </c>
    </row>
    <row r="64" spans="1:12" s="129" customFormat="1" ht="27.75" customHeight="1">
      <c r="A64" s="452">
        <v>61</v>
      </c>
      <c r="B64" s="453" t="str">
        <f t="shared" si="6"/>
        <v>DİSK-15</v>
      </c>
      <c r="C64" s="454"/>
      <c r="D64" s="455">
        <v>107</v>
      </c>
      <c r="E64" s="203">
        <v>36526</v>
      </c>
      <c r="F64" s="456" t="s">
        <v>653</v>
      </c>
      <c r="G64" s="455" t="s">
        <v>647</v>
      </c>
      <c r="H64" s="457" t="s">
        <v>344</v>
      </c>
      <c r="I64" s="458"/>
      <c r="J64" s="459">
        <v>2</v>
      </c>
      <c r="K64" s="460">
        <v>5</v>
      </c>
      <c r="L64" s="460">
        <v>15</v>
      </c>
    </row>
    <row r="65" spans="1:12" s="129" customFormat="1" ht="27.75" customHeight="1">
      <c r="A65" s="452">
        <v>62</v>
      </c>
      <c r="B65" s="453" t="str">
        <f t="shared" si="6"/>
        <v>CİRİT-15</v>
      </c>
      <c r="C65" s="454"/>
      <c r="D65" s="455">
        <v>108</v>
      </c>
      <c r="E65" s="203">
        <v>36526</v>
      </c>
      <c r="F65" s="456" t="s">
        <v>652</v>
      </c>
      <c r="G65" s="455" t="s">
        <v>647</v>
      </c>
      <c r="H65" s="457" t="s">
        <v>345</v>
      </c>
      <c r="I65" s="458"/>
      <c r="J65" s="459">
        <v>2</v>
      </c>
      <c r="K65" s="460">
        <v>5</v>
      </c>
      <c r="L65" s="460">
        <v>15</v>
      </c>
    </row>
    <row r="66" spans="1:12" s="129" customFormat="1" ht="27.75" customHeight="1">
      <c r="A66" s="452">
        <v>63</v>
      </c>
      <c r="B66" s="453" t="str">
        <f>CONCATENATE(H66,"-",J66,"-",K66)</f>
        <v>4X100M-2-5</v>
      </c>
      <c r="C66" s="454"/>
      <c r="D66" s="455">
        <v>109</v>
      </c>
      <c r="E66" s="203">
        <v>36526</v>
      </c>
      <c r="F66" s="455" t="s">
        <v>650</v>
      </c>
      <c r="G66" s="455" t="s">
        <v>647</v>
      </c>
      <c r="H66" s="457" t="s">
        <v>145</v>
      </c>
      <c r="I66" s="458"/>
      <c r="J66" s="459">
        <v>2</v>
      </c>
      <c r="K66" s="460">
        <v>5</v>
      </c>
      <c r="L66" s="460">
        <v>15</v>
      </c>
    </row>
    <row r="67" spans="1:12" s="129" customFormat="1" ht="27.75" customHeight="1">
      <c r="A67" s="452">
        <v>64</v>
      </c>
      <c r="B67" s="453" t="str">
        <f>CONCATENATE(H67,"-",J67,"-",K67)</f>
        <v>4X100M-2-5</v>
      </c>
      <c r="C67" s="454"/>
      <c r="D67" s="455">
        <v>111</v>
      </c>
      <c r="E67" s="203">
        <v>36526</v>
      </c>
      <c r="F67" s="455" t="s">
        <v>649</v>
      </c>
      <c r="G67" s="455" t="s">
        <v>647</v>
      </c>
      <c r="H67" s="457" t="s">
        <v>145</v>
      </c>
      <c r="I67" s="458"/>
      <c r="J67" s="459">
        <v>2</v>
      </c>
      <c r="K67" s="460">
        <v>5</v>
      </c>
      <c r="L67" s="460">
        <v>15</v>
      </c>
    </row>
    <row r="68" spans="1:12" s="129" customFormat="1" ht="27.75" customHeight="1">
      <c r="A68" s="452">
        <v>65</v>
      </c>
      <c r="B68" s="453" t="str">
        <f>CONCATENATE(H68,"-",J68,"-",K68)</f>
        <v>4X100M-2-5</v>
      </c>
      <c r="C68" s="454"/>
      <c r="D68" s="455">
        <v>112</v>
      </c>
      <c r="E68" s="203">
        <v>36526</v>
      </c>
      <c r="F68" s="455" t="s">
        <v>654</v>
      </c>
      <c r="G68" s="455" t="s">
        <v>647</v>
      </c>
      <c r="H68" s="457" t="s">
        <v>145</v>
      </c>
      <c r="I68" s="458"/>
      <c r="J68" s="459">
        <v>2</v>
      </c>
      <c r="K68" s="460">
        <v>5</v>
      </c>
      <c r="L68" s="460">
        <v>15</v>
      </c>
    </row>
    <row r="69" spans="1:12" s="129" customFormat="1" ht="27.75" customHeight="1">
      <c r="A69" s="452">
        <v>66</v>
      </c>
      <c r="B69" s="453" t="str">
        <f t="shared" ref="B69:B76" si="7">CONCATENATE(H69,"-",J69,"-",K69)</f>
        <v>4X100M-2-5</v>
      </c>
      <c r="C69" s="454"/>
      <c r="D69" s="455">
        <v>108</v>
      </c>
      <c r="E69" s="203">
        <v>36526</v>
      </c>
      <c r="F69" s="456" t="s">
        <v>652</v>
      </c>
      <c r="G69" s="455" t="s">
        <v>647</v>
      </c>
      <c r="H69" s="457" t="s">
        <v>145</v>
      </c>
      <c r="I69" s="458"/>
      <c r="J69" s="459">
        <v>2</v>
      </c>
      <c r="K69" s="460">
        <v>5</v>
      </c>
      <c r="L69" s="460">
        <v>15</v>
      </c>
    </row>
    <row r="70" spans="1:12" s="129" customFormat="1" ht="27.75" customHeight="1">
      <c r="A70" s="452">
        <v>67</v>
      </c>
      <c r="B70" s="453" t="str">
        <f t="shared" si="7"/>
        <v>4X100M--</v>
      </c>
      <c r="C70" s="454"/>
      <c r="D70" s="454"/>
      <c r="E70" s="461"/>
      <c r="F70" s="462" t="s">
        <v>896</v>
      </c>
      <c r="G70" s="463" t="s">
        <v>896</v>
      </c>
      <c r="H70" s="457" t="s">
        <v>145</v>
      </c>
      <c r="I70" s="458"/>
      <c r="J70" s="464"/>
      <c r="K70" s="464"/>
      <c r="L70" s="465"/>
    </row>
    <row r="71" spans="1:12" s="129" customFormat="1" ht="27.75" customHeight="1">
      <c r="A71" s="452">
        <v>68</v>
      </c>
      <c r="B71" s="453" t="str">
        <f t="shared" si="7"/>
        <v>4X100M--</v>
      </c>
      <c r="C71" s="454"/>
      <c r="D71" s="454"/>
      <c r="E71" s="461"/>
      <c r="F71" s="462" t="s">
        <v>896</v>
      </c>
      <c r="G71" s="463" t="s">
        <v>896</v>
      </c>
      <c r="H71" s="457" t="s">
        <v>145</v>
      </c>
      <c r="I71" s="458"/>
      <c r="J71" s="464"/>
      <c r="K71" s="464"/>
      <c r="L71" s="465"/>
    </row>
    <row r="72" spans="1:12" s="129" customFormat="1" ht="27.75" customHeight="1">
      <c r="A72" s="450">
        <v>69</v>
      </c>
      <c r="B72" s="451" t="str">
        <f t="shared" si="7"/>
        <v>100M-1-4</v>
      </c>
      <c r="C72" s="202"/>
      <c r="D72" s="202">
        <v>116</v>
      </c>
      <c r="E72" s="203">
        <v>36526</v>
      </c>
      <c r="F72" s="204" t="s">
        <v>624</v>
      </c>
      <c r="G72" s="208" t="s">
        <v>655</v>
      </c>
      <c r="H72" s="205" t="s">
        <v>144</v>
      </c>
      <c r="I72" s="206"/>
      <c r="J72" s="448">
        <v>1</v>
      </c>
      <c r="K72" s="449">
        <v>4</v>
      </c>
      <c r="L72" s="449">
        <v>8</v>
      </c>
    </row>
    <row r="73" spans="1:12" s="129" customFormat="1" ht="27.75" customHeight="1">
      <c r="A73" s="450">
        <v>70</v>
      </c>
      <c r="B73" s="451" t="str">
        <f t="shared" si="7"/>
        <v>300M-1-4</v>
      </c>
      <c r="C73" s="202"/>
      <c r="D73" s="202">
        <v>116</v>
      </c>
      <c r="E73" s="203">
        <v>36526</v>
      </c>
      <c r="F73" s="204" t="s">
        <v>624</v>
      </c>
      <c r="G73" s="208" t="s">
        <v>655</v>
      </c>
      <c r="H73" s="205" t="s">
        <v>343</v>
      </c>
      <c r="I73" s="206"/>
      <c r="J73" s="448">
        <v>1</v>
      </c>
      <c r="K73" s="449">
        <v>4</v>
      </c>
      <c r="L73" s="449">
        <v>8</v>
      </c>
    </row>
    <row r="74" spans="1:12" s="129" customFormat="1" ht="27.75" customHeight="1">
      <c r="A74" s="450">
        <v>71</v>
      </c>
      <c r="B74" s="451" t="str">
        <f t="shared" si="7"/>
        <v>800M-1-4</v>
      </c>
      <c r="C74" s="202"/>
      <c r="D74" s="202">
        <v>117</v>
      </c>
      <c r="E74" s="203">
        <v>36892</v>
      </c>
      <c r="F74" s="204" t="s">
        <v>656</v>
      </c>
      <c r="G74" s="208" t="s">
        <v>655</v>
      </c>
      <c r="H74" s="205" t="s">
        <v>133</v>
      </c>
      <c r="I74" s="206"/>
      <c r="J74" s="448">
        <v>1</v>
      </c>
      <c r="K74" s="449">
        <v>4</v>
      </c>
      <c r="L74" s="449">
        <v>8</v>
      </c>
    </row>
    <row r="75" spans="1:12" s="129" customFormat="1" ht="27.75" customHeight="1">
      <c r="A75" s="450">
        <v>72</v>
      </c>
      <c r="B75" s="451" t="str">
        <f t="shared" si="7"/>
        <v>2000M-1-4</v>
      </c>
      <c r="C75" s="202"/>
      <c r="D75" s="202">
        <v>117</v>
      </c>
      <c r="E75" s="203">
        <v>36892</v>
      </c>
      <c r="F75" s="204" t="s">
        <v>656</v>
      </c>
      <c r="G75" s="208" t="s">
        <v>655</v>
      </c>
      <c r="H75" s="205" t="s">
        <v>521</v>
      </c>
      <c r="I75" s="206"/>
      <c r="J75" s="448">
        <v>1</v>
      </c>
      <c r="K75" s="449">
        <v>4</v>
      </c>
      <c r="L75" s="449">
        <v>8</v>
      </c>
    </row>
    <row r="76" spans="1:12" s="129" customFormat="1" ht="27.75" customHeight="1">
      <c r="A76" s="450">
        <v>73</v>
      </c>
      <c r="B76" s="451" t="str">
        <f t="shared" si="7"/>
        <v>100M.ENG-1-4</v>
      </c>
      <c r="C76" s="202"/>
      <c r="D76" s="202">
        <v>113</v>
      </c>
      <c r="E76" s="203">
        <v>36892</v>
      </c>
      <c r="F76" s="204" t="s">
        <v>657</v>
      </c>
      <c r="G76" s="208" t="s">
        <v>655</v>
      </c>
      <c r="H76" s="205" t="s">
        <v>307</v>
      </c>
      <c r="I76" s="206"/>
      <c r="J76" s="448">
        <v>1</v>
      </c>
      <c r="K76" s="449">
        <v>4</v>
      </c>
      <c r="L76" s="449">
        <v>8</v>
      </c>
    </row>
    <row r="77" spans="1:12" s="129" customFormat="1" ht="27.75" customHeight="1">
      <c r="A77" s="450">
        <v>74</v>
      </c>
      <c r="B77" s="451" t="str">
        <f t="shared" ref="B77:B82" si="8">CONCATENATE(H77,"-",L77)</f>
        <v>UZUN-8</v>
      </c>
      <c r="C77" s="202"/>
      <c r="D77" s="202">
        <v>114</v>
      </c>
      <c r="E77" s="203">
        <v>36526</v>
      </c>
      <c r="F77" s="204" t="s">
        <v>658</v>
      </c>
      <c r="G77" s="208" t="s">
        <v>655</v>
      </c>
      <c r="H77" s="205" t="s">
        <v>46</v>
      </c>
      <c r="I77" s="206"/>
      <c r="J77" s="448">
        <v>1</v>
      </c>
      <c r="K77" s="449">
        <v>4</v>
      </c>
      <c r="L77" s="449">
        <v>8</v>
      </c>
    </row>
    <row r="78" spans="1:12" s="129" customFormat="1" ht="27.75" customHeight="1">
      <c r="A78" s="450">
        <v>75</v>
      </c>
      <c r="B78" s="451" t="str">
        <f t="shared" si="8"/>
        <v>ÜÇADIM-8</v>
      </c>
      <c r="C78" s="202"/>
      <c r="D78" s="202">
        <v>114</v>
      </c>
      <c r="E78" s="203">
        <v>36526</v>
      </c>
      <c r="F78" s="204" t="s">
        <v>658</v>
      </c>
      <c r="G78" s="208" t="s">
        <v>655</v>
      </c>
      <c r="H78" s="205" t="s">
        <v>480</v>
      </c>
      <c r="I78" s="206"/>
      <c r="J78" s="448">
        <v>1</v>
      </c>
      <c r="K78" s="449">
        <v>4</v>
      </c>
      <c r="L78" s="449">
        <v>8</v>
      </c>
    </row>
    <row r="79" spans="1:12" s="129" customFormat="1" ht="27.75" customHeight="1">
      <c r="A79" s="450">
        <v>76</v>
      </c>
      <c r="B79" s="451" t="str">
        <f t="shared" si="8"/>
        <v>YÜKSEK-8</v>
      </c>
      <c r="C79" s="202"/>
      <c r="D79" s="202">
        <v>113</v>
      </c>
      <c r="E79" s="203">
        <v>36892</v>
      </c>
      <c r="F79" s="204" t="s">
        <v>657</v>
      </c>
      <c r="G79" s="208" t="s">
        <v>655</v>
      </c>
      <c r="H79" s="205" t="s">
        <v>47</v>
      </c>
      <c r="I79" s="206"/>
      <c r="J79" s="448">
        <v>1</v>
      </c>
      <c r="K79" s="449">
        <v>4</v>
      </c>
      <c r="L79" s="449">
        <v>8</v>
      </c>
    </row>
    <row r="80" spans="1:12" s="129" customFormat="1" ht="27.75" customHeight="1">
      <c r="A80" s="450">
        <v>77</v>
      </c>
      <c r="B80" s="451" t="str">
        <f t="shared" si="8"/>
        <v>GÜLLE-8</v>
      </c>
      <c r="C80" s="202"/>
      <c r="D80" s="202">
        <v>118</v>
      </c>
      <c r="E80" s="203">
        <v>36526</v>
      </c>
      <c r="F80" s="204" t="s">
        <v>625</v>
      </c>
      <c r="G80" s="208" t="s">
        <v>655</v>
      </c>
      <c r="H80" s="205" t="s">
        <v>309</v>
      </c>
      <c r="I80" s="206"/>
      <c r="J80" s="448">
        <v>1</v>
      </c>
      <c r="K80" s="449">
        <v>4</v>
      </c>
      <c r="L80" s="449">
        <v>8</v>
      </c>
    </row>
    <row r="81" spans="1:14" s="129" customFormat="1" ht="27.75" customHeight="1">
      <c r="A81" s="450">
        <v>78</v>
      </c>
      <c r="B81" s="451" t="str">
        <f t="shared" si="8"/>
        <v>DİSK-8</v>
      </c>
      <c r="C81" s="202"/>
      <c r="D81" s="202">
        <v>118</v>
      </c>
      <c r="E81" s="203">
        <v>36526</v>
      </c>
      <c r="F81" s="204" t="s">
        <v>625</v>
      </c>
      <c r="G81" s="208" t="s">
        <v>655</v>
      </c>
      <c r="H81" s="205" t="s">
        <v>344</v>
      </c>
      <c r="I81" s="206"/>
      <c r="J81" s="448">
        <v>1</v>
      </c>
      <c r="K81" s="449">
        <v>4</v>
      </c>
      <c r="L81" s="449">
        <v>8</v>
      </c>
    </row>
    <row r="82" spans="1:14" s="129" customFormat="1" ht="27.75" customHeight="1">
      <c r="A82" s="450">
        <v>79</v>
      </c>
      <c r="B82" s="451" t="str">
        <f t="shared" si="8"/>
        <v>CİRİT-8</v>
      </c>
      <c r="C82" s="202"/>
      <c r="D82" s="202">
        <v>115</v>
      </c>
      <c r="E82" s="203">
        <v>36892</v>
      </c>
      <c r="F82" s="204" t="s">
        <v>626</v>
      </c>
      <c r="G82" s="208" t="s">
        <v>655</v>
      </c>
      <c r="H82" s="205" t="s">
        <v>345</v>
      </c>
      <c r="I82" s="206"/>
      <c r="J82" s="448">
        <v>1</v>
      </c>
      <c r="K82" s="449">
        <v>4</v>
      </c>
      <c r="L82" s="449">
        <v>8</v>
      </c>
    </row>
    <row r="83" spans="1:14" s="129" customFormat="1" ht="27.75" customHeight="1">
      <c r="A83" s="450">
        <v>80</v>
      </c>
      <c r="B83" s="451" t="str">
        <f>CONCATENATE(H83,"-",J83,"-",K83)</f>
        <v>4X100M-1-4</v>
      </c>
      <c r="C83" s="202"/>
      <c r="D83" s="202">
        <v>118</v>
      </c>
      <c r="E83" s="203">
        <v>36526</v>
      </c>
      <c r="F83" s="204" t="s">
        <v>625</v>
      </c>
      <c r="G83" s="208" t="s">
        <v>655</v>
      </c>
      <c r="H83" s="205" t="s">
        <v>145</v>
      </c>
      <c r="I83" s="206"/>
      <c r="J83" s="448">
        <v>1</v>
      </c>
      <c r="K83" s="449">
        <v>4</v>
      </c>
      <c r="L83" s="449">
        <v>8</v>
      </c>
    </row>
    <row r="84" spans="1:14" s="129" customFormat="1" ht="27.75" customHeight="1">
      <c r="A84" s="450">
        <v>81</v>
      </c>
      <c r="B84" s="451" t="str">
        <f>CONCATENATE(H84,"-",J84,"-",K84)</f>
        <v>4X100M-1-4</v>
      </c>
      <c r="C84" s="202"/>
      <c r="D84" s="202">
        <v>113</v>
      </c>
      <c r="E84" s="203">
        <v>36892</v>
      </c>
      <c r="F84" s="204" t="s">
        <v>657</v>
      </c>
      <c r="G84" s="208" t="s">
        <v>655</v>
      </c>
      <c r="H84" s="205" t="s">
        <v>145</v>
      </c>
      <c r="I84" s="206"/>
      <c r="J84" s="448">
        <v>1</v>
      </c>
      <c r="K84" s="449">
        <v>4</v>
      </c>
      <c r="L84" s="449">
        <v>8</v>
      </c>
    </row>
    <row r="85" spans="1:14" s="129" customFormat="1" ht="27.75" customHeight="1">
      <c r="A85" s="450">
        <v>82</v>
      </c>
      <c r="B85" s="451" t="str">
        <f>CONCATENATE(H85,"-",J85,"-",K85)</f>
        <v>4X100M-1-4</v>
      </c>
      <c r="C85" s="202"/>
      <c r="D85" s="202">
        <v>117</v>
      </c>
      <c r="E85" s="203">
        <v>36892</v>
      </c>
      <c r="F85" s="204" t="s">
        <v>656</v>
      </c>
      <c r="G85" s="208" t="s">
        <v>655</v>
      </c>
      <c r="H85" s="205" t="s">
        <v>145</v>
      </c>
      <c r="I85" s="206"/>
      <c r="J85" s="448">
        <v>1</v>
      </c>
      <c r="K85" s="449">
        <v>4</v>
      </c>
      <c r="L85" s="449">
        <v>8</v>
      </c>
    </row>
    <row r="86" spans="1:14" s="129" customFormat="1" ht="27.75" customHeight="1">
      <c r="A86" s="450">
        <v>83</v>
      </c>
      <c r="B86" s="451" t="str">
        <f t="shared" ref="B86:B93" si="9">CONCATENATE(H86,"-",J86,"-",K86)</f>
        <v>4X100M-1-4</v>
      </c>
      <c r="C86" s="202"/>
      <c r="D86" s="202">
        <v>116</v>
      </c>
      <c r="E86" s="203">
        <v>36526</v>
      </c>
      <c r="F86" s="204" t="s">
        <v>624</v>
      </c>
      <c r="G86" s="208" t="s">
        <v>655</v>
      </c>
      <c r="H86" s="205" t="s">
        <v>145</v>
      </c>
      <c r="I86" s="206"/>
      <c r="J86" s="448">
        <v>1</v>
      </c>
      <c r="K86" s="449">
        <v>4</v>
      </c>
      <c r="L86" s="449">
        <v>8</v>
      </c>
    </row>
    <row r="87" spans="1:14" s="129" customFormat="1" ht="27.75" customHeight="1">
      <c r="A87" s="450">
        <v>84</v>
      </c>
      <c r="B87" s="451" t="str">
        <f t="shared" si="9"/>
        <v>4X100M--</v>
      </c>
      <c r="C87" s="202"/>
      <c r="D87" s="202"/>
      <c r="E87" s="203"/>
      <c r="F87" s="204" t="s">
        <v>896</v>
      </c>
      <c r="G87" s="208" t="s">
        <v>896</v>
      </c>
      <c r="H87" s="205" t="s">
        <v>145</v>
      </c>
      <c r="I87" s="206"/>
      <c r="J87" s="389"/>
      <c r="K87" s="389"/>
      <c r="L87" s="207"/>
    </row>
    <row r="88" spans="1:14" s="231" customFormat="1" ht="27.75" customHeight="1">
      <c r="A88" s="450">
        <v>85</v>
      </c>
      <c r="B88" s="451" t="str">
        <f t="shared" si="9"/>
        <v>4X100M--</v>
      </c>
      <c r="C88" s="202"/>
      <c r="D88" s="202"/>
      <c r="E88" s="203"/>
      <c r="F88" s="204" t="s">
        <v>896</v>
      </c>
      <c r="G88" s="208" t="s">
        <v>896</v>
      </c>
      <c r="H88" s="205" t="s">
        <v>145</v>
      </c>
      <c r="I88" s="206"/>
      <c r="J88" s="389"/>
      <c r="K88" s="389"/>
      <c r="L88" s="207"/>
      <c r="M88" s="129"/>
      <c r="N88" s="129"/>
    </row>
    <row r="89" spans="1:14" s="231" customFormat="1" ht="27.75" customHeight="1">
      <c r="A89" s="452">
        <v>86</v>
      </c>
      <c r="B89" s="453" t="str">
        <f t="shared" si="9"/>
        <v>100M-1-2</v>
      </c>
      <c r="C89" s="454"/>
      <c r="D89" s="455">
        <v>127</v>
      </c>
      <c r="E89" s="203">
        <v>36526</v>
      </c>
      <c r="F89" s="456" t="s">
        <v>659</v>
      </c>
      <c r="G89" s="455" t="s">
        <v>660</v>
      </c>
      <c r="H89" s="457" t="s">
        <v>144</v>
      </c>
      <c r="I89" s="458"/>
      <c r="J89" s="459">
        <v>1</v>
      </c>
      <c r="K89" s="460">
        <v>2</v>
      </c>
      <c r="L89" s="460">
        <v>4</v>
      </c>
      <c r="M89" s="129"/>
      <c r="N89" s="129"/>
    </row>
    <row r="90" spans="1:14" s="231" customFormat="1" ht="27.75" customHeight="1">
      <c r="A90" s="452">
        <v>87</v>
      </c>
      <c r="B90" s="453" t="str">
        <f t="shared" si="9"/>
        <v>300M-1-2</v>
      </c>
      <c r="C90" s="454"/>
      <c r="D90" s="455">
        <v>125</v>
      </c>
      <c r="E90" s="203">
        <v>36526</v>
      </c>
      <c r="F90" s="456" t="s">
        <v>661</v>
      </c>
      <c r="G90" s="455" t="s">
        <v>660</v>
      </c>
      <c r="H90" s="457" t="s">
        <v>343</v>
      </c>
      <c r="I90" s="458"/>
      <c r="J90" s="459">
        <v>1</v>
      </c>
      <c r="K90" s="460">
        <v>2</v>
      </c>
      <c r="L90" s="460">
        <v>4</v>
      </c>
      <c r="M90" s="129"/>
      <c r="N90" s="129"/>
    </row>
    <row r="91" spans="1:14" s="231" customFormat="1" ht="27.75" customHeight="1">
      <c r="A91" s="452">
        <v>88</v>
      </c>
      <c r="B91" s="453" t="str">
        <f t="shared" si="9"/>
        <v>800M-1-2</v>
      </c>
      <c r="C91" s="454"/>
      <c r="D91" s="455">
        <v>119</v>
      </c>
      <c r="E91" s="203">
        <v>36526</v>
      </c>
      <c r="F91" s="456" t="s">
        <v>662</v>
      </c>
      <c r="G91" s="455" t="s">
        <v>660</v>
      </c>
      <c r="H91" s="457" t="s">
        <v>133</v>
      </c>
      <c r="I91" s="458"/>
      <c r="J91" s="459">
        <v>1</v>
      </c>
      <c r="K91" s="460">
        <v>2</v>
      </c>
      <c r="L91" s="460">
        <v>4</v>
      </c>
      <c r="M91" s="129"/>
      <c r="N91" s="129"/>
    </row>
    <row r="92" spans="1:14" s="231" customFormat="1" ht="27.75" customHeight="1">
      <c r="A92" s="452">
        <v>89</v>
      </c>
      <c r="B92" s="453" t="str">
        <f t="shared" si="9"/>
        <v>2000M-1-2</v>
      </c>
      <c r="C92" s="454"/>
      <c r="D92" s="455">
        <v>120</v>
      </c>
      <c r="E92" s="203">
        <v>36526</v>
      </c>
      <c r="F92" s="456" t="s">
        <v>663</v>
      </c>
      <c r="G92" s="455" t="s">
        <v>660</v>
      </c>
      <c r="H92" s="457" t="s">
        <v>521</v>
      </c>
      <c r="I92" s="458"/>
      <c r="J92" s="459">
        <v>1</v>
      </c>
      <c r="K92" s="460">
        <v>2</v>
      </c>
      <c r="L92" s="460">
        <v>4</v>
      </c>
      <c r="M92" s="129"/>
      <c r="N92" s="129"/>
    </row>
    <row r="93" spans="1:14" s="231" customFormat="1" ht="27.75" customHeight="1">
      <c r="A93" s="452">
        <v>90</v>
      </c>
      <c r="B93" s="453" t="str">
        <f t="shared" si="9"/>
        <v>100M.ENG-1-2</v>
      </c>
      <c r="C93" s="454"/>
      <c r="D93" s="455">
        <v>122</v>
      </c>
      <c r="E93" s="203">
        <v>36526</v>
      </c>
      <c r="F93" s="456" t="s">
        <v>664</v>
      </c>
      <c r="G93" s="455" t="s">
        <v>660</v>
      </c>
      <c r="H93" s="457" t="s">
        <v>307</v>
      </c>
      <c r="I93" s="458"/>
      <c r="J93" s="459">
        <v>1</v>
      </c>
      <c r="K93" s="460">
        <v>2</v>
      </c>
      <c r="L93" s="460">
        <v>4</v>
      </c>
      <c r="M93" s="129"/>
      <c r="N93" s="129"/>
    </row>
    <row r="94" spans="1:14" s="231" customFormat="1" ht="27.75" customHeight="1">
      <c r="A94" s="452">
        <v>91</v>
      </c>
      <c r="B94" s="453" t="str">
        <f t="shared" ref="B94:B99" si="10">CONCATENATE(H94,"-",L94)</f>
        <v>UZUN-4</v>
      </c>
      <c r="C94" s="454"/>
      <c r="D94" s="455">
        <v>122</v>
      </c>
      <c r="E94" s="203">
        <v>37299</v>
      </c>
      <c r="F94" s="456" t="s">
        <v>664</v>
      </c>
      <c r="G94" s="455" t="s">
        <v>660</v>
      </c>
      <c r="H94" s="457" t="s">
        <v>46</v>
      </c>
      <c r="I94" s="458"/>
      <c r="J94" s="459">
        <v>1</v>
      </c>
      <c r="K94" s="460">
        <v>2</v>
      </c>
      <c r="L94" s="460">
        <v>4</v>
      </c>
      <c r="M94" s="129"/>
      <c r="N94" s="129"/>
    </row>
    <row r="95" spans="1:14" s="231" customFormat="1" ht="27.75" customHeight="1">
      <c r="A95" s="452">
        <v>92</v>
      </c>
      <c r="B95" s="453" t="str">
        <f t="shared" si="10"/>
        <v>ÜÇADIM-4</v>
      </c>
      <c r="C95" s="454"/>
      <c r="D95" s="455">
        <v>124</v>
      </c>
      <c r="E95" s="203">
        <v>36934</v>
      </c>
      <c r="F95" s="456" t="s">
        <v>665</v>
      </c>
      <c r="G95" s="455" t="s">
        <v>660</v>
      </c>
      <c r="H95" s="457" t="s">
        <v>480</v>
      </c>
      <c r="I95" s="458"/>
      <c r="J95" s="459">
        <v>1</v>
      </c>
      <c r="K95" s="460">
        <v>2</v>
      </c>
      <c r="L95" s="460">
        <v>4</v>
      </c>
      <c r="M95" s="129"/>
      <c r="N95" s="129"/>
    </row>
    <row r="96" spans="1:14" s="231" customFormat="1" ht="27.75" customHeight="1">
      <c r="A96" s="452">
        <v>93</v>
      </c>
      <c r="B96" s="453" t="str">
        <f t="shared" si="10"/>
        <v>YÜKSEK-4</v>
      </c>
      <c r="C96" s="454"/>
      <c r="D96" s="455">
        <v>123</v>
      </c>
      <c r="E96" s="203">
        <v>36526</v>
      </c>
      <c r="F96" s="456" t="s">
        <v>666</v>
      </c>
      <c r="G96" s="455" t="s">
        <v>660</v>
      </c>
      <c r="H96" s="457" t="s">
        <v>47</v>
      </c>
      <c r="I96" s="458"/>
      <c r="J96" s="459">
        <v>1</v>
      </c>
      <c r="K96" s="460">
        <v>2</v>
      </c>
      <c r="L96" s="460">
        <v>4</v>
      </c>
      <c r="M96" s="129"/>
      <c r="N96" s="129"/>
    </row>
    <row r="97" spans="1:14" s="231" customFormat="1" ht="27.75" customHeight="1">
      <c r="A97" s="452">
        <v>94</v>
      </c>
      <c r="B97" s="453" t="str">
        <f t="shared" si="10"/>
        <v>GÜLLE-4</v>
      </c>
      <c r="C97" s="454"/>
      <c r="D97" s="455">
        <v>126</v>
      </c>
      <c r="E97" s="203">
        <v>36526</v>
      </c>
      <c r="F97" s="456" t="s">
        <v>667</v>
      </c>
      <c r="G97" s="455" t="s">
        <v>660</v>
      </c>
      <c r="H97" s="457" t="s">
        <v>309</v>
      </c>
      <c r="I97" s="458"/>
      <c r="J97" s="459">
        <v>1</v>
      </c>
      <c r="K97" s="460">
        <v>2</v>
      </c>
      <c r="L97" s="460">
        <v>4</v>
      </c>
      <c r="M97" s="129"/>
      <c r="N97" s="129"/>
    </row>
    <row r="98" spans="1:14" s="231" customFormat="1" ht="27.75" customHeight="1">
      <c r="A98" s="452">
        <v>95</v>
      </c>
      <c r="B98" s="453" t="str">
        <f t="shared" si="10"/>
        <v>DİSK-4</v>
      </c>
      <c r="C98" s="454"/>
      <c r="D98" s="455">
        <v>121</v>
      </c>
      <c r="E98" s="203">
        <v>36526</v>
      </c>
      <c r="F98" s="456" t="s">
        <v>668</v>
      </c>
      <c r="G98" s="455" t="s">
        <v>660</v>
      </c>
      <c r="H98" s="457" t="s">
        <v>344</v>
      </c>
      <c r="I98" s="458"/>
      <c r="J98" s="459">
        <v>1</v>
      </c>
      <c r="K98" s="460">
        <v>2</v>
      </c>
      <c r="L98" s="460">
        <v>4</v>
      </c>
      <c r="M98" s="129"/>
      <c r="N98" s="129"/>
    </row>
    <row r="99" spans="1:14" s="231" customFormat="1" ht="27.75" customHeight="1">
      <c r="A99" s="452">
        <v>96</v>
      </c>
      <c r="B99" s="453" t="str">
        <f t="shared" si="10"/>
        <v>CİRİT-4</v>
      </c>
      <c r="C99" s="454"/>
      <c r="D99" s="455">
        <v>126</v>
      </c>
      <c r="E99" s="203">
        <v>36526</v>
      </c>
      <c r="F99" s="456" t="s">
        <v>667</v>
      </c>
      <c r="G99" s="455" t="s">
        <v>660</v>
      </c>
      <c r="H99" s="457" t="s">
        <v>345</v>
      </c>
      <c r="I99" s="458"/>
      <c r="J99" s="459">
        <v>1</v>
      </c>
      <c r="K99" s="460">
        <v>2</v>
      </c>
      <c r="L99" s="460">
        <v>4</v>
      </c>
      <c r="M99" s="129"/>
      <c r="N99" s="129"/>
    </row>
    <row r="100" spans="1:14" s="231" customFormat="1" ht="27.75" customHeight="1">
      <c r="A100" s="452">
        <v>97</v>
      </c>
      <c r="B100" s="453" t="str">
        <f>CONCATENATE(H100,"-",J100,"-",K100)</f>
        <v>4X100M-1-2</v>
      </c>
      <c r="C100" s="454"/>
      <c r="D100" s="455">
        <v>122</v>
      </c>
      <c r="E100" s="203">
        <v>36526</v>
      </c>
      <c r="F100" s="455" t="s">
        <v>664</v>
      </c>
      <c r="G100" s="455" t="s">
        <v>660</v>
      </c>
      <c r="H100" s="457" t="s">
        <v>145</v>
      </c>
      <c r="I100" s="458"/>
      <c r="J100" s="459">
        <v>1</v>
      </c>
      <c r="K100" s="460">
        <v>2</v>
      </c>
      <c r="L100" s="460">
        <v>4</v>
      </c>
      <c r="M100" s="129"/>
      <c r="N100" s="129"/>
    </row>
    <row r="101" spans="1:14" s="231" customFormat="1" ht="27.75" customHeight="1">
      <c r="A101" s="452">
        <v>98</v>
      </c>
      <c r="B101" s="453" t="str">
        <f>CONCATENATE(H101,"-",J101,"-",K101)</f>
        <v>4X100M-1-2</v>
      </c>
      <c r="C101" s="454"/>
      <c r="D101" s="455">
        <v>124</v>
      </c>
      <c r="E101" s="203">
        <v>36892</v>
      </c>
      <c r="F101" s="455" t="s">
        <v>669</v>
      </c>
      <c r="G101" s="455" t="s">
        <v>660</v>
      </c>
      <c r="H101" s="457" t="s">
        <v>145</v>
      </c>
      <c r="I101" s="458"/>
      <c r="J101" s="459">
        <v>1</v>
      </c>
      <c r="K101" s="460">
        <v>2</v>
      </c>
      <c r="L101" s="460">
        <v>4</v>
      </c>
      <c r="M101" s="129"/>
      <c r="N101" s="129"/>
    </row>
    <row r="102" spans="1:14" s="231" customFormat="1" ht="27.75" customHeight="1">
      <c r="A102" s="452">
        <v>99</v>
      </c>
      <c r="B102" s="453" t="str">
        <f>CONCATENATE(H102,"-",J102,"-",K102)</f>
        <v>4X100M-1-2</v>
      </c>
      <c r="C102" s="454"/>
      <c r="D102" s="455">
        <v>125</v>
      </c>
      <c r="E102" s="203">
        <v>36526</v>
      </c>
      <c r="F102" s="455" t="s">
        <v>661</v>
      </c>
      <c r="G102" s="455" t="s">
        <v>660</v>
      </c>
      <c r="H102" s="457" t="s">
        <v>145</v>
      </c>
      <c r="I102" s="458"/>
      <c r="J102" s="459">
        <v>1</v>
      </c>
      <c r="K102" s="460">
        <v>2</v>
      </c>
      <c r="L102" s="460">
        <v>4</v>
      </c>
      <c r="M102" s="129"/>
      <c r="N102" s="129"/>
    </row>
    <row r="103" spans="1:14" s="231" customFormat="1" ht="27.75" customHeight="1">
      <c r="A103" s="452">
        <v>100</v>
      </c>
      <c r="B103" s="453" t="str">
        <f>CONCATENATE(H103,"-",J103,"-",K103)</f>
        <v>4X100M-1-2</v>
      </c>
      <c r="C103" s="454"/>
      <c r="D103" s="455">
        <v>127</v>
      </c>
      <c r="E103" s="203">
        <v>36526</v>
      </c>
      <c r="F103" s="455" t="s">
        <v>659</v>
      </c>
      <c r="G103" s="455" t="s">
        <v>660</v>
      </c>
      <c r="H103" s="457" t="s">
        <v>145</v>
      </c>
      <c r="I103" s="458"/>
      <c r="J103" s="459">
        <v>1</v>
      </c>
      <c r="K103" s="460">
        <v>2</v>
      </c>
      <c r="L103" s="460">
        <v>4</v>
      </c>
      <c r="M103" s="129"/>
      <c r="N103" s="129"/>
    </row>
    <row r="104" spans="1:14" s="231" customFormat="1" ht="27.75" customHeight="1">
      <c r="A104" s="452">
        <v>101</v>
      </c>
      <c r="B104" s="453" t="str">
        <f>CONCATENATE(H104,"-",J104,"-",K104)</f>
        <v>4X100M--</v>
      </c>
      <c r="C104" s="454"/>
      <c r="D104" s="454"/>
      <c r="E104" s="461"/>
      <c r="F104" s="462" t="s">
        <v>896</v>
      </c>
      <c r="G104" s="463" t="s">
        <v>896</v>
      </c>
      <c r="H104" s="457" t="s">
        <v>145</v>
      </c>
      <c r="I104" s="458"/>
      <c r="J104" s="464"/>
      <c r="K104" s="464"/>
      <c r="L104" s="465"/>
      <c r="M104" s="129"/>
      <c r="N104" s="129"/>
    </row>
    <row r="105" spans="1:14" s="231" customFormat="1" ht="27.75" customHeight="1">
      <c r="A105" s="452">
        <v>102</v>
      </c>
      <c r="B105" s="453" t="str">
        <f t="shared" ref="B105:B110" si="11">CONCATENATE(H105,"-",J105,"-",K105)</f>
        <v>4X100M--</v>
      </c>
      <c r="C105" s="454"/>
      <c r="D105" s="454"/>
      <c r="E105" s="461"/>
      <c r="F105" s="462" t="s">
        <v>896</v>
      </c>
      <c r="G105" s="463" t="s">
        <v>896</v>
      </c>
      <c r="H105" s="457" t="s">
        <v>145</v>
      </c>
      <c r="I105" s="458"/>
      <c r="J105" s="464"/>
      <c r="K105" s="464"/>
      <c r="L105" s="465"/>
      <c r="M105" s="129"/>
      <c r="N105" s="129"/>
    </row>
    <row r="106" spans="1:14" s="231" customFormat="1" ht="27.75" customHeight="1">
      <c r="A106" s="450">
        <v>103</v>
      </c>
      <c r="B106" s="451" t="str">
        <f t="shared" si="11"/>
        <v>100M-1-3</v>
      </c>
      <c r="C106" s="202"/>
      <c r="D106" s="202">
        <v>131</v>
      </c>
      <c r="E106" s="203">
        <v>36526</v>
      </c>
      <c r="F106" s="204" t="s">
        <v>670</v>
      </c>
      <c r="G106" s="208" t="s">
        <v>671</v>
      </c>
      <c r="H106" s="205" t="s">
        <v>144</v>
      </c>
      <c r="I106" s="206"/>
      <c r="J106" s="448">
        <v>1</v>
      </c>
      <c r="K106" s="449">
        <v>3</v>
      </c>
      <c r="L106" s="449">
        <v>6</v>
      </c>
      <c r="M106" s="129"/>
      <c r="N106" s="129"/>
    </row>
    <row r="107" spans="1:14" s="231" customFormat="1" ht="27.75" customHeight="1">
      <c r="A107" s="450">
        <v>104</v>
      </c>
      <c r="B107" s="451" t="str">
        <f t="shared" si="11"/>
        <v>300M-1-3</v>
      </c>
      <c r="C107" s="202"/>
      <c r="D107" s="202">
        <v>129</v>
      </c>
      <c r="E107" s="203">
        <v>36683</v>
      </c>
      <c r="F107" s="204" t="s">
        <v>672</v>
      </c>
      <c r="G107" s="208" t="s">
        <v>671</v>
      </c>
      <c r="H107" s="205" t="s">
        <v>343</v>
      </c>
      <c r="I107" s="206"/>
      <c r="J107" s="448">
        <v>1</v>
      </c>
      <c r="K107" s="449">
        <v>3</v>
      </c>
      <c r="L107" s="449">
        <v>6</v>
      </c>
      <c r="M107" s="129"/>
      <c r="N107" s="129"/>
    </row>
    <row r="108" spans="1:14" s="231" customFormat="1" ht="27.75" customHeight="1">
      <c r="A108" s="450">
        <v>105</v>
      </c>
      <c r="B108" s="451" t="str">
        <f t="shared" si="11"/>
        <v>800M-1-3</v>
      </c>
      <c r="C108" s="202"/>
      <c r="D108" s="202">
        <v>128</v>
      </c>
      <c r="E108" s="203">
        <v>36667</v>
      </c>
      <c r="F108" s="204" t="s">
        <v>673</v>
      </c>
      <c r="G108" s="208" t="s">
        <v>671</v>
      </c>
      <c r="H108" s="205" t="s">
        <v>133</v>
      </c>
      <c r="I108" s="206"/>
      <c r="J108" s="448">
        <v>1</v>
      </c>
      <c r="K108" s="449">
        <v>3</v>
      </c>
      <c r="L108" s="449">
        <v>6</v>
      </c>
      <c r="M108" s="129"/>
      <c r="N108" s="129"/>
    </row>
    <row r="109" spans="1:14" s="231" customFormat="1" ht="27.75" customHeight="1">
      <c r="A109" s="450">
        <v>106</v>
      </c>
      <c r="B109" s="451" t="str">
        <f t="shared" si="11"/>
        <v>2000M-1-3</v>
      </c>
      <c r="C109" s="202"/>
      <c r="D109" s="202">
        <v>128</v>
      </c>
      <c r="E109" s="203">
        <v>36667</v>
      </c>
      <c r="F109" s="204" t="s">
        <v>673</v>
      </c>
      <c r="G109" s="208" t="s">
        <v>671</v>
      </c>
      <c r="H109" s="205" t="s">
        <v>521</v>
      </c>
      <c r="I109" s="206"/>
      <c r="J109" s="448">
        <v>1</v>
      </c>
      <c r="K109" s="449">
        <v>3</v>
      </c>
      <c r="L109" s="449">
        <v>6</v>
      </c>
      <c r="M109" s="129"/>
      <c r="N109" s="129"/>
    </row>
    <row r="110" spans="1:14" s="231" customFormat="1" ht="27.75" customHeight="1">
      <c r="A110" s="450">
        <v>107</v>
      </c>
      <c r="B110" s="451" t="str">
        <f t="shared" si="11"/>
        <v>100M.ENG-1-3</v>
      </c>
      <c r="C110" s="202"/>
      <c r="D110" s="202">
        <v>129</v>
      </c>
      <c r="E110" s="203">
        <v>36683</v>
      </c>
      <c r="F110" s="204" t="s">
        <v>672</v>
      </c>
      <c r="G110" s="208" t="s">
        <v>671</v>
      </c>
      <c r="H110" s="205" t="s">
        <v>307</v>
      </c>
      <c r="I110" s="206"/>
      <c r="J110" s="448">
        <v>1</v>
      </c>
      <c r="K110" s="449">
        <v>3</v>
      </c>
      <c r="L110" s="449">
        <v>6</v>
      </c>
      <c r="M110" s="129"/>
      <c r="N110" s="129"/>
    </row>
    <row r="111" spans="1:14" s="231" customFormat="1" ht="27.75" customHeight="1">
      <c r="A111" s="450">
        <v>108</v>
      </c>
      <c r="B111" s="451" t="str">
        <f t="shared" ref="B111:B116" si="12">CONCATENATE(H111,"-",L111)</f>
        <v>UZUN-6</v>
      </c>
      <c r="C111" s="202"/>
      <c r="D111" s="202">
        <v>131</v>
      </c>
      <c r="E111" s="203">
        <v>36526</v>
      </c>
      <c r="F111" s="204" t="s">
        <v>670</v>
      </c>
      <c r="G111" s="208" t="s">
        <v>671</v>
      </c>
      <c r="H111" s="205" t="s">
        <v>46</v>
      </c>
      <c r="I111" s="206"/>
      <c r="J111" s="448">
        <v>1</v>
      </c>
      <c r="K111" s="449">
        <v>3</v>
      </c>
      <c r="L111" s="449">
        <v>6</v>
      </c>
      <c r="M111" s="129"/>
      <c r="N111" s="129"/>
    </row>
    <row r="112" spans="1:14" s="231" customFormat="1" ht="27.75" customHeight="1">
      <c r="A112" s="450">
        <v>109</v>
      </c>
      <c r="B112" s="451" t="str">
        <f t="shared" si="12"/>
        <v>ÜÇADIM-6</v>
      </c>
      <c r="C112" s="202"/>
      <c r="D112" s="202">
        <v>133</v>
      </c>
      <c r="E112" s="203">
        <v>36589</v>
      </c>
      <c r="F112" s="204" t="s">
        <v>674</v>
      </c>
      <c r="G112" s="208" t="s">
        <v>671</v>
      </c>
      <c r="H112" s="205" t="s">
        <v>480</v>
      </c>
      <c r="I112" s="206"/>
      <c r="J112" s="448">
        <v>1</v>
      </c>
      <c r="K112" s="449">
        <v>3</v>
      </c>
      <c r="L112" s="449">
        <v>6</v>
      </c>
      <c r="M112" s="129"/>
      <c r="N112" s="129"/>
    </row>
    <row r="113" spans="1:14" s="231" customFormat="1" ht="27.75" customHeight="1">
      <c r="A113" s="450">
        <v>110</v>
      </c>
      <c r="B113" s="451" t="str">
        <f t="shared" si="12"/>
        <v>YÜKSEK-6</v>
      </c>
      <c r="C113" s="202"/>
      <c r="D113" s="202">
        <v>130</v>
      </c>
      <c r="E113" s="203">
        <v>36726</v>
      </c>
      <c r="F113" s="204" t="s">
        <v>675</v>
      </c>
      <c r="G113" s="208" t="s">
        <v>671</v>
      </c>
      <c r="H113" s="205" t="s">
        <v>47</v>
      </c>
      <c r="I113" s="206"/>
      <c r="J113" s="448">
        <v>1</v>
      </c>
      <c r="K113" s="449">
        <v>3</v>
      </c>
      <c r="L113" s="449">
        <v>6</v>
      </c>
      <c r="M113" s="129"/>
      <c r="N113" s="129"/>
    </row>
    <row r="114" spans="1:14" s="231" customFormat="1" ht="27.75" customHeight="1">
      <c r="A114" s="450">
        <v>111</v>
      </c>
      <c r="B114" s="451" t="str">
        <f t="shared" si="12"/>
        <v>GÜLLE-6</v>
      </c>
      <c r="C114" s="202"/>
      <c r="D114" s="202">
        <v>132</v>
      </c>
      <c r="E114" s="203">
        <v>36715</v>
      </c>
      <c r="F114" s="204" t="s">
        <v>897</v>
      </c>
      <c r="G114" s="208" t="s">
        <v>671</v>
      </c>
      <c r="H114" s="205" t="s">
        <v>309</v>
      </c>
      <c r="I114" s="206"/>
      <c r="J114" s="448">
        <v>1</v>
      </c>
      <c r="K114" s="449">
        <v>3</v>
      </c>
      <c r="L114" s="449">
        <v>6</v>
      </c>
      <c r="M114" s="129"/>
      <c r="N114" s="129"/>
    </row>
    <row r="115" spans="1:14" s="231" customFormat="1" ht="27.75" customHeight="1">
      <c r="A115" s="450">
        <v>112</v>
      </c>
      <c r="B115" s="451" t="str">
        <f t="shared" si="12"/>
        <v>DİSK-6</v>
      </c>
      <c r="C115" s="202"/>
      <c r="D115" s="202">
        <v>134</v>
      </c>
      <c r="E115" s="203">
        <v>36595</v>
      </c>
      <c r="F115" s="204" t="s">
        <v>676</v>
      </c>
      <c r="G115" s="208" t="s">
        <v>671</v>
      </c>
      <c r="H115" s="205" t="s">
        <v>344</v>
      </c>
      <c r="I115" s="206"/>
      <c r="J115" s="448">
        <v>1</v>
      </c>
      <c r="K115" s="449">
        <v>3</v>
      </c>
      <c r="L115" s="449">
        <v>6</v>
      </c>
      <c r="M115" s="129"/>
      <c r="N115" s="129"/>
    </row>
    <row r="116" spans="1:14" s="231" customFormat="1" ht="27.75" customHeight="1">
      <c r="A116" s="450">
        <v>113</v>
      </c>
      <c r="B116" s="451" t="str">
        <f t="shared" si="12"/>
        <v>CİRİT-6</v>
      </c>
      <c r="C116" s="202"/>
      <c r="D116" s="202">
        <v>134</v>
      </c>
      <c r="E116" s="203">
        <v>36595</v>
      </c>
      <c r="F116" s="204" t="s">
        <v>676</v>
      </c>
      <c r="G116" s="208" t="s">
        <v>671</v>
      </c>
      <c r="H116" s="205" t="s">
        <v>345</v>
      </c>
      <c r="I116" s="206"/>
      <c r="J116" s="448">
        <v>1</v>
      </c>
      <c r="K116" s="449">
        <v>3</v>
      </c>
      <c r="L116" s="449">
        <v>6</v>
      </c>
      <c r="M116" s="129"/>
      <c r="N116" s="129"/>
    </row>
    <row r="117" spans="1:14" s="231" customFormat="1" ht="27.75" customHeight="1">
      <c r="A117" s="450">
        <v>114</v>
      </c>
      <c r="B117" s="451" t="str">
        <f>CONCATENATE(H117,"-",J117,"-",K117)</f>
        <v>4X100M-1-3</v>
      </c>
      <c r="C117" s="202"/>
      <c r="D117" s="202">
        <v>129</v>
      </c>
      <c r="E117" s="203">
        <v>36683</v>
      </c>
      <c r="F117" s="204" t="s">
        <v>672</v>
      </c>
      <c r="G117" s="208" t="s">
        <v>671</v>
      </c>
      <c r="H117" s="205" t="s">
        <v>145</v>
      </c>
      <c r="I117" s="206"/>
      <c r="J117" s="448">
        <v>1</v>
      </c>
      <c r="K117" s="449">
        <v>3</v>
      </c>
      <c r="L117" s="449">
        <v>6</v>
      </c>
      <c r="M117" s="129"/>
      <c r="N117" s="129"/>
    </row>
    <row r="118" spans="1:14" s="231" customFormat="1" ht="27.75" customHeight="1">
      <c r="A118" s="450">
        <v>115</v>
      </c>
      <c r="B118" s="451" t="str">
        <f>CONCATENATE(H118,"-",J118,"-",K118)</f>
        <v>4X100M-1-3</v>
      </c>
      <c r="C118" s="202"/>
      <c r="D118" s="202">
        <v>135</v>
      </c>
      <c r="E118" s="203">
        <v>36686</v>
      </c>
      <c r="F118" s="204" t="s">
        <v>677</v>
      </c>
      <c r="G118" s="208" t="s">
        <v>671</v>
      </c>
      <c r="H118" s="205" t="s">
        <v>145</v>
      </c>
      <c r="I118" s="206"/>
      <c r="J118" s="448">
        <v>1</v>
      </c>
      <c r="K118" s="449">
        <v>3</v>
      </c>
      <c r="L118" s="449">
        <v>6</v>
      </c>
      <c r="M118" s="129"/>
      <c r="N118" s="129"/>
    </row>
    <row r="119" spans="1:14" s="231" customFormat="1" ht="27.75" customHeight="1">
      <c r="A119" s="450">
        <v>116</v>
      </c>
      <c r="B119" s="451" t="str">
        <f>CONCATENATE(H119,"-",J119,"-",K119)</f>
        <v>4X100M-1-3</v>
      </c>
      <c r="C119" s="202"/>
      <c r="D119" s="202">
        <v>128</v>
      </c>
      <c r="E119" s="203">
        <v>36667</v>
      </c>
      <c r="F119" s="204" t="s">
        <v>673</v>
      </c>
      <c r="G119" s="208" t="s">
        <v>671</v>
      </c>
      <c r="H119" s="205" t="s">
        <v>145</v>
      </c>
      <c r="I119" s="206"/>
      <c r="J119" s="448">
        <v>1</v>
      </c>
      <c r="K119" s="449">
        <v>3</v>
      </c>
      <c r="L119" s="449">
        <v>6</v>
      </c>
      <c r="M119" s="129"/>
      <c r="N119" s="129"/>
    </row>
    <row r="120" spans="1:14" s="231" customFormat="1" ht="27.75" customHeight="1">
      <c r="A120" s="450">
        <v>117</v>
      </c>
      <c r="B120" s="451" t="str">
        <f t="shared" ref="B120:B127" si="13">CONCATENATE(H120,"-",J120,"-",K120)</f>
        <v>4X100M-1-3</v>
      </c>
      <c r="C120" s="202"/>
      <c r="D120" s="202">
        <v>131</v>
      </c>
      <c r="E120" s="203">
        <v>36526</v>
      </c>
      <c r="F120" s="204" t="s">
        <v>670</v>
      </c>
      <c r="G120" s="208" t="s">
        <v>671</v>
      </c>
      <c r="H120" s="205" t="s">
        <v>145</v>
      </c>
      <c r="I120" s="206"/>
      <c r="J120" s="448">
        <v>1</v>
      </c>
      <c r="K120" s="449">
        <v>3</v>
      </c>
      <c r="L120" s="449">
        <v>6</v>
      </c>
      <c r="M120" s="129"/>
      <c r="N120" s="129"/>
    </row>
    <row r="121" spans="1:14" s="231" customFormat="1" ht="27.75" customHeight="1">
      <c r="A121" s="450">
        <v>118</v>
      </c>
      <c r="B121" s="451" t="str">
        <f t="shared" si="13"/>
        <v>4X100M--</v>
      </c>
      <c r="C121" s="202"/>
      <c r="D121" s="202"/>
      <c r="E121" s="203"/>
      <c r="F121" s="204" t="s">
        <v>896</v>
      </c>
      <c r="G121" s="208" t="s">
        <v>896</v>
      </c>
      <c r="H121" s="205" t="s">
        <v>145</v>
      </c>
      <c r="I121" s="206"/>
      <c r="J121" s="389"/>
      <c r="K121" s="389"/>
      <c r="L121" s="207"/>
      <c r="M121" s="129"/>
      <c r="N121" s="129"/>
    </row>
    <row r="122" spans="1:14" s="231" customFormat="1" ht="27.75" customHeight="1">
      <c r="A122" s="450">
        <v>119</v>
      </c>
      <c r="B122" s="451" t="str">
        <f t="shared" si="13"/>
        <v>4X100M--</v>
      </c>
      <c r="C122" s="202"/>
      <c r="D122" s="202"/>
      <c r="E122" s="203"/>
      <c r="F122" s="204" t="s">
        <v>896</v>
      </c>
      <c r="G122" s="208" t="s">
        <v>896</v>
      </c>
      <c r="H122" s="205" t="s">
        <v>145</v>
      </c>
      <c r="I122" s="206"/>
      <c r="J122" s="389"/>
      <c r="K122" s="389"/>
      <c r="L122" s="207"/>
      <c r="M122" s="129"/>
      <c r="N122" s="129"/>
    </row>
    <row r="123" spans="1:14" s="231" customFormat="1" ht="27.75" customHeight="1">
      <c r="A123" s="452">
        <v>120</v>
      </c>
      <c r="B123" s="453" t="str">
        <f t="shared" si="13"/>
        <v>100M-1-6</v>
      </c>
      <c r="C123" s="454"/>
      <c r="D123" s="455">
        <v>282</v>
      </c>
      <c r="E123" s="203">
        <v>36998</v>
      </c>
      <c r="F123" s="456" t="s">
        <v>678</v>
      </c>
      <c r="G123" s="466" t="s">
        <v>679</v>
      </c>
      <c r="H123" s="457" t="s">
        <v>144</v>
      </c>
      <c r="I123" s="458"/>
      <c r="J123" s="459">
        <v>1</v>
      </c>
      <c r="K123" s="460">
        <v>6</v>
      </c>
      <c r="L123" s="460">
        <v>5</v>
      </c>
      <c r="M123" s="129"/>
      <c r="N123" s="129"/>
    </row>
    <row r="124" spans="1:14" s="231" customFormat="1" ht="27.75" customHeight="1">
      <c r="A124" s="452">
        <v>121</v>
      </c>
      <c r="B124" s="453" t="str">
        <f t="shared" si="13"/>
        <v>300M-1-6</v>
      </c>
      <c r="C124" s="454"/>
      <c r="D124" s="455">
        <v>282</v>
      </c>
      <c r="E124" s="203">
        <v>36998</v>
      </c>
      <c r="F124" s="456" t="s">
        <v>678</v>
      </c>
      <c r="G124" s="466" t="s">
        <v>679</v>
      </c>
      <c r="H124" s="457" t="s">
        <v>343</v>
      </c>
      <c r="I124" s="458"/>
      <c r="J124" s="459">
        <v>1</v>
      </c>
      <c r="K124" s="460">
        <v>6</v>
      </c>
      <c r="L124" s="460">
        <v>5</v>
      </c>
      <c r="M124" s="129"/>
      <c r="N124" s="129"/>
    </row>
    <row r="125" spans="1:14" s="231" customFormat="1" ht="27.75" customHeight="1">
      <c r="A125" s="452">
        <v>122</v>
      </c>
      <c r="B125" s="453" t="str">
        <f t="shared" si="13"/>
        <v>800M-1-6</v>
      </c>
      <c r="C125" s="454"/>
      <c r="D125" s="455">
        <v>281</v>
      </c>
      <c r="E125" s="203">
        <v>36773</v>
      </c>
      <c r="F125" s="456" t="s">
        <v>680</v>
      </c>
      <c r="G125" s="466" t="s">
        <v>679</v>
      </c>
      <c r="H125" s="457" t="s">
        <v>133</v>
      </c>
      <c r="I125" s="458"/>
      <c r="J125" s="459">
        <v>1</v>
      </c>
      <c r="K125" s="460">
        <v>6</v>
      </c>
      <c r="L125" s="460">
        <v>5</v>
      </c>
      <c r="M125" s="129"/>
      <c r="N125" s="129"/>
    </row>
    <row r="126" spans="1:14" s="231" customFormat="1" ht="27.75" customHeight="1">
      <c r="A126" s="452">
        <v>123</v>
      </c>
      <c r="B126" s="453" t="str">
        <f t="shared" si="13"/>
        <v>2000M-1-6</v>
      </c>
      <c r="C126" s="454"/>
      <c r="D126" s="455">
        <v>281</v>
      </c>
      <c r="E126" s="203">
        <v>36773</v>
      </c>
      <c r="F126" s="456" t="s">
        <v>680</v>
      </c>
      <c r="G126" s="466" t="s">
        <v>679</v>
      </c>
      <c r="H126" s="457" t="s">
        <v>521</v>
      </c>
      <c r="I126" s="458"/>
      <c r="J126" s="459">
        <v>1</v>
      </c>
      <c r="K126" s="460">
        <v>6</v>
      </c>
      <c r="L126" s="460">
        <v>5</v>
      </c>
      <c r="M126" s="129"/>
      <c r="N126" s="129"/>
    </row>
    <row r="127" spans="1:14" s="231" customFormat="1" ht="27.75" customHeight="1">
      <c r="A127" s="452">
        <v>124</v>
      </c>
      <c r="B127" s="453" t="str">
        <f t="shared" si="13"/>
        <v>100M.ENG-1-6</v>
      </c>
      <c r="C127" s="454"/>
      <c r="D127" s="455">
        <v>285</v>
      </c>
      <c r="E127" s="203">
        <v>36529</v>
      </c>
      <c r="F127" s="456" t="s">
        <v>681</v>
      </c>
      <c r="G127" s="466" t="s">
        <v>679</v>
      </c>
      <c r="H127" s="457" t="s">
        <v>307</v>
      </c>
      <c r="I127" s="458"/>
      <c r="J127" s="459">
        <v>1</v>
      </c>
      <c r="K127" s="460">
        <v>6</v>
      </c>
      <c r="L127" s="460">
        <v>5</v>
      </c>
      <c r="M127" s="129"/>
      <c r="N127" s="129"/>
    </row>
    <row r="128" spans="1:14" s="231" customFormat="1" ht="27.75" customHeight="1">
      <c r="A128" s="452">
        <v>125</v>
      </c>
      <c r="B128" s="453" t="str">
        <f t="shared" ref="B128:B133" si="14">CONCATENATE(H128,"-",L128)</f>
        <v>UZUN-5</v>
      </c>
      <c r="C128" s="454"/>
      <c r="D128" s="455">
        <v>280</v>
      </c>
      <c r="E128" s="203">
        <v>36526</v>
      </c>
      <c r="F128" s="456" t="s">
        <v>682</v>
      </c>
      <c r="G128" s="466" t="s">
        <v>679</v>
      </c>
      <c r="H128" s="457" t="s">
        <v>46</v>
      </c>
      <c r="I128" s="458"/>
      <c r="J128" s="459">
        <v>1</v>
      </c>
      <c r="K128" s="460">
        <v>6</v>
      </c>
      <c r="L128" s="460">
        <v>5</v>
      </c>
      <c r="M128" s="129"/>
      <c r="N128" s="129"/>
    </row>
    <row r="129" spans="1:14" s="231" customFormat="1" ht="27.75" customHeight="1">
      <c r="A129" s="452">
        <v>126</v>
      </c>
      <c r="B129" s="453" t="str">
        <f t="shared" si="14"/>
        <v>ÜÇADIM-5</v>
      </c>
      <c r="C129" s="454"/>
      <c r="D129" s="455">
        <v>285</v>
      </c>
      <c r="E129" s="203">
        <v>36526</v>
      </c>
      <c r="F129" s="456" t="s">
        <v>681</v>
      </c>
      <c r="G129" s="466" t="s">
        <v>679</v>
      </c>
      <c r="H129" s="457" t="s">
        <v>480</v>
      </c>
      <c r="I129" s="458"/>
      <c r="J129" s="459">
        <v>1</v>
      </c>
      <c r="K129" s="460">
        <v>6</v>
      </c>
      <c r="L129" s="460">
        <v>5</v>
      </c>
      <c r="M129" s="129"/>
      <c r="N129" s="129"/>
    </row>
    <row r="130" spans="1:14" s="231" customFormat="1" ht="27.75" customHeight="1">
      <c r="A130" s="452">
        <v>127</v>
      </c>
      <c r="B130" s="453" t="str">
        <f t="shared" si="14"/>
        <v>YÜKSEK-5</v>
      </c>
      <c r="C130" s="454"/>
      <c r="D130" s="455">
        <v>288</v>
      </c>
      <c r="E130" s="203">
        <v>36637</v>
      </c>
      <c r="F130" s="456" t="s">
        <v>683</v>
      </c>
      <c r="G130" s="466" t="s">
        <v>679</v>
      </c>
      <c r="H130" s="457" t="s">
        <v>47</v>
      </c>
      <c r="I130" s="458"/>
      <c r="J130" s="459">
        <v>1</v>
      </c>
      <c r="K130" s="460">
        <v>6</v>
      </c>
      <c r="L130" s="460">
        <v>5</v>
      </c>
      <c r="M130" s="129"/>
      <c r="N130" s="129"/>
    </row>
    <row r="131" spans="1:14" s="231" customFormat="1" ht="27.75" customHeight="1">
      <c r="A131" s="452">
        <v>128</v>
      </c>
      <c r="B131" s="453" t="str">
        <f t="shared" si="14"/>
        <v>GÜLLE-5</v>
      </c>
      <c r="C131" s="454"/>
      <c r="D131" s="455">
        <v>286</v>
      </c>
      <c r="E131" s="203">
        <v>37019</v>
      </c>
      <c r="F131" s="456" t="s">
        <v>684</v>
      </c>
      <c r="G131" s="466" t="s">
        <v>679</v>
      </c>
      <c r="H131" s="457" t="s">
        <v>309</v>
      </c>
      <c r="I131" s="458"/>
      <c r="J131" s="459">
        <v>1</v>
      </c>
      <c r="K131" s="460">
        <v>6</v>
      </c>
      <c r="L131" s="460">
        <v>5</v>
      </c>
      <c r="M131" s="129"/>
      <c r="N131" s="129"/>
    </row>
    <row r="132" spans="1:14" s="231" customFormat="1" ht="27.75" customHeight="1">
      <c r="A132" s="452">
        <v>129</v>
      </c>
      <c r="B132" s="453" t="str">
        <f t="shared" si="14"/>
        <v>DİSK-5</v>
      </c>
      <c r="C132" s="454"/>
      <c r="D132" s="455">
        <v>289</v>
      </c>
      <c r="E132" s="203">
        <v>36585</v>
      </c>
      <c r="F132" s="456" t="s">
        <v>685</v>
      </c>
      <c r="G132" s="466" t="s">
        <v>679</v>
      </c>
      <c r="H132" s="457" t="s">
        <v>344</v>
      </c>
      <c r="I132" s="458"/>
      <c r="J132" s="459">
        <v>1</v>
      </c>
      <c r="K132" s="460">
        <v>6</v>
      </c>
      <c r="L132" s="460">
        <v>5</v>
      </c>
      <c r="M132" s="129"/>
      <c r="N132" s="129"/>
    </row>
    <row r="133" spans="1:14" s="231" customFormat="1" ht="27.75" customHeight="1">
      <c r="A133" s="452">
        <v>130</v>
      </c>
      <c r="B133" s="453" t="str">
        <f t="shared" si="14"/>
        <v>CİRİT-5</v>
      </c>
      <c r="C133" s="454"/>
      <c r="D133" s="455">
        <v>284</v>
      </c>
      <c r="E133" s="203">
        <v>36564</v>
      </c>
      <c r="F133" s="456" t="s">
        <v>686</v>
      </c>
      <c r="G133" s="466" t="s">
        <v>679</v>
      </c>
      <c r="H133" s="457" t="s">
        <v>345</v>
      </c>
      <c r="I133" s="458"/>
      <c r="J133" s="459">
        <v>1</v>
      </c>
      <c r="K133" s="460">
        <v>6</v>
      </c>
      <c r="L133" s="460">
        <v>5</v>
      </c>
      <c r="M133" s="129"/>
      <c r="N133" s="129"/>
    </row>
    <row r="134" spans="1:14" s="231" customFormat="1" ht="27.75" customHeight="1">
      <c r="A134" s="452">
        <v>131</v>
      </c>
      <c r="B134" s="453" t="str">
        <f>CONCATENATE(H134,"-",J134,"-",K134)</f>
        <v>4X100M-1-6</v>
      </c>
      <c r="C134" s="454"/>
      <c r="D134" s="455">
        <v>285</v>
      </c>
      <c r="E134" s="203">
        <v>36529</v>
      </c>
      <c r="F134" s="455" t="s">
        <v>681</v>
      </c>
      <c r="G134" s="466" t="s">
        <v>679</v>
      </c>
      <c r="H134" s="457" t="s">
        <v>145</v>
      </c>
      <c r="I134" s="458"/>
      <c r="J134" s="459">
        <v>1</v>
      </c>
      <c r="K134" s="460">
        <v>6</v>
      </c>
      <c r="L134" s="460">
        <v>5</v>
      </c>
      <c r="M134" s="129"/>
      <c r="N134" s="129"/>
    </row>
    <row r="135" spans="1:14" s="231" customFormat="1" ht="27.75" customHeight="1">
      <c r="A135" s="452">
        <v>132</v>
      </c>
      <c r="B135" s="453" t="str">
        <f>CONCATENATE(H135,"-",J135,"-",K135)</f>
        <v>4X100M-1-6</v>
      </c>
      <c r="C135" s="454"/>
      <c r="D135" s="455">
        <v>282</v>
      </c>
      <c r="E135" s="203">
        <v>36998</v>
      </c>
      <c r="F135" s="466" t="s">
        <v>678</v>
      </c>
      <c r="G135" s="466" t="s">
        <v>679</v>
      </c>
      <c r="H135" s="457" t="s">
        <v>145</v>
      </c>
      <c r="I135" s="458"/>
      <c r="J135" s="459">
        <v>1</v>
      </c>
      <c r="K135" s="460">
        <v>6</v>
      </c>
      <c r="L135" s="460">
        <v>5</v>
      </c>
      <c r="M135" s="129"/>
      <c r="N135" s="129"/>
    </row>
    <row r="136" spans="1:14" s="231" customFormat="1" ht="27.75" customHeight="1">
      <c r="A136" s="452">
        <v>133</v>
      </c>
      <c r="B136" s="453" t="str">
        <f>CONCATENATE(H136,"-",J136,"-",K136)</f>
        <v>4X100M-1-6</v>
      </c>
      <c r="C136" s="454"/>
      <c r="D136" s="455">
        <v>280</v>
      </c>
      <c r="E136" s="203">
        <v>36526</v>
      </c>
      <c r="F136" s="466" t="s">
        <v>682</v>
      </c>
      <c r="G136" s="466" t="s">
        <v>679</v>
      </c>
      <c r="H136" s="457" t="s">
        <v>145</v>
      </c>
      <c r="I136" s="458"/>
      <c r="J136" s="459">
        <v>1</v>
      </c>
      <c r="K136" s="460">
        <v>6</v>
      </c>
      <c r="L136" s="460">
        <v>5</v>
      </c>
      <c r="M136" s="129"/>
      <c r="N136" s="129"/>
    </row>
    <row r="137" spans="1:14" s="231" customFormat="1" ht="27.75" customHeight="1">
      <c r="A137" s="452">
        <v>134</v>
      </c>
      <c r="B137" s="453" t="str">
        <f t="shared" ref="B137:B144" si="15">CONCATENATE(H137,"-",J137,"-",K137)</f>
        <v>4X100M-1-6</v>
      </c>
      <c r="C137" s="454"/>
      <c r="D137" s="455">
        <v>287</v>
      </c>
      <c r="E137" s="203">
        <v>36593</v>
      </c>
      <c r="F137" s="466" t="s">
        <v>687</v>
      </c>
      <c r="G137" s="466" t="s">
        <v>679</v>
      </c>
      <c r="H137" s="457" t="s">
        <v>145</v>
      </c>
      <c r="I137" s="458"/>
      <c r="J137" s="459">
        <v>1</v>
      </c>
      <c r="K137" s="460">
        <v>6</v>
      </c>
      <c r="L137" s="460">
        <v>5</v>
      </c>
      <c r="M137" s="129"/>
      <c r="N137" s="129"/>
    </row>
    <row r="138" spans="1:14" s="231" customFormat="1" ht="27.75" customHeight="1">
      <c r="A138" s="452">
        <v>135</v>
      </c>
      <c r="B138" s="453" t="str">
        <f t="shared" si="15"/>
        <v>4X100M--</v>
      </c>
      <c r="C138" s="454"/>
      <c r="D138" s="454">
        <v>283</v>
      </c>
      <c r="E138" s="461">
        <v>37050</v>
      </c>
      <c r="F138" s="466" t="s">
        <v>688</v>
      </c>
      <c r="G138" s="463" t="s">
        <v>689</v>
      </c>
      <c r="H138" s="457" t="s">
        <v>145</v>
      </c>
      <c r="I138" s="458"/>
      <c r="J138" s="464"/>
      <c r="K138" s="464"/>
      <c r="L138" s="465"/>
      <c r="M138" s="129"/>
      <c r="N138" s="129"/>
    </row>
    <row r="139" spans="1:14" s="231" customFormat="1" ht="27.75" customHeight="1">
      <c r="A139" s="452">
        <v>136</v>
      </c>
      <c r="B139" s="453" t="str">
        <f t="shared" si="15"/>
        <v>4X100M--</v>
      </c>
      <c r="C139" s="454"/>
      <c r="D139" s="454"/>
      <c r="E139" s="461"/>
      <c r="F139" s="462" t="s">
        <v>896</v>
      </c>
      <c r="G139" s="463" t="s">
        <v>896</v>
      </c>
      <c r="H139" s="457" t="s">
        <v>145</v>
      </c>
      <c r="I139" s="458"/>
      <c r="J139" s="464"/>
      <c r="K139" s="464"/>
      <c r="L139" s="465"/>
      <c r="M139" s="129"/>
      <c r="N139" s="129"/>
    </row>
    <row r="140" spans="1:14" s="231" customFormat="1" ht="27.75" customHeight="1">
      <c r="A140" s="450">
        <v>137</v>
      </c>
      <c r="B140" s="451" t="str">
        <f t="shared" si="15"/>
        <v>100M-2-2</v>
      </c>
      <c r="C140" s="202"/>
      <c r="D140" s="202">
        <v>137</v>
      </c>
      <c r="E140" s="203">
        <v>36809</v>
      </c>
      <c r="F140" s="204" t="s">
        <v>690</v>
      </c>
      <c r="G140" s="208" t="s">
        <v>691</v>
      </c>
      <c r="H140" s="205" t="s">
        <v>144</v>
      </c>
      <c r="I140" s="206"/>
      <c r="J140" s="448">
        <v>2</v>
      </c>
      <c r="K140" s="449">
        <v>2</v>
      </c>
      <c r="L140" s="449">
        <v>12</v>
      </c>
      <c r="M140" s="129"/>
      <c r="N140" s="129"/>
    </row>
    <row r="141" spans="1:14" s="231" customFormat="1" ht="27.75" customHeight="1">
      <c r="A141" s="450">
        <v>138</v>
      </c>
      <c r="B141" s="451" t="str">
        <f t="shared" si="15"/>
        <v>300M-2-2</v>
      </c>
      <c r="C141" s="202"/>
      <c r="D141" s="202">
        <v>138</v>
      </c>
      <c r="E141" s="203">
        <v>36558</v>
      </c>
      <c r="F141" s="204" t="s">
        <v>692</v>
      </c>
      <c r="G141" s="208" t="s">
        <v>691</v>
      </c>
      <c r="H141" s="205" t="s">
        <v>343</v>
      </c>
      <c r="I141" s="206"/>
      <c r="J141" s="448">
        <v>2</v>
      </c>
      <c r="K141" s="449">
        <v>2</v>
      </c>
      <c r="L141" s="449">
        <v>12</v>
      </c>
      <c r="M141" s="129"/>
      <c r="N141" s="129"/>
    </row>
    <row r="142" spans="1:14" s="231" customFormat="1" ht="27.75" customHeight="1">
      <c r="A142" s="450">
        <v>139</v>
      </c>
      <c r="B142" s="451" t="str">
        <f t="shared" si="15"/>
        <v>800M-2-2</v>
      </c>
      <c r="C142" s="202"/>
      <c r="D142" s="202">
        <v>143</v>
      </c>
      <c r="E142" s="203">
        <v>36880</v>
      </c>
      <c r="F142" s="204" t="s">
        <v>693</v>
      </c>
      <c r="G142" s="208" t="s">
        <v>691</v>
      </c>
      <c r="H142" s="205" t="s">
        <v>133</v>
      </c>
      <c r="I142" s="206"/>
      <c r="J142" s="448">
        <v>2</v>
      </c>
      <c r="K142" s="449">
        <v>2</v>
      </c>
      <c r="L142" s="449">
        <v>12</v>
      </c>
      <c r="M142" s="129"/>
      <c r="N142" s="129"/>
    </row>
    <row r="143" spans="1:14" s="231" customFormat="1" ht="27.75" customHeight="1">
      <c r="A143" s="450">
        <v>140</v>
      </c>
      <c r="B143" s="451" t="str">
        <f t="shared" si="15"/>
        <v>2000M-2-2</v>
      </c>
      <c r="C143" s="202"/>
      <c r="D143" s="202">
        <v>136</v>
      </c>
      <c r="E143" s="203">
        <v>36526</v>
      </c>
      <c r="F143" s="204" t="s">
        <v>694</v>
      </c>
      <c r="G143" s="208" t="s">
        <v>691</v>
      </c>
      <c r="H143" s="205" t="s">
        <v>521</v>
      </c>
      <c r="I143" s="206"/>
      <c r="J143" s="448">
        <v>2</v>
      </c>
      <c r="K143" s="449">
        <v>2</v>
      </c>
      <c r="L143" s="449">
        <v>12</v>
      </c>
      <c r="M143" s="129"/>
      <c r="N143" s="129"/>
    </row>
    <row r="144" spans="1:14" s="231" customFormat="1" ht="27.75" customHeight="1">
      <c r="A144" s="450">
        <v>141</v>
      </c>
      <c r="B144" s="451" t="str">
        <f t="shared" si="15"/>
        <v>100M.ENG-2-2</v>
      </c>
      <c r="C144" s="202"/>
      <c r="D144" s="202">
        <v>141</v>
      </c>
      <c r="E144" s="203">
        <v>36566</v>
      </c>
      <c r="F144" s="204" t="s">
        <v>695</v>
      </c>
      <c r="G144" s="208" t="s">
        <v>691</v>
      </c>
      <c r="H144" s="205" t="s">
        <v>307</v>
      </c>
      <c r="I144" s="206"/>
      <c r="J144" s="448">
        <v>2</v>
      </c>
      <c r="K144" s="449">
        <v>2</v>
      </c>
      <c r="L144" s="449">
        <v>12</v>
      </c>
      <c r="M144" s="129"/>
      <c r="N144" s="129"/>
    </row>
    <row r="145" spans="1:14" s="231" customFormat="1" ht="27.75" customHeight="1">
      <c r="A145" s="450">
        <v>142</v>
      </c>
      <c r="B145" s="451" t="str">
        <f t="shared" ref="B145:B150" si="16">CONCATENATE(H145,"-",L145)</f>
        <v>UZUN-12</v>
      </c>
      <c r="C145" s="202"/>
      <c r="D145" s="202">
        <v>138</v>
      </c>
      <c r="E145" s="203">
        <v>36558</v>
      </c>
      <c r="F145" s="204" t="s">
        <v>692</v>
      </c>
      <c r="G145" s="208" t="s">
        <v>691</v>
      </c>
      <c r="H145" s="205" t="s">
        <v>46</v>
      </c>
      <c r="I145" s="206"/>
      <c r="J145" s="448">
        <v>2</v>
      </c>
      <c r="K145" s="449">
        <v>2</v>
      </c>
      <c r="L145" s="449">
        <v>12</v>
      </c>
      <c r="M145" s="129"/>
      <c r="N145" s="129"/>
    </row>
    <row r="146" spans="1:14" s="231" customFormat="1" ht="27.75" customHeight="1">
      <c r="A146" s="450">
        <v>143</v>
      </c>
      <c r="B146" s="451" t="str">
        <f t="shared" si="16"/>
        <v>ÜÇADIM-12</v>
      </c>
      <c r="C146" s="202"/>
      <c r="D146" s="202">
        <v>141</v>
      </c>
      <c r="E146" s="203">
        <v>36566</v>
      </c>
      <c r="F146" s="204" t="s">
        <v>695</v>
      </c>
      <c r="G146" s="208" t="s">
        <v>691</v>
      </c>
      <c r="H146" s="205" t="s">
        <v>480</v>
      </c>
      <c r="I146" s="206"/>
      <c r="J146" s="448">
        <v>2</v>
      </c>
      <c r="K146" s="449">
        <v>2</v>
      </c>
      <c r="L146" s="449">
        <v>12</v>
      </c>
      <c r="M146" s="129"/>
      <c r="N146" s="129"/>
    </row>
    <row r="147" spans="1:14" s="231" customFormat="1" ht="27.75" customHeight="1">
      <c r="A147" s="450">
        <v>144</v>
      </c>
      <c r="B147" s="451" t="str">
        <f t="shared" si="16"/>
        <v>YÜKSEK-12</v>
      </c>
      <c r="C147" s="202"/>
      <c r="D147" s="202">
        <v>139</v>
      </c>
      <c r="E147" s="203">
        <v>36552</v>
      </c>
      <c r="F147" s="204" t="s">
        <v>696</v>
      </c>
      <c r="G147" s="208" t="s">
        <v>691</v>
      </c>
      <c r="H147" s="205" t="s">
        <v>47</v>
      </c>
      <c r="I147" s="206"/>
      <c r="J147" s="448">
        <v>2</v>
      </c>
      <c r="K147" s="449">
        <v>2</v>
      </c>
      <c r="L147" s="449">
        <v>12</v>
      </c>
      <c r="M147" s="129"/>
      <c r="N147" s="129"/>
    </row>
    <row r="148" spans="1:14" s="231" customFormat="1" ht="27.75" customHeight="1">
      <c r="A148" s="450">
        <v>145</v>
      </c>
      <c r="B148" s="451" t="str">
        <f t="shared" si="16"/>
        <v>GÜLLE-12</v>
      </c>
      <c r="C148" s="202"/>
      <c r="D148" s="202">
        <v>144</v>
      </c>
      <c r="E148" s="203">
        <v>36581</v>
      </c>
      <c r="F148" s="204" t="s">
        <v>697</v>
      </c>
      <c r="G148" s="208" t="s">
        <v>691</v>
      </c>
      <c r="H148" s="205" t="s">
        <v>309</v>
      </c>
      <c r="I148" s="206"/>
      <c r="J148" s="448">
        <v>2</v>
      </c>
      <c r="K148" s="449">
        <v>2</v>
      </c>
      <c r="L148" s="449">
        <v>12</v>
      </c>
      <c r="M148" s="129"/>
      <c r="N148" s="129"/>
    </row>
    <row r="149" spans="1:14" s="231" customFormat="1" ht="27.75" customHeight="1">
      <c r="A149" s="450">
        <v>146</v>
      </c>
      <c r="B149" s="451" t="str">
        <f t="shared" si="16"/>
        <v>DİSK-12</v>
      </c>
      <c r="C149" s="202"/>
      <c r="D149" s="202">
        <v>140</v>
      </c>
      <c r="E149" s="203">
        <v>36647</v>
      </c>
      <c r="F149" s="204" t="s">
        <v>698</v>
      </c>
      <c r="G149" s="208" t="s">
        <v>691</v>
      </c>
      <c r="H149" s="205" t="s">
        <v>344</v>
      </c>
      <c r="I149" s="206"/>
      <c r="J149" s="448">
        <v>2</v>
      </c>
      <c r="K149" s="449">
        <v>2</v>
      </c>
      <c r="L149" s="449">
        <v>12</v>
      </c>
      <c r="M149" s="129"/>
      <c r="N149" s="129"/>
    </row>
    <row r="150" spans="1:14" s="231" customFormat="1" ht="27.75" customHeight="1">
      <c r="A150" s="450">
        <v>147</v>
      </c>
      <c r="B150" s="451" t="str">
        <f t="shared" si="16"/>
        <v>CİRİT-12</v>
      </c>
      <c r="C150" s="202"/>
      <c r="D150" s="202">
        <v>136</v>
      </c>
      <c r="E150" s="203">
        <v>36526</v>
      </c>
      <c r="F150" s="204" t="s">
        <v>694</v>
      </c>
      <c r="G150" s="208" t="s">
        <v>691</v>
      </c>
      <c r="H150" s="205" t="s">
        <v>345</v>
      </c>
      <c r="I150" s="206"/>
      <c r="J150" s="448">
        <v>2</v>
      </c>
      <c r="K150" s="449">
        <v>2</v>
      </c>
      <c r="L150" s="449">
        <v>12</v>
      </c>
      <c r="M150" s="129"/>
      <c r="N150" s="129"/>
    </row>
    <row r="151" spans="1:14" s="231" customFormat="1" ht="27.75" customHeight="1">
      <c r="A151" s="450">
        <v>148</v>
      </c>
      <c r="B151" s="451" t="str">
        <f>CONCATENATE(H151,"-",J151,"-",K151)</f>
        <v>4X100M-2-2</v>
      </c>
      <c r="C151" s="202"/>
      <c r="D151" s="202">
        <v>138</v>
      </c>
      <c r="E151" s="203">
        <v>36558</v>
      </c>
      <c r="F151" s="204" t="s">
        <v>692</v>
      </c>
      <c r="G151" s="208" t="s">
        <v>691</v>
      </c>
      <c r="H151" s="205" t="s">
        <v>145</v>
      </c>
      <c r="I151" s="206"/>
      <c r="J151" s="448">
        <v>2</v>
      </c>
      <c r="K151" s="449">
        <v>2</v>
      </c>
      <c r="L151" s="449">
        <v>12</v>
      </c>
      <c r="M151" s="129"/>
      <c r="N151" s="129"/>
    </row>
    <row r="152" spans="1:14" s="231" customFormat="1" ht="27.75" customHeight="1">
      <c r="A152" s="450">
        <v>149</v>
      </c>
      <c r="B152" s="451" t="str">
        <f>CONCATENATE(H152,"-",J152,"-",K152)</f>
        <v>4X100M-2-2</v>
      </c>
      <c r="C152" s="202"/>
      <c r="D152" s="202">
        <v>136</v>
      </c>
      <c r="E152" s="203">
        <v>36526</v>
      </c>
      <c r="F152" s="204" t="s">
        <v>694</v>
      </c>
      <c r="G152" s="208" t="s">
        <v>691</v>
      </c>
      <c r="H152" s="205" t="s">
        <v>145</v>
      </c>
      <c r="I152" s="206"/>
      <c r="J152" s="448">
        <v>2</v>
      </c>
      <c r="K152" s="449">
        <v>2</v>
      </c>
      <c r="L152" s="449">
        <v>12</v>
      </c>
      <c r="M152" s="129"/>
      <c r="N152" s="129"/>
    </row>
    <row r="153" spans="1:14" s="231" customFormat="1" ht="27.75" customHeight="1">
      <c r="A153" s="450">
        <v>150</v>
      </c>
      <c r="B153" s="451" t="str">
        <f>CONCATENATE(H153,"-",J153,"-",K153)</f>
        <v>4X100M-2-2</v>
      </c>
      <c r="C153" s="202"/>
      <c r="D153" s="202">
        <v>141</v>
      </c>
      <c r="E153" s="203">
        <v>36566</v>
      </c>
      <c r="F153" s="204" t="s">
        <v>695</v>
      </c>
      <c r="G153" s="208" t="s">
        <v>691</v>
      </c>
      <c r="H153" s="205" t="s">
        <v>145</v>
      </c>
      <c r="I153" s="206"/>
      <c r="J153" s="448">
        <v>2</v>
      </c>
      <c r="K153" s="449">
        <v>2</v>
      </c>
      <c r="L153" s="449">
        <v>12</v>
      </c>
      <c r="M153" s="129"/>
      <c r="N153" s="129"/>
    </row>
    <row r="154" spans="1:14" s="231" customFormat="1" ht="27.75" customHeight="1">
      <c r="A154" s="450">
        <v>151</v>
      </c>
      <c r="B154" s="451" t="str">
        <f>CONCATENATE(H154,"-",J154,"-",K154)</f>
        <v>4X100M-2-2</v>
      </c>
      <c r="C154" s="202"/>
      <c r="D154" s="202">
        <v>137</v>
      </c>
      <c r="E154" s="203">
        <v>36809</v>
      </c>
      <c r="F154" s="204" t="s">
        <v>690</v>
      </c>
      <c r="G154" s="208" t="s">
        <v>691</v>
      </c>
      <c r="H154" s="205" t="s">
        <v>145</v>
      </c>
      <c r="I154" s="206"/>
      <c r="J154" s="448">
        <v>2</v>
      </c>
      <c r="K154" s="449">
        <v>2</v>
      </c>
      <c r="L154" s="449">
        <v>12</v>
      </c>
      <c r="M154" s="129"/>
      <c r="N154" s="129"/>
    </row>
    <row r="155" spans="1:14" s="231" customFormat="1" ht="27.75" customHeight="1">
      <c r="A155" s="450">
        <v>152</v>
      </c>
      <c r="B155" s="451" t="str">
        <f>CONCATENATE(H155,"-",J155,"-",K155)</f>
        <v>4X100M--</v>
      </c>
      <c r="C155" s="202"/>
      <c r="D155" s="202"/>
      <c r="E155" s="203"/>
      <c r="F155" s="204" t="s">
        <v>896</v>
      </c>
      <c r="G155" s="208" t="s">
        <v>896</v>
      </c>
      <c r="H155" s="205" t="s">
        <v>145</v>
      </c>
      <c r="I155" s="206"/>
      <c r="J155" s="389"/>
      <c r="K155" s="389"/>
      <c r="L155" s="207"/>
      <c r="M155" s="129"/>
      <c r="N155" s="129"/>
    </row>
    <row r="156" spans="1:14" s="231" customFormat="1" ht="27.75" customHeight="1">
      <c r="A156" s="450">
        <v>153</v>
      </c>
      <c r="B156" s="451" t="str">
        <f t="shared" ref="B156:B161" si="17">CONCATENATE(H156,"-",J156,"-",K156)</f>
        <v>4X100M--</v>
      </c>
      <c r="C156" s="202"/>
      <c r="D156" s="202"/>
      <c r="E156" s="203"/>
      <c r="F156" s="204" t="s">
        <v>896</v>
      </c>
      <c r="G156" s="208" t="s">
        <v>896</v>
      </c>
      <c r="H156" s="205" t="s">
        <v>145</v>
      </c>
      <c r="I156" s="206"/>
      <c r="J156" s="389"/>
      <c r="K156" s="389"/>
      <c r="L156" s="207"/>
      <c r="M156" s="129"/>
      <c r="N156" s="129"/>
    </row>
    <row r="157" spans="1:14" s="231" customFormat="1" ht="27.75" customHeight="1">
      <c r="A157" s="452">
        <v>154</v>
      </c>
      <c r="B157" s="453" t="str">
        <f t="shared" si="17"/>
        <v>100M-2-3</v>
      </c>
      <c r="C157" s="454"/>
      <c r="D157" s="455">
        <v>146</v>
      </c>
      <c r="E157" s="203">
        <v>36735</v>
      </c>
      <c r="F157" s="456" t="s">
        <v>699</v>
      </c>
      <c r="G157" s="455" t="s">
        <v>700</v>
      </c>
      <c r="H157" s="457" t="s">
        <v>144</v>
      </c>
      <c r="I157" s="458"/>
      <c r="J157" s="459">
        <v>2</v>
      </c>
      <c r="K157" s="460">
        <v>3</v>
      </c>
      <c r="L157" s="460">
        <v>14</v>
      </c>
      <c r="M157" s="129"/>
      <c r="N157" s="129"/>
    </row>
    <row r="158" spans="1:14" s="231" customFormat="1" ht="27.75" customHeight="1">
      <c r="A158" s="452">
        <v>155</v>
      </c>
      <c r="B158" s="453" t="str">
        <f t="shared" si="17"/>
        <v>300M-2-3</v>
      </c>
      <c r="C158" s="454"/>
      <c r="D158" s="455">
        <v>149</v>
      </c>
      <c r="E158" s="203">
        <v>36613</v>
      </c>
      <c r="F158" s="456" t="s">
        <v>701</v>
      </c>
      <c r="G158" s="455" t="s">
        <v>700</v>
      </c>
      <c r="H158" s="457" t="s">
        <v>343</v>
      </c>
      <c r="I158" s="458"/>
      <c r="J158" s="459">
        <v>2</v>
      </c>
      <c r="K158" s="460">
        <v>3</v>
      </c>
      <c r="L158" s="460">
        <v>14</v>
      </c>
      <c r="M158" s="129"/>
      <c r="N158" s="129"/>
    </row>
    <row r="159" spans="1:14" s="231" customFormat="1" ht="27.75" customHeight="1">
      <c r="A159" s="452">
        <v>156</v>
      </c>
      <c r="B159" s="453" t="str">
        <f t="shared" si="17"/>
        <v>800M-2-3</v>
      </c>
      <c r="C159" s="454"/>
      <c r="D159" s="455">
        <v>145</v>
      </c>
      <c r="E159" s="203">
        <v>36716</v>
      </c>
      <c r="F159" s="456" t="s">
        <v>702</v>
      </c>
      <c r="G159" s="455" t="s">
        <v>700</v>
      </c>
      <c r="H159" s="457" t="s">
        <v>133</v>
      </c>
      <c r="I159" s="458"/>
      <c r="J159" s="459">
        <v>2</v>
      </c>
      <c r="K159" s="460">
        <v>3</v>
      </c>
      <c r="L159" s="460">
        <v>14</v>
      </c>
      <c r="M159" s="129"/>
      <c r="N159" s="129"/>
    </row>
    <row r="160" spans="1:14" s="231" customFormat="1" ht="27.75" customHeight="1">
      <c r="A160" s="452">
        <v>157</v>
      </c>
      <c r="B160" s="453" t="str">
        <f t="shared" si="17"/>
        <v>2000M-2-3</v>
      </c>
      <c r="C160" s="454"/>
      <c r="D160" s="455">
        <v>145</v>
      </c>
      <c r="E160" s="203">
        <v>36716</v>
      </c>
      <c r="F160" s="456" t="s">
        <v>702</v>
      </c>
      <c r="G160" s="455" t="s">
        <v>700</v>
      </c>
      <c r="H160" s="457" t="s">
        <v>521</v>
      </c>
      <c r="I160" s="458"/>
      <c r="J160" s="459">
        <v>2</v>
      </c>
      <c r="K160" s="460">
        <v>3</v>
      </c>
      <c r="L160" s="460">
        <v>14</v>
      </c>
      <c r="M160" s="129"/>
      <c r="N160" s="129"/>
    </row>
    <row r="161" spans="1:14" s="231" customFormat="1" ht="27.75" customHeight="1">
      <c r="A161" s="452">
        <v>158</v>
      </c>
      <c r="B161" s="453" t="str">
        <f t="shared" si="17"/>
        <v>100M.ENG-2-3</v>
      </c>
      <c r="C161" s="454"/>
      <c r="D161" s="455">
        <v>148</v>
      </c>
      <c r="E161" s="203">
        <v>36597</v>
      </c>
      <c r="F161" s="456" t="s">
        <v>703</v>
      </c>
      <c r="G161" s="455" t="s">
        <v>700</v>
      </c>
      <c r="H161" s="457" t="s">
        <v>307</v>
      </c>
      <c r="I161" s="458"/>
      <c r="J161" s="459">
        <v>2</v>
      </c>
      <c r="K161" s="460">
        <v>3</v>
      </c>
      <c r="L161" s="460">
        <v>14</v>
      </c>
      <c r="M161" s="129"/>
      <c r="N161" s="129"/>
    </row>
    <row r="162" spans="1:14" s="231" customFormat="1" ht="27.75" customHeight="1">
      <c r="A162" s="452">
        <v>159</v>
      </c>
      <c r="B162" s="453" t="str">
        <f t="shared" ref="B162:B167" si="18">CONCATENATE(H162,"-",L162)</f>
        <v>UZUN-14</v>
      </c>
      <c r="C162" s="454"/>
      <c r="D162" s="455">
        <v>151</v>
      </c>
      <c r="E162" s="203" t="s">
        <v>704</v>
      </c>
      <c r="F162" s="456" t="s">
        <v>705</v>
      </c>
      <c r="G162" s="455" t="s">
        <v>700</v>
      </c>
      <c r="H162" s="457" t="s">
        <v>46</v>
      </c>
      <c r="I162" s="458"/>
      <c r="J162" s="459">
        <v>2</v>
      </c>
      <c r="K162" s="460">
        <v>3</v>
      </c>
      <c r="L162" s="460">
        <v>14</v>
      </c>
      <c r="M162" s="129"/>
      <c r="N162" s="129"/>
    </row>
    <row r="163" spans="1:14" s="231" customFormat="1" ht="27.75" customHeight="1">
      <c r="A163" s="452">
        <v>160</v>
      </c>
      <c r="B163" s="453" t="str">
        <f t="shared" si="18"/>
        <v>ÜÇADIM-14</v>
      </c>
      <c r="C163" s="454"/>
      <c r="D163" s="455">
        <v>148</v>
      </c>
      <c r="E163" s="203">
        <v>36597</v>
      </c>
      <c r="F163" s="456" t="s">
        <v>703</v>
      </c>
      <c r="G163" s="455" t="s">
        <v>700</v>
      </c>
      <c r="H163" s="457" t="s">
        <v>480</v>
      </c>
      <c r="I163" s="458"/>
      <c r="J163" s="459">
        <v>2</v>
      </c>
      <c r="K163" s="460">
        <v>3</v>
      </c>
      <c r="L163" s="460">
        <v>14</v>
      </c>
      <c r="M163" s="129"/>
      <c r="N163" s="129"/>
    </row>
    <row r="164" spans="1:14" s="231" customFormat="1" ht="27.75" customHeight="1">
      <c r="A164" s="452">
        <v>161</v>
      </c>
      <c r="B164" s="453" t="str">
        <f t="shared" si="18"/>
        <v>YÜKSEK-14</v>
      </c>
      <c r="C164" s="454"/>
      <c r="D164" s="455">
        <v>147</v>
      </c>
      <c r="E164" s="203">
        <v>36702</v>
      </c>
      <c r="F164" s="456" t="s">
        <v>706</v>
      </c>
      <c r="G164" s="455" t="s">
        <v>700</v>
      </c>
      <c r="H164" s="457" t="s">
        <v>47</v>
      </c>
      <c r="I164" s="458"/>
      <c r="J164" s="459">
        <v>2</v>
      </c>
      <c r="K164" s="460">
        <v>3</v>
      </c>
      <c r="L164" s="460">
        <v>14</v>
      </c>
      <c r="M164" s="129"/>
      <c r="N164" s="129"/>
    </row>
    <row r="165" spans="1:14" s="231" customFormat="1" ht="27.75" customHeight="1">
      <c r="A165" s="452">
        <v>162</v>
      </c>
      <c r="B165" s="453" t="str">
        <f t="shared" si="18"/>
        <v>GÜLLE-14</v>
      </c>
      <c r="C165" s="454"/>
      <c r="D165" s="455">
        <v>150</v>
      </c>
      <c r="E165" s="203">
        <v>36706</v>
      </c>
      <c r="F165" s="456" t="s">
        <v>707</v>
      </c>
      <c r="G165" s="455" t="s">
        <v>700</v>
      </c>
      <c r="H165" s="457" t="s">
        <v>309</v>
      </c>
      <c r="I165" s="458"/>
      <c r="J165" s="459">
        <v>2</v>
      </c>
      <c r="K165" s="460">
        <v>3</v>
      </c>
      <c r="L165" s="460">
        <v>14</v>
      </c>
      <c r="M165" s="129"/>
      <c r="N165" s="129"/>
    </row>
    <row r="166" spans="1:14" s="231" customFormat="1" ht="27.75" customHeight="1">
      <c r="A166" s="452">
        <v>163</v>
      </c>
      <c r="B166" s="453" t="str">
        <f t="shared" si="18"/>
        <v>DİSK-14</v>
      </c>
      <c r="C166" s="454"/>
      <c r="D166" s="455">
        <v>150</v>
      </c>
      <c r="E166" s="203">
        <v>36706</v>
      </c>
      <c r="F166" s="456" t="s">
        <v>707</v>
      </c>
      <c r="G166" s="455" t="s">
        <v>700</v>
      </c>
      <c r="H166" s="457" t="s">
        <v>344</v>
      </c>
      <c r="I166" s="458"/>
      <c r="J166" s="459">
        <v>2</v>
      </c>
      <c r="K166" s="460">
        <v>3</v>
      </c>
      <c r="L166" s="460">
        <v>14</v>
      </c>
      <c r="M166" s="129"/>
      <c r="N166" s="129"/>
    </row>
    <row r="167" spans="1:14" s="231" customFormat="1" ht="27.75" customHeight="1">
      <c r="A167" s="452">
        <v>164</v>
      </c>
      <c r="B167" s="453" t="str">
        <f t="shared" si="18"/>
        <v>CİRİT-14</v>
      </c>
      <c r="C167" s="454"/>
      <c r="D167" s="455">
        <v>149</v>
      </c>
      <c r="E167" s="203">
        <v>36613</v>
      </c>
      <c r="F167" s="456" t="s">
        <v>701</v>
      </c>
      <c r="G167" s="455" t="s">
        <v>700</v>
      </c>
      <c r="H167" s="457" t="s">
        <v>345</v>
      </c>
      <c r="I167" s="458"/>
      <c r="J167" s="459">
        <v>2</v>
      </c>
      <c r="K167" s="460">
        <v>3</v>
      </c>
      <c r="L167" s="460">
        <v>14</v>
      </c>
      <c r="M167" s="129"/>
      <c r="N167" s="129"/>
    </row>
    <row r="168" spans="1:14" s="231" customFormat="1" ht="27.75" customHeight="1">
      <c r="A168" s="452">
        <v>165</v>
      </c>
      <c r="B168" s="453" t="str">
        <f t="shared" ref="B168:B178" si="19">CONCATENATE(H168,"-",J168,"-",K168)</f>
        <v>4X100M-2-3</v>
      </c>
      <c r="C168" s="454"/>
      <c r="D168" s="455">
        <v>150</v>
      </c>
      <c r="E168" s="203">
        <v>36706</v>
      </c>
      <c r="F168" s="455" t="s">
        <v>707</v>
      </c>
      <c r="G168" s="455" t="s">
        <v>700</v>
      </c>
      <c r="H168" s="457" t="s">
        <v>145</v>
      </c>
      <c r="I168" s="458"/>
      <c r="J168" s="459">
        <v>2</v>
      </c>
      <c r="K168" s="460">
        <v>3</v>
      </c>
      <c r="L168" s="460">
        <v>14</v>
      </c>
      <c r="M168" s="129"/>
      <c r="N168" s="129"/>
    </row>
    <row r="169" spans="1:14" s="231" customFormat="1" ht="27.75" customHeight="1">
      <c r="A169" s="452">
        <v>166</v>
      </c>
      <c r="B169" s="453" t="str">
        <f t="shared" si="19"/>
        <v>4X100M-2-3</v>
      </c>
      <c r="C169" s="454"/>
      <c r="D169" s="455">
        <v>149</v>
      </c>
      <c r="E169" s="203">
        <v>36613</v>
      </c>
      <c r="F169" s="455" t="s">
        <v>701</v>
      </c>
      <c r="G169" s="455" t="s">
        <v>700</v>
      </c>
      <c r="H169" s="457" t="s">
        <v>145</v>
      </c>
      <c r="I169" s="458"/>
      <c r="J169" s="459">
        <v>2</v>
      </c>
      <c r="K169" s="460">
        <v>3</v>
      </c>
      <c r="L169" s="460">
        <v>14</v>
      </c>
      <c r="M169" s="129"/>
      <c r="N169" s="129"/>
    </row>
    <row r="170" spans="1:14" s="231" customFormat="1" ht="27.75" customHeight="1">
      <c r="A170" s="452">
        <v>167</v>
      </c>
      <c r="B170" s="453" t="str">
        <f t="shared" si="19"/>
        <v>4X100M-2-3</v>
      </c>
      <c r="C170" s="454"/>
      <c r="D170" s="455">
        <v>151</v>
      </c>
      <c r="E170" s="203">
        <v>36538</v>
      </c>
      <c r="F170" s="455" t="s">
        <v>705</v>
      </c>
      <c r="G170" s="455" t="s">
        <v>700</v>
      </c>
      <c r="H170" s="457" t="s">
        <v>145</v>
      </c>
      <c r="I170" s="458"/>
      <c r="J170" s="459">
        <v>2</v>
      </c>
      <c r="K170" s="460">
        <v>3</v>
      </c>
      <c r="L170" s="460">
        <v>14</v>
      </c>
      <c r="M170" s="129"/>
      <c r="N170" s="129"/>
    </row>
    <row r="171" spans="1:14" s="231" customFormat="1" ht="27.75" customHeight="1">
      <c r="A171" s="452">
        <v>168</v>
      </c>
      <c r="B171" s="453" t="str">
        <f t="shared" si="19"/>
        <v>4X100M-2-3</v>
      </c>
      <c r="C171" s="454"/>
      <c r="D171" s="455">
        <v>146</v>
      </c>
      <c r="E171" s="203">
        <v>36735</v>
      </c>
      <c r="F171" s="455" t="s">
        <v>699</v>
      </c>
      <c r="G171" s="455" t="s">
        <v>700</v>
      </c>
      <c r="H171" s="457" t="s">
        <v>145</v>
      </c>
      <c r="I171" s="458"/>
      <c r="J171" s="459">
        <v>2</v>
      </c>
      <c r="K171" s="460">
        <v>3</v>
      </c>
      <c r="L171" s="460">
        <v>14</v>
      </c>
      <c r="M171" s="129"/>
      <c r="N171" s="129"/>
    </row>
    <row r="172" spans="1:14" s="231" customFormat="1" ht="27.75" customHeight="1">
      <c r="A172" s="452">
        <v>169</v>
      </c>
      <c r="B172" s="453" t="str">
        <f t="shared" si="19"/>
        <v>4X100M--</v>
      </c>
      <c r="C172" s="454"/>
      <c r="D172" s="454"/>
      <c r="E172" s="461"/>
      <c r="F172" s="462" t="s">
        <v>896</v>
      </c>
      <c r="G172" s="463" t="s">
        <v>896</v>
      </c>
      <c r="H172" s="457" t="s">
        <v>145</v>
      </c>
      <c r="I172" s="458"/>
      <c r="J172" s="464"/>
      <c r="K172" s="464"/>
      <c r="L172" s="465"/>
      <c r="M172" s="129"/>
      <c r="N172" s="129"/>
    </row>
    <row r="173" spans="1:14" s="231" customFormat="1" ht="27.75" customHeight="1">
      <c r="A173" s="452">
        <v>170</v>
      </c>
      <c r="B173" s="453" t="str">
        <f t="shared" si="19"/>
        <v>4X100M--</v>
      </c>
      <c r="C173" s="454"/>
      <c r="D173" s="454"/>
      <c r="E173" s="461"/>
      <c r="F173" s="462" t="s">
        <v>896</v>
      </c>
      <c r="G173" s="463" t="s">
        <v>896</v>
      </c>
      <c r="H173" s="457" t="s">
        <v>145</v>
      </c>
      <c r="I173" s="458"/>
      <c r="J173" s="464"/>
      <c r="K173" s="464"/>
      <c r="L173" s="465"/>
      <c r="M173" s="129"/>
      <c r="N173" s="129"/>
    </row>
    <row r="174" spans="1:14" s="231" customFormat="1" ht="27.75" customHeight="1">
      <c r="A174" s="450">
        <v>171</v>
      </c>
      <c r="B174" s="451" t="str">
        <f t="shared" si="19"/>
        <v>100M-2-4</v>
      </c>
      <c r="C174" s="202"/>
      <c r="D174" s="202">
        <v>153</v>
      </c>
      <c r="E174" s="203">
        <v>36736</v>
      </c>
      <c r="F174" s="204" t="s">
        <v>708</v>
      </c>
      <c r="G174" s="208" t="s">
        <v>709</v>
      </c>
      <c r="H174" s="205" t="s">
        <v>144</v>
      </c>
      <c r="I174" s="206"/>
      <c r="J174" s="448">
        <v>2</v>
      </c>
      <c r="K174" s="449">
        <v>4</v>
      </c>
      <c r="L174" s="449">
        <v>16</v>
      </c>
      <c r="M174" s="129"/>
      <c r="N174" s="129"/>
    </row>
    <row r="175" spans="1:14" s="231" customFormat="1" ht="27.75" customHeight="1">
      <c r="A175" s="450">
        <v>172</v>
      </c>
      <c r="B175" s="451" t="str">
        <f t="shared" si="19"/>
        <v>300M-2-4</v>
      </c>
      <c r="C175" s="202"/>
      <c r="D175" s="202">
        <v>153</v>
      </c>
      <c r="E175" s="203">
        <v>36736</v>
      </c>
      <c r="F175" s="204" t="s">
        <v>708</v>
      </c>
      <c r="G175" s="208" t="s">
        <v>709</v>
      </c>
      <c r="H175" s="205" t="s">
        <v>343</v>
      </c>
      <c r="I175" s="206"/>
      <c r="J175" s="448">
        <v>2</v>
      </c>
      <c r="K175" s="449">
        <v>4</v>
      </c>
      <c r="L175" s="449">
        <v>16</v>
      </c>
      <c r="M175" s="129"/>
      <c r="N175" s="129"/>
    </row>
    <row r="176" spans="1:14" s="231" customFormat="1" ht="27.75" customHeight="1">
      <c r="A176" s="450">
        <v>173</v>
      </c>
      <c r="B176" s="451" t="str">
        <f t="shared" si="19"/>
        <v>800M-2-4</v>
      </c>
      <c r="C176" s="202"/>
      <c r="D176" s="202">
        <v>155</v>
      </c>
      <c r="E176" s="203">
        <v>36597</v>
      </c>
      <c r="F176" s="204" t="s">
        <v>710</v>
      </c>
      <c r="G176" s="208" t="s">
        <v>709</v>
      </c>
      <c r="H176" s="205" t="s">
        <v>133</v>
      </c>
      <c r="I176" s="206"/>
      <c r="J176" s="448">
        <v>2</v>
      </c>
      <c r="K176" s="449">
        <v>4</v>
      </c>
      <c r="L176" s="449">
        <v>16</v>
      </c>
      <c r="M176" s="129"/>
      <c r="N176" s="129"/>
    </row>
    <row r="177" spans="1:14" s="231" customFormat="1" ht="27.75" customHeight="1">
      <c r="A177" s="450">
        <v>174</v>
      </c>
      <c r="B177" s="451" t="str">
        <f t="shared" si="19"/>
        <v>2000M-2-4</v>
      </c>
      <c r="C177" s="202"/>
      <c r="D177" s="202">
        <v>155</v>
      </c>
      <c r="E177" s="203">
        <v>36597</v>
      </c>
      <c r="F177" s="204" t="s">
        <v>710</v>
      </c>
      <c r="G177" s="208" t="s">
        <v>709</v>
      </c>
      <c r="H177" s="205" t="s">
        <v>521</v>
      </c>
      <c r="I177" s="206"/>
      <c r="J177" s="448">
        <v>2</v>
      </c>
      <c r="K177" s="449">
        <v>4</v>
      </c>
      <c r="L177" s="449">
        <v>16</v>
      </c>
      <c r="M177" s="129"/>
      <c r="N177" s="129"/>
    </row>
    <row r="178" spans="1:14" s="231" customFormat="1" ht="27.75" customHeight="1">
      <c r="A178" s="450">
        <v>175</v>
      </c>
      <c r="B178" s="451" t="str">
        <f t="shared" si="19"/>
        <v>100M.ENG-2-4</v>
      </c>
      <c r="C178" s="202"/>
      <c r="D178" s="202">
        <v>156</v>
      </c>
      <c r="E178" s="203">
        <v>36679</v>
      </c>
      <c r="F178" s="204" t="s">
        <v>711</v>
      </c>
      <c r="G178" s="208" t="s">
        <v>709</v>
      </c>
      <c r="H178" s="205" t="s">
        <v>307</v>
      </c>
      <c r="I178" s="206"/>
      <c r="J178" s="448">
        <v>2</v>
      </c>
      <c r="K178" s="449">
        <v>4</v>
      </c>
      <c r="L178" s="449">
        <v>16</v>
      </c>
      <c r="M178" s="129"/>
      <c r="N178" s="129"/>
    </row>
    <row r="179" spans="1:14" s="231" customFormat="1" ht="27.75" customHeight="1">
      <c r="A179" s="450">
        <v>176</v>
      </c>
      <c r="B179" s="451" t="str">
        <f t="shared" ref="B179:B184" si="20">CONCATENATE(H179,"-",L179)</f>
        <v>UZUN-16</v>
      </c>
      <c r="C179" s="202"/>
      <c r="D179" s="202">
        <v>157</v>
      </c>
      <c r="E179" s="203">
        <v>36540</v>
      </c>
      <c r="F179" s="204" t="s">
        <v>712</v>
      </c>
      <c r="G179" s="208" t="s">
        <v>709</v>
      </c>
      <c r="H179" s="205" t="s">
        <v>46</v>
      </c>
      <c r="I179" s="206"/>
      <c r="J179" s="448">
        <v>2</v>
      </c>
      <c r="K179" s="449">
        <v>4</v>
      </c>
      <c r="L179" s="449">
        <v>16</v>
      </c>
      <c r="M179" s="129"/>
      <c r="N179" s="129"/>
    </row>
    <row r="180" spans="1:14" s="231" customFormat="1" ht="27.75" customHeight="1">
      <c r="A180" s="450">
        <v>177</v>
      </c>
      <c r="B180" s="451" t="str">
        <f t="shared" si="20"/>
        <v>ÜÇADIM-16</v>
      </c>
      <c r="C180" s="202"/>
      <c r="D180" s="202">
        <v>157</v>
      </c>
      <c r="E180" s="203">
        <v>36540</v>
      </c>
      <c r="F180" s="204" t="s">
        <v>712</v>
      </c>
      <c r="G180" s="208" t="s">
        <v>709</v>
      </c>
      <c r="H180" s="205" t="s">
        <v>480</v>
      </c>
      <c r="I180" s="206"/>
      <c r="J180" s="448">
        <v>2</v>
      </c>
      <c r="K180" s="449">
        <v>4</v>
      </c>
      <c r="L180" s="449">
        <v>16</v>
      </c>
      <c r="M180" s="129"/>
      <c r="N180" s="129"/>
    </row>
    <row r="181" spans="1:14" s="231" customFormat="1" ht="27.75" customHeight="1">
      <c r="A181" s="450">
        <v>178</v>
      </c>
      <c r="B181" s="451" t="str">
        <f t="shared" si="20"/>
        <v>YÜKSEK-16</v>
      </c>
      <c r="C181" s="202"/>
      <c r="D181" s="202">
        <v>156</v>
      </c>
      <c r="E181" s="203">
        <v>36679</v>
      </c>
      <c r="F181" s="204" t="s">
        <v>711</v>
      </c>
      <c r="G181" s="208" t="s">
        <v>709</v>
      </c>
      <c r="H181" s="205" t="s">
        <v>47</v>
      </c>
      <c r="I181" s="206"/>
      <c r="J181" s="448">
        <v>2</v>
      </c>
      <c r="K181" s="449">
        <v>4</v>
      </c>
      <c r="L181" s="449">
        <v>16</v>
      </c>
      <c r="M181" s="129"/>
      <c r="N181" s="129"/>
    </row>
    <row r="182" spans="1:14" s="231" customFormat="1" ht="27.75" customHeight="1">
      <c r="A182" s="450">
        <v>179</v>
      </c>
      <c r="B182" s="451" t="str">
        <f t="shared" si="20"/>
        <v>GÜLLE-16</v>
      </c>
      <c r="C182" s="202"/>
      <c r="D182" s="202">
        <v>154</v>
      </c>
      <c r="E182" s="203">
        <v>36530</v>
      </c>
      <c r="F182" s="204" t="s">
        <v>713</v>
      </c>
      <c r="G182" s="208" t="s">
        <v>709</v>
      </c>
      <c r="H182" s="205" t="s">
        <v>309</v>
      </c>
      <c r="I182" s="206"/>
      <c r="J182" s="448">
        <v>2</v>
      </c>
      <c r="K182" s="449">
        <v>4</v>
      </c>
      <c r="L182" s="449">
        <v>16</v>
      </c>
      <c r="M182" s="129"/>
      <c r="N182" s="129"/>
    </row>
    <row r="183" spans="1:14" s="231" customFormat="1" ht="27.75" customHeight="1">
      <c r="A183" s="450">
        <v>180</v>
      </c>
      <c r="B183" s="451" t="str">
        <f t="shared" si="20"/>
        <v>DİSK-16</v>
      </c>
      <c r="C183" s="202"/>
      <c r="D183" s="202">
        <v>154</v>
      </c>
      <c r="E183" s="203">
        <v>36530</v>
      </c>
      <c r="F183" s="204" t="s">
        <v>713</v>
      </c>
      <c r="G183" s="208" t="s">
        <v>709</v>
      </c>
      <c r="H183" s="205" t="s">
        <v>344</v>
      </c>
      <c r="I183" s="206"/>
      <c r="J183" s="448">
        <v>2</v>
      </c>
      <c r="K183" s="449">
        <v>4</v>
      </c>
      <c r="L183" s="449">
        <v>16</v>
      </c>
      <c r="M183" s="129"/>
      <c r="N183" s="129"/>
    </row>
    <row r="184" spans="1:14" s="231" customFormat="1" ht="27.75" customHeight="1">
      <c r="A184" s="450">
        <v>181</v>
      </c>
      <c r="B184" s="451" t="str">
        <f t="shared" si="20"/>
        <v>CİRİT-16</v>
      </c>
      <c r="C184" s="202"/>
      <c r="D184" s="202">
        <v>152</v>
      </c>
      <c r="E184" s="203">
        <v>36634</v>
      </c>
      <c r="F184" s="204" t="s">
        <v>714</v>
      </c>
      <c r="G184" s="208" t="s">
        <v>709</v>
      </c>
      <c r="H184" s="205" t="s">
        <v>345</v>
      </c>
      <c r="I184" s="206"/>
      <c r="J184" s="448">
        <v>2</v>
      </c>
      <c r="K184" s="449">
        <v>4</v>
      </c>
      <c r="L184" s="449">
        <v>16</v>
      </c>
      <c r="M184" s="129"/>
      <c r="N184" s="129"/>
    </row>
    <row r="185" spans="1:14" s="231" customFormat="1" ht="27.75" customHeight="1">
      <c r="A185" s="450">
        <v>182</v>
      </c>
      <c r="B185" s="451" t="str">
        <f>CONCATENATE(H185,"-",J185,"-",K185)</f>
        <v>4X100M-2-4</v>
      </c>
      <c r="C185" s="202"/>
      <c r="D185" s="202">
        <v>156</v>
      </c>
      <c r="E185" s="203">
        <v>36679</v>
      </c>
      <c r="F185" s="204" t="s">
        <v>711</v>
      </c>
      <c r="G185" s="208" t="s">
        <v>709</v>
      </c>
      <c r="H185" s="205" t="s">
        <v>145</v>
      </c>
      <c r="I185" s="206"/>
      <c r="J185" s="448">
        <v>2</v>
      </c>
      <c r="K185" s="449">
        <v>4</v>
      </c>
      <c r="L185" s="449">
        <v>16</v>
      </c>
      <c r="M185" s="129"/>
      <c r="N185" s="129"/>
    </row>
    <row r="186" spans="1:14" s="231" customFormat="1" ht="27.75" customHeight="1">
      <c r="A186" s="450">
        <v>183</v>
      </c>
      <c r="B186" s="451" t="str">
        <f>CONCATENATE(H186,"-",J186,"-",K186)</f>
        <v>4X100M-2-4</v>
      </c>
      <c r="C186" s="202"/>
      <c r="D186" s="202">
        <v>153</v>
      </c>
      <c r="E186" s="203">
        <v>36736</v>
      </c>
      <c r="F186" s="204" t="s">
        <v>708</v>
      </c>
      <c r="G186" s="208" t="s">
        <v>709</v>
      </c>
      <c r="H186" s="205" t="s">
        <v>145</v>
      </c>
      <c r="I186" s="206"/>
      <c r="J186" s="448">
        <v>2</v>
      </c>
      <c r="K186" s="449">
        <v>4</v>
      </c>
      <c r="L186" s="449">
        <v>16</v>
      </c>
      <c r="M186" s="129"/>
      <c r="N186" s="129"/>
    </row>
    <row r="187" spans="1:14" s="231" customFormat="1" ht="27.75" customHeight="1">
      <c r="A187" s="450">
        <v>184</v>
      </c>
      <c r="B187" s="451" t="str">
        <f>CONCATENATE(H187,"-",J187,"-",K187)</f>
        <v>4X100M-2-4</v>
      </c>
      <c r="C187" s="202"/>
      <c r="D187" s="202">
        <v>152</v>
      </c>
      <c r="E187" s="203">
        <v>36634</v>
      </c>
      <c r="F187" s="204" t="s">
        <v>714</v>
      </c>
      <c r="G187" s="208" t="s">
        <v>709</v>
      </c>
      <c r="H187" s="205" t="s">
        <v>145</v>
      </c>
      <c r="I187" s="206"/>
      <c r="J187" s="448">
        <v>2</v>
      </c>
      <c r="K187" s="449">
        <v>4</v>
      </c>
      <c r="L187" s="449">
        <v>16</v>
      </c>
      <c r="M187" s="129"/>
      <c r="N187" s="129"/>
    </row>
    <row r="188" spans="1:14" s="231" customFormat="1" ht="27.75" customHeight="1">
      <c r="A188" s="450">
        <v>185</v>
      </c>
      <c r="B188" s="451" t="str">
        <f>CONCATENATE(H188,"-",J188,"-",K188)</f>
        <v>4X100M-2-4</v>
      </c>
      <c r="C188" s="202"/>
      <c r="D188" s="202">
        <v>157</v>
      </c>
      <c r="E188" s="203">
        <v>36540</v>
      </c>
      <c r="F188" s="204" t="s">
        <v>712</v>
      </c>
      <c r="G188" s="208" t="s">
        <v>709</v>
      </c>
      <c r="H188" s="205" t="s">
        <v>145</v>
      </c>
      <c r="I188" s="206"/>
      <c r="J188" s="448">
        <v>2</v>
      </c>
      <c r="K188" s="449">
        <v>4</v>
      </c>
      <c r="L188" s="449">
        <v>16</v>
      </c>
      <c r="M188" s="129"/>
      <c r="N188" s="129"/>
    </row>
    <row r="189" spans="1:14" s="231" customFormat="1" ht="27.75" customHeight="1">
      <c r="A189" s="450">
        <v>186</v>
      </c>
      <c r="B189" s="451" t="str">
        <f>CONCATENATE(H189,"-",J189,"-",K189)</f>
        <v>4X100M--</v>
      </c>
      <c r="C189" s="202"/>
      <c r="D189" s="202"/>
      <c r="E189" s="203"/>
      <c r="F189" s="204" t="s">
        <v>896</v>
      </c>
      <c r="G189" s="208" t="s">
        <v>896</v>
      </c>
      <c r="H189" s="205" t="s">
        <v>145</v>
      </c>
      <c r="I189" s="206"/>
      <c r="J189" s="389"/>
      <c r="K189" s="389"/>
      <c r="L189" s="207"/>
      <c r="M189" s="129"/>
      <c r="N189" s="129"/>
    </row>
    <row r="190" spans="1:14" s="231" customFormat="1" ht="27.75" customHeight="1">
      <c r="A190" s="450">
        <v>187</v>
      </c>
      <c r="B190" s="451" t="str">
        <f t="shared" ref="B190:B195" si="21">CONCATENATE(H190,"-",J190,"-",K190)</f>
        <v>4X100M--</v>
      </c>
      <c r="C190" s="202"/>
      <c r="D190" s="202"/>
      <c r="E190" s="203"/>
      <c r="F190" s="204" t="s">
        <v>896</v>
      </c>
      <c r="G190" s="208" t="s">
        <v>896</v>
      </c>
      <c r="H190" s="205" t="s">
        <v>145</v>
      </c>
      <c r="I190" s="206"/>
      <c r="J190" s="389"/>
      <c r="K190" s="389"/>
      <c r="L190" s="207"/>
      <c r="M190" s="129"/>
      <c r="N190" s="129"/>
    </row>
    <row r="191" spans="1:14" s="231" customFormat="1" ht="27.75" customHeight="1">
      <c r="A191" s="452">
        <v>188</v>
      </c>
      <c r="B191" s="453" t="str">
        <f t="shared" si="21"/>
        <v>100M-2-7</v>
      </c>
      <c r="C191" s="454"/>
      <c r="D191" s="455">
        <v>162</v>
      </c>
      <c r="E191" s="203">
        <v>36953</v>
      </c>
      <c r="F191" s="456" t="s">
        <v>715</v>
      </c>
      <c r="G191" s="455" t="s">
        <v>716</v>
      </c>
      <c r="H191" s="457" t="s">
        <v>144</v>
      </c>
      <c r="I191" s="458"/>
      <c r="J191" s="459">
        <v>2</v>
      </c>
      <c r="K191" s="460">
        <v>7</v>
      </c>
      <c r="L191" s="460">
        <v>11</v>
      </c>
      <c r="M191" s="129"/>
      <c r="N191" s="129"/>
    </row>
    <row r="192" spans="1:14" s="231" customFormat="1" ht="27.75" customHeight="1">
      <c r="A192" s="452">
        <v>189</v>
      </c>
      <c r="B192" s="453" t="str">
        <f t="shared" si="21"/>
        <v>300M-2-7</v>
      </c>
      <c r="C192" s="454"/>
      <c r="D192" s="455">
        <v>162</v>
      </c>
      <c r="E192" s="203">
        <v>36953</v>
      </c>
      <c r="F192" s="456" t="s">
        <v>715</v>
      </c>
      <c r="G192" s="455" t="s">
        <v>716</v>
      </c>
      <c r="H192" s="457" t="s">
        <v>343</v>
      </c>
      <c r="I192" s="458"/>
      <c r="J192" s="459">
        <v>2</v>
      </c>
      <c r="K192" s="460">
        <v>7</v>
      </c>
      <c r="L192" s="460">
        <v>11</v>
      </c>
      <c r="M192" s="129"/>
      <c r="N192" s="129"/>
    </row>
    <row r="193" spans="1:14" s="231" customFormat="1" ht="27.75" customHeight="1">
      <c r="A193" s="452">
        <v>190</v>
      </c>
      <c r="B193" s="453" t="str">
        <f t="shared" si="21"/>
        <v>800M-2-7</v>
      </c>
      <c r="C193" s="454"/>
      <c r="D193" s="455">
        <v>164</v>
      </c>
      <c r="E193" s="203">
        <v>36892</v>
      </c>
      <c r="F193" s="456" t="s">
        <v>717</v>
      </c>
      <c r="G193" s="455" t="s">
        <v>716</v>
      </c>
      <c r="H193" s="457" t="s">
        <v>133</v>
      </c>
      <c r="I193" s="458"/>
      <c r="J193" s="459">
        <v>2</v>
      </c>
      <c r="K193" s="460">
        <v>7</v>
      </c>
      <c r="L193" s="460">
        <v>11</v>
      </c>
      <c r="M193" s="129"/>
      <c r="N193" s="129"/>
    </row>
    <row r="194" spans="1:14" s="231" customFormat="1" ht="27.75" customHeight="1">
      <c r="A194" s="452">
        <v>191</v>
      </c>
      <c r="B194" s="453" t="str">
        <f t="shared" si="21"/>
        <v>2000M-2-7</v>
      </c>
      <c r="C194" s="454"/>
      <c r="D194" s="455">
        <v>163</v>
      </c>
      <c r="E194" s="203">
        <v>36896</v>
      </c>
      <c r="F194" s="466" t="s">
        <v>718</v>
      </c>
      <c r="G194" s="466" t="s">
        <v>716</v>
      </c>
      <c r="H194" s="457" t="s">
        <v>521</v>
      </c>
      <c r="I194" s="458"/>
      <c r="J194" s="459">
        <v>2</v>
      </c>
      <c r="K194" s="460">
        <v>7</v>
      </c>
      <c r="L194" s="460">
        <v>11</v>
      </c>
      <c r="M194" s="129"/>
      <c r="N194" s="129"/>
    </row>
    <row r="195" spans="1:14" s="231" customFormat="1" ht="27.75" customHeight="1">
      <c r="A195" s="452">
        <v>192</v>
      </c>
      <c r="B195" s="453" t="str">
        <f t="shared" si="21"/>
        <v>100M.ENG-2-7</v>
      </c>
      <c r="C195" s="454"/>
      <c r="D195" s="455">
        <v>158</v>
      </c>
      <c r="E195" s="203">
        <v>36998</v>
      </c>
      <c r="F195" s="466" t="s">
        <v>719</v>
      </c>
      <c r="G195" s="466" t="s">
        <v>716</v>
      </c>
      <c r="H195" s="457" t="s">
        <v>307</v>
      </c>
      <c r="I195" s="458"/>
      <c r="J195" s="459">
        <v>2</v>
      </c>
      <c r="K195" s="460">
        <v>7</v>
      </c>
      <c r="L195" s="460">
        <v>11</v>
      </c>
      <c r="M195" s="129"/>
      <c r="N195" s="129"/>
    </row>
    <row r="196" spans="1:14" s="231" customFormat="1" ht="27.75" customHeight="1">
      <c r="A196" s="452">
        <v>193</v>
      </c>
      <c r="B196" s="453" t="str">
        <f t="shared" ref="B196:B201" si="22">CONCATENATE(H196,"-",L196)</f>
        <v>UZUN-11</v>
      </c>
      <c r="C196" s="454"/>
      <c r="D196" s="455">
        <v>161</v>
      </c>
      <c r="E196" s="203">
        <v>36583</v>
      </c>
      <c r="F196" s="466" t="s">
        <v>720</v>
      </c>
      <c r="G196" s="466" t="s">
        <v>716</v>
      </c>
      <c r="H196" s="457" t="s">
        <v>46</v>
      </c>
      <c r="I196" s="458"/>
      <c r="J196" s="459">
        <v>2</v>
      </c>
      <c r="K196" s="460">
        <v>7</v>
      </c>
      <c r="L196" s="460">
        <v>11</v>
      </c>
      <c r="M196" s="129"/>
      <c r="N196" s="129"/>
    </row>
    <row r="197" spans="1:14" s="231" customFormat="1" ht="27.75" customHeight="1">
      <c r="A197" s="452">
        <v>194</v>
      </c>
      <c r="B197" s="453" t="str">
        <f t="shared" si="22"/>
        <v>ÜÇADIM-11</v>
      </c>
      <c r="C197" s="454"/>
      <c r="D197" s="455">
        <v>159</v>
      </c>
      <c r="E197" s="203">
        <v>36726</v>
      </c>
      <c r="F197" s="466" t="s">
        <v>721</v>
      </c>
      <c r="G197" s="466" t="s">
        <v>716</v>
      </c>
      <c r="H197" s="457" t="s">
        <v>480</v>
      </c>
      <c r="I197" s="458"/>
      <c r="J197" s="459">
        <v>2</v>
      </c>
      <c r="K197" s="460">
        <v>7</v>
      </c>
      <c r="L197" s="460">
        <v>11</v>
      </c>
      <c r="M197" s="129"/>
      <c r="N197" s="129"/>
    </row>
    <row r="198" spans="1:14" s="231" customFormat="1" ht="27.75" customHeight="1">
      <c r="A198" s="452">
        <v>195</v>
      </c>
      <c r="B198" s="453" t="str">
        <f t="shared" si="22"/>
        <v>YÜKSEK-11</v>
      </c>
      <c r="C198" s="454"/>
      <c r="D198" s="455">
        <v>159</v>
      </c>
      <c r="E198" s="203">
        <v>36726</v>
      </c>
      <c r="F198" s="466" t="s">
        <v>721</v>
      </c>
      <c r="G198" s="466" t="s">
        <v>716</v>
      </c>
      <c r="H198" s="457" t="s">
        <v>47</v>
      </c>
      <c r="I198" s="458"/>
      <c r="J198" s="459">
        <v>2</v>
      </c>
      <c r="K198" s="460">
        <v>7</v>
      </c>
      <c r="L198" s="460">
        <v>11</v>
      </c>
      <c r="M198" s="129"/>
      <c r="N198" s="129"/>
    </row>
    <row r="199" spans="1:14" s="231" customFormat="1" ht="27.75" customHeight="1">
      <c r="A199" s="452">
        <v>196</v>
      </c>
      <c r="B199" s="453" t="str">
        <f t="shared" si="22"/>
        <v>GÜLLE-11</v>
      </c>
      <c r="C199" s="454"/>
      <c r="D199" s="455">
        <v>160</v>
      </c>
      <c r="E199" s="203">
        <v>36526</v>
      </c>
      <c r="F199" s="466" t="s">
        <v>722</v>
      </c>
      <c r="G199" s="466" t="s">
        <v>716</v>
      </c>
      <c r="H199" s="457" t="s">
        <v>309</v>
      </c>
      <c r="I199" s="458"/>
      <c r="J199" s="459">
        <v>2</v>
      </c>
      <c r="K199" s="460">
        <v>7</v>
      </c>
      <c r="L199" s="460">
        <v>11</v>
      </c>
      <c r="M199" s="129"/>
      <c r="N199" s="129"/>
    </row>
    <row r="200" spans="1:14" s="231" customFormat="1" ht="27.75" customHeight="1">
      <c r="A200" s="452">
        <v>197</v>
      </c>
      <c r="B200" s="453" t="str">
        <f t="shared" si="22"/>
        <v>DİSK-11</v>
      </c>
      <c r="C200" s="454"/>
      <c r="D200" s="455">
        <v>160</v>
      </c>
      <c r="E200" s="203">
        <v>36526</v>
      </c>
      <c r="F200" s="466" t="s">
        <v>722</v>
      </c>
      <c r="G200" s="466" t="s">
        <v>716</v>
      </c>
      <c r="H200" s="457" t="s">
        <v>344</v>
      </c>
      <c r="I200" s="458"/>
      <c r="J200" s="459">
        <v>2</v>
      </c>
      <c r="K200" s="460">
        <v>7</v>
      </c>
      <c r="L200" s="460">
        <v>11</v>
      </c>
      <c r="M200" s="129"/>
      <c r="N200" s="129"/>
    </row>
    <row r="201" spans="1:14" s="231" customFormat="1" ht="27.75" customHeight="1">
      <c r="A201" s="452">
        <v>198</v>
      </c>
      <c r="B201" s="453" t="str">
        <f t="shared" si="22"/>
        <v>CİRİT-11</v>
      </c>
      <c r="C201" s="454"/>
      <c r="D201" s="455">
        <v>163</v>
      </c>
      <c r="E201" s="203">
        <v>36896</v>
      </c>
      <c r="F201" s="466" t="s">
        <v>718</v>
      </c>
      <c r="G201" s="466" t="s">
        <v>716</v>
      </c>
      <c r="H201" s="457" t="s">
        <v>345</v>
      </c>
      <c r="I201" s="458"/>
      <c r="J201" s="459">
        <v>2</v>
      </c>
      <c r="K201" s="460">
        <v>7</v>
      </c>
      <c r="L201" s="460">
        <v>11</v>
      </c>
      <c r="M201" s="129"/>
      <c r="N201" s="129"/>
    </row>
    <row r="202" spans="1:14" s="231" customFormat="1" ht="27.75" customHeight="1">
      <c r="A202" s="452">
        <v>199</v>
      </c>
      <c r="B202" s="453" t="str">
        <f>CONCATENATE(H202,"-",J202,"-",K202)</f>
        <v>4X100M-2-7</v>
      </c>
      <c r="C202" s="454"/>
      <c r="D202" s="455">
        <v>162</v>
      </c>
      <c r="E202" s="203">
        <v>36953</v>
      </c>
      <c r="F202" s="466" t="s">
        <v>715</v>
      </c>
      <c r="G202" s="466" t="s">
        <v>716</v>
      </c>
      <c r="H202" s="457" t="s">
        <v>145</v>
      </c>
      <c r="I202" s="458"/>
      <c r="J202" s="459">
        <v>2</v>
      </c>
      <c r="K202" s="460">
        <v>7</v>
      </c>
      <c r="L202" s="460">
        <v>11</v>
      </c>
      <c r="M202" s="129"/>
      <c r="N202" s="129"/>
    </row>
    <row r="203" spans="1:14" s="231" customFormat="1" ht="27.75" customHeight="1">
      <c r="A203" s="452">
        <v>200</v>
      </c>
      <c r="B203" s="453" t="str">
        <f>CONCATENATE(H203,"-",J203,"-",K203)</f>
        <v>4X100M-2-7</v>
      </c>
      <c r="C203" s="454"/>
      <c r="D203" s="455">
        <v>159</v>
      </c>
      <c r="E203" s="203">
        <v>36726</v>
      </c>
      <c r="F203" s="466" t="s">
        <v>721</v>
      </c>
      <c r="G203" s="466" t="s">
        <v>716</v>
      </c>
      <c r="H203" s="457" t="s">
        <v>145</v>
      </c>
      <c r="I203" s="458"/>
      <c r="J203" s="459">
        <v>2</v>
      </c>
      <c r="K203" s="460">
        <v>7</v>
      </c>
      <c r="L203" s="460">
        <v>11</v>
      </c>
      <c r="M203" s="129"/>
      <c r="N203" s="129"/>
    </row>
    <row r="204" spans="1:14" s="231" customFormat="1" ht="27.75" customHeight="1">
      <c r="A204" s="452">
        <v>201</v>
      </c>
      <c r="B204" s="453" t="str">
        <f>CONCATENATE(H204,"-",J204,"-",K204)</f>
        <v>4X100M-2-7</v>
      </c>
      <c r="C204" s="454"/>
      <c r="D204" s="455">
        <v>164</v>
      </c>
      <c r="E204" s="203">
        <v>36892</v>
      </c>
      <c r="F204" s="466" t="s">
        <v>717</v>
      </c>
      <c r="G204" s="466" t="s">
        <v>716</v>
      </c>
      <c r="H204" s="457" t="s">
        <v>145</v>
      </c>
      <c r="I204" s="458"/>
      <c r="J204" s="459">
        <v>2</v>
      </c>
      <c r="K204" s="460">
        <v>7</v>
      </c>
      <c r="L204" s="460">
        <v>11</v>
      </c>
      <c r="M204" s="129"/>
      <c r="N204" s="129"/>
    </row>
    <row r="205" spans="1:14" s="231" customFormat="1" ht="27.75" customHeight="1">
      <c r="A205" s="452">
        <v>202</v>
      </c>
      <c r="B205" s="453" t="str">
        <f>CONCATENATE(H205,"-",J205,"-",K205)</f>
        <v>4X100M-2-7</v>
      </c>
      <c r="C205" s="454"/>
      <c r="D205" s="455">
        <v>161</v>
      </c>
      <c r="E205" s="203">
        <v>36583</v>
      </c>
      <c r="F205" s="466" t="s">
        <v>720</v>
      </c>
      <c r="G205" s="466" t="s">
        <v>716</v>
      </c>
      <c r="H205" s="457" t="s">
        <v>145</v>
      </c>
      <c r="I205" s="458"/>
      <c r="J205" s="459">
        <v>2</v>
      </c>
      <c r="K205" s="460">
        <v>7</v>
      </c>
      <c r="L205" s="460">
        <v>11</v>
      </c>
      <c r="M205" s="129"/>
      <c r="N205" s="129"/>
    </row>
    <row r="206" spans="1:14" s="231" customFormat="1" ht="27.75" customHeight="1">
      <c r="A206" s="452">
        <v>203</v>
      </c>
      <c r="B206" s="453" t="str">
        <f>CONCATENATE(H206,"-",J206,"-",K206)</f>
        <v>4X100M--</v>
      </c>
      <c r="C206" s="454"/>
      <c r="D206" s="454"/>
      <c r="E206" s="461"/>
      <c r="F206" s="462" t="s">
        <v>896</v>
      </c>
      <c r="G206" s="463" t="s">
        <v>896</v>
      </c>
      <c r="H206" s="457" t="s">
        <v>145</v>
      </c>
      <c r="I206" s="458"/>
      <c r="J206" s="464"/>
      <c r="K206" s="464"/>
      <c r="L206" s="465"/>
      <c r="M206" s="129"/>
      <c r="N206" s="129"/>
    </row>
    <row r="207" spans="1:14" s="231" customFormat="1" ht="27.75" customHeight="1">
      <c r="A207" s="452">
        <v>204</v>
      </c>
      <c r="B207" s="453" t="str">
        <f t="shared" ref="B207:B212" si="23">CONCATENATE(H207,"-",J207,"-",K207)</f>
        <v>4X100M--</v>
      </c>
      <c r="C207" s="454"/>
      <c r="D207" s="454"/>
      <c r="E207" s="461"/>
      <c r="F207" s="462" t="s">
        <v>896</v>
      </c>
      <c r="G207" s="463" t="s">
        <v>896</v>
      </c>
      <c r="H207" s="457" t="s">
        <v>145</v>
      </c>
      <c r="I207" s="458"/>
      <c r="J207" s="464"/>
      <c r="K207" s="464"/>
      <c r="L207" s="465"/>
      <c r="M207" s="129"/>
      <c r="N207" s="129"/>
    </row>
    <row r="208" spans="1:14" s="231" customFormat="1" ht="27.75" customHeight="1">
      <c r="A208" s="450">
        <v>205</v>
      </c>
      <c r="B208" s="451" t="str">
        <f t="shared" si="23"/>
        <v>100M-1-1</v>
      </c>
      <c r="C208" s="202"/>
      <c r="D208" s="202">
        <v>172</v>
      </c>
      <c r="E208" s="203">
        <v>37132</v>
      </c>
      <c r="F208" s="204" t="s">
        <v>723</v>
      </c>
      <c r="G208" s="208" t="s">
        <v>724</v>
      </c>
      <c r="H208" s="205" t="s">
        <v>144</v>
      </c>
      <c r="I208" s="206"/>
      <c r="J208" s="448">
        <v>1</v>
      </c>
      <c r="K208" s="449">
        <v>1</v>
      </c>
      <c r="L208" s="449">
        <v>2</v>
      </c>
      <c r="M208" s="129"/>
      <c r="N208" s="129"/>
    </row>
    <row r="209" spans="1:14" s="231" customFormat="1" ht="27.75" customHeight="1">
      <c r="A209" s="450">
        <v>206</v>
      </c>
      <c r="B209" s="451" t="str">
        <f t="shared" si="23"/>
        <v>300M-1-1</v>
      </c>
      <c r="C209" s="202"/>
      <c r="D209" s="202">
        <v>171</v>
      </c>
      <c r="E209" s="203">
        <v>36526</v>
      </c>
      <c r="F209" s="204" t="s">
        <v>725</v>
      </c>
      <c r="G209" s="208" t="s">
        <v>724</v>
      </c>
      <c r="H209" s="205" t="s">
        <v>343</v>
      </c>
      <c r="I209" s="206"/>
      <c r="J209" s="448">
        <v>1</v>
      </c>
      <c r="K209" s="449">
        <v>1</v>
      </c>
      <c r="L209" s="449">
        <v>2</v>
      </c>
      <c r="M209" s="129"/>
      <c r="N209" s="129"/>
    </row>
    <row r="210" spans="1:14" s="231" customFormat="1" ht="27.75" customHeight="1">
      <c r="A210" s="450">
        <v>207</v>
      </c>
      <c r="B210" s="451" t="str">
        <f t="shared" si="23"/>
        <v>800M-1-1</v>
      </c>
      <c r="C210" s="202"/>
      <c r="D210" s="202">
        <v>171</v>
      </c>
      <c r="E210" s="203">
        <v>36526</v>
      </c>
      <c r="F210" s="204" t="s">
        <v>725</v>
      </c>
      <c r="G210" s="208" t="s">
        <v>724</v>
      </c>
      <c r="H210" s="205" t="s">
        <v>133</v>
      </c>
      <c r="I210" s="206"/>
      <c r="J210" s="448">
        <v>1</v>
      </c>
      <c r="K210" s="449">
        <v>1</v>
      </c>
      <c r="L210" s="449">
        <v>2</v>
      </c>
      <c r="M210" s="129"/>
      <c r="N210" s="129"/>
    </row>
    <row r="211" spans="1:14" s="231" customFormat="1" ht="27.75" customHeight="1">
      <c r="A211" s="450">
        <v>208</v>
      </c>
      <c r="B211" s="451" t="str">
        <f t="shared" si="23"/>
        <v>2000M-1-1</v>
      </c>
      <c r="C211" s="202"/>
      <c r="D211" s="202">
        <v>170</v>
      </c>
      <c r="E211" s="203">
        <v>37457</v>
      </c>
      <c r="F211" s="204" t="s">
        <v>726</v>
      </c>
      <c r="G211" s="208" t="s">
        <v>724</v>
      </c>
      <c r="H211" s="205" t="s">
        <v>521</v>
      </c>
      <c r="I211" s="206"/>
      <c r="J211" s="448">
        <v>1</v>
      </c>
      <c r="K211" s="449">
        <v>1</v>
      </c>
      <c r="L211" s="449">
        <v>2</v>
      </c>
      <c r="M211" s="129"/>
      <c r="N211" s="129"/>
    </row>
    <row r="212" spans="1:14" s="231" customFormat="1" ht="27.75" customHeight="1">
      <c r="A212" s="450">
        <v>209</v>
      </c>
      <c r="B212" s="451" t="str">
        <f t="shared" si="23"/>
        <v>100M.ENG-1-1</v>
      </c>
      <c r="C212" s="202"/>
      <c r="D212" s="202">
        <v>168</v>
      </c>
      <c r="E212" s="203">
        <v>37053</v>
      </c>
      <c r="F212" s="204" t="s">
        <v>727</v>
      </c>
      <c r="G212" s="208" t="s">
        <v>724</v>
      </c>
      <c r="H212" s="205" t="s">
        <v>307</v>
      </c>
      <c r="I212" s="206"/>
      <c r="J212" s="448">
        <v>1</v>
      </c>
      <c r="K212" s="449">
        <v>1</v>
      </c>
      <c r="L212" s="449">
        <v>2</v>
      </c>
      <c r="M212" s="129"/>
      <c r="N212" s="129"/>
    </row>
    <row r="213" spans="1:14" s="231" customFormat="1" ht="27.75" customHeight="1">
      <c r="A213" s="450">
        <v>210</v>
      </c>
      <c r="B213" s="451" t="str">
        <f t="shared" ref="B213:B218" si="24">CONCATENATE(H213,"-",L213)</f>
        <v>UZUN-2</v>
      </c>
      <c r="C213" s="202"/>
      <c r="D213" s="202">
        <v>172</v>
      </c>
      <c r="E213" s="203">
        <v>37132</v>
      </c>
      <c r="F213" s="204" t="s">
        <v>723</v>
      </c>
      <c r="G213" s="208" t="s">
        <v>724</v>
      </c>
      <c r="H213" s="205" t="s">
        <v>46</v>
      </c>
      <c r="I213" s="206"/>
      <c r="J213" s="448">
        <v>1</v>
      </c>
      <c r="K213" s="449">
        <v>1</v>
      </c>
      <c r="L213" s="449">
        <v>2</v>
      </c>
      <c r="M213" s="129"/>
      <c r="N213" s="129"/>
    </row>
    <row r="214" spans="1:14" s="231" customFormat="1" ht="27.75" customHeight="1">
      <c r="A214" s="450">
        <v>211</v>
      </c>
      <c r="B214" s="451" t="str">
        <f t="shared" si="24"/>
        <v>ÜÇADIM-2</v>
      </c>
      <c r="C214" s="202"/>
      <c r="D214" s="202">
        <v>165</v>
      </c>
      <c r="E214" s="203">
        <v>37030</v>
      </c>
      <c r="F214" s="204" t="s">
        <v>728</v>
      </c>
      <c r="G214" s="208" t="s">
        <v>724</v>
      </c>
      <c r="H214" s="205" t="s">
        <v>480</v>
      </c>
      <c r="I214" s="206"/>
      <c r="J214" s="448">
        <v>1</v>
      </c>
      <c r="K214" s="449">
        <v>1</v>
      </c>
      <c r="L214" s="449">
        <v>2</v>
      </c>
      <c r="M214" s="129"/>
      <c r="N214" s="129"/>
    </row>
    <row r="215" spans="1:14" s="231" customFormat="1" ht="27.75" customHeight="1">
      <c r="A215" s="450">
        <v>212</v>
      </c>
      <c r="B215" s="451" t="str">
        <f t="shared" si="24"/>
        <v>YÜKSEK-2</v>
      </c>
      <c r="C215" s="202"/>
      <c r="D215" s="202">
        <v>165</v>
      </c>
      <c r="E215" s="203">
        <v>37030</v>
      </c>
      <c r="F215" s="204" t="s">
        <v>728</v>
      </c>
      <c r="G215" s="208" t="s">
        <v>724</v>
      </c>
      <c r="H215" s="205" t="s">
        <v>47</v>
      </c>
      <c r="I215" s="206"/>
      <c r="J215" s="448">
        <v>1</v>
      </c>
      <c r="K215" s="449">
        <v>1</v>
      </c>
      <c r="L215" s="449">
        <v>2</v>
      </c>
      <c r="M215" s="129"/>
      <c r="N215" s="129"/>
    </row>
    <row r="216" spans="1:14" s="231" customFormat="1" ht="27.75" customHeight="1">
      <c r="A216" s="450">
        <v>213</v>
      </c>
      <c r="B216" s="451" t="str">
        <f t="shared" si="24"/>
        <v>GÜLLE-2</v>
      </c>
      <c r="C216" s="202"/>
      <c r="D216" s="202">
        <v>168</v>
      </c>
      <c r="E216" s="203">
        <v>37053</v>
      </c>
      <c r="F216" s="204" t="s">
        <v>727</v>
      </c>
      <c r="G216" s="208" t="s">
        <v>724</v>
      </c>
      <c r="H216" s="205" t="s">
        <v>309</v>
      </c>
      <c r="I216" s="206"/>
      <c r="J216" s="448">
        <v>1</v>
      </c>
      <c r="K216" s="449">
        <v>1</v>
      </c>
      <c r="L216" s="449">
        <v>2</v>
      </c>
      <c r="M216" s="129"/>
      <c r="N216" s="129"/>
    </row>
    <row r="217" spans="1:14" s="231" customFormat="1" ht="27.75" customHeight="1">
      <c r="A217" s="450">
        <v>214</v>
      </c>
      <c r="B217" s="451" t="str">
        <f t="shared" si="24"/>
        <v>DİSK-2</v>
      </c>
      <c r="C217" s="202"/>
      <c r="D217" s="202">
        <v>169</v>
      </c>
      <c r="E217" s="203">
        <v>36619</v>
      </c>
      <c r="F217" s="204" t="s">
        <v>729</v>
      </c>
      <c r="G217" s="208" t="s">
        <v>724</v>
      </c>
      <c r="H217" s="205" t="s">
        <v>344</v>
      </c>
      <c r="I217" s="206"/>
      <c r="J217" s="448">
        <v>1</v>
      </c>
      <c r="K217" s="449">
        <v>1</v>
      </c>
      <c r="L217" s="449">
        <v>2</v>
      </c>
      <c r="M217" s="129"/>
      <c r="N217" s="129"/>
    </row>
    <row r="218" spans="1:14" s="231" customFormat="1" ht="27.75" customHeight="1">
      <c r="A218" s="450">
        <v>215</v>
      </c>
      <c r="B218" s="451" t="str">
        <f t="shared" si="24"/>
        <v>CİRİT-2</v>
      </c>
      <c r="C218" s="202"/>
      <c r="D218" s="202">
        <v>169</v>
      </c>
      <c r="E218" s="203">
        <v>36619</v>
      </c>
      <c r="F218" s="204" t="s">
        <v>729</v>
      </c>
      <c r="G218" s="208" t="s">
        <v>724</v>
      </c>
      <c r="H218" s="205" t="s">
        <v>345</v>
      </c>
      <c r="I218" s="206"/>
      <c r="J218" s="448">
        <v>1</v>
      </c>
      <c r="K218" s="449">
        <v>1</v>
      </c>
      <c r="L218" s="449">
        <v>2</v>
      </c>
      <c r="M218" s="129"/>
      <c r="N218" s="129"/>
    </row>
    <row r="219" spans="1:14" s="231" customFormat="1" ht="27.75" customHeight="1">
      <c r="A219" s="450">
        <v>216</v>
      </c>
      <c r="B219" s="451" t="str">
        <f>CONCATENATE(H219,"-",J219,"-",K219)</f>
        <v>4X100M-1-1</v>
      </c>
      <c r="C219" s="202"/>
      <c r="D219" s="202">
        <v>166</v>
      </c>
      <c r="E219" s="203">
        <v>37254</v>
      </c>
      <c r="F219" s="204" t="s">
        <v>730</v>
      </c>
      <c r="G219" s="208" t="s">
        <v>724</v>
      </c>
      <c r="H219" s="205" t="s">
        <v>145</v>
      </c>
      <c r="I219" s="206"/>
      <c r="J219" s="448">
        <v>1</v>
      </c>
      <c r="K219" s="449">
        <v>1</v>
      </c>
      <c r="L219" s="449">
        <v>2</v>
      </c>
      <c r="M219" s="129"/>
      <c r="N219" s="129"/>
    </row>
    <row r="220" spans="1:14" s="231" customFormat="1" ht="27.75" customHeight="1">
      <c r="A220" s="450">
        <v>217</v>
      </c>
      <c r="B220" s="451" t="str">
        <f>CONCATENATE(H220,"-",J220,"-",K220)</f>
        <v>4X100M-1-1</v>
      </c>
      <c r="C220" s="202"/>
      <c r="D220" s="202">
        <v>167</v>
      </c>
      <c r="E220" s="203">
        <v>37138</v>
      </c>
      <c r="F220" s="204" t="s">
        <v>731</v>
      </c>
      <c r="G220" s="208" t="s">
        <v>724</v>
      </c>
      <c r="H220" s="205" t="s">
        <v>145</v>
      </c>
      <c r="I220" s="206"/>
      <c r="J220" s="448">
        <v>1</v>
      </c>
      <c r="K220" s="449">
        <v>1</v>
      </c>
      <c r="L220" s="449">
        <v>2</v>
      </c>
      <c r="M220" s="129"/>
      <c r="N220" s="129"/>
    </row>
    <row r="221" spans="1:14" s="231" customFormat="1" ht="27.75" customHeight="1">
      <c r="A221" s="450">
        <v>218</v>
      </c>
      <c r="B221" s="451" t="str">
        <f>CONCATENATE(H221,"-",J221,"-",K221)</f>
        <v>4X100M-1-1</v>
      </c>
      <c r="C221" s="202"/>
      <c r="D221" s="202">
        <v>171</v>
      </c>
      <c r="E221" s="203">
        <v>36526</v>
      </c>
      <c r="F221" s="204" t="s">
        <v>725</v>
      </c>
      <c r="G221" s="208" t="s">
        <v>724</v>
      </c>
      <c r="H221" s="205" t="s">
        <v>145</v>
      </c>
      <c r="I221" s="206"/>
      <c r="J221" s="448">
        <v>1</v>
      </c>
      <c r="K221" s="449">
        <v>1</v>
      </c>
      <c r="L221" s="449">
        <v>2</v>
      </c>
      <c r="M221" s="129"/>
      <c r="N221" s="129"/>
    </row>
    <row r="222" spans="1:14" s="231" customFormat="1" ht="27.75" customHeight="1">
      <c r="A222" s="450">
        <v>219</v>
      </c>
      <c r="B222" s="451" t="str">
        <f>CONCATENATE(H222,"-",J222,"-",K222)</f>
        <v>4X100M-1-1</v>
      </c>
      <c r="C222" s="202"/>
      <c r="D222" s="202">
        <v>165</v>
      </c>
      <c r="E222" s="203">
        <v>37030</v>
      </c>
      <c r="F222" s="204" t="s">
        <v>728</v>
      </c>
      <c r="G222" s="208" t="s">
        <v>724</v>
      </c>
      <c r="H222" s="205" t="s">
        <v>145</v>
      </c>
      <c r="I222" s="206"/>
      <c r="J222" s="448">
        <v>1</v>
      </c>
      <c r="K222" s="449">
        <v>1</v>
      </c>
      <c r="L222" s="449">
        <v>2</v>
      </c>
      <c r="M222" s="129"/>
      <c r="N222" s="129"/>
    </row>
    <row r="223" spans="1:14" s="231" customFormat="1" ht="27.75" customHeight="1">
      <c r="A223" s="450">
        <v>220</v>
      </c>
      <c r="B223" s="451" t="str">
        <f>CONCATENATE(H223,"-",J223,"-",K223)</f>
        <v>4X100M--</v>
      </c>
      <c r="C223" s="202"/>
      <c r="D223" s="202"/>
      <c r="E223" s="203"/>
      <c r="F223" s="204" t="s">
        <v>896</v>
      </c>
      <c r="G223" s="208" t="s">
        <v>896</v>
      </c>
      <c r="H223" s="205" t="s">
        <v>145</v>
      </c>
      <c r="I223" s="206"/>
      <c r="J223" s="389"/>
      <c r="K223" s="389"/>
      <c r="L223" s="207"/>
      <c r="M223" s="129"/>
      <c r="N223" s="129"/>
    </row>
    <row r="224" spans="1:14" s="231" customFormat="1" ht="27.75" customHeight="1">
      <c r="A224" s="450">
        <v>221</v>
      </c>
      <c r="B224" s="451" t="str">
        <f t="shared" ref="B224:B229" si="25">CONCATENATE(H224,"-",J224,"-",K224)</f>
        <v>4X100M--</v>
      </c>
      <c r="C224" s="202"/>
      <c r="D224" s="202"/>
      <c r="E224" s="203"/>
      <c r="F224" s="204" t="s">
        <v>896</v>
      </c>
      <c r="G224" s="208" t="s">
        <v>896</v>
      </c>
      <c r="H224" s="205" t="s">
        <v>145</v>
      </c>
      <c r="I224" s="206"/>
      <c r="J224" s="389"/>
      <c r="K224" s="389"/>
      <c r="L224" s="207"/>
      <c r="M224" s="129"/>
      <c r="N224" s="129"/>
    </row>
    <row r="225" spans="1:14" s="231" customFormat="1" ht="27.75" customHeight="1">
      <c r="A225" s="452">
        <v>222</v>
      </c>
      <c r="B225" s="453" t="str">
        <f t="shared" si="25"/>
        <v>100M-1-5</v>
      </c>
      <c r="C225" s="454"/>
      <c r="D225" s="455">
        <v>179</v>
      </c>
      <c r="E225" s="203">
        <v>36533</v>
      </c>
      <c r="F225" s="466" t="s">
        <v>898</v>
      </c>
      <c r="G225" s="466" t="s">
        <v>899</v>
      </c>
      <c r="H225" s="457" t="s">
        <v>144</v>
      </c>
      <c r="I225" s="458"/>
      <c r="J225" s="459">
        <v>1</v>
      </c>
      <c r="K225" s="460">
        <v>5</v>
      </c>
      <c r="L225" s="460">
        <v>7</v>
      </c>
      <c r="M225" s="129"/>
      <c r="N225" s="129"/>
    </row>
    <row r="226" spans="1:14" s="231" customFormat="1" ht="27.75" customHeight="1">
      <c r="A226" s="452">
        <v>223</v>
      </c>
      <c r="B226" s="453" t="str">
        <f t="shared" si="25"/>
        <v>300M-1-5</v>
      </c>
      <c r="C226" s="454"/>
      <c r="D226" s="455">
        <v>177</v>
      </c>
      <c r="E226" s="203">
        <v>36641</v>
      </c>
      <c r="F226" s="466" t="s">
        <v>900</v>
      </c>
      <c r="G226" s="466" t="s">
        <v>899</v>
      </c>
      <c r="H226" s="457" t="s">
        <v>343</v>
      </c>
      <c r="I226" s="458"/>
      <c r="J226" s="459">
        <v>1</v>
      </c>
      <c r="K226" s="460">
        <v>5</v>
      </c>
      <c r="L226" s="460">
        <v>7</v>
      </c>
      <c r="M226" s="129"/>
      <c r="N226" s="129"/>
    </row>
    <row r="227" spans="1:14" s="231" customFormat="1" ht="27.75" customHeight="1">
      <c r="A227" s="452">
        <v>224</v>
      </c>
      <c r="B227" s="453" t="str">
        <f t="shared" si="25"/>
        <v>800M-1-5</v>
      </c>
      <c r="C227" s="454"/>
      <c r="D227" s="455">
        <v>174</v>
      </c>
      <c r="E227" s="203">
        <v>36986</v>
      </c>
      <c r="F227" s="466" t="s">
        <v>901</v>
      </c>
      <c r="G227" s="466" t="s">
        <v>899</v>
      </c>
      <c r="H227" s="457" t="s">
        <v>133</v>
      </c>
      <c r="I227" s="458"/>
      <c r="J227" s="459">
        <v>1</v>
      </c>
      <c r="K227" s="460">
        <v>5</v>
      </c>
      <c r="L227" s="460">
        <v>7</v>
      </c>
      <c r="M227" s="129"/>
      <c r="N227" s="129"/>
    </row>
    <row r="228" spans="1:14" s="231" customFormat="1" ht="27.75" customHeight="1">
      <c r="A228" s="452">
        <v>225</v>
      </c>
      <c r="B228" s="453" t="str">
        <f t="shared" si="25"/>
        <v>2000M-1-5</v>
      </c>
      <c r="C228" s="454"/>
      <c r="D228" s="455">
        <v>178</v>
      </c>
      <c r="E228" s="203">
        <v>36791</v>
      </c>
      <c r="F228" s="466" t="s">
        <v>902</v>
      </c>
      <c r="G228" s="466" t="s">
        <v>899</v>
      </c>
      <c r="H228" s="457" t="s">
        <v>521</v>
      </c>
      <c r="I228" s="458"/>
      <c r="J228" s="459">
        <v>1</v>
      </c>
      <c r="K228" s="460">
        <v>5</v>
      </c>
      <c r="L228" s="460">
        <v>7</v>
      </c>
      <c r="M228" s="129"/>
      <c r="N228" s="129"/>
    </row>
    <row r="229" spans="1:14" s="231" customFormat="1" ht="27.75" customHeight="1">
      <c r="A229" s="452">
        <v>226</v>
      </c>
      <c r="B229" s="453" t="str">
        <f t="shared" si="25"/>
        <v>100M.ENG-1-5</v>
      </c>
      <c r="C229" s="454"/>
      <c r="D229" s="455">
        <v>175</v>
      </c>
      <c r="E229" s="203">
        <v>37062</v>
      </c>
      <c r="F229" s="466" t="s">
        <v>903</v>
      </c>
      <c r="G229" s="466" t="s">
        <v>899</v>
      </c>
      <c r="H229" s="457" t="s">
        <v>307</v>
      </c>
      <c r="I229" s="458"/>
      <c r="J229" s="459">
        <v>1</v>
      </c>
      <c r="K229" s="460">
        <v>5</v>
      </c>
      <c r="L229" s="460">
        <v>7</v>
      </c>
      <c r="M229" s="129"/>
      <c r="N229" s="129"/>
    </row>
    <row r="230" spans="1:14" s="231" customFormat="1" ht="27.75" customHeight="1">
      <c r="A230" s="452">
        <v>227</v>
      </c>
      <c r="B230" s="453" t="str">
        <f t="shared" ref="B230:B235" si="26">CONCATENATE(H230,"-",L230)</f>
        <v>UZUN-7</v>
      </c>
      <c r="C230" s="454"/>
      <c r="D230" s="455">
        <v>174</v>
      </c>
      <c r="E230" s="203">
        <v>36986</v>
      </c>
      <c r="F230" s="466" t="s">
        <v>901</v>
      </c>
      <c r="G230" s="466" t="s">
        <v>899</v>
      </c>
      <c r="H230" s="457" t="s">
        <v>46</v>
      </c>
      <c r="I230" s="458"/>
      <c r="J230" s="459">
        <v>1</v>
      </c>
      <c r="K230" s="460">
        <v>5</v>
      </c>
      <c r="L230" s="460">
        <v>7</v>
      </c>
      <c r="M230" s="129"/>
      <c r="N230" s="129"/>
    </row>
    <row r="231" spans="1:14" s="231" customFormat="1" ht="27.75" customHeight="1">
      <c r="A231" s="452">
        <v>228</v>
      </c>
      <c r="B231" s="453" t="str">
        <f t="shared" si="26"/>
        <v>ÜÇADIM-7</v>
      </c>
      <c r="C231" s="454"/>
      <c r="D231" s="455">
        <v>176</v>
      </c>
      <c r="E231" s="203">
        <v>36644</v>
      </c>
      <c r="F231" s="466" t="s">
        <v>904</v>
      </c>
      <c r="G231" s="466" t="s">
        <v>899</v>
      </c>
      <c r="H231" s="457" t="s">
        <v>480</v>
      </c>
      <c r="I231" s="458"/>
      <c r="J231" s="459">
        <v>1</v>
      </c>
      <c r="K231" s="460">
        <v>5</v>
      </c>
      <c r="L231" s="460">
        <v>7</v>
      </c>
      <c r="M231" s="129"/>
      <c r="N231" s="129"/>
    </row>
    <row r="232" spans="1:14" s="231" customFormat="1" ht="27.75" customHeight="1">
      <c r="A232" s="452">
        <v>229</v>
      </c>
      <c r="B232" s="453" t="str">
        <f t="shared" si="26"/>
        <v>YÜKSEK-7</v>
      </c>
      <c r="C232" s="454"/>
      <c r="D232" s="455">
        <v>175</v>
      </c>
      <c r="E232" s="203">
        <v>37062</v>
      </c>
      <c r="F232" s="466" t="s">
        <v>903</v>
      </c>
      <c r="G232" s="466" t="s">
        <v>899</v>
      </c>
      <c r="H232" s="457" t="s">
        <v>47</v>
      </c>
      <c r="I232" s="458"/>
      <c r="J232" s="459">
        <v>1</v>
      </c>
      <c r="K232" s="460">
        <v>5</v>
      </c>
      <c r="L232" s="460">
        <v>7</v>
      </c>
      <c r="M232" s="129"/>
      <c r="N232" s="129"/>
    </row>
    <row r="233" spans="1:14" s="231" customFormat="1" ht="27.75" customHeight="1">
      <c r="A233" s="452">
        <v>230</v>
      </c>
      <c r="B233" s="453" t="str">
        <f t="shared" si="26"/>
        <v>GÜLLE-7</v>
      </c>
      <c r="C233" s="454"/>
      <c r="D233" s="455">
        <v>180</v>
      </c>
      <c r="E233" s="203">
        <v>36749</v>
      </c>
      <c r="F233" s="466" t="s">
        <v>905</v>
      </c>
      <c r="G233" s="466" t="s">
        <v>899</v>
      </c>
      <c r="H233" s="457" t="s">
        <v>309</v>
      </c>
      <c r="I233" s="458"/>
      <c r="J233" s="459">
        <v>1</v>
      </c>
      <c r="K233" s="460">
        <v>5</v>
      </c>
      <c r="L233" s="460">
        <v>7</v>
      </c>
      <c r="M233" s="129"/>
      <c r="N233" s="129"/>
    </row>
    <row r="234" spans="1:14" s="231" customFormat="1" ht="27.75" customHeight="1">
      <c r="A234" s="452">
        <v>231</v>
      </c>
      <c r="B234" s="453" t="str">
        <f t="shared" si="26"/>
        <v>DİSK-7</v>
      </c>
      <c r="C234" s="454"/>
      <c r="D234" s="455">
        <v>173</v>
      </c>
      <c r="E234" s="203">
        <v>36821</v>
      </c>
      <c r="F234" s="466" t="s">
        <v>906</v>
      </c>
      <c r="G234" s="466" t="s">
        <v>899</v>
      </c>
      <c r="H234" s="457" t="s">
        <v>344</v>
      </c>
      <c r="I234" s="458"/>
      <c r="J234" s="459">
        <v>1</v>
      </c>
      <c r="K234" s="460">
        <v>5</v>
      </c>
      <c r="L234" s="460">
        <v>7</v>
      </c>
      <c r="M234" s="129"/>
      <c r="N234" s="129"/>
    </row>
    <row r="235" spans="1:14" s="231" customFormat="1" ht="27.75" customHeight="1">
      <c r="A235" s="452">
        <v>232</v>
      </c>
      <c r="B235" s="453" t="str">
        <f t="shared" si="26"/>
        <v>CİRİT-7</v>
      </c>
      <c r="C235" s="454"/>
      <c r="D235" s="455">
        <v>179</v>
      </c>
      <c r="E235" s="203">
        <v>36533</v>
      </c>
      <c r="F235" s="466" t="s">
        <v>898</v>
      </c>
      <c r="G235" s="466" t="s">
        <v>899</v>
      </c>
      <c r="H235" s="457" t="s">
        <v>345</v>
      </c>
      <c r="I235" s="458"/>
      <c r="J235" s="459">
        <v>1</v>
      </c>
      <c r="K235" s="460">
        <v>5</v>
      </c>
      <c r="L235" s="460">
        <v>7</v>
      </c>
      <c r="M235" s="129"/>
      <c r="N235" s="129"/>
    </row>
    <row r="236" spans="1:14" s="231" customFormat="1" ht="27.75" customHeight="1">
      <c r="A236" s="452">
        <v>233</v>
      </c>
      <c r="B236" s="453" t="str">
        <f t="shared" ref="B236:B246" si="27">CONCATENATE(H236,"-",J236,"-",K236)</f>
        <v>4X100M-1-5</v>
      </c>
      <c r="C236" s="454"/>
      <c r="D236" s="455">
        <v>179</v>
      </c>
      <c r="E236" s="203">
        <v>36533</v>
      </c>
      <c r="F236" s="466" t="s">
        <v>898</v>
      </c>
      <c r="G236" s="466" t="s">
        <v>899</v>
      </c>
      <c r="H236" s="457" t="s">
        <v>145</v>
      </c>
      <c r="I236" s="458"/>
      <c r="J236" s="459">
        <v>1</v>
      </c>
      <c r="K236" s="460">
        <v>5</v>
      </c>
      <c r="L236" s="460">
        <v>7</v>
      </c>
      <c r="M236" s="129"/>
      <c r="N236" s="129"/>
    </row>
    <row r="237" spans="1:14" s="231" customFormat="1" ht="27.75" customHeight="1">
      <c r="A237" s="452">
        <v>234</v>
      </c>
      <c r="B237" s="453" t="str">
        <f t="shared" si="27"/>
        <v>4X100M-1-5</v>
      </c>
      <c r="C237" s="454"/>
      <c r="D237" s="455">
        <v>174</v>
      </c>
      <c r="E237" s="203">
        <v>36986</v>
      </c>
      <c r="F237" s="466" t="s">
        <v>901</v>
      </c>
      <c r="G237" s="466" t="s">
        <v>899</v>
      </c>
      <c r="H237" s="457" t="s">
        <v>145</v>
      </c>
      <c r="I237" s="458"/>
      <c r="J237" s="459">
        <v>1</v>
      </c>
      <c r="K237" s="460">
        <v>5</v>
      </c>
      <c r="L237" s="460">
        <v>7</v>
      </c>
      <c r="M237" s="129"/>
      <c r="N237" s="129"/>
    </row>
    <row r="238" spans="1:14" s="231" customFormat="1" ht="27.75" customHeight="1">
      <c r="A238" s="452">
        <v>235</v>
      </c>
      <c r="B238" s="453" t="str">
        <f t="shared" si="27"/>
        <v>4X100M-1-5</v>
      </c>
      <c r="C238" s="454"/>
      <c r="D238" s="455">
        <v>178</v>
      </c>
      <c r="E238" s="203">
        <v>36791</v>
      </c>
      <c r="F238" s="466" t="s">
        <v>902</v>
      </c>
      <c r="G238" s="466" t="s">
        <v>899</v>
      </c>
      <c r="H238" s="457" t="s">
        <v>145</v>
      </c>
      <c r="I238" s="458"/>
      <c r="J238" s="459">
        <v>1</v>
      </c>
      <c r="K238" s="460">
        <v>5</v>
      </c>
      <c r="L238" s="460">
        <v>7</v>
      </c>
      <c r="M238" s="129"/>
      <c r="N238" s="129"/>
    </row>
    <row r="239" spans="1:14" s="231" customFormat="1" ht="27.75" customHeight="1">
      <c r="A239" s="452">
        <v>236</v>
      </c>
      <c r="B239" s="453" t="str">
        <f t="shared" si="27"/>
        <v>4X100M-1-5</v>
      </c>
      <c r="C239" s="454"/>
      <c r="D239" s="455">
        <v>175</v>
      </c>
      <c r="E239" s="203">
        <v>37062</v>
      </c>
      <c r="F239" s="466" t="s">
        <v>903</v>
      </c>
      <c r="G239" s="466" t="s">
        <v>899</v>
      </c>
      <c r="H239" s="457" t="s">
        <v>145</v>
      </c>
      <c r="I239" s="458"/>
      <c r="J239" s="459">
        <v>1</v>
      </c>
      <c r="K239" s="460">
        <v>5</v>
      </c>
      <c r="L239" s="460">
        <v>7</v>
      </c>
      <c r="M239" s="129"/>
      <c r="N239" s="129"/>
    </row>
    <row r="240" spans="1:14" s="231" customFormat="1" ht="27.75" customHeight="1">
      <c r="A240" s="452">
        <v>237</v>
      </c>
      <c r="B240" s="453" t="str">
        <f t="shared" si="27"/>
        <v>4X100M--</v>
      </c>
      <c r="C240" s="454"/>
      <c r="D240" s="454"/>
      <c r="E240" s="461"/>
      <c r="F240" s="462"/>
      <c r="G240" s="463"/>
      <c r="H240" s="457" t="s">
        <v>145</v>
      </c>
      <c r="I240" s="458"/>
      <c r="J240" s="464"/>
      <c r="K240" s="464"/>
      <c r="L240" s="465"/>
    </row>
    <row r="241" spans="1:12" s="129" customFormat="1" ht="27.75" customHeight="1">
      <c r="A241" s="452">
        <v>238</v>
      </c>
      <c r="B241" s="453" t="str">
        <f t="shared" si="27"/>
        <v>4X100M--</v>
      </c>
      <c r="C241" s="454"/>
      <c r="D241" s="454"/>
      <c r="E241" s="461"/>
      <c r="F241" s="462"/>
      <c r="G241" s="463"/>
      <c r="H241" s="457" t="s">
        <v>145</v>
      </c>
      <c r="I241" s="458"/>
      <c r="J241" s="464"/>
      <c r="K241" s="464"/>
      <c r="L241" s="465"/>
    </row>
    <row r="242" spans="1:12" s="129" customFormat="1" ht="27.75" customHeight="1">
      <c r="A242" s="450">
        <v>239</v>
      </c>
      <c r="B242" s="451" t="str">
        <f t="shared" si="27"/>
        <v>100M-1-8</v>
      </c>
      <c r="C242" s="202"/>
      <c r="D242" s="202">
        <v>185</v>
      </c>
      <c r="E242" s="203">
        <v>36784</v>
      </c>
      <c r="F242" s="204" t="s">
        <v>732</v>
      </c>
      <c r="G242" s="208" t="s">
        <v>733</v>
      </c>
      <c r="H242" s="205" t="s">
        <v>144</v>
      </c>
      <c r="I242" s="206"/>
      <c r="J242" s="448">
        <v>1</v>
      </c>
      <c r="K242" s="449">
        <v>8</v>
      </c>
      <c r="L242" s="449">
        <v>1</v>
      </c>
    </row>
    <row r="243" spans="1:12" s="129" customFormat="1" ht="27.75" customHeight="1">
      <c r="A243" s="450">
        <v>240</v>
      </c>
      <c r="B243" s="451" t="str">
        <f t="shared" si="27"/>
        <v>300M-1-8</v>
      </c>
      <c r="C243" s="202"/>
      <c r="D243" s="202">
        <v>182</v>
      </c>
      <c r="E243" s="203">
        <v>36590</v>
      </c>
      <c r="F243" s="204" t="s">
        <v>734</v>
      </c>
      <c r="G243" s="208" t="s">
        <v>733</v>
      </c>
      <c r="H243" s="205" t="s">
        <v>343</v>
      </c>
      <c r="I243" s="206"/>
      <c r="J243" s="448">
        <v>1</v>
      </c>
      <c r="K243" s="449">
        <v>8</v>
      </c>
      <c r="L243" s="449">
        <v>1</v>
      </c>
    </row>
    <row r="244" spans="1:12" s="129" customFormat="1" ht="27.75" customHeight="1">
      <c r="A244" s="450">
        <v>241</v>
      </c>
      <c r="B244" s="451" t="str">
        <f t="shared" si="27"/>
        <v>800M-1-8</v>
      </c>
      <c r="C244" s="202"/>
      <c r="D244" s="202">
        <v>183</v>
      </c>
      <c r="E244" s="203">
        <v>36610</v>
      </c>
      <c r="F244" s="204" t="s">
        <v>735</v>
      </c>
      <c r="G244" s="208" t="s">
        <v>733</v>
      </c>
      <c r="H244" s="205" t="s">
        <v>133</v>
      </c>
      <c r="I244" s="206"/>
      <c r="J244" s="448">
        <v>1</v>
      </c>
      <c r="K244" s="449">
        <v>8</v>
      </c>
      <c r="L244" s="449">
        <v>1</v>
      </c>
    </row>
    <row r="245" spans="1:12" s="129" customFormat="1" ht="27.75" customHeight="1">
      <c r="A245" s="450">
        <v>242</v>
      </c>
      <c r="B245" s="451" t="str">
        <f t="shared" si="27"/>
        <v>2000M-1-8</v>
      </c>
      <c r="C245" s="202"/>
      <c r="D245" s="202">
        <v>183</v>
      </c>
      <c r="E245" s="203">
        <v>36610</v>
      </c>
      <c r="F245" s="204" t="s">
        <v>735</v>
      </c>
      <c r="G245" s="208" t="s">
        <v>733</v>
      </c>
      <c r="H245" s="205" t="s">
        <v>521</v>
      </c>
      <c r="I245" s="206"/>
      <c r="J245" s="448">
        <v>1</v>
      </c>
      <c r="K245" s="449">
        <v>8</v>
      </c>
      <c r="L245" s="449">
        <v>1</v>
      </c>
    </row>
    <row r="246" spans="1:12" s="129" customFormat="1" ht="27.75" customHeight="1">
      <c r="A246" s="450">
        <v>243</v>
      </c>
      <c r="B246" s="451" t="str">
        <f t="shared" si="27"/>
        <v>100M.ENG-1-8</v>
      </c>
      <c r="C246" s="202"/>
      <c r="D246" s="202">
        <v>185</v>
      </c>
      <c r="E246" s="203">
        <v>36784</v>
      </c>
      <c r="F246" s="204" t="s">
        <v>732</v>
      </c>
      <c r="G246" s="208" t="s">
        <v>733</v>
      </c>
      <c r="H246" s="205" t="s">
        <v>307</v>
      </c>
      <c r="I246" s="206"/>
      <c r="J246" s="448">
        <v>1</v>
      </c>
      <c r="K246" s="449">
        <v>8</v>
      </c>
      <c r="L246" s="449">
        <v>1</v>
      </c>
    </row>
    <row r="247" spans="1:12" s="129" customFormat="1" ht="27.75" customHeight="1">
      <c r="A247" s="450">
        <v>244</v>
      </c>
      <c r="B247" s="451" t="str">
        <f t="shared" ref="B247:B252" si="28">CONCATENATE(H247,"-",L247)</f>
        <v>UZUN-1</v>
      </c>
      <c r="C247" s="202"/>
      <c r="D247" s="202">
        <v>182</v>
      </c>
      <c r="E247" s="203">
        <v>36590</v>
      </c>
      <c r="F247" s="204" t="s">
        <v>734</v>
      </c>
      <c r="G247" s="208" t="s">
        <v>733</v>
      </c>
      <c r="H247" s="205" t="s">
        <v>46</v>
      </c>
      <c r="I247" s="206"/>
      <c r="J247" s="448">
        <v>1</v>
      </c>
      <c r="K247" s="449">
        <v>8</v>
      </c>
      <c r="L247" s="449">
        <v>1</v>
      </c>
    </row>
    <row r="248" spans="1:12" s="129" customFormat="1" ht="27.75" customHeight="1">
      <c r="A248" s="450">
        <v>245</v>
      </c>
      <c r="B248" s="451" t="str">
        <f t="shared" si="28"/>
        <v>ÜÇADIM-1</v>
      </c>
      <c r="C248" s="202"/>
      <c r="D248" s="202">
        <v>186</v>
      </c>
      <c r="E248" s="203">
        <v>37299</v>
      </c>
      <c r="F248" s="204" t="s">
        <v>736</v>
      </c>
      <c r="G248" s="208" t="s">
        <v>733</v>
      </c>
      <c r="H248" s="205" t="s">
        <v>480</v>
      </c>
      <c r="I248" s="206"/>
      <c r="J248" s="448">
        <v>1</v>
      </c>
      <c r="K248" s="449">
        <v>8</v>
      </c>
      <c r="L248" s="449">
        <v>1</v>
      </c>
    </row>
    <row r="249" spans="1:12" s="129" customFormat="1" ht="27.75" customHeight="1">
      <c r="A249" s="450">
        <v>246</v>
      </c>
      <c r="B249" s="451" t="str">
        <f t="shared" si="28"/>
        <v>YÜKSEK-1</v>
      </c>
      <c r="C249" s="202"/>
      <c r="D249" s="202">
        <v>186</v>
      </c>
      <c r="E249" s="203">
        <v>37299</v>
      </c>
      <c r="F249" s="204" t="s">
        <v>736</v>
      </c>
      <c r="G249" s="208" t="s">
        <v>733</v>
      </c>
      <c r="H249" s="205" t="s">
        <v>47</v>
      </c>
      <c r="I249" s="206"/>
      <c r="J249" s="448">
        <v>1</v>
      </c>
      <c r="K249" s="449">
        <v>8</v>
      </c>
      <c r="L249" s="449">
        <v>1</v>
      </c>
    </row>
    <row r="250" spans="1:12" s="129" customFormat="1" ht="27.75" customHeight="1">
      <c r="A250" s="450">
        <v>247</v>
      </c>
      <c r="B250" s="451" t="str">
        <f t="shared" si="28"/>
        <v>GÜLLE-1</v>
      </c>
      <c r="C250" s="202"/>
      <c r="D250" s="202">
        <v>184</v>
      </c>
      <c r="E250" s="203">
        <v>36540</v>
      </c>
      <c r="F250" s="204" t="s">
        <v>737</v>
      </c>
      <c r="G250" s="208" t="s">
        <v>733</v>
      </c>
      <c r="H250" s="205" t="s">
        <v>309</v>
      </c>
      <c r="I250" s="206"/>
      <c r="J250" s="448">
        <v>1</v>
      </c>
      <c r="K250" s="449">
        <v>8</v>
      </c>
      <c r="L250" s="449">
        <v>1</v>
      </c>
    </row>
    <row r="251" spans="1:12" s="129" customFormat="1" ht="27.75" customHeight="1">
      <c r="A251" s="450">
        <v>248</v>
      </c>
      <c r="B251" s="451" t="str">
        <f t="shared" si="28"/>
        <v>DİSK-1</v>
      </c>
      <c r="C251" s="202"/>
      <c r="D251" s="202">
        <v>184</v>
      </c>
      <c r="E251" s="203">
        <v>36540</v>
      </c>
      <c r="F251" s="204" t="s">
        <v>737</v>
      </c>
      <c r="G251" s="208" t="s">
        <v>733</v>
      </c>
      <c r="H251" s="205" t="s">
        <v>344</v>
      </c>
      <c r="I251" s="206"/>
      <c r="J251" s="448">
        <v>1</v>
      </c>
      <c r="K251" s="449">
        <v>8</v>
      </c>
      <c r="L251" s="449">
        <v>1</v>
      </c>
    </row>
    <row r="252" spans="1:12" s="129" customFormat="1" ht="27.75" customHeight="1">
      <c r="A252" s="450">
        <v>249</v>
      </c>
      <c r="B252" s="451" t="str">
        <f t="shared" si="28"/>
        <v>CİRİT-1</v>
      </c>
      <c r="C252" s="202"/>
      <c r="D252" s="202">
        <v>181</v>
      </c>
      <c r="E252" s="203">
        <v>36541</v>
      </c>
      <c r="F252" s="204" t="s">
        <v>738</v>
      </c>
      <c r="G252" s="208" t="s">
        <v>733</v>
      </c>
      <c r="H252" s="205" t="s">
        <v>345</v>
      </c>
      <c r="I252" s="206"/>
      <c r="J252" s="448">
        <v>1</v>
      </c>
      <c r="K252" s="449">
        <v>8</v>
      </c>
      <c r="L252" s="449">
        <v>1</v>
      </c>
    </row>
    <row r="253" spans="1:12" s="129" customFormat="1" ht="27.75" customHeight="1">
      <c r="A253" s="450">
        <v>250</v>
      </c>
      <c r="B253" s="451" t="str">
        <f>CONCATENATE(H253,"-",J253,"-",K253)</f>
        <v>4X100M-1-8</v>
      </c>
      <c r="C253" s="202"/>
      <c r="D253" s="202">
        <v>182</v>
      </c>
      <c r="E253" s="203">
        <v>36590</v>
      </c>
      <c r="F253" s="204" t="s">
        <v>734</v>
      </c>
      <c r="G253" s="208" t="s">
        <v>733</v>
      </c>
      <c r="H253" s="205" t="s">
        <v>145</v>
      </c>
      <c r="I253" s="206"/>
      <c r="J253" s="448">
        <v>1</v>
      </c>
      <c r="K253" s="449">
        <v>8</v>
      </c>
      <c r="L253" s="449">
        <v>1</v>
      </c>
    </row>
    <row r="254" spans="1:12" s="129" customFormat="1" ht="27.75" customHeight="1">
      <c r="A254" s="450">
        <v>251</v>
      </c>
      <c r="B254" s="451" t="str">
        <f>CONCATENATE(H254,"-",J254,"-",K254)</f>
        <v>4X100M-1-8</v>
      </c>
      <c r="C254" s="202"/>
      <c r="D254" s="202">
        <v>185</v>
      </c>
      <c r="E254" s="203">
        <v>36784</v>
      </c>
      <c r="F254" s="204" t="s">
        <v>732</v>
      </c>
      <c r="G254" s="208" t="s">
        <v>733</v>
      </c>
      <c r="H254" s="205" t="s">
        <v>145</v>
      </c>
      <c r="I254" s="206"/>
      <c r="J254" s="448">
        <v>1</v>
      </c>
      <c r="K254" s="449">
        <v>8</v>
      </c>
      <c r="L254" s="449">
        <v>1</v>
      </c>
    </row>
    <row r="255" spans="1:12" s="129" customFormat="1" ht="27.75" customHeight="1">
      <c r="A255" s="450">
        <v>252</v>
      </c>
      <c r="B255" s="451" t="str">
        <f>CONCATENATE(H255,"-",J255,"-",K255)</f>
        <v>4X100M-1-8</v>
      </c>
      <c r="C255" s="202"/>
      <c r="D255" s="202">
        <v>186</v>
      </c>
      <c r="E255" s="203">
        <v>37299</v>
      </c>
      <c r="F255" s="204" t="s">
        <v>736</v>
      </c>
      <c r="G255" s="208" t="s">
        <v>733</v>
      </c>
      <c r="H255" s="205" t="s">
        <v>145</v>
      </c>
      <c r="I255" s="206"/>
      <c r="J255" s="448">
        <v>1</v>
      </c>
      <c r="K255" s="449">
        <v>8</v>
      </c>
      <c r="L255" s="449">
        <v>1</v>
      </c>
    </row>
    <row r="256" spans="1:12" s="129" customFormat="1" ht="27.75" customHeight="1">
      <c r="A256" s="450">
        <v>253</v>
      </c>
      <c r="B256" s="451" t="str">
        <f>CONCATENATE(H256,"-",J256,"-",K256)</f>
        <v>4X100M-1-8</v>
      </c>
      <c r="C256" s="202"/>
      <c r="D256" s="202">
        <v>183</v>
      </c>
      <c r="E256" s="203">
        <v>36610</v>
      </c>
      <c r="F256" s="204" t="s">
        <v>735</v>
      </c>
      <c r="G256" s="208" t="s">
        <v>733</v>
      </c>
      <c r="H256" s="205" t="s">
        <v>145</v>
      </c>
      <c r="I256" s="206"/>
      <c r="J256" s="448">
        <v>1</v>
      </c>
      <c r="K256" s="449">
        <v>8</v>
      </c>
      <c r="L256" s="449">
        <v>1</v>
      </c>
    </row>
    <row r="257" spans="1:15" s="129" customFormat="1" ht="27.75" customHeight="1">
      <c r="A257" s="450">
        <v>254</v>
      </c>
      <c r="B257" s="451" t="str">
        <f>CONCATENATE(H257,"-",J257,"-",K257)</f>
        <v>4X100M--</v>
      </c>
      <c r="C257" s="202"/>
      <c r="D257" s="202"/>
      <c r="E257" s="203"/>
      <c r="F257" s="204"/>
      <c r="G257" s="208"/>
      <c r="H257" s="205" t="s">
        <v>145</v>
      </c>
      <c r="I257" s="206"/>
      <c r="J257" s="389"/>
      <c r="K257" s="389"/>
      <c r="L257" s="207"/>
    </row>
    <row r="258" spans="1:15" s="129" customFormat="1" ht="27.75" customHeight="1">
      <c r="A258" s="450">
        <v>255</v>
      </c>
      <c r="B258" s="451" t="str">
        <f t="shared" ref="B258:B263" si="29">CONCATENATE(H258,"-",J258,"-",K258)</f>
        <v>4X100M--</v>
      </c>
      <c r="C258" s="202"/>
      <c r="D258" s="202"/>
      <c r="E258" s="203"/>
      <c r="F258" s="204"/>
      <c r="G258" s="208"/>
      <c r="H258" s="205" t="s">
        <v>145</v>
      </c>
      <c r="I258" s="206"/>
      <c r="J258" s="389"/>
      <c r="K258" s="389"/>
      <c r="L258" s="207"/>
    </row>
    <row r="259" spans="1:15" s="129" customFormat="1" ht="27.75" customHeight="1">
      <c r="A259" s="452">
        <v>256</v>
      </c>
      <c r="B259" s="453" t="str">
        <f t="shared" si="29"/>
        <v>100M-2-6</v>
      </c>
      <c r="C259" s="454"/>
      <c r="D259" s="455">
        <v>187</v>
      </c>
      <c r="E259" s="203">
        <v>36769</v>
      </c>
      <c r="F259" s="466" t="s">
        <v>739</v>
      </c>
      <c r="G259" s="466" t="s">
        <v>740</v>
      </c>
      <c r="H259" s="457" t="s">
        <v>144</v>
      </c>
      <c r="I259" s="458"/>
      <c r="J259" s="459">
        <v>2</v>
      </c>
      <c r="K259" s="460">
        <v>6</v>
      </c>
      <c r="L259" s="460">
        <v>13</v>
      </c>
    </row>
    <row r="260" spans="1:15" s="129" customFormat="1" ht="27.75" customHeight="1">
      <c r="A260" s="452">
        <v>257</v>
      </c>
      <c r="B260" s="453" t="str">
        <f t="shared" si="29"/>
        <v>300M-2-6</v>
      </c>
      <c r="C260" s="454"/>
      <c r="D260" s="455">
        <v>189</v>
      </c>
      <c r="E260" s="203">
        <v>36934</v>
      </c>
      <c r="F260" s="466" t="s">
        <v>741</v>
      </c>
      <c r="G260" s="466" t="s">
        <v>740</v>
      </c>
      <c r="H260" s="457" t="s">
        <v>343</v>
      </c>
      <c r="I260" s="458"/>
      <c r="J260" s="459">
        <v>2</v>
      </c>
      <c r="K260" s="460">
        <v>6</v>
      </c>
      <c r="L260" s="460">
        <v>13</v>
      </c>
    </row>
    <row r="261" spans="1:15" s="129" customFormat="1" ht="27.75" customHeight="1">
      <c r="A261" s="452">
        <v>258</v>
      </c>
      <c r="B261" s="453" t="str">
        <f t="shared" si="29"/>
        <v>800M-2-6</v>
      </c>
      <c r="C261" s="454"/>
      <c r="D261" s="455">
        <v>194</v>
      </c>
      <c r="E261" s="203">
        <v>36537</v>
      </c>
      <c r="F261" s="466" t="s">
        <v>742</v>
      </c>
      <c r="G261" s="466" t="s">
        <v>740</v>
      </c>
      <c r="H261" s="457" t="s">
        <v>133</v>
      </c>
      <c r="I261" s="458"/>
      <c r="J261" s="459">
        <v>2</v>
      </c>
      <c r="K261" s="460">
        <v>6</v>
      </c>
      <c r="L261" s="460">
        <v>13</v>
      </c>
    </row>
    <row r="262" spans="1:15" s="129" customFormat="1" ht="27.75" customHeight="1">
      <c r="A262" s="452">
        <v>259</v>
      </c>
      <c r="B262" s="453" t="str">
        <f t="shared" si="29"/>
        <v>2000M-2-6</v>
      </c>
      <c r="C262" s="454"/>
      <c r="D262" s="455">
        <v>194</v>
      </c>
      <c r="E262" s="203">
        <v>36537</v>
      </c>
      <c r="F262" s="466" t="s">
        <v>742</v>
      </c>
      <c r="G262" s="466" t="s">
        <v>740</v>
      </c>
      <c r="H262" s="457" t="s">
        <v>521</v>
      </c>
      <c r="I262" s="458"/>
      <c r="J262" s="459">
        <v>2</v>
      </c>
      <c r="K262" s="460">
        <v>6</v>
      </c>
      <c r="L262" s="460">
        <v>13</v>
      </c>
    </row>
    <row r="263" spans="1:15" s="129" customFormat="1" ht="27.75" customHeight="1">
      <c r="A263" s="452">
        <v>260</v>
      </c>
      <c r="B263" s="453" t="str">
        <f t="shared" si="29"/>
        <v>100M.ENG-2-6</v>
      </c>
      <c r="C263" s="454"/>
      <c r="D263" s="455">
        <v>187</v>
      </c>
      <c r="E263" s="203">
        <v>36527</v>
      </c>
      <c r="F263" s="466" t="s">
        <v>739</v>
      </c>
      <c r="G263" s="466" t="s">
        <v>740</v>
      </c>
      <c r="H263" s="457" t="s">
        <v>307</v>
      </c>
      <c r="I263" s="458"/>
      <c r="J263" s="459">
        <v>2</v>
      </c>
      <c r="K263" s="460">
        <v>6</v>
      </c>
      <c r="L263" s="460">
        <v>13</v>
      </c>
    </row>
    <row r="264" spans="1:15" s="129" customFormat="1" ht="27.75" customHeight="1">
      <c r="A264" s="452">
        <v>261</v>
      </c>
      <c r="B264" s="453" t="str">
        <f t="shared" ref="B264:B269" si="30">CONCATENATE(H264,"-",L264)</f>
        <v>UZUN-13</v>
      </c>
      <c r="C264" s="454"/>
      <c r="D264" s="455">
        <v>193</v>
      </c>
      <c r="E264" s="203">
        <v>37038</v>
      </c>
      <c r="F264" s="466" t="s">
        <v>743</v>
      </c>
      <c r="G264" s="466" t="s">
        <v>740</v>
      </c>
      <c r="H264" s="457" t="s">
        <v>46</v>
      </c>
      <c r="I264" s="458"/>
      <c r="J264" s="459">
        <v>2</v>
      </c>
      <c r="K264" s="460">
        <v>6</v>
      </c>
      <c r="L264" s="460">
        <v>13</v>
      </c>
    </row>
    <row r="265" spans="1:15" s="129" customFormat="1" ht="27.75" customHeight="1">
      <c r="A265" s="452">
        <v>262</v>
      </c>
      <c r="B265" s="453" t="str">
        <f t="shared" si="30"/>
        <v>ÜÇADIM-13</v>
      </c>
      <c r="C265" s="454"/>
      <c r="D265" s="455">
        <v>193</v>
      </c>
      <c r="E265" s="203">
        <v>37038</v>
      </c>
      <c r="F265" s="466" t="s">
        <v>743</v>
      </c>
      <c r="G265" s="466" t="s">
        <v>740</v>
      </c>
      <c r="H265" s="457" t="s">
        <v>480</v>
      </c>
      <c r="I265" s="458"/>
      <c r="J265" s="459">
        <v>2</v>
      </c>
      <c r="K265" s="460">
        <v>6</v>
      </c>
      <c r="L265" s="460">
        <v>13</v>
      </c>
    </row>
    <row r="266" spans="1:15" s="129" customFormat="1" ht="27.75" customHeight="1">
      <c r="A266" s="452">
        <v>263</v>
      </c>
      <c r="B266" s="453" t="str">
        <f t="shared" si="30"/>
        <v>YÜKSEK-13</v>
      </c>
      <c r="C266" s="454"/>
      <c r="D266" s="455">
        <v>189</v>
      </c>
      <c r="E266" s="203">
        <v>36934</v>
      </c>
      <c r="F266" s="466" t="s">
        <v>741</v>
      </c>
      <c r="G266" s="466" t="s">
        <v>740</v>
      </c>
      <c r="H266" s="457" t="s">
        <v>47</v>
      </c>
      <c r="I266" s="458"/>
      <c r="J266" s="459">
        <v>2</v>
      </c>
      <c r="K266" s="460">
        <v>6</v>
      </c>
      <c r="L266" s="460">
        <v>13</v>
      </c>
    </row>
    <row r="267" spans="1:15" s="129" customFormat="1" ht="27.75" customHeight="1">
      <c r="A267" s="452">
        <v>264</v>
      </c>
      <c r="B267" s="453" t="str">
        <f t="shared" si="30"/>
        <v>GÜLLE-13</v>
      </c>
      <c r="C267" s="454"/>
      <c r="D267" s="455">
        <v>192</v>
      </c>
      <c r="E267" s="203">
        <v>36599</v>
      </c>
      <c r="F267" s="466" t="s">
        <v>744</v>
      </c>
      <c r="G267" s="466" t="s">
        <v>740</v>
      </c>
      <c r="H267" s="457" t="s">
        <v>309</v>
      </c>
      <c r="I267" s="458"/>
      <c r="J267" s="459">
        <v>2</v>
      </c>
      <c r="K267" s="460">
        <v>6</v>
      </c>
      <c r="L267" s="460">
        <v>13</v>
      </c>
    </row>
    <row r="268" spans="1:15" s="129" customFormat="1" ht="27.75" customHeight="1">
      <c r="A268" s="452">
        <v>265</v>
      </c>
      <c r="B268" s="453" t="str">
        <f t="shared" si="30"/>
        <v>DİSK-13</v>
      </c>
      <c r="C268" s="454"/>
      <c r="D268" s="455">
        <v>196</v>
      </c>
      <c r="E268" s="203">
        <v>36750</v>
      </c>
      <c r="F268" s="466" t="s">
        <v>745</v>
      </c>
      <c r="G268" s="466" t="s">
        <v>740</v>
      </c>
      <c r="H268" s="457" t="s">
        <v>344</v>
      </c>
      <c r="I268" s="458"/>
      <c r="J268" s="459">
        <v>2</v>
      </c>
      <c r="K268" s="460">
        <v>6</v>
      </c>
      <c r="L268" s="460">
        <v>13</v>
      </c>
    </row>
    <row r="269" spans="1:15" s="129" customFormat="1" ht="27.75" customHeight="1">
      <c r="A269" s="452">
        <v>266</v>
      </c>
      <c r="B269" s="453" t="str">
        <f t="shared" si="30"/>
        <v>CİRİT-13</v>
      </c>
      <c r="C269" s="454"/>
      <c r="D269" s="455">
        <v>192</v>
      </c>
      <c r="E269" s="203">
        <v>36599</v>
      </c>
      <c r="F269" s="466" t="s">
        <v>744</v>
      </c>
      <c r="G269" s="466" t="s">
        <v>740</v>
      </c>
      <c r="H269" s="457" t="s">
        <v>345</v>
      </c>
      <c r="I269" s="458"/>
      <c r="J269" s="459">
        <v>2</v>
      </c>
      <c r="K269" s="460">
        <v>6</v>
      </c>
      <c r="L269" s="460">
        <v>13</v>
      </c>
    </row>
    <row r="270" spans="1:15" s="129" customFormat="1" ht="27.75" customHeight="1">
      <c r="A270" s="452">
        <v>267</v>
      </c>
      <c r="B270" s="453" t="str">
        <f t="shared" ref="B270:B275" si="31">CONCATENATE(H270,"-",J270,"-",K270)</f>
        <v>4X100M-2-6</v>
      </c>
      <c r="C270" s="454"/>
      <c r="D270" s="455">
        <v>193</v>
      </c>
      <c r="E270" s="203">
        <v>37038</v>
      </c>
      <c r="F270" s="466" t="s">
        <v>743</v>
      </c>
      <c r="G270" s="466" t="s">
        <v>740</v>
      </c>
      <c r="H270" s="457" t="s">
        <v>145</v>
      </c>
      <c r="I270" s="458"/>
      <c r="J270" s="459">
        <v>2</v>
      </c>
      <c r="K270" s="460">
        <v>6</v>
      </c>
      <c r="L270" s="460">
        <v>13</v>
      </c>
      <c r="M270" s="455">
        <v>190</v>
      </c>
      <c r="N270" s="203">
        <v>36768</v>
      </c>
      <c r="O270" s="466" t="s">
        <v>746</v>
      </c>
    </row>
    <row r="271" spans="1:15" s="129" customFormat="1" ht="27.75" customHeight="1">
      <c r="A271" s="452">
        <v>268</v>
      </c>
      <c r="B271" s="453" t="str">
        <f t="shared" si="31"/>
        <v>4X100M-2-6</v>
      </c>
      <c r="C271" s="454"/>
      <c r="D271" s="455">
        <v>189</v>
      </c>
      <c r="E271" s="203">
        <v>36934</v>
      </c>
      <c r="F271" s="466" t="s">
        <v>741</v>
      </c>
      <c r="G271" s="466" t="s">
        <v>740</v>
      </c>
      <c r="H271" s="457" t="s">
        <v>145</v>
      </c>
      <c r="I271" s="458"/>
      <c r="J271" s="459">
        <v>2</v>
      </c>
      <c r="K271" s="460">
        <v>6</v>
      </c>
      <c r="L271" s="460">
        <v>13</v>
      </c>
      <c r="M271" s="455">
        <v>195</v>
      </c>
      <c r="N271" s="203">
        <v>37190</v>
      </c>
      <c r="O271" s="466" t="s">
        <v>747</v>
      </c>
    </row>
    <row r="272" spans="1:15" s="129" customFormat="1" ht="27.75" customHeight="1">
      <c r="A272" s="452">
        <v>269</v>
      </c>
      <c r="B272" s="453" t="str">
        <f t="shared" si="31"/>
        <v>4X100M-2-6</v>
      </c>
      <c r="C272" s="454"/>
      <c r="D272" s="455">
        <v>192</v>
      </c>
      <c r="E272" s="203">
        <v>36599</v>
      </c>
      <c r="F272" s="466" t="s">
        <v>744</v>
      </c>
      <c r="G272" s="466" t="s">
        <v>740</v>
      </c>
      <c r="H272" s="457" t="s">
        <v>145</v>
      </c>
      <c r="I272" s="458"/>
      <c r="J272" s="459">
        <v>2</v>
      </c>
      <c r="K272" s="460">
        <v>6</v>
      </c>
      <c r="L272" s="460">
        <v>13</v>
      </c>
      <c r="M272" s="455">
        <v>191</v>
      </c>
      <c r="N272" s="203">
        <v>36959</v>
      </c>
      <c r="O272" s="466" t="s">
        <v>748</v>
      </c>
    </row>
    <row r="273" spans="1:15" s="129" customFormat="1" ht="27.75" customHeight="1">
      <c r="A273" s="452">
        <v>270</v>
      </c>
      <c r="B273" s="453" t="str">
        <f t="shared" si="31"/>
        <v>4X100M-2-6</v>
      </c>
      <c r="C273" s="454"/>
      <c r="D273" s="455">
        <v>187</v>
      </c>
      <c r="E273" s="203">
        <v>36527</v>
      </c>
      <c r="F273" s="466" t="s">
        <v>739</v>
      </c>
      <c r="G273" s="466" t="s">
        <v>740</v>
      </c>
      <c r="H273" s="457" t="s">
        <v>145</v>
      </c>
      <c r="I273" s="458"/>
      <c r="J273" s="459">
        <v>2</v>
      </c>
      <c r="K273" s="460">
        <v>6</v>
      </c>
      <c r="L273" s="460">
        <v>13</v>
      </c>
      <c r="M273" s="455">
        <v>188</v>
      </c>
      <c r="N273" s="203">
        <v>36529</v>
      </c>
      <c r="O273" s="466" t="s">
        <v>749</v>
      </c>
    </row>
    <row r="274" spans="1:15" s="129" customFormat="1" ht="27.75" customHeight="1">
      <c r="A274" s="452">
        <v>271</v>
      </c>
      <c r="B274" s="453" t="str">
        <f t="shared" si="31"/>
        <v>4X100M--</v>
      </c>
      <c r="C274" s="454"/>
      <c r="D274" s="454"/>
      <c r="E274" s="461"/>
      <c r="F274" s="463"/>
      <c r="G274" s="463"/>
      <c r="H274" s="457" t="s">
        <v>145</v>
      </c>
      <c r="I274" s="458"/>
      <c r="J274" s="464"/>
      <c r="K274" s="464"/>
      <c r="L274" s="465"/>
    </row>
    <row r="275" spans="1:15" s="129" customFormat="1" ht="27.75" customHeight="1" thickBot="1">
      <c r="A275" s="452">
        <v>272</v>
      </c>
      <c r="B275" s="453" t="str">
        <f t="shared" si="31"/>
        <v>4X100M--</v>
      </c>
      <c r="C275" s="454"/>
      <c r="D275" s="454"/>
      <c r="E275" s="461"/>
      <c r="F275" s="463"/>
      <c r="G275" s="463"/>
      <c r="H275" s="457" t="s">
        <v>145</v>
      </c>
      <c r="I275" s="458"/>
      <c r="J275" s="464"/>
      <c r="K275" s="464"/>
      <c r="L275" s="465"/>
    </row>
    <row r="276" spans="1:15" ht="27.75" customHeight="1">
      <c r="A276" s="78">
        <v>341</v>
      </c>
      <c r="B276" s="232" t="str">
        <f>CONCATENATE(H276,"-",J276,"-",K276)</f>
        <v>100M-3-4</v>
      </c>
      <c r="C276" s="202"/>
      <c r="D276" s="439">
        <v>223</v>
      </c>
      <c r="E276" s="432">
        <v>36661</v>
      </c>
      <c r="F276" s="433" t="s">
        <v>750</v>
      </c>
      <c r="G276" s="434" t="s">
        <v>751</v>
      </c>
      <c r="H276" s="436" t="s">
        <v>144</v>
      </c>
      <c r="I276" s="435">
        <v>1212</v>
      </c>
      <c r="J276" s="389" t="s">
        <v>760</v>
      </c>
      <c r="K276" s="389" t="s">
        <v>761</v>
      </c>
      <c r="L276" s="207"/>
    </row>
    <row r="277" spans="1:15" ht="27.75" customHeight="1">
      <c r="A277" s="78">
        <v>342</v>
      </c>
      <c r="B277" s="200" t="str">
        <f>CONCATENATE(H277,"-",J277,"-",K277)</f>
        <v>100M-3-5</v>
      </c>
      <c r="C277" s="202"/>
      <c r="D277" s="439">
        <v>224</v>
      </c>
      <c r="E277" s="432">
        <v>36722</v>
      </c>
      <c r="F277" s="433" t="s">
        <v>752</v>
      </c>
      <c r="G277" s="434" t="s">
        <v>753</v>
      </c>
      <c r="H277" s="436" t="s">
        <v>144</v>
      </c>
      <c r="I277" s="435">
        <v>1214</v>
      </c>
      <c r="J277" s="389" t="s">
        <v>760</v>
      </c>
      <c r="K277" s="389" t="s">
        <v>762</v>
      </c>
      <c r="L277" s="207"/>
    </row>
    <row r="278" spans="1:15" ht="27.75" customHeight="1">
      <c r="A278" s="78">
        <v>343</v>
      </c>
      <c r="B278" s="200" t="str">
        <f>CONCATENATE(H278,"-",J278,"-",K278)</f>
        <v>100M-3-3</v>
      </c>
      <c r="C278" s="202"/>
      <c r="D278" s="439">
        <v>225</v>
      </c>
      <c r="E278" s="432" t="s">
        <v>754</v>
      </c>
      <c r="F278" s="433" t="s">
        <v>755</v>
      </c>
      <c r="G278" s="434" t="s">
        <v>756</v>
      </c>
      <c r="H278" s="436" t="s">
        <v>144</v>
      </c>
      <c r="I278" s="435">
        <v>1224</v>
      </c>
      <c r="J278" s="389" t="s">
        <v>760</v>
      </c>
      <c r="K278" s="389" t="s">
        <v>760</v>
      </c>
      <c r="L278" s="207"/>
    </row>
    <row r="279" spans="1:15" ht="27.75" customHeight="1">
      <c r="A279" s="78">
        <v>344</v>
      </c>
      <c r="B279" s="200" t="str">
        <f>CONCATENATE(H279,"-",J279,"-",K279)</f>
        <v>100M-3-6</v>
      </c>
      <c r="C279" s="202"/>
      <c r="D279" s="439">
        <v>226</v>
      </c>
      <c r="E279" s="432" t="s">
        <v>757</v>
      </c>
      <c r="F279" s="433" t="s">
        <v>758</v>
      </c>
      <c r="G279" s="434" t="s">
        <v>759</v>
      </c>
      <c r="H279" s="436" t="s">
        <v>144</v>
      </c>
      <c r="I279" s="435">
        <v>1234</v>
      </c>
      <c r="J279" s="389" t="s">
        <v>760</v>
      </c>
      <c r="K279" s="389" t="s">
        <v>763</v>
      </c>
      <c r="L279" s="207"/>
    </row>
    <row r="280" spans="1:15" ht="27.75" customHeight="1">
      <c r="A280" s="78">
        <v>345</v>
      </c>
      <c r="B280" s="200" t="str">
        <f t="shared" ref="B280:B339" si="32">CONCATENATE(H280,"-",J280,"-",K280)</f>
        <v>100M--</v>
      </c>
      <c r="C280" s="202"/>
      <c r="D280" s="202"/>
      <c r="E280" s="203"/>
      <c r="F280" s="204"/>
      <c r="G280" s="208"/>
      <c r="H280" s="205" t="s">
        <v>144</v>
      </c>
      <c r="I280" s="206"/>
      <c r="J280" s="389"/>
      <c r="K280" s="389"/>
      <c r="L280" s="207"/>
    </row>
    <row r="281" spans="1:15" ht="27.75" customHeight="1">
      <c r="A281" s="78">
        <v>346</v>
      </c>
      <c r="B281" s="200" t="str">
        <f t="shared" si="32"/>
        <v>100M--</v>
      </c>
      <c r="C281" s="202"/>
      <c r="D281" s="202"/>
      <c r="E281" s="203"/>
      <c r="F281" s="204"/>
      <c r="G281" s="208"/>
      <c r="H281" s="205" t="s">
        <v>144</v>
      </c>
      <c r="I281" s="206"/>
      <c r="J281" s="389"/>
      <c r="K281" s="389"/>
      <c r="L281" s="207"/>
    </row>
    <row r="282" spans="1:15" ht="27.75" customHeight="1">
      <c r="A282" s="78">
        <v>347</v>
      </c>
      <c r="B282" s="200" t="str">
        <f t="shared" si="32"/>
        <v>100M--</v>
      </c>
      <c r="C282" s="202"/>
      <c r="D282" s="202"/>
      <c r="E282" s="203"/>
      <c r="F282" s="204"/>
      <c r="G282" s="208"/>
      <c r="H282" s="205" t="s">
        <v>144</v>
      </c>
      <c r="I282" s="206"/>
      <c r="J282" s="389"/>
      <c r="K282" s="389"/>
      <c r="L282" s="207"/>
    </row>
    <row r="283" spans="1:15" ht="27.75" customHeight="1">
      <c r="A283" s="78">
        <v>348</v>
      </c>
      <c r="B283" s="200" t="str">
        <f t="shared" si="32"/>
        <v>100M--</v>
      </c>
      <c r="C283" s="202"/>
      <c r="D283" s="202"/>
      <c r="E283" s="203"/>
      <c r="F283" s="204"/>
      <c r="G283" s="208"/>
      <c r="H283" s="205" t="s">
        <v>144</v>
      </c>
      <c r="I283" s="206"/>
      <c r="J283" s="389"/>
      <c r="K283" s="389"/>
      <c r="L283" s="207"/>
    </row>
    <row r="284" spans="1:15" ht="27.75" customHeight="1">
      <c r="A284" s="78">
        <v>349</v>
      </c>
      <c r="B284" s="200" t="str">
        <f t="shared" si="32"/>
        <v>100M--</v>
      </c>
      <c r="C284" s="202"/>
      <c r="D284" s="202"/>
      <c r="E284" s="203"/>
      <c r="F284" s="204"/>
      <c r="G284" s="208"/>
      <c r="H284" s="205" t="s">
        <v>144</v>
      </c>
      <c r="I284" s="206"/>
      <c r="J284" s="389"/>
      <c r="K284" s="389"/>
      <c r="L284" s="207"/>
    </row>
    <row r="285" spans="1:15" ht="27.75" customHeight="1">
      <c r="A285" s="78">
        <v>350</v>
      </c>
      <c r="B285" s="200" t="str">
        <f t="shared" si="32"/>
        <v>100M--</v>
      </c>
      <c r="C285" s="202"/>
      <c r="D285" s="202"/>
      <c r="E285" s="203"/>
      <c r="F285" s="204"/>
      <c r="G285" s="208"/>
      <c r="H285" s="205" t="s">
        <v>144</v>
      </c>
      <c r="I285" s="206"/>
      <c r="J285" s="389"/>
      <c r="K285" s="389"/>
      <c r="L285" s="207"/>
    </row>
    <row r="286" spans="1:15" ht="27.75" customHeight="1">
      <c r="A286" s="78">
        <v>351</v>
      </c>
      <c r="B286" s="200" t="str">
        <f t="shared" si="32"/>
        <v>100M--</v>
      </c>
      <c r="C286" s="202"/>
      <c r="D286" s="202"/>
      <c r="E286" s="203"/>
      <c r="F286" s="204"/>
      <c r="G286" s="208"/>
      <c r="H286" s="205" t="s">
        <v>144</v>
      </c>
      <c r="I286" s="206"/>
      <c r="J286" s="389"/>
      <c r="K286" s="389"/>
      <c r="L286" s="207"/>
    </row>
    <row r="287" spans="1:15" ht="27.75" customHeight="1">
      <c r="A287" s="78">
        <v>352</v>
      </c>
      <c r="B287" s="200" t="str">
        <f t="shared" ref="B287:B294" si="33">CONCATENATE(H287,"-",J287,"-",K287)</f>
        <v>300M-3-4</v>
      </c>
      <c r="C287" s="127"/>
      <c r="D287" s="439">
        <v>240</v>
      </c>
      <c r="E287" s="432" t="s">
        <v>574</v>
      </c>
      <c r="F287" s="433" t="s">
        <v>792</v>
      </c>
      <c r="G287" s="434" t="s">
        <v>793</v>
      </c>
      <c r="H287" s="436" t="s">
        <v>343</v>
      </c>
      <c r="I287" s="435">
        <v>3886</v>
      </c>
      <c r="J287" s="390" t="s">
        <v>760</v>
      </c>
      <c r="K287" s="390" t="s">
        <v>761</v>
      </c>
      <c r="L287" s="391"/>
    </row>
    <row r="288" spans="1:15" ht="27.75" customHeight="1">
      <c r="A288" s="78">
        <v>353</v>
      </c>
      <c r="B288" s="200" t="str">
        <f t="shared" si="33"/>
        <v>300M-3-5</v>
      </c>
      <c r="C288" s="127"/>
      <c r="D288" s="439">
        <v>241</v>
      </c>
      <c r="E288" s="432">
        <v>36526</v>
      </c>
      <c r="F288" s="433" t="s">
        <v>794</v>
      </c>
      <c r="G288" s="434" t="s">
        <v>795</v>
      </c>
      <c r="H288" s="436" t="s">
        <v>343</v>
      </c>
      <c r="I288" s="435">
        <v>3924</v>
      </c>
      <c r="J288" s="390" t="s">
        <v>760</v>
      </c>
      <c r="K288" s="390" t="s">
        <v>762</v>
      </c>
      <c r="L288" s="391"/>
    </row>
    <row r="289" spans="1:12" ht="27.75" customHeight="1">
      <c r="A289" s="78">
        <v>354</v>
      </c>
      <c r="B289" s="200" t="str">
        <f t="shared" si="33"/>
        <v>300M-3-3</v>
      </c>
      <c r="C289" s="127"/>
      <c r="D289" s="439">
        <v>242</v>
      </c>
      <c r="E289" s="432" t="s">
        <v>574</v>
      </c>
      <c r="F289" s="433" t="s">
        <v>796</v>
      </c>
      <c r="G289" s="434" t="s">
        <v>797</v>
      </c>
      <c r="H289" s="436" t="s">
        <v>343</v>
      </c>
      <c r="I289" s="435">
        <v>3941</v>
      </c>
      <c r="J289" s="390" t="s">
        <v>760</v>
      </c>
      <c r="K289" s="390" t="s">
        <v>760</v>
      </c>
      <c r="L289" s="391"/>
    </row>
    <row r="290" spans="1:12" ht="27.75" customHeight="1">
      <c r="A290" s="78">
        <v>355</v>
      </c>
      <c r="B290" s="200" t="str">
        <f t="shared" si="33"/>
        <v>300M-3-6</v>
      </c>
      <c r="C290" s="127"/>
      <c r="D290" s="439">
        <v>243</v>
      </c>
      <c r="E290" s="432">
        <v>36526</v>
      </c>
      <c r="F290" s="433" t="s">
        <v>798</v>
      </c>
      <c r="G290" s="434" t="s">
        <v>799</v>
      </c>
      <c r="H290" s="436" t="s">
        <v>343</v>
      </c>
      <c r="I290" s="435">
        <v>3954</v>
      </c>
      <c r="J290" s="390" t="s">
        <v>760</v>
      </c>
      <c r="K290" s="390" t="s">
        <v>763</v>
      </c>
      <c r="L290" s="391"/>
    </row>
    <row r="291" spans="1:12" ht="27.75" customHeight="1">
      <c r="A291" s="78">
        <v>356</v>
      </c>
      <c r="B291" s="200" t="str">
        <f t="shared" si="33"/>
        <v>300M-3-2</v>
      </c>
      <c r="C291" s="127"/>
      <c r="D291" s="439">
        <v>244</v>
      </c>
      <c r="E291" s="432">
        <v>36712</v>
      </c>
      <c r="F291" s="433" t="s">
        <v>800</v>
      </c>
      <c r="G291" s="434" t="s">
        <v>801</v>
      </c>
      <c r="H291" s="436" t="s">
        <v>343</v>
      </c>
      <c r="I291" s="435">
        <v>3984</v>
      </c>
      <c r="J291" s="390" t="s">
        <v>760</v>
      </c>
      <c r="K291" s="390" t="s">
        <v>778</v>
      </c>
      <c r="L291" s="391"/>
    </row>
    <row r="292" spans="1:12" ht="27.75" customHeight="1">
      <c r="A292" s="78">
        <v>357</v>
      </c>
      <c r="B292" s="200" t="str">
        <f t="shared" si="33"/>
        <v>300M-3-7</v>
      </c>
      <c r="C292" s="127"/>
      <c r="D292" s="439">
        <v>245</v>
      </c>
      <c r="E292" s="432" t="s">
        <v>802</v>
      </c>
      <c r="F292" s="433" t="s">
        <v>803</v>
      </c>
      <c r="G292" s="434" t="s">
        <v>804</v>
      </c>
      <c r="H292" s="436" t="s">
        <v>343</v>
      </c>
      <c r="I292" s="435">
        <v>3984</v>
      </c>
      <c r="J292" s="390" t="s">
        <v>760</v>
      </c>
      <c r="K292" s="390" t="s">
        <v>779</v>
      </c>
      <c r="L292" s="391"/>
    </row>
    <row r="293" spans="1:12" ht="27.75" customHeight="1">
      <c r="A293" s="78">
        <v>358</v>
      </c>
      <c r="B293" s="200" t="str">
        <f t="shared" si="33"/>
        <v>300M-3-1</v>
      </c>
      <c r="C293" s="202"/>
      <c r="D293" s="439">
        <v>225</v>
      </c>
      <c r="E293" s="432" t="s">
        <v>754</v>
      </c>
      <c r="F293" s="433" t="s">
        <v>755</v>
      </c>
      <c r="G293" s="434" t="s">
        <v>756</v>
      </c>
      <c r="H293" s="436" t="s">
        <v>343</v>
      </c>
      <c r="I293" s="435">
        <v>4004</v>
      </c>
      <c r="J293" s="390" t="s">
        <v>760</v>
      </c>
      <c r="K293" s="390" t="s">
        <v>627</v>
      </c>
      <c r="L293" s="391"/>
    </row>
    <row r="294" spans="1:12" ht="27.75" customHeight="1">
      <c r="A294" s="78">
        <v>359</v>
      </c>
      <c r="B294" s="200" t="str">
        <f t="shared" si="33"/>
        <v>300M-3-8</v>
      </c>
      <c r="C294" s="127"/>
      <c r="D294" s="439">
        <v>246</v>
      </c>
      <c r="E294" s="440">
        <v>2000</v>
      </c>
      <c r="F294" s="433" t="s">
        <v>805</v>
      </c>
      <c r="G294" s="434" t="s">
        <v>806</v>
      </c>
      <c r="H294" s="436" t="s">
        <v>343</v>
      </c>
      <c r="I294" s="435">
        <v>4010</v>
      </c>
      <c r="J294" s="390" t="s">
        <v>760</v>
      </c>
      <c r="K294" s="390" t="s">
        <v>780</v>
      </c>
      <c r="L294" s="391"/>
    </row>
    <row r="295" spans="1:12" ht="27.75" customHeight="1">
      <c r="A295" s="78">
        <v>360</v>
      </c>
      <c r="B295" s="200" t="str">
        <f t="shared" si="32"/>
        <v>300M--</v>
      </c>
      <c r="C295" s="127"/>
      <c r="D295" s="127"/>
      <c r="E295" s="79"/>
      <c r="F295" s="128"/>
      <c r="G295" s="209"/>
      <c r="H295" s="175" t="s">
        <v>343</v>
      </c>
      <c r="I295" s="80"/>
      <c r="J295" s="390"/>
      <c r="K295" s="390"/>
      <c r="L295" s="391"/>
    </row>
    <row r="296" spans="1:12" ht="27.75" customHeight="1">
      <c r="A296" s="78">
        <v>361</v>
      </c>
      <c r="B296" s="200" t="str">
        <f t="shared" si="32"/>
        <v>300M--</v>
      </c>
      <c r="C296" s="127"/>
      <c r="D296" s="127"/>
      <c r="E296" s="79"/>
      <c r="F296" s="128"/>
      <c r="G296" s="209"/>
      <c r="H296" s="175" t="s">
        <v>343</v>
      </c>
      <c r="I296" s="80"/>
      <c r="J296" s="390"/>
      <c r="K296" s="390"/>
      <c r="L296" s="391"/>
    </row>
    <row r="297" spans="1:12" ht="27.75" customHeight="1">
      <c r="A297" s="78">
        <v>362</v>
      </c>
      <c r="B297" s="200" t="str">
        <f t="shared" si="32"/>
        <v>300M--</v>
      </c>
      <c r="C297" s="127"/>
      <c r="D297" s="127"/>
      <c r="E297" s="79"/>
      <c r="F297" s="128"/>
      <c r="G297" s="209"/>
      <c r="H297" s="175" t="s">
        <v>343</v>
      </c>
      <c r="I297" s="80"/>
      <c r="J297" s="390"/>
      <c r="K297" s="390"/>
      <c r="L297" s="391"/>
    </row>
    <row r="298" spans="1:12" ht="27.75" customHeight="1">
      <c r="A298" s="78">
        <v>363</v>
      </c>
      <c r="B298" s="200" t="str">
        <f t="shared" si="32"/>
        <v>300M--</v>
      </c>
      <c r="C298" s="127"/>
      <c r="D298" s="127"/>
      <c r="E298" s="79"/>
      <c r="F298" s="128"/>
      <c r="G298" s="209"/>
      <c r="H298" s="175" t="s">
        <v>343</v>
      </c>
      <c r="I298" s="80"/>
      <c r="J298" s="390"/>
      <c r="K298" s="390"/>
      <c r="L298" s="391"/>
    </row>
    <row r="299" spans="1:12" ht="27.75" customHeight="1">
      <c r="A299" s="78">
        <v>364</v>
      </c>
      <c r="B299" s="200" t="str">
        <f t="shared" si="32"/>
        <v>800M-3-4</v>
      </c>
      <c r="C299" s="202"/>
      <c r="D299" s="439">
        <v>247</v>
      </c>
      <c r="E299" s="432">
        <v>36526</v>
      </c>
      <c r="F299" s="433" t="s">
        <v>807</v>
      </c>
      <c r="G299" s="434" t="s">
        <v>808</v>
      </c>
      <c r="H299" s="436" t="s">
        <v>133</v>
      </c>
      <c r="I299" s="183">
        <v>20814</v>
      </c>
      <c r="J299" s="389" t="s">
        <v>760</v>
      </c>
      <c r="K299" s="389" t="s">
        <v>761</v>
      </c>
      <c r="L299" s="207"/>
    </row>
    <row r="300" spans="1:12" ht="27.75" customHeight="1">
      <c r="A300" s="78">
        <v>365</v>
      </c>
      <c r="B300" s="200" t="str">
        <f t="shared" si="32"/>
        <v>800M-3-5</v>
      </c>
      <c r="C300" s="202"/>
      <c r="D300" s="439">
        <v>240</v>
      </c>
      <c r="E300" s="432" t="s">
        <v>574</v>
      </c>
      <c r="F300" s="433" t="s">
        <v>792</v>
      </c>
      <c r="G300" s="434" t="s">
        <v>793</v>
      </c>
      <c r="H300" s="436" t="s">
        <v>133</v>
      </c>
      <c r="I300" s="183">
        <v>20829</v>
      </c>
      <c r="J300" s="389" t="s">
        <v>760</v>
      </c>
      <c r="K300" s="389" t="s">
        <v>762</v>
      </c>
      <c r="L300" s="207"/>
    </row>
    <row r="301" spans="1:12" ht="27.75" customHeight="1">
      <c r="A301" s="78">
        <v>366</v>
      </c>
      <c r="B301" s="200" t="str">
        <f t="shared" si="32"/>
        <v>800M-3-3</v>
      </c>
      <c r="C301" s="202"/>
      <c r="D301" s="439">
        <v>242</v>
      </c>
      <c r="E301" s="432" t="s">
        <v>574</v>
      </c>
      <c r="F301" s="433" t="s">
        <v>796</v>
      </c>
      <c r="G301" s="434" t="s">
        <v>797</v>
      </c>
      <c r="H301" s="436" t="s">
        <v>133</v>
      </c>
      <c r="I301" s="183">
        <v>20839</v>
      </c>
      <c r="J301" s="389" t="s">
        <v>760</v>
      </c>
      <c r="K301" s="389" t="s">
        <v>760</v>
      </c>
      <c r="L301" s="207"/>
    </row>
    <row r="302" spans="1:12" ht="27.75" customHeight="1">
      <c r="A302" s="78">
        <v>367</v>
      </c>
      <c r="B302" s="200" t="str">
        <f t="shared" si="32"/>
        <v>800M-3-6</v>
      </c>
      <c r="C302" s="202"/>
      <c r="D302" s="439">
        <v>248</v>
      </c>
      <c r="E302" s="432">
        <v>36526</v>
      </c>
      <c r="F302" s="433" t="s">
        <v>809</v>
      </c>
      <c r="G302" s="434" t="s">
        <v>810</v>
      </c>
      <c r="H302" s="436" t="s">
        <v>133</v>
      </c>
      <c r="I302" s="183">
        <v>20897</v>
      </c>
      <c r="J302" s="389" t="s">
        <v>760</v>
      </c>
      <c r="K302" s="389" t="s">
        <v>763</v>
      </c>
      <c r="L302" s="207"/>
    </row>
    <row r="303" spans="1:12" ht="27.75" customHeight="1">
      <c r="A303" s="78">
        <v>368</v>
      </c>
      <c r="B303" s="200" t="str">
        <f t="shared" si="32"/>
        <v>800M-3-2</v>
      </c>
      <c r="C303" s="202"/>
      <c r="D303" s="439">
        <v>245</v>
      </c>
      <c r="E303" s="432" t="s">
        <v>802</v>
      </c>
      <c r="F303" s="433" t="s">
        <v>803</v>
      </c>
      <c r="G303" s="434" t="s">
        <v>804</v>
      </c>
      <c r="H303" s="436" t="s">
        <v>133</v>
      </c>
      <c r="I303" s="183">
        <v>20914</v>
      </c>
      <c r="J303" s="389" t="s">
        <v>760</v>
      </c>
      <c r="K303" s="389" t="s">
        <v>778</v>
      </c>
      <c r="L303" s="207"/>
    </row>
    <row r="304" spans="1:12" ht="27.75" customHeight="1">
      <c r="A304" s="78">
        <v>369</v>
      </c>
      <c r="B304" s="200" t="str">
        <f t="shared" si="32"/>
        <v>800M-3-7</v>
      </c>
      <c r="C304" s="202"/>
      <c r="D304" s="439">
        <v>236</v>
      </c>
      <c r="E304" s="432">
        <v>0</v>
      </c>
      <c r="F304" s="433" t="s">
        <v>785</v>
      </c>
      <c r="G304" s="434" t="s">
        <v>782</v>
      </c>
      <c r="H304" s="436" t="s">
        <v>133</v>
      </c>
      <c r="I304" s="183">
        <v>20936</v>
      </c>
      <c r="J304" s="389" t="s">
        <v>760</v>
      </c>
      <c r="K304" s="389" t="s">
        <v>779</v>
      </c>
      <c r="L304" s="207"/>
    </row>
    <row r="305" spans="1:12" ht="27.75" customHeight="1">
      <c r="A305" s="78">
        <v>370</v>
      </c>
      <c r="B305" s="200" t="str">
        <f t="shared" si="32"/>
        <v>800M-3-1</v>
      </c>
      <c r="C305" s="202"/>
      <c r="D305" s="439">
        <v>235</v>
      </c>
      <c r="E305" s="432">
        <v>36526</v>
      </c>
      <c r="F305" s="433" t="s">
        <v>783</v>
      </c>
      <c r="G305" s="434" t="s">
        <v>784</v>
      </c>
      <c r="H305" s="436" t="s">
        <v>133</v>
      </c>
      <c r="I305" s="183">
        <v>20950</v>
      </c>
      <c r="J305" s="389" t="s">
        <v>760</v>
      </c>
      <c r="K305" s="389" t="s">
        <v>627</v>
      </c>
      <c r="L305" s="207"/>
    </row>
    <row r="306" spans="1:12" ht="27.75" customHeight="1">
      <c r="A306" s="78">
        <v>371</v>
      </c>
      <c r="B306" s="200" t="str">
        <f t="shared" si="32"/>
        <v>800M-3-8</v>
      </c>
      <c r="C306" s="202"/>
      <c r="D306" s="439">
        <v>241</v>
      </c>
      <c r="E306" s="432">
        <v>36526</v>
      </c>
      <c r="F306" s="433" t="s">
        <v>794</v>
      </c>
      <c r="G306" s="434" t="s">
        <v>795</v>
      </c>
      <c r="H306" s="436" t="s">
        <v>133</v>
      </c>
      <c r="I306" s="183">
        <v>21027</v>
      </c>
      <c r="J306" s="389" t="s">
        <v>760</v>
      </c>
      <c r="K306" s="389" t="s">
        <v>780</v>
      </c>
      <c r="L306" s="207"/>
    </row>
    <row r="307" spans="1:12" ht="27.75" customHeight="1">
      <c r="A307" s="78">
        <v>372</v>
      </c>
      <c r="B307" s="200" t="str">
        <f t="shared" si="32"/>
        <v>800M--</v>
      </c>
      <c r="C307" s="202"/>
      <c r="D307" s="202"/>
      <c r="E307" s="203"/>
      <c r="F307" s="204"/>
      <c r="G307" s="208"/>
      <c r="H307" s="205" t="s">
        <v>133</v>
      </c>
      <c r="I307" s="206"/>
      <c r="J307" s="389"/>
      <c r="K307" s="389"/>
      <c r="L307" s="207"/>
    </row>
    <row r="308" spans="1:12" ht="27.75" customHeight="1">
      <c r="A308" s="78">
        <v>373</v>
      </c>
      <c r="B308" s="200" t="str">
        <f t="shared" si="32"/>
        <v>800M--</v>
      </c>
      <c r="C308" s="202"/>
      <c r="D308" s="202"/>
      <c r="E308" s="203"/>
      <c r="F308" s="204"/>
      <c r="G308" s="208"/>
      <c r="H308" s="205" t="s">
        <v>133</v>
      </c>
      <c r="I308" s="206"/>
      <c r="J308" s="389"/>
      <c r="K308" s="389"/>
      <c r="L308" s="207"/>
    </row>
    <row r="309" spans="1:12" ht="27.75" customHeight="1">
      <c r="A309" s="78">
        <v>374</v>
      </c>
      <c r="B309" s="200" t="str">
        <f t="shared" si="32"/>
        <v>800M--</v>
      </c>
      <c r="C309" s="202"/>
      <c r="D309" s="202"/>
      <c r="E309" s="203"/>
      <c r="F309" s="204"/>
      <c r="G309" s="208"/>
      <c r="H309" s="205" t="s">
        <v>133</v>
      </c>
      <c r="I309" s="206"/>
      <c r="J309" s="389"/>
      <c r="K309" s="389"/>
      <c r="L309" s="207"/>
    </row>
    <row r="310" spans="1:12" ht="27.75" customHeight="1">
      <c r="A310" s="78">
        <v>375</v>
      </c>
      <c r="B310" s="200" t="str">
        <f t="shared" si="32"/>
        <v>800M--</v>
      </c>
      <c r="C310" s="202"/>
      <c r="D310" s="202"/>
      <c r="E310" s="203"/>
      <c r="F310" s="204"/>
      <c r="G310" s="208"/>
      <c r="H310" s="205" t="s">
        <v>133</v>
      </c>
      <c r="I310" s="206"/>
      <c r="J310" s="389"/>
      <c r="K310" s="389"/>
      <c r="L310" s="207"/>
    </row>
    <row r="311" spans="1:12" ht="27.75" customHeight="1">
      <c r="A311" s="78">
        <v>376</v>
      </c>
      <c r="B311" s="200" t="str">
        <f t="shared" si="32"/>
        <v>800M--</v>
      </c>
      <c r="C311" s="202"/>
      <c r="D311" s="202"/>
      <c r="E311" s="203"/>
      <c r="F311" s="204"/>
      <c r="G311" s="208"/>
      <c r="H311" s="205" t="s">
        <v>133</v>
      </c>
      <c r="I311" s="206"/>
      <c r="J311" s="389"/>
      <c r="K311" s="389"/>
      <c r="L311" s="207"/>
    </row>
    <row r="312" spans="1:12" ht="27.75" customHeight="1">
      <c r="A312" s="78">
        <v>377</v>
      </c>
      <c r="B312" s="200" t="str">
        <f t="shared" si="32"/>
        <v>800M--</v>
      </c>
      <c r="C312" s="202"/>
      <c r="D312" s="202"/>
      <c r="E312" s="203"/>
      <c r="F312" s="204"/>
      <c r="G312" s="208"/>
      <c r="H312" s="205" t="s">
        <v>133</v>
      </c>
      <c r="I312" s="206"/>
      <c r="J312" s="389"/>
      <c r="K312" s="389"/>
      <c r="L312" s="207"/>
    </row>
    <row r="313" spans="1:12" ht="27.75" customHeight="1">
      <c r="A313" s="78">
        <v>378</v>
      </c>
      <c r="B313" s="200" t="str">
        <f t="shared" si="32"/>
        <v>800M--</v>
      </c>
      <c r="C313" s="202"/>
      <c r="D313" s="202"/>
      <c r="E313" s="203"/>
      <c r="F313" s="204"/>
      <c r="G313" s="208"/>
      <c r="H313" s="207" t="s">
        <v>133</v>
      </c>
      <c r="I313" s="206"/>
      <c r="J313" s="389"/>
      <c r="K313" s="389"/>
      <c r="L313" s="207"/>
    </row>
    <row r="314" spans="1:12" ht="27.75" customHeight="1">
      <c r="A314" s="78">
        <v>379</v>
      </c>
      <c r="B314" s="200" t="str">
        <f t="shared" ref="B314:B319" si="34">CONCATENATE(H314,"-",J314,"-",K314)</f>
        <v>2000M-3-1</v>
      </c>
      <c r="C314" s="127"/>
      <c r="D314" s="439">
        <v>234</v>
      </c>
      <c r="E314" s="432">
        <v>36751</v>
      </c>
      <c r="F314" s="433" t="s">
        <v>781</v>
      </c>
      <c r="G314" s="434" t="s">
        <v>782</v>
      </c>
      <c r="H314" s="436" t="s">
        <v>521</v>
      </c>
      <c r="I314" s="183">
        <v>60950</v>
      </c>
      <c r="J314" s="390" t="s">
        <v>760</v>
      </c>
      <c r="K314" s="390" t="s">
        <v>627</v>
      </c>
      <c r="L314" s="391"/>
    </row>
    <row r="315" spans="1:12" ht="27.75" customHeight="1">
      <c r="A315" s="78">
        <v>380</v>
      </c>
      <c r="B315" s="200" t="str">
        <f t="shared" si="34"/>
        <v>2000M-3-2</v>
      </c>
      <c r="C315" s="127"/>
      <c r="D315" s="439">
        <v>235</v>
      </c>
      <c r="E315" s="432">
        <v>36526</v>
      </c>
      <c r="F315" s="433" t="s">
        <v>783</v>
      </c>
      <c r="G315" s="434" t="s">
        <v>784</v>
      </c>
      <c r="H315" s="436" t="s">
        <v>521</v>
      </c>
      <c r="I315" s="437">
        <v>60964</v>
      </c>
      <c r="J315" s="390" t="s">
        <v>760</v>
      </c>
      <c r="K315" s="390" t="s">
        <v>778</v>
      </c>
      <c r="L315" s="391"/>
    </row>
    <row r="316" spans="1:12" ht="27.75" customHeight="1">
      <c r="A316" s="78">
        <v>381</v>
      </c>
      <c r="B316" s="200" t="str">
        <f t="shared" si="34"/>
        <v>2000M-3-3</v>
      </c>
      <c r="C316" s="127"/>
      <c r="D316" s="439">
        <v>236</v>
      </c>
      <c r="E316" s="432">
        <v>36868</v>
      </c>
      <c r="F316" s="433" t="s">
        <v>785</v>
      </c>
      <c r="G316" s="434" t="s">
        <v>782</v>
      </c>
      <c r="H316" s="436" t="s">
        <v>521</v>
      </c>
      <c r="I316" s="183">
        <v>61270</v>
      </c>
      <c r="J316" s="390" t="s">
        <v>760</v>
      </c>
      <c r="K316" s="390" t="s">
        <v>760</v>
      </c>
      <c r="L316" s="391"/>
    </row>
    <row r="317" spans="1:12" ht="27.75" customHeight="1">
      <c r="A317" s="78">
        <v>382</v>
      </c>
      <c r="B317" s="200" t="str">
        <f t="shared" si="34"/>
        <v>2000M-3-4</v>
      </c>
      <c r="C317" s="127"/>
      <c r="D317" s="439">
        <v>237</v>
      </c>
      <c r="E317" s="432">
        <v>36526</v>
      </c>
      <c r="F317" s="433" t="s">
        <v>786</v>
      </c>
      <c r="G317" s="434" t="s">
        <v>787</v>
      </c>
      <c r="H317" s="436" t="s">
        <v>521</v>
      </c>
      <c r="I317" s="437">
        <v>61444</v>
      </c>
      <c r="J317" s="390" t="s">
        <v>760</v>
      </c>
      <c r="K317" s="390" t="s">
        <v>761</v>
      </c>
      <c r="L317" s="391"/>
    </row>
    <row r="318" spans="1:12" ht="27.75" customHeight="1">
      <c r="A318" s="78">
        <v>383</v>
      </c>
      <c r="B318" s="200" t="str">
        <f t="shared" si="34"/>
        <v>2000M-3-5</v>
      </c>
      <c r="C318" s="127"/>
      <c r="D318" s="439">
        <v>238</v>
      </c>
      <c r="E318" s="432">
        <v>36892</v>
      </c>
      <c r="F318" s="433" t="s">
        <v>788</v>
      </c>
      <c r="G318" s="434" t="s">
        <v>789</v>
      </c>
      <c r="H318" s="436" t="s">
        <v>521</v>
      </c>
      <c r="I318" s="437">
        <v>61537</v>
      </c>
      <c r="J318" s="390" t="s">
        <v>760</v>
      </c>
      <c r="K318" s="390" t="s">
        <v>762</v>
      </c>
      <c r="L318" s="391"/>
    </row>
    <row r="319" spans="1:12" ht="27.75" customHeight="1">
      <c r="A319" s="78">
        <v>384</v>
      </c>
      <c r="B319" s="200" t="str">
        <f t="shared" si="34"/>
        <v>2000M-3-6</v>
      </c>
      <c r="C319" s="127"/>
      <c r="D319" s="439">
        <v>239</v>
      </c>
      <c r="E319" s="432">
        <v>36526</v>
      </c>
      <c r="F319" s="433" t="s">
        <v>790</v>
      </c>
      <c r="G319" s="434" t="s">
        <v>791</v>
      </c>
      <c r="H319" s="436" t="s">
        <v>521</v>
      </c>
      <c r="I319" s="437">
        <v>61544</v>
      </c>
      <c r="J319" s="390" t="s">
        <v>760</v>
      </c>
      <c r="K319" s="390" t="s">
        <v>763</v>
      </c>
      <c r="L319" s="391"/>
    </row>
    <row r="320" spans="1:12" ht="27.75" customHeight="1">
      <c r="A320" s="78">
        <v>385</v>
      </c>
      <c r="B320" s="200" t="str">
        <f t="shared" si="32"/>
        <v>2000M--</v>
      </c>
      <c r="C320" s="127"/>
      <c r="D320" s="127"/>
      <c r="E320" s="79"/>
      <c r="F320" s="128"/>
      <c r="G320" s="209"/>
      <c r="H320" s="175" t="s">
        <v>521</v>
      </c>
      <c r="I320" s="80"/>
      <c r="J320" s="390"/>
      <c r="K320" s="390"/>
      <c r="L320" s="391"/>
    </row>
    <row r="321" spans="1:12" ht="27.75" customHeight="1">
      <c r="A321" s="78">
        <v>386</v>
      </c>
      <c r="B321" s="200" t="str">
        <f t="shared" si="32"/>
        <v>2000M--</v>
      </c>
      <c r="C321" s="127"/>
      <c r="D321" s="127"/>
      <c r="E321" s="79"/>
      <c r="F321" s="128"/>
      <c r="G321" s="209"/>
      <c r="H321" s="175" t="s">
        <v>521</v>
      </c>
      <c r="I321" s="80"/>
      <c r="J321" s="390"/>
      <c r="K321" s="390"/>
      <c r="L321" s="391"/>
    </row>
    <row r="322" spans="1:12" ht="27.75" customHeight="1">
      <c r="A322" s="78">
        <v>387</v>
      </c>
      <c r="B322" s="200" t="str">
        <f t="shared" si="32"/>
        <v>2000M--</v>
      </c>
      <c r="C322" s="127"/>
      <c r="D322" s="127"/>
      <c r="E322" s="79"/>
      <c r="F322" s="128"/>
      <c r="G322" s="209"/>
      <c r="H322" s="175" t="s">
        <v>521</v>
      </c>
      <c r="I322" s="80"/>
      <c r="J322" s="390"/>
      <c r="K322" s="390"/>
      <c r="L322" s="391"/>
    </row>
    <row r="323" spans="1:12" ht="27.75" customHeight="1">
      <c r="A323" s="78">
        <v>388</v>
      </c>
      <c r="B323" s="200" t="str">
        <f t="shared" si="32"/>
        <v>2000M--</v>
      </c>
      <c r="C323" s="127"/>
      <c r="D323" s="127"/>
      <c r="E323" s="79"/>
      <c r="F323" s="128"/>
      <c r="G323" s="209"/>
      <c r="H323" s="175" t="s">
        <v>521</v>
      </c>
      <c r="I323" s="80"/>
      <c r="J323" s="390"/>
      <c r="K323" s="390"/>
      <c r="L323" s="391"/>
    </row>
    <row r="324" spans="1:12" ht="27.75" customHeight="1">
      <c r="A324" s="78">
        <v>389</v>
      </c>
      <c r="B324" s="200" t="str">
        <f t="shared" si="32"/>
        <v>2000M--</v>
      </c>
      <c r="C324" s="127"/>
      <c r="D324" s="127"/>
      <c r="E324" s="79"/>
      <c r="F324" s="128"/>
      <c r="G324" s="209"/>
      <c r="H324" s="175" t="s">
        <v>521</v>
      </c>
      <c r="I324" s="80"/>
      <c r="J324" s="390"/>
      <c r="K324" s="390"/>
      <c r="L324" s="391"/>
    </row>
    <row r="325" spans="1:12" ht="27.75" customHeight="1">
      <c r="A325" s="78">
        <v>390</v>
      </c>
      <c r="B325" s="200" t="str">
        <f t="shared" si="32"/>
        <v>2000M--</v>
      </c>
      <c r="C325" s="127"/>
      <c r="D325" s="127"/>
      <c r="E325" s="79"/>
      <c r="F325" s="128"/>
      <c r="G325" s="209"/>
      <c r="H325" s="175" t="s">
        <v>521</v>
      </c>
      <c r="I325" s="80"/>
      <c r="J325" s="390"/>
      <c r="K325" s="390"/>
      <c r="L325" s="391"/>
    </row>
    <row r="326" spans="1:12" ht="27.75" customHeight="1">
      <c r="A326" s="78">
        <v>391</v>
      </c>
      <c r="B326" s="200" t="str">
        <f t="shared" si="32"/>
        <v>2000M--</v>
      </c>
      <c r="C326" s="127"/>
      <c r="D326" s="127"/>
      <c r="E326" s="79"/>
      <c r="F326" s="128"/>
      <c r="G326" s="209"/>
      <c r="H326" s="175" t="s">
        <v>521</v>
      </c>
      <c r="I326" s="80"/>
      <c r="J326" s="390"/>
      <c r="K326" s="390"/>
      <c r="L326" s="391"/>
    </row>
    <row r="327" spans="1:12" ht="27.75" customHeight="1">
      <c r="A327" s="78">
        <v>392</v>
      </c>
      <c r="B327" s="200" t="str">
        <f t="shared" ref="B327:B333" si="35">CONCATENATE(H327,"-",J327,"-",K327)</f>
        <v>100M.ENG-3-4</v>
      </c>
      <c r="C327" s="202"/>
      <c r="D327" s="439">
        <v>227</v>
      </c>
      <c r="E327" s="432">
        <v>36721</v>
      </c>
      <c r="F327" s="433" t="s">
        <v>764</v>
      </c>
      <c r="G327" s="434" t="s">
        <v>765</v>
      </c>
      <c r="H327" s="436" t="s">
        <v>307</v>
      </c>
      <c r="I327" s="435">
        <v>1494</v>
      </c>
      <c r="J327" s="389" t="s">
        <v>760</v>
      </c>
      <c r="K327" s="389" t="s">
        <v>761</v>
      </c>
      <c r="L327" s="207"/>
    </row>
    <row r="328" spans="1:12" ht="27.75" customHeight="1">
      <c r="A328" s="78">
        <v>393</v>
      </c>
      <c r="B328" s="200" t="str">
        <f t="shared" si="35"/>
        <v>100M.ENG-3-5</v>
      </c>
      <c r="C328" s="202"/>
      <c r="D328" s="439">
        <v>228</v>
      </c>
      <c r="E328" s="432">
        <v>36528</v>
      </c>
      <c r="F328" s="433" t="s">
        <v>766</v>
      </c>
      <c r="G328" s="434" t="s">
        <v>767</v>
      </c>
      <c r="H328" s="436" t="s">
        <v>307</v>
      </c>
      <c r="I328" s="435">
        <v>1509</v>
      </c>
      <c r="J328" s="389" t="s">
        <v>760</v>
      </c>
      <c r="K328" s="389" t="s">
        <v>762</v>
      </c>
      <c r="L328" s="207"/>
    </row>
    <row r="329" spans="1:12" ht="27.75" customHeight="1">
      <c r="A329" s="78">
        <v>394</v>
      </c>
      <c r="B329" s="200" t="str">
        <f t="shared" si="35"/>
        <v>100M.ENG-3-3</v>
      </c>
      <c r="C329" s="202"/>
      <c r="D329" s="439">
        <v>229</v>
      </c>
      <c r="E329" s="432">
        <v>36526</v>
      </c>
      <c r="F329" s="433" t="s">
        <v>768</v>
      </c>
      <c r="G329" s="434" t="s">
        <v>769</v>
      </c>
      <c r="H329" s="436" t="s">
        <v>307</v>
      </c>
      <c r="I329" s="435">
        <v>1524</v>
      </c>
      <c r="J329" s="389" t="s">
        <v>760</v>
      </c>
      <c r="K329" s="389" t="s">
        <v>760</v>
      </c>
      <c r="L329" s="207"/>
    </row>
    <row r="330" spans="1:12" ht="27.75" customHeight="1">
      <c r="A330" s="78">
        <v>395</v>
      </c>
      <c r="B330" s="200" t="str">
        <f t="shared" si="35"/>
        <v>100M.ENG-3-6</v>
      </c>
      <c r="C330" s="202"/>
      <c r="D330" s="439">
        <v>230</v>
      </c>
      <c r="E330" s="432">
        <v>36669</v>
      </c>
      <c r="F330" s="433" t="s">
        <v>770</v>
      </c>
      <c r="G330" s="434" t="s">
        <v>771</v>
      </c>
      <c r="H330" s="436" t="s">
        <v>307</v>
      </c>
      <c r="I330" s="435">
        <v>1592</v>
      </c>
      <c r="J330" s="389" t="s">
        <v>760</v>
      </c>
      <c r="K330" s="389" t="s">
        <v>763</v>
      </c>
      <c r="L330" s="207"/>
    </row>
    <row r="331" spans="1:12" ht="27.75" customHeight="1">
      <c r="A331" s="78">
        <v>396</v>
      </c>
      <c r="B331" s="200" t="str">
        <f t="shared" si="35"/>
        <v>100M.ENG-3-2</v>
      </c>
      <c r="C331" s="127"/>
      <c r="D331" s="439">
        <v>231</v>
      </c>
      <c r="E331" s="432" t="s">
        <v>574</v>
      </c>
      <c r="F331" s="433" t="s">
        <v>772</v>
      </c>
      <c r="G331" s="434" t="s">
        <v>773</v>
      </c>
      <c r="H331" s="436" t="s">
        <v>307</v>
      </c>
      <c r="I331" s="435">
        <v>1660</v>
      </c>
      <c r="J331" s="389" t="s">
        <v>760</v>
      </c>
      <c r="K331" s="389" t="s">
        <v>778</v>
      </c>
      <c r="L331" s="207"/>
    </row>
    <row r="332" spans="1:12" ht="27.75" customHeight="1">
      <c r="A332" s="78">
        <v>397</v>
      </c>
      <c r="B332" s="200" t="str">
        <f t="shared" si="35"/>
        <v>100M.ENG-3-7</v>
      </c>
      <c r="C332" s="202"/>
      <c r="D332" s="439">
        <v>232</v>
      </c>
      <c r="E332" s="432">
        <v>36528</v>
      </c>
      <c r="F332" s="433" t="s">
        <v>774</v>
      </c>
      <c r="G332" s="434" t="s">
        <v>775</v>
      </c>
      <c r="H332" s="436" t="s">
        <v>307</v>
      </c>
      <c r="I332" s="435">
        <v>1686</v>
      </c>
      <c r="J332" s="389" t="s">
        <v>760</v>
      </c>
      <c r="K332" s="389" t="s">
        <v>779</v>
      </c>
      <c r="L332" s="207"/>
    </row>
    <row r="333" spans="1:12" ht="27.75" customHeight="1">
      <c r="A333" s="78">
        <v>398</v>
      </c>
      <c r="B333" s="200" t="str">
        <f t="shared" si="35"/>
        <v>100M.ENG-3-8</v>
      </c>
      <c r="C333" s="202"/>
      <c r="D333" s="439">
        <v>233</v>
      </c>
      <c r="E333" s="432">
        <v>36874</v>
      </c>
      <c r="F333" s="433" t="s">
        <v>776</v>
      </c>
      <c r="G333" s="434" t="s">
        <v>777</v>
      </c>
      <c r="H333" s="436" t="s">
        <v>307</v>
      </c>
      <c r="I333" s="435">
        <v>1732</v>
      </c>
      <c r="J333" s="389" t="s">
        <v>760</v>
      </c>
      <c r="K333" s="389" t="s">
        <v>780</v>
      </c>
      <c r="L333" s="207"/>
    </row>
    <row r="334" spans="1:12" ht="27.75" customHeight="1">
      <c r="A334" s="78">
        <v>399</v>
      </c>
      <c r="B334" s="200" t="str">
        <f t="shared" si="32"/>
        <v>100M.ENG--</v>
      </c>
      <c r="C334" s="202"/>
      <c r="D334" s="202"/>
      <c r="E334" s="203"/>
      <c r="F334" s="204"/>
      <c r="G334" s="208"/>
      <c r="H334" s="205" t="s">
        <v>307</v>
      </c>
      <c r="I334" s="206"/>
      <c r="J334" s="389"/>
      <c r="K334" s="389"/>
      <c r="L334" s="207"/>
    </row>
    <row r="335" spans="1:12" ht="27.75" customHeight="1">
      <c r="A335" s="78">
        <v>400</v>
      </c>
      <c r="B335" s="200" t="str">
        <f t="shared" si="32"/>
        <v>100M.ENG--</v>
      </c>
      <c r="C335" s="202"/>
      <c r="D335" s="202"/>
      <c r="E335" s="203"/>
      <c r="F335" s="204"/>
      <c r="G335" s="208"/>
      <c r="H335" s="205" t="s">
        <v>307</v>
      </c>
      <c r="I335" s="206"/>
      <c r="J335" s="389"/>
      <c r="K335" s="389"/>
      <c r="L335" s="207"/>
    </row>
    <row r="336" spans="1:12" ht="27.75" customHeight="1">
      <c r="A336" s="78">
        <v>401</v>
      </c>
      <c r="B336" s="200" t="str">
        <f t="shared" si="32"/>
        <v>100M.ENG--</v>
      </c>
      <c r="C336" s="202"/>
      <c r="D336" s="202"/>
      <c r="E336" s="203"/>
      <c r="F336" s="204"/>
      <c r="G336" s="208"/>
      <c r="H336" s="205" t="s">
        <v>307</v>
      </c>
      <c r="I336" s="206"/>
      <c r="J336" s="389"/>
      <c r="K336" s="389"/>
      <c r="L336" s="207"/>
    </row>
    <row r="337" spans="1:12" ht="27.75" customHeight="1">
      <c r="A337" s="78">
        <v>402</v>
      </c>
      <c r="B337" s="200" t="str">
        <f t="shared" si="32"/>
        <v>100M.ENG--</v>
      </c>
      <c r="C337" s="202"/>
      <c r="D337" s="202"/>
      <c r="E337" s="203"/>
      <c r="F337" s="204"/>
      <c r="G337" s="208"/>
      <c r="H337" s="205" t="s">
        <v>307</v>
      </c>
      <c r="I337" s="206"/>
      <c r="J337" s="389"/>
      <c r="K337" s="389"/>
      <c r="L337" s="207"/>
    </row>
    <row r="338" spans="1:12" ht="27.75" customHeight="1">
      <c r="A338" s="78">
        <v>403</v>
      </c>
      <c r="B338" s="200" t="str">
        <f t="shared" si="32"/>
        <v>100M.ENG--</v>
      </c>
      <c r="C338" s="202"/>
      <c r="D338" s="202"/>
      <c r="E338" s="203"/>
      <c r="F338" s="204"/>
      <c r="G338" s="208"/>
      <c r="H338" s="205" t="s">
        <v>307</v>
      </c>
      <c r="I338" s="206"/>
      <c r="J338" s="389"/>
      <c r="K338" s="389"/>
      <c r="L338" s="207"/>
    </row>
    <row r="339" spans="1:12" ht="27.75" customHeight="1">
      <c r="A339" s="78">
        <v>404</v>
      </c>
      <c r="B339" s="200" t="str">
        <f t="shared" si="32"/>
        <v>100M.ENG--</v>
      </c>
      <c r="C339" s="202"/>
      <c r="D339" s="202"/>
      <c r="E339" s="203"/>
      <c r="F339" s="204"/>
      <c r="G339" s="208"/>
      <c r="H339" s="205" t="s">
        <v>307</v>
      </c>
      <c r="I339" s="206"/>
      <c r="J339" s="389"/>
      <c r="K339" s="389"/>
      <c r="L339" s="207"/>
    </row>
    <row r="340" spans="1:12" ht="27.75" customHeight="1">
      <c r="A340" s="78">
        <v>405</v>
      </c>
      <c r="B340" s="200" t="str">
        <f>CONCATENATE(H340,"-",J340,"-",K340)</f>
        <v>100M.ENG--</v>
      </c>
      <c r="C340" s="202"/>
      <c r="D340" s="202"/>
      <c r="E340" s="203"/>
      <c r="F340" s="204"/>
      <c r="G340" s="208"/>
      <c r="H340" s="205" t="s">
        <v>307</v>
      </c>
      <c r="I340" s="206"/>
      <c r="J340" s="389"/>
      <c r="K340" s="389"/>
      <c r="L340" s="207"/>
    </row>
    <row r="341" spans="1:12" ht="27.75" customHeight="1">
      <c r="A341" s="78">
        <v>406</v>
      </c>
      <c r="B341" s="200" t="str">
        <f t="shared" ref="B341:B358" si="36">CONCATENATE(H341,"-",L341)</f>
        <v>UZUN-17</v>
      </c>
      <c r="C341" s="127"/>
      <c r="D341" s="439">
        <v>267</v>
      </c>
      <c r="E341" s="432">
        <v>36535</v>
      </c>
      <c r="F341" s="433" t="s">
        <v>846</v>
      </c>
      <c r="G341" s="434" t="s">
        <v>847</v>
      </c>
      <c r="H341" s="436" t="s">
        <v>46</v>
      </c>
      <c r="I341" s="435">
        <v>560</v>
      </c>
      <c r="J341" s="390"/>
      <c r="K341" s="390"/>
      <c r="L341" s="391">
        <v>17</v>
      </c>
    </row>
    <row r="342" spans="1:12" ht="27.75" customHeight="1">
      <c r="A342" s="78">
        <v>407</v>
      </c>
      <c r="B342" s="200" t="str">
        <f t="shared" si="36"/>
        <v>UZUN-18</v>
      </c>
      <c r="C342" s="127"/>
      <c r="D342" s="439">
        <v>268</v>
      </c>
      <c r="E342" s="432">
        <v>36526</v>
      </c>
      <c r="F342" s="433" t="s">
        <v>848</v>
      </c>
      <c r="G342" s="434" t="s">
        <v>849</v>
      </c>
      <c r="H342" s="436" t="s">
        <v>46</v>
      </c>
      <c r="I342" s="435">
        <v>562</v>
      </c>
      <c r="J342" s="390"/>
      <c r="K342" s="390"/>
      <c r="L342" s="391">
        <v>18</v>
      </c>
    </row>
    <row r="343" spans="1:12" ht="27.75" customHeight="1">
      <c r="A343" s="78">
        <v>408</v>
      </c>
      <c r="B343" s="200" t="str">
        <f t="shared" si="36"/>
        <v>UZUN-19</v>
      </c>
      <c r="C343" s="127"/>
      <c r="D343" s="439">
        <v>269</v>
      </c>
      <c r="E343" s="432">
        <v>36621</v>
      </c>
      <c r="F343" s="433" t="s">
        <v>850</v>
      </c>
      <c r="G343" s="434" t="s">
        <v>822</v>
      </c>
      <c r="H343" s="436" t="s">
        <v>46</v>
      </c>
      <c r="I343" s="435">
        <v>620</v>
      </c>
      <c r="J343" s="390"/>
      <c r="K343" s="390"/>
      <c r="L343" s="391">
        <v>19</v>
      </c>
    </row>
    <row r="344" spans="1:12" ht="27.75" customHeight="1">
      <c r="A344" s="78">
        <v>409</v>
      </c>
      <c r="B344" s="200" t="str">
        <f t="shared" si="36"/>
        <v>UZUN-</v>
      </c>
      <c r="C344" s="127"/>
      <c r="D344" s="127"/>
      <c r="E344" s="79"/>
      <c r="F344" s="128"/>
      <c r="G344" s="209"/>
      <c r="H344" s="175" t="s">
        <v>46</v>
      </c>
      <c r="I344" s="80"/>
      <c r="J344" s="390"/>
      <c r="K344" s="390"/>
      <c r="L344" s="391"/>
    </row>
    <row r="345" spans="1:12" ht="27.75" customHeight="1">
      <c r="A345" s="78">
        <v>410</v>
      </c>
      <c r="B345" s="200" t="str">
        <f t="shared" si="36"/>
        <v>UZUN-</v>
      </c>
      <c r="C345" s="127"/>
      <c r="D345" s="127"/>
      <c r="E345" s="79"/>
      <c r="F345" s="128"/>
      <c r="G345" s="209"/>
      <c r="H345" s="175" t="s">
        <v>46</v>
      </c>
      <c r="I345" s="80"/>
      <c r="J345" s="390"/>
      <c r="K345" s="390"/>
      <c r="L345" s="391"/>
    </row>
    <row r="346" spans="1:12" ht="27.75" customHeight="1">
      <c r="A346" s="78">
        <v>411</v>
      </c>
      <c r="B346" s="200" t="str">
        <f t="shared" si="36"/>
        <v>UZUN-</v>
      </c>
      <c r="C346" s="127"/>
      <c r="D346" s="127"/>
      <c r="E346" s="79"/>
      <c r="F346" s="128"/>
      <c r="G346" s="209"/>
      <c r="H346" s="175" t="s">
        <v>46</v>
      </c>
      <c r="I346" s="80"/>
      <c r="J346" s="390"/>
      <c r="K346" s="390"/>
      <c r="L346" s="391"/>
    </row>
    <row r="347" spans="1:12" ht="27.75" customHeight="1">
      <c r="A347" s="78">
        <v>412</v>
      </c>
      <c r="B347" s="200" t="str">
        <f t="shared" si="36"/>
        <v>UZUN-</v>
      </c>
      <c r="C347" s="127"/>
      <c r="D347" s="127"/>
      <c r="E347" s="79"/>
      <c r="F347" s="128"/>
      <c r="G347" s="209"/>
      <c r="H347" s="175" t="s">
        <v>46</v>
      </c>
      <c r="I347" s="80"/>
      <c r="J347" s="390"/>
      <c r="K347" s="390"/>
      <c r="L347" s="391"/>
    </row>
    <row r="348" spans="1:12" ht="27.75" customHeight="1">
      <c r="A348" s="78">
        <v>413</v>
      </c>
      <c r="B348" s="200" t="str">
        <f t="shared" si="36"/>
        <v>UZUN-</v>
      </c>
      <c r="C348" s="127"/>
      <c r="D348" s="127"/>
      <c r="E348" s="79"/>
      <c r="F348" s="128"/>
      <c r="G348" s="209"/>
      <c r="H348" s="175" t="s">
        <v>46</v>
      </c>
      <c r="I348" s="80"/>
      <c r="J348" s="390"/>
      <c r="K348" s="390"/>
      <c r="L348" s="391"/>
    </row>
    <row r="349" spans="1:12" ht="27.75" customHeight="1">
      <c r="A349" s="78">
        <v>414</v>
      </c>
      <c r="B349" s="200" t="str">
        <f t="shared" si="36"/>
        <v>UZUN-</v>
      </c>
      <c r="C349" s="127"/>
      <c r="D349" s="127"/>
      <c r="E349" s="79"/>
      <c r="F349" s="128"/>
      <c r="G349" s="209"/>
      <c r="H349" s="175" t="s">
        <v>46</v>
      </c>
      <c r="I349" s="80"/>
      <c r="J349" s="390"/>
      <c r="K349" s="390"/>
      <c r="L349" s="391"/>
    </row>
    <row r="350" spans="1:12" ht="27.75" customHeight="1">
      <c r="A350" s="78">
        <v>415</v>
      </c>
      <c r="B350" s="200" t="str">
        <f t="shared" si="36"/>
        <v>UZUN-</v>
      </c>
      <c r="C350" s="127"/>
      <c r="D350" s="127"/>
      <c r="E350" s="79"/>
      <c r="F350" s="128"/>
      <c r="G350" s="209"/>
      <c r="H350" s="175" t="s">
        <v>46</v>
      </c>
      <c r="I350" s="80"/>
      <c r="J350" s="390"/>
      <c r="K350" s="390"/>
      <c r="L350" s="391"/>
    </row>
    <row r="351" spans="1:12" ht="27.75" customHeight="1">
      <c r="A351" s="78">
        <v>416</v>
      </c>
      <c r="B351" s="200" t="str">
        <f t="shared" si="36"/>
        <v>UZUN-</v>
      </c>
      <c r="C351" s="127"/>
      <c r="D351" s="127"/>
      <c r="E351" s="79"/>
      <c r="F351" s="128"/>
      <c r="G351" s="209"/>
      <c r="H351" s="175" t="s">
        <v>46</v>
      </c>
      <c r="I351" s="80"/>
      <c r="J351" s="390"/>
      <c r="K351" s="390"/>
      <c r="L351" s="391"/>
    </row>
    <row r="352" spans="1:12" ht="27.75" customHeight="1">
      <c r="A352" s="78">
        <v>417</v>
      </c>
      <c r="B352" s="200" t="str">
        <f t="shared" si="36"/>
        <v>UZUN-</v>
      </c>
      <c r="C352" s="127"/>
      <c r="D352" s="127"/>
      <c r="E352" s="79"/>
      <c r="F352" s="128"/>
      <c r="G352" s="209"/>
      <c r="H352" s="175" t="s">
        <v>46</v>
      </c>
      <c r="I352" s="80"/>
      <c r="J352" s="390"/>
      <c r="K352" s="390"/>
      <c r="L352" s="391"/>
    </row>
    <row r="353" spans="1:12" ht="27.75" customHeight="1">
      <c r="A353" s="78">
        <v>418</v>
      </c>
      <c r="B353" s="200" t="str">
        <f t="shared" si="36"/>
        <v>UZUN-</v>
      </c>
      <c r="C353" s="127"/>
      <c r="D353" s="127"/>
      <c r="E353" s="79"/>
      <c r="F353" s="128"/>
      <c r="G353" s="209"/>
      <c r="H353" s="175" t="s">
        <v>46</v>
      </c>
      <c r="I353" s="80"/>
      <c r="J353" s="390"/>
      <c r="K353" s="390"/>
      <c r="L353" s="391"/>
    </row>
    <row r="354" spans="1:12" ht="27.75" customHeight="1">
      <c r="A354" s="78">
        <v>419</v>
      </c>
      <c r="B354" s="200" t="str">
        <f t="shared" si="36"/>
        <v>UZUN-</v>
      </c>
      <c r="C354" s="127"/>
      <c r="D354" s="127"/>
      <c r="E354" s="79"/>
      <c r="F354" s="128"/>
      <c r="G354" s="209"/>
      <c r="H354" s="175" t="s">
        <v>46</v>
      </c>
      <c r="I354" s="80"/>
      <c r="J354" s="390"/>
      <c r="K354" s="390"/>
      <c r="L354" s="391"/>
    </row>
    <row r="355" spans="1:12" ht="27.75" customHeight="1">
      <c r="A355" s="78">
        <v>420</v>
      </c>
      <c r="B355" s="200" t="str">
        <f t="shared" si="36"/>
        <v>UZUN-</v>
      </c>
      <c r="C355" s="127"/>
      <c r="D355" s="127"/>
      <c r="E355" s="79"/>
      <c r="F355" s="128"/>
      <c r="G355" s="209"/>
      <c r="H355" s="175" t="s">
        <v>46</v>
      </c>
      <c r="I355" s="80"/>
      <c r="J355" s="390"/>
      <c r="K355" s="390"/>
      <c r="L355" s="391"/>
    </row>
    <row r="356" spans="1:12" ht="27.75" customHeight="1">
      <c r="A356" s="78">
        <v>421</v>
      </c>
      <c r="B356" s="200" t="str">
        <f t="shared" si="36"/>
        <v>ÜÇADIM-</v>
      </c>
      <c r="C356" s="202"/>
      <c r="D356" s="439">
        <v>269</v>
      </c>
      <c r="E356" s="432">
        <v>36621</v>
      </c>
      <c r="F356" s="433" t="s">
        <v>850</v>
      </c>
      <c r="G356" s="434" t="s">
        <v>822</v>
      </c>
      <c r="H356" s="436" t="s">
        <v>480</v>
      </c>
      <c r="I356" s="435">
        <v>1168</v>
      </c>
      <c r="J356" s="389"/>
      <c r="K356" s="389"/>
      <c r="L356" s="207"/>
    </row>
    <row r="357" spans="1:12" ht="27.75" customHeight="1">
      <c r="A357" s="78">
        <v>422</v>
      </c>
      <c r="B357" s="200" t="str">
        <f t="shared" si="36"/>
        <v>ÜÇADIM-17</v>
      </c>
      <c r="C357" s="127"/>
      <c r="D357" s="439">
        <v>250</v>
      </c>
      <c r="E357" s="432">
        <v>36769</v>
      </c>
      <c r="F357" s="433" t="s">
        <v>813</v>
      </c>
      <c r="G357" s="434" t="s">
        <v>851</v>
      </c>
      <c r="H357" s="436" t="s">
        <v>480</v>
      </c>
      <c r="I357" s="441">
        <v>1181</v>
      </c>
      <c r="J357" s="389"/>
      <c r="K357" s="389"/>
      <c r="L357" s="207">
        <v>17</v>
      </c>
    </row>
    <row r="358" spans="1:12" ht="27.75" customHeight="1">
      <c r="A358" s="78">
        <v>423</v>
      </c>
      <c r="B358" s="200" t="str">
        <f t="shared" si="36"/>
        <v>ÜÇADIM-18</v>
      </c>
      <c r="C358" s="202"/>
      <c r="D358" s="439">
        <v>270</v>
      </c>
      <c r="E358" s="432">
        <v>36674</v>
      </c>
      <c r="F358" s="433" t="s">
        <v>852</v>
      </c>
      <c r="G358" s="434" t="s">
        <v>853</v>
      </c>
      <c r="H358" s="436" t="s">
        <v>480</v>
      </c>
      <c r="I358" s="435">
        <v>1216</v>
      </c>
      <c r="J358" s="389"/>
      <c r="K358" s="389"/>
      <c r="L358" s="207">
        <v>18</v>
      </c>
    </row>
    <row r="359" spans="1:12" ht="27.75" customHeight="1">
      <c r="A359" s="78">
        <v>424</v>
      </c>
      <c r="B359" s="200" t="str">
        <f t="shared" ref="B359:B371" si="37">CONCATENATE(H359,"-",L359)</f>
        <v>ÜÇADIM-</v>
      </c>
      <c r="C359" s="202"/>
      <c r="D359" s="202"/>
      <c r="E359" s="203"/>
      <c r="F359" s="204"/>
      <c r="G359" s="208"/>
      <c r="H359" s="205" t="s">
        <v>480</v>
      </c>
      <c r="I359" s="206"/>
      <c r="J359" s="389"/>
      <c r="K359" s="389"/>
      <c r="L359" s="207"/>
    </row>
    <row r="360" spans="1:12" ht="27.75" customHeight="1">
      <c r="A360" s="78">
        <v>425</v>
      </c>
      <c r="B360" s="200" t="str">
        <f t="shared" si="37"/>
        <v>ÜÇADIM-</v>
      </c>
      <c r="C360" s="202"/>
      <c r="D360" s="202"/>
      <c r="E360" s="203"/>
      <c r="F360" s="204"/>
      <c r="G360" s="208"/>
      <c r="H360" s="205" t="s">
        <v>480</v>
      </c>
      <c r="I360" s="206"/>
      <c r="J360" s="389"/>
      <c r="K360" s="389"/>
      <c r="L360" s="207"/>
    </row>
    <row r="361" spans="1:12" ht="27.75" customHeight="1">
      <c r="A361" s="78">
        <v>426</v>
      </c>
      <c r="B361" s="200" t="str">
        <f t="shared" si="37"/>
        <v>ÜÇADIM-</v>
      </c>
      <c r="C361" s="202"/>
      <c r="D361" s="202"/>
      <c r="E361" s="203"/>
      <c r="F361" s="204"/>
      <c r="G361" s="208"/>
      <c r="H361" s="205" t="s">
        <v>480</v>
      </c>
      <c r="I361" s="206"/>
      <c r="J361" s="389"/>
      <c r="K361" s="389"/>
      <c r="L361" s="207"/>
    </row>
    <row r="362" spans="1:12" ht="27.75" customHeight="1">
      <c r="A362" s="78">
        <v>427</v>
      </c>
      <c r="B362" s="200" t="str">
        <f t="shared" si="37"/>
        <v>ÜÇADIM-</v>
      </c>
      <c r="C362" s="202"/>
      <c r="D362" s="202"/>
      <c r="E362" s="203"/>
      <c r="F362" s="204"/>
      <c r="G362" s="208"/>
      <c r="H362" s="205" t="s">
        <v>480</v>
      </c>
      <c r="I362" s="206"/>
      <c r="J362" s="389"/>
      <c r="K362" s="389"/>
      <c r="L362" s="207"/>
    </row>
    <row r="363" spans="1:12" ht="27.75" customHeight="1">
      <c r="A363" s="78">
        <v>428</v>
      </c>
      <c r="B363" s="200" t="str">
        <f t="shared" si="37"/>
        <v>ÜÇADIM-</v>
      </c>
      <c r="C363" s="202"/>
      <c r="D363" s="202"/>
      <c r="E363" s="203"/>
      <c r="F363" s="204"/>
      <c r="G363" s="208"/>
      <c r="H363" s="205" t="s">
        <v>480</v>
      </c>
      <c r="I363" s="206"/>
      <c r="J363" s="389"/>
      <c r="K363" s="389"/>
      <c r="L363" s="207"/>
    </row>
    <row r="364" spans="1:12" ht="27.75" customHeight="1">
      <c r="A364" s="78">
        <v>429</v>
      </c>
      <c r="B364" s="200" t="str">
        <f t="shared" si="37"/>
        <v>ÜÇADIM-</v>
      </c>
      <c r="C364" s="202"/>
      <c r="D364" s="202"/>
      <c r="E364" s="203"/>
      <c r="F364" s="204"/>
      <c r="G364" s="208"/>
      <c r="H364" s="205" t="s">
        <v>480</v>
      </c>
      <c r="I364" s="206"/>
      <c r="J364" s="389"/>
      <c r="K364" s="389"/>
      <c r="L364" s="207"/>
    </row>
    <row r="365" spans="1:12" ht="27.75" customHeight="1">
      <c r="A365" s="78">
        <v>430</v>
      </c>
      <c r="B365" s="200" t="str">
        <f t="shared" si="37"/>
        <v>ÜÇADIM-</v>
      </c>
      <c r="C365" s="202"/>
      <c r="D365" s="202"/>
      <c r="E365" s="203"/>
      <c r="F365" s="204"/>
      <c r="G365" s="208"/>
      <c r="H365" s="205" t="s">
        <v>480</v>
      </c>
      <c r="I365" s="206"/>
      <c r="J365" s="389"/>
      <c r="K365" s="389"/>
      <c r="L365" s="207"/>
    </row>
    <row r="366" spans="1:12" ht="27.75" customHeight="1">
      <c r="A366" s="78">
        <v>431</v>
      </c>
      <c r="B366" s="200" t="str">
        <f t="shared" si="37"/>
        <v>ÜÇADIM-</v>
      </c>
      <c r="C366" s="202"/>
      <c r="D366" s="202"/>
      <c r="E366" s="203"/>
      <c r="F366" s="204"/>
      <c r="G366" s="208"/>
      <c r="H366" s="205" t="s">
        <v>480</v>
      </c>
      <c r="I366" s="206"/>
      <c r="J366" s="389"/>
      <c r="K366" s="389"/>
      <c r="L366" s="207"/>
    </row>
    <row r="367" spans="1:12" ht="27.75" customHeight="1">
      <c r="A367" s="78">
        <v>432</v>
      </c>
      <c r="B367" s="200" t="str">
        <f t="shared" si="37"/>
        <v>ÜÇADIM-</v>
      </c>
      <c r="C367" s="202"/>
      <c r="D367" s="202"/>
      <c r="E367" s="203"/>
      <c r="F367" s="204"/>
      <c r="G367" s="208"/>
      <c r="H367" s="205" t="s">
        <v>480</v>
      </c>
      <c r="I367" s="206"/>
      <c r="J367" s="389"/>
      <c r="K367" s="389"/>
      <c r="L367" s="207"/>
    </row>
    <row r="368" spans="1:12" ht="27.75" customHeight="1">
      <c r="A368" s="78">
        <v>433</v>
      </c>
      <c r="B368" s="200" t="str">
        <f t="shared" si="37"/>
        <v>ÜÇADIM-</v>
      </c>
      <c r="C368" s="202"/>
      <c r="D368" s="202"/>
      <c r="E368" s="203"/>
      <c r="F368" s="204"/>
      <c r="G368" s="208"/>
      <c r="H368" s="205" t="s">
        <v>480</v>
      </c>
      <c r="I368" s="206"/>
      <c r="J368" s="389"/>
      <c r="K368" s="389"/>
      <c r="L368" s="207"/>
    </row>
    <row r="369" spans="1:12" ht="27.75" customHeight="1">
      <c r="A369" s="78">
        <v>434</v>
      </c>
      <c r="B369" s="200" t="str">
        <f t="shared" si="37"/>
        <v>ÜÇADIM-</v>
      </c>
      <c r="C369" s="202"/>
      <c r="D369" s="202"/>
      <c r="E369" s="203"/>
      <c r="F369" s="204"/>
      <c r="G369" s="208"/>
      <c r="H369" s="205" t="s">
        <v>480</v>
      </c>
      <c r="I369" s="206"/>
      <c r="J369" s="389"/>
      <c r="K369" s="389"/>
      <c r="L369" s="207"/>
    </row>
    <row r="370" spans="1:12" ht="27.75" customHeight="1">
      <c r="A370" s="78">
        <v>435</v>
      </c>
      <c r="B370" s="200" t="str">
        <f t="shared" si="37"/>
        <v>ÜÇADIM-</v>
      </c>
      <c r="C370" s="202"/>
      <c r="D370" s="202"/>
      <c r="E370" s="203"/>
      <c r="F370" s="204"/>
      <c r="G370" s="208"/>
      <c r="H370" s="205" t="s">
        <v>480</v>
      </c>
      <c r="I370" s="206"/>
      <c r="J370" s="389"/>
      <c r="K370" s="389"/>
      <c r="L370" s="207"/>
    </row>
    <row r="371" spans="1:12" ht="27.75" customHeight="1">
      <c r="A371" s="78">
        <v>436</v>
      </c>
      <c r="B371" s="200" t="str">
        <f t="shared" si="37"/>
        <v>YÜKSEK-17</v>
      </c>
      <c r="C371" s="127"/>
      <c r="D371" s="439">
        <v>271</v>
      </c>
      <c r="E371" s="432">
        <v>36974</v>
      </c>
      <c r="F371" s="433" t="s">
        <v>854</v>
      </c>
      <c r="G371" s="434" t="s">
        <v>855</v>
      </c>
      <c r="H371" s="436" t="s">
        <v>47</v>
      </c>
      <c r="I371" s="441">
        <v>156</v>
      </c>
      <c r="J371" s="390"/>
      <c r="K371" s="390"/>
      <c r="L371" s="391">
        <v>17</v>
      </c>
    </row>
    <row r="372" spans="1:12" ht="27.75" customHeight="1">
      <c r="A372" s="78">
        <v>437</v>
      </c>
      <c r="B372" s="200" t="str">
        <f t="shared" ref="B372:B403" si="38">CONCATENATE(H372,"-",L372)</f>
        <v>YÜKSEK-18</v>
      </c>
      <c r="C372" s="127"/>
      <c r="D372" s="439">
        <v>272</v>
      </c>
      <c r="E372" s="432" t="s">
        <v>574</v>
      </c>
      <c r="F372" s="433" t="s">
        <v>856</v>
      </c>
      <c r="G372" s="434" t="s">
        <v>857</v>
      </c>
      <c r="H372" s="436" t="s">
        <v>47</v>
      </c>
      <c r="I372" s="441">
        <v>156</v>
      </c>
      <c r="J372" s="390"/>
      <c r="K372" s="390"/>
      <c r="L372" s="391">
        <v>18</v>
      </c>
    </row>
    <row r="373" spans="1:12" ht="27.75" customHeight="1">
      <c r="A373" s="78">
        <v>438</v>
      </c>
      <c r="B373" s="200" t="str">
        <f t="shared" si="38"/>
        <v>YÜKSEK-19</v>
      </c>
      <c r="C373" s="127"/>
      <c r="D373" s="439">
        <v>273</v>
      </c>
      <c r="E373" s="432">
        <v>36984</v>
      </c>
      <c r="F373" s="433" t="s">
        <v>858</v>
      </c>
      <c r="G373" s="434" t="s">
        <v>859</v>
      </c>
      <c r="H373" s="436" t="s">
        <v>47</v>
      </c>
      <c r="I373" s="441">
        <v>156</v>
      </c>
      <c r="J373" s="390"/>
      <c r="K373" s="390"/>
      <c r="L373" s="391">
        <v>19</v>
      </c>
    </row>
    <row r="374" spans="1:12" ht="27.75" customHeight="1">
      <c r="A374" s="78">
        <v>439</v>
      </c>
      <c r="B374" s="200" t="str">
        <f t="shared" si="38"/>
        <v>YÜKSEK-20</v>
      </c>
      <c r="C374" s="127"/>
      <c r="D374" s="439">
        <v>274</v>
      </c>
      <c r="E374" s="432">
        <v>37049</v>
      </c>
      <c r="F374" s="433" t="s">
        <v>860</v>
      </c>
      <c r="G374" s="434" t="s">
        <v>851</v>
      </c>
      <c r="H374" s="436" t="s">
        <v>47</v>
      </c>
      <c r="I374" s="441">
        <v>156</v>
      </c>
      <c r="J374" s="390"/>
      <c r="K374" s="390"/>
      <c r="L374" s="391">
        <v>20</v>
      </c>
    </row>
    <row r="375" spans="1:12" ht="27.75" customHeight="1">
      <c r="A375" s="78">
        <v>440</v>
      </c>
      <c r="B375" s="200" t="str">
        <f t="shared" si="38"/>
        <v>YÜKSEK-21</v>
      </c>
      <c r="C375" s="127"/>
      <c r="D375" s="439">
        <v>275</v>
      </c>
      <c r="E375" s="432">
        <v>36693</v>
      </c>
      <c r="F375" s="433" t="s">
        <v>861</v>
      </c>
      <c r="G375" s="434" t="s">
        <v>826</v>
      </c>
      <c r="H375" s="436" t="s">
        <v>47</v>
      </c>
      <c r="I375" s="441">
        <v>156</v>
      </c>
      <c r="J375" s="390"/>
      <c r="K375" s="390"/>
      <c r="L375" s="391">
        <v>21</v>
      </c>
    </row>
    <row r="376" spans="1:12" ht="27.75" customHeight="1">
      <c r="A376" s="78">
        <v>441</v>
      </c>
      <c r="B376" s="200" t="str">
        <f t="shared" si="38"/>
        <v>YÜKSEK-22</v>
      </c>
      <c r="C376" s="127"/>
      <c r="D376" s="439">
        <v>276</v>
      </c>
      <c r="E376" s="432" t="s">
        <v>862</v>
      </c>
      <c r="F376" s="433" t="s">
        <v>863</v>
      </c>
      <c r="G376" s="434" t="s">
        <v>864</v>
      </c>
      <c r="H376" s="436" t="s">
        <v>47</v>
      </c>
      <c r="I376" s="441">
        <v>160</v>
      </c>
      <c r="J376" s="390"/>
      <c r="K376" s="390"/>
      <c r="L376" s="391">
        <v>22</v>
      </c>
    </row>
    <row r="377" spans="1:12" ht="27.75" customHeight="1">
      <c r="A377" s="78">
        <v>442</v>
      </c>
      <c r="B377" s="200" t="str">
        <f t="shared" si="38"/>
        <v>YÜKSEK-23</v>
      </c>
      <c r="C377" s="127"/>
      <c r="D377" s="439">
        <v>277</v>
      </c>
      <c r="E377" s="432" t="s">
        <v>574</v>
      </c>
      <c r="F377" s="433" t="s">
        <v>865</v>
      </c>
      <c r="G377" s="434" t="s">
        <v>797</v>
      </c>
      <c r="H377" s="436" t="s">
        <v>47</v>
      </c>
      <c r="I377" s="441">
        <v>161</v>
      </c>
      <c r="J377" s="390"/>
      <c r="K377" s="390"/>
      <c r="L377" s="391">
        <v>23</v>
      </c>
    </row>
    <row r="378" spans="1:12" ht="27.75" customHeight="1">
      <c r="A378" s="78">
        <v>443</v>
      </c>
      <c r="B378" s="200" t="str">
        <f t="shared" si="38"/>
        <v>YÜKSEK-24</v>
      </c>
      <c r="C378" s="127"/>
      <c r="D378" s="439">
        <v>278</v>
      </c>
      <c r="E378" s="432">
        <v>36606</v>
      </c>
      <c r="F378" s="433" t="s">
        <v>866</v>
      </c>
      <c r="G378" s="434" t="s">
        <v>789</v>
      </c>
      <c r="H378" s="436" t="s">
        <v>47</v>
      </c>
      <c r="I378" s="441">
        <v>168</v>
      </c>
      <c r="J378" s="390"/>
      <c r="K378" s="390"/>
      <c r="L378" s="391">
        <v>24</v>
      </c>
    </row>
    <row r="379" spans="1:12" ht="27.75" customHeight="1">
      <c r="A379" s="78">
        <v>444</v>
      </c>
      <c r="B379" s="200" t="str">
        <f t="shared" si="38"/>
        <v>YÜKSEK-25</v>
      </c>
      <c r="C379" s="127"/>
      <c r="D379" s="439">
        <v>279</v>
      </c>
      <c r="E379" s="432" t="s">
        <v>867</v>
      </c>
      <c r="F379" s="433" t="s">
        <v>868</v>
      </c>
      <c r="G379" s="434" t="s">
        <v>869</v>
      </c>
      <c r="H379" s="436" t="s">
        <v>47</v>
      </c>
      <c r="I379" s="441">
        <v>168</v>
      </c>
      <c r="J379" s="390"/>
      <c r="K379" s="390"/>
      <c r="L379" s="391">
        <v>25</v>
      </c>
    </row>
    <row r="380" spans="1:12" ht="27.75" customHeight="1" thickBot="1">
      <c r="A380" s="78">
        <v>445</v>
      </c>
      <c r="B380" s="200" t="str">
        <f t="shared" si="38"/>
        <v>YÜKSEK-26</v>
      </c>
      <c r="C380" s="127"/>
      <c r="D380" s="442">
        <v>270</v>
      </c>
      <c r="E380" s="443">
        <v>36674</v>
      </c>
      <c r="F380" s="444" t="s">
        <v>852</v>
      </c>
      <c r="G380" s="445" t="s">
        <v>853</v>
      </c>
      <c r="H380" s="446" t="s">
        <v>47</v>
      </c>
      <c r="I380" s="441">
        <v>176</v>
      </c>
      <c r="J380" s="390"/>
      <c r="K380" s="390"/>
      <c r="L380" s="391">
        <v>26</v>
      </c>
    </row>
    <row r="381" spans="1:12" ht="27.75" customHeight="1">
      <c r="A381" s="78">
        <v>446</v>
      </c>
      <c r="B381" s="200" t="str">
        <f t="shared" si="38"/>
        <v>YÜKSEK-</v>
      </c>
      <c r="C381" s="127"/>
      <c r="D381" s="127"/>
      <c r="E381" s="79"/>
      <c r="F381" s="128"/>
      <c r="G381" s="209"/>
      <c r="H381" s="175" t="s">
        <v>47</v>
      </c>
      <c r="I381" s="80"/>
      <c r="J381" s="390"/>
      <c r="K381" s="390"/>
      <c r="L381" s="391"/>
    </row>
    <row r="382" spans="1:12" ht="27.75" customHeight="1">
      <c r="A382" s="78">
        <v>447</v>
      </c>
      <c r="B382" s="200" t="str">
        <f t="shared" si="38"/>
        <v>YÜKSEK-</v>
      </c>
      <c r="C382" s="127"/>
      <c r="D382" s="127"/>
      <c r="E382" s="79"/>
      <c r="F382" s="128"/>
      <c r="G382" s="209"/>
      <c r="H382" s="175" t="s">
        <v>47</v>
      </c>
      <c r="I382" s="80"/>
      <c r="J382" s="390"/>
      <c r="K382" s="390"/>
      <c r="L382" s="391"/>
    </row>
    <row r="383" spans="1:12" ht="27.75" customHeight="1">
      <c r="A383" s="78">
        <v>448</v>
      </c>
      <c r="B383" s="200" t="str">
        <f t="shared" si="38"/>
        <v>YÜKSEK-</v>
      </c>
      <c r="C383" s="127"/>
      <c r="D383" s="127"/>
      <c r="E383" s="79"/>
      <c r="F383" s="128"/>
      <c r="G383" s="209"/>
      <c r="H383" s="175" t="s">
        <v>47</v>
      </c>
      <c r="I383" s="80"/>
      <c r="J383" s="390"/>
      <c r="K383" s="390"/>
      <c r="L383" s="391"/>
    </row>
    <row r="384" spans="1:12" ht="27.75" customHeight="1">
      <c r="A384" s="78">
        <v>449</v>
      </c>
      <c r="B384" s="200" t="str">
        <f t="shared" si="38"/>
        <v>YÜKSEK-</v>
      </c>
      <c r="C384" s="127"/>
      <c r="D384" s="127"/>
      <c r="E384" s="79"/>
      <c r="F384" s="128"/>
      <c r="G384" s="209"/>
      <c r="H384" s="175" t="s">
        <v>47</v>
      </c>
      <c r="I384" s="80"/>
      <c r="J384" s="390"/>
      <c r="K384" s="390"/>
      <c r="L384" s="391"/>
    </row>
    <row r="385" spans="1:12" ht="27.75" customHeight="1">
      <c r="A385" s="78">
        <v>450</v>
      </c>
      <c r="B385" s="200" t="str">
        <f t="shared" si="38"/>
        <v>YÜKSEK-</v>
      </c>
      <c r="C385" s="127"/>
      <c r="D385" s="127"/>
      <c r="E385" s="79"/>
      <c r="F385" s="128"/>
      <c r="G385" s="209"/>
      <c r="H385" s="175" t="s">
        <v>47</v>
      </c>
      <c r="I385" s="80"/>
      <c r="J385" s="390"/>
      <c r="K385" s="390"/>
      <c r="L385" s="391"/>
    </row>
    <row r="386" spans="1:12" ht="27.75" customHeight="1">
      <c r="A386" s="78">
        <v>451</v>
      </c>
      <c r="B386" s="200" t="str">
        <f t="shared" si="38"/>
        <v>GÜLLE-17</v>
      </c>
      <c r="C386" s="202"/>
      <c r="D386" s="439">
        <v>262</v>
      </c>
      <c r="E386" s="432">
        <v>36755</v>
      </c>
      <c r="F386" s="433" t="s">
        <v>836</v>
      </c>
      <c r="G386" s="434" t="s">
        <v>837</v>
      </c>
      <c r="H386" s="436" t="s">
        <v>309</v>
      </c>
      <c r="I386" s="435">
        <v>1150</v>
      </c>
      <c r="J386" s="389"/>
      <c r="K386" s="389"/>
      <c r="L386" s="207">
        <v>17</v>
      </c>
    </row>
    <row r="387" spans="1:12" ht="27.75" customHeight="1">
      <c r="A387" s="78">
        <v>452</v>
      </c>
      <c r="B387" s="200" t="str">
        <f t="shared" si="38"/>
        <v>GÜLLE-18</v>
      </c>
      <c r="C387" s="202"/>
      <c r="D387" s="439">
        <v>263</v>
      </c>
      <c r="E387" s="432">
        <v>36808</v>
      </c>
      <c r="F387" s="433" t="s">
        <v>838</v>
      </c>
      <c r="G387" s="434" t="s">
        <v>839</v>
      </c>
      <c r="H387" s="436" t="s">
        <v>309</v>
      </c>
      <c r="I387" s="435">
        <v>1161</v>
      </c>
      <c r="J387" s="389"/>
      <c r="K387" s="389"/>
      <c r="L387" s="207">
        <v>18</v>
      </c>
    </row>
    <row r="388" spans="1:12" ht="27.75" customHeight="1">
      <c r="A388" s="78">
        <v>453</v>
      </c>
      <c r="B388" s="200" t="str">
        <f t="shared" si="38"/>
        <v>GÜLLE-19</v>
      </c>
      <c r="C388" s="202"/>
      <c r="D388" s="439">
        <v>264</v>
      </c>
      <c r="E388" s="432" t="s">
        <v>574</v>
      </c>
      <c r="F388" s="433" t="s">
        <v>840</v>
      </c>
      <c r="G388" s="434" t="s">
        <v>841</v>
      </c>
      <c r="H388" s="436" t="s">
        <v>309</v>
      </c>
      <c r="I388" s="435">
        <v>1189</v>
      </c>
      <c r="J388" s="389"/>
      <c r="K388" s="389"/>
      <c r="L388" s="207">
        <v>19</v>
      </c>
    </row>
    <row r="389" spans="1:12" ht="27.75" customHeight="1">
      <c r="A389" s="78">
        <v>454</v>
      </c>
      <c r="B389" s="200" t="str">
        <f t="shared" si="38"/>
        <v>GÜLLE-20</v>
      </c>
      <c r="C389" s="202"/>
      <c r="D389" s="439">
        <v>265</v>
      </c>
      <c r="E389" s="432">
        <v>36588</v>
      </c>
      <c r="F389" s="433" t="s">
        <v>842</v>
      </c>
      <c r="G389" s="434" t="s">
        <v>843</v>
      </c>
      <c r="H389" s="436" t="s">
        <v>309</v>
      </c>
      <c r="I389" s="435">
        <v>1235</v>
      </c>
      <c r="J389" s="389"/>
      <c r="K389" s="389"/>
      <c r="L389" s="207">
        <v>20</v>
      </c>
    </row>
    <row r="390" spans="1:12" ht="27.75" customHeight="1">
      <c r="A390" s="78">
        <v>455</v>
      </c>
      <c r="B390" s="200" t="str">
        <f t="shared" si="38"/>
        <v>GÜLLE-21</v>
      </c>
      <c r="C390" s="202"/>
      <c r="D390" s="439">
        <v>266</v>
      </c>
      <c r="E390" s="432">
        <v>36539</v>
      </c>
      <c r="F390" s="433" t="s">
        <v>844</v>
      </c>
      <c r="G390" s="434" t="s">
        <v>845</v>
      </c>
      <c r="H390" s="436" t="s">
        <v>309</v>
      </c>
      <c r="I390" s="435">
        <v>1236</v>
      </c>
      <c r="J390" s="389"/>
      <c r="K390" s="389"/>
      <c r="L390" s="207">
        <v>21</v>
      </c>
    </row>
    <row r="391" spans="1:12" ht="27.75" customHeight="1">
      <c r="A391" s="78">
        <v>456</v>
      </c>
      <c r="B391" s="200" t="str">
        <f t="shared" si="38"/>
        <v>GÜLLE-</v>
      </c>
      <c r="C391" s="202"/>
      <c r="D391" s="202"/>
      <c r="E391" s="203"/>
      <c r="F391" s="204"/>
      <c r="G391" s="208"/>
      <c r="H391" s="205" t="s">
        <v>309</v>
      </c>
      <c r="I391" s="206"/>
      <c r="J391" s="389"/>
      <c r="K391" s="389"/>
      <c r="L391" s="207"/>
    </row>
    <row r="392" spans="1:12" ht="27.75" customHeight="1">
      <c r="A392" s="78">
        <v>457</v>
      </c>
      <c r="B392" s="200" t="str">
        <f t="shared" si="38"/>
        <v>GÜLLE-</v>
      </c>
      <c r="C392" s="202"/>
      <c r="D392" s="202"/>
      <c r="E392" s="203"/>
      <c r="F392" s="204"/>
      <c r="G392" s="208"/>
      <c r="H392" s="205" t="s">
        <v>309</v>
      </c>
      <c r="I392" s="206"/>
      <c r="J392" s="389"/>
      <c r="K392" s="389"/>
      <c r="L392" s="207"/>
    </row>
    <row r="393" spans="1:12" ht="27.75" customHeight="1">
      <c r="A393" s="78">
        <v>458</v>
      </c>
      <c r="B393" s="200" t="str">
        <f t="shared" si="38"/>
        <v>GÜLLE-</v>
      </c>
      <c r="C393" s="202"/>
      <c r="D393" s="202"/>
      <c r="E393" s="203"/>
      <c r="F393" s="204"/>
      <c r="G393" s="208"/>
      <c r="H393" s="205" t="s">
        <v>309</v>
      </c>
      <c r="I393" s="206"/>
      <c r="J393" s="389"/>
      <c r="K393" s="389"/>
      <c r="L393" s="207"/>
    </row>
    <row r="394" spans="1:12" ht="27.75" customHeight="1">
      <c r="A394" s="78">
        <v>459</v>
      </c>
      <c r="B394" s="200" t="str">
        <f t="shared" si="38"/>
        <v>GÜLLE-</v>
      </c>
      <c r="C394" s="202"/>
      <c r="D394" s="202"/>
      <c r="E394" s="203"/>
      <c r="F394" s="204"/>
      <c r="G394" s="208"/>
      <c r="H394" s="205" t="s">
        <v>309</v>
      </c>
      <c r="I394" s="206"/>
      <c r="J394" s="389"/>
      <c r="K394" s="389"/>
      <c r="L394" s="207"/>
    </row>
    <row r="395" spans="1:12" ht="27.75" customHeight="1">
      <c r="A395" s="78">
        <v>460</v>
      </c>
      <c r="B395" s="200" t="str">
        <f t="shared" si="38"/>
        <v>GÜLLE-</v>
      </c>
      <c r="C395" s="202"/>
      <c r="D395" s="202"/>
      <c r="E395" s="203"/>
      <c r="F395" s="204"/>
      <c r="G395" s="208"/>
      <c r="H395" s="205" t="s">
        <v>309</v>
      </c>
      <c r="I395" s="206"/>
      <c r="J395" s="389"/>
      <c r="K395" s="389"/>
      <c r="L395" s="207"/>
    </row>
    <row r="396" spans="1:12" ht="27.75" customHeight="1">
      <c r="A396" s="78">
        <v>461</v>
      </c>
      <c r="B396" s="200" t="str">
        <f t="shared" si="38"/>
        <v>GÜLLE-</v>
      </c>
      <c r="C396" s="202"/>
      <c r="D396" s="202"/>
      <c r="E396" s="203"/>
      <c r="F396" s="204"/>
      <c r="G396" s="208"/>
      <c r="H396" s="205" t="s">
        <v>309</v>
      </c>
      <c r="I396" s="206"/>
      <c r="J396" s="389"/>
      <c r="K396" s="389"/>
      <c r="L396" s="207"/>
    </row>
    <row r="397" spans="1:12" ht="27.75" customHeight="1">
      <c r="A397" s="78">
        <v>462</v>
      </c>
      <c r="B397" s="200" t="str">
        <f t="shared" si="38"/>
        <v>GÜLLE-</v>
      </c>
      <c r="C397" s="202"/>
      <c r="D397" s="202"/>
      <c r="E397" s="203"/>
      <c r="F397" s="204"/>
      <c r="G397" s="208"/>
      <c r="H397" s="205" t="s">
        <v>309</v>
      </c>
      <c r="I397" s="206"/>
      <c r="J397" s="389"/>
      <c r="K397" s="389"/>
      <c r="L397" s="207"/>
    </row>
    <row r="398" spans="1:12" ht="27.75" customHeight="1">
      <c r="A398" s="78">
        <v>463</v>
      </c>
      <c r="B398" s="200" t="str">
        <f t="shared" si="38"/>
        <v>GÜLLE-</v>
      </c>
      <c r="C398" s="202"/>
      <c r="D398" s="202"/>
      <c r="E398" s="203"/>
      <c r="F398" s="204"/>
      <c r="G398" s="208"/>
      <c r="H398" s="205" t="s">
        <v>309</v>
      </c>
      <c r="I398" s="206"/>
      <c r="J398" s="389"/>
      <c r="K398" s="389"/>
      <c r="L398" s="207"/>
    </row>
    <row r="399" spans="1:12" ht="27.75" customHeight="1">
      <c r="A399" s="78">
        <v>464</v>
      </c>
      <c r="B399" s="200" t="str">
        <f t="shared" si="38"/>
        <v>GÜLLE-</v>
      </c>
      <c r="C399" s="202"/>
      <c r="D399" s="202"/>
      <c r="E399" s="203"/>
      <c r="F399" s="204"/>
      <c r="G399" s="208"/>
      <c r="H399" s="205" t="s">
        <v>309</v>
      </c>
      <c r="I399" s="206"/>
      <c r="J399" s="389"/>
      <c r="K399" s="389"/>
      <c r="L399" s="207"/>
    </row>
    <row r="400" spans="1:12" ht="27.75" customHeight="1">
      <c r="A400" s="78">
        <v>465</v>
      </c>
      <c r="B400" s="200" t="str">
        <f t="shared" si="38"/>
        <v>GÜLLE-</v>
      </c>
      <c r="C400" s="202"/>
      <c r="D400" s="202"/>
      <c r="E400" s="203"/>
      <c r="F400" s="204"/>
      <c r="G400" s="208"/>
      <c r="H400" s="205" t="s">
        <v>309</v>
      </c>
      <c r="I400" s="206"/>
      <c r="J400" s="389"/>
      <c r="K400" s="389"/>
      <c r="L400" s="207"/>
    </row>
    <row r="401" spans="1:12" ht="27.75" customHeight="1">
      <c r="A401" s="78">
        <v>466</v>
      </c>
      <c r="B401" s="200" t="str">
        <f t="shared" si="38"/>
        <v>DİSK-17</v>
      </c>
      <c r="C401" s="202"/>
      <c r="D401" s="439">
        <v>255</v>
      </c>
      <c r="E401" s="432">
        <v>36772</v>
      </c>
      <c r="F401" s="433" t="s">
        <v>823</v>
      </c>
      <c r="G401" s="434" t="s">
        <v>824</v>
      </c>
      <c r="H401" s="436" t="s">
        <v>344</v>
      </c>
      <c r="I401" s="435">
        <v>3359</v>
      </c>
      <c r="J401" s="389"/>
      <c r="K401" s="389"/>
      <c r="L401" s="207">
        <v>17</v>
      </c>
    </row>
    <row r="402" spans="1:12" ht="27.75" customHeight="1">
      <c r="A402" s="78">
        <v>467</v>
      </c>
      <c r="B402" s="200" t="str">
        <f t="shared" si="38"/>
        <v>DİSK-18</v>
      </c>
      <c r="C402" s="127"/>
      <c r="D402" s="439">
        <v>256</v>
      </c>
      <c r="E402" s="432">
        <v>36594</v>
      </c>
      <c r="F402" s="433" t="s">
        <v>825</v>
      </c>
      <c r="G402" s="434" t="s">
        <v>826</v>
      </c>
      <c r="H402" s="436" t="s">
        <v>344</v>
      </c>
      <c r="I402" s="435">
        <v>3383</v>
      </c>
      <c r="J402" s="390"/>
      <c r="K402" s="390"/>
      <c r="L402" s="391">
        <v>18</v>
      </c>
    </row>
    <row r="403" spans="1:12" ht="27.75" customHeight="1">
      <c r="A403" s="78">
        <v>468</v>
      </c>
      <c r="B403" s="200" t="str">
        <f t="shared" si="38"/>
        <v>DİSK-19</v>
      </c>
      <c r="C403" s="127"/>
      <c r="D403" s="439">
        <v>257</v>
      </c>
      <c r="E403" s="432">
        <v>36979</v>
      </c>
      <c r="F403" s="433" t="s">
        <v>827</v>
      </c>
      <c r="G403" s="434" t="s">
        <v>828</v>
      </c>
      <c r="H403" s="436" t="s">
        <v>344</v>
      </c>
      <c r="I403" s="441">
        <v>3384</v>
      </c>
      <c r="J403" s="390"/>
      <c r="K403" s="390"/>
      <c r="L403" s="391">
        <v>19</v>
      </c>
    </row>
    <row r="404" spans="1:12" ht="27.75" customHeight="1">
      <c r="A404" s="78">
        <v>469</v>
      </c>
      <c r="B404" s="200" t="str">
        <f t="shared" ref="B404:B431" si="39">CONCATENATE(H404,"-",L404)</f>
        <v>DİSK-20</v>
      </c>
      <c r="C404" s="127"/>
      <c r="D404" s="439">
        <v>258</v>
      </c>
      <c r="E404" s="432">
        <v>36797</v>
      </c>
      <c r="F404" s="433" t="s">
        <v>829</v>
      </c>
      <c r="G404" s="434" t="s">
        <v>830</v>
      </c>
      <c r="H404" s="436" t="s">
        <v>344</v>
      </c>
      <c r="I404" s="435">
        <v>3418</v>
      </c>
      <c r="J404" s="390"/>
      <c r="K404" s="390"/>
      <c r="L404" s="391">
        <v>20</v>
      </c>
    </row>
    <row r="405" spans="1:12" ht="27.75" customHeight="1">
      <c r="A405" s="78">
        <v>470</v>
      </c>
      <c r="B405" s="200" t="str">
        <f t="shared" si="39"/>
        <v>DİSK-21</v>
      </c>
      <c r="C405" s="127"/>
      <c r="D405" s="439">
        <v>259</v>
      </c>
      <c r="E405" s="432">
        <v>36731</v>
      </c>
      <c r="F405" s="433" t="s">
        <v>831</v>
      </c>
      <c r="G405" s="434" t="s">
        <v>832</v>
      </c>
      <c r="H405" s="436" t="s">
        <v>344</v>
      </c>
      <c r="I405" s="435">
        <v>3531</v>
      </c>
      <c r="J405" s="390"/>
      <c r="K405" s="390"/>
      <c r="L405" s="391">
        <v>21</v>
      </c>
    </row>
    <row r="406" spans="1:12" ht="27.75" customHeight="1">
      <c r="A406" s="78">
        <v>471</v>
      </c>
      <c r="B406" s="200" t="str">
        <f t="shared" si="39"/>
        <v>DİSK-22</v>
      </c>
      <c r="C406" s="127"/>
      <c r="D406" s="439">
        <v>260</v>
      </c>
      <c r="E406" s="432">
        <v>36716</v>
      </c>
      <c r="F406" s="433" t="s">
        <v>833</v>
      </c>
      <c r="G406" s="434" t="s">
        <v>820</v>
      </c>
      <c r="H406" s="436" t="s">
        <v>344</v>
      </c>
      <c r="I406" s="435">
        <v>3755</v>
      </c>
      <c r="J406" s="390"/>
      <c r="K406" s="390"/>
      <c r="L406" s="391">
        <v>22</v>
      </c>
    </row>
    <row r="407" spans="1:12" ht="27.75" customHeight="1">
      <c r="A407" s="78">
        <v>472</v>
      </c>
      <c r="B407" s="200" t="str">
        <f t="shared" si="39"/>
        <v>DİSK-23</v>
      </c>
      <c r="C407" s="127"/>
      <c r="D407" s="439">
        <v>261</v>
      </c>
      <c r="E407" s="432" t="s">
        <v>574</v>
      </c>
      <c r="F407" s="433" t="s">
        <v>834</v>
      </c>
      <c r="G407" s="434" t="s">
        <v>835</v>
      </c>
      <c r="H407" s="436" t="s">
        <v>344</v>
      </c>
      <c r="I407" s="435">
        <v>3956</v>
      </c>
      <c r="J407" s="390"/>
      <c r="K407" s="390"/>
      <c r="L407" s="391">
        <v>23</v>
      </c>
    </row>
    <row r="408" spans="1:12" ht="27.75" customHeight="1">
      <c r="A408" s="78">
        <v>473</v>
      </c>
      <c r="B408" s="200" t="str">
        <f t="shared" si="39"/>
        <v>DİSK-</v>
      </c>
      <c r="C408" s="127"/>
      <c r="D408" s="127"/>
      <c r="E408" s="79"/>
      <c r="F408" s="128"/>
      <c r="G408" s="209"/>
      <c r="H408" s="175" t="s">
        <v>344</v>
      </c>
      <c r="I408" s="80"/>
      <c r="J408" s="390"/>
      <c r="K408" s="390"/>
      <c r="L408" s="391"/>
    </row>
    <row r="409" spans="1:12" ht="27.75" customHeight="1">
      <c r="A409" s="78">
        <v>474</v>
      </c>
      <c r="B409" s="200" t="str">
        <f t="shared" si="39"/>
        <v>DİSK-</v>
      </c>
      <c r="C409" s="127"/>
      <c r="D409" s="127"/>
      <c r="E409" s="79"/>
      <c r="F409" s="128"/>
      <c r="G409" s="209"/>
      <c r="H409" s="175" t="s">
        <v>344</v>
      </c>
      <c r="I409" s="80"/>
      <c r="J409" s="390"/>
      <c r="K409" s="390"/>
      <c r="L409" s="391"/>
    </row>
    <row r="410" spans="1:12" ht="27.75" customHeight="1">
      <c r="A410" s="78">
        <v>475</v>
      </c>
      <c r="B410" s="200" t="str">
        <f t="shared" si="39"/>
        <v>DİSK-</v>
      </c>
      <c r="C410" s="127"/>
      <c r="D410" s="127"/>
      <c r="E410" s="79"/>
      <c r="F410" s="128"/>
      <c r="G410" s="209"/>
      <c r="H410" s="175" t="s">
        <v>344</v>
      </c>
      <c r="I410" s="80"/>
      <c r="J410" s="390"/>
      <c r="K410" s="390"/>
      <c r="L410" s="391"/>
    </row>
    <row r="411" spans="1:12" ht="27.75" customHeight="1">
      <c r="A411" s="78">
        <v>476</v>
      </c>
      <c r="B411" s="200" t="str">
        <f t="shared" si="39"/>
        <v>DİSK-</v>
      </c>
      <c r="C411" s="127"/>
      <c r="D411" s="127"/>
      <c r="E411" s="79"/>
      <c r="F411" s="128"/>
      <c r="G411" s="209"/>
      <c r="H411" s="175" t="s">
        <v>344</v>
      </c>
      <c r="I411" s="80"/>
      <c r="J411" s="390"/>
      <c r="K411" s="390"/>
      <c r="L411" s="391"/>
    </row>
    <row r="412" spans="1:12" ht="27.75" customHeight="1">
      <c r="A412" s="78">
        <v>477</v>
      </c>
      <c r="B412" s="200" t="str">
        <f t="shared" si="39"/>
        <v>DİSK-</v>
      </c>
      <c r="C412" s="127"/>
      <c r="D412" s="127"/>
      <c r="E412" s="79"/>
      <c r="F412" s="128"/>
      <c r="G412" s="209"/>
      <c r="H412" s="175" t="s">
        <v>344</v>
      </c>
      <c r="I412" s="80"/>
      <c r="J412" s="390"/>
      <c r="K412" s="390"/>
      <c r="L412" s="391"/>
    </row>
    <row r="413" spans="1:12" ht="27.75" customHeight="1">
      <c r="A413" s="78">
        <v>478</v>
      </c>
      <c r="B413" s="200" t="str">
        <f t="shared" si="39"/>
        <v>DİSK-</v>
      </c>
      <c r="C413" s="127"/>
      <c r="D413" s="127"/>
      <c r="E413" s="79"/>
      <c r="F413" s="128"/>
      <c r="G413" s="209"/>
      <c r="H413" s="175" t="s">
        <v>344</v>
      </c>
      <c r="I413" s="80"/>
      <c r="J413" s="390"/>
      <c r="K413" s="390"/>
      <c r="L413" s="391"/>
    </row>
    <row r="414" spans="1:12" ht="27.75" customHeight="1">
      <c r="A414" s="78">
        <v>479</v>
      </c>
      <c r="B414" s="200" t="str">
        <f t="shared" si="39"/>
        <v>DİSK-</v>
      </c>
      <c r="C414" s="127"/>
      <c r="D414" s="127"/>
      <c r="E414" s="79"/>
      <c r="F414" s="128"/>
      <c r="G414" s="209"/>
      <c r="H414" s="175" t="s">
        <v>344</v>
      </c>
      <c r="I414" s="80"/>
      <c r="J414" s="390"/>
      <c r="K414" s="390"/>
      <c r="L414" s="391"/>
    </row>
    <row r="415" spans="1:12" ht="27.75" customHeight="1">
      <c r="A415" s="78">
        <v>480</v>
      </c>
      <c r="B415" s="200" t="str">
        <f t="shared" si="39"/>
        <v>DİSK-</v>
      </c>
      <c r="C415" s="127"/>
      <c r="D415" s="127"/>
      <c r="E415" s="79"/>
      <c r="F415" s="128"/>
      <c r="G415" s="209"/>
      <c r="H415" s="175" t="s">
        <v>344</v>
      </c>
      <c r="I415" s="80"/>
      <c r="J415" s="390"/>
      <c r="K415" s="390"/>
      <c r="L415" s="391"/>
    </row>
    <row r="416" spans="1:12" ht="27.75" customHeight="1">
      <c r="A416" s="78">
        <v>481</v>
      </c>
      <c r="B416" s="200" t="str">
        <f t="shared" si="39"/>
        <v>CİRİT-17</v>
      </c>
      <c r="C416" s="202"/>
      <c r="D416" s="439">
        <v>249</v>
      </c>
      <c r="E416" s="432">
        <v>0</v>
      </c>
      <c r="F416" s="48" t="s">
        <v>811</v>
      </c>
      <c r="G416" s="434" t="s">
        <v>812</v>
      </c>
      <c r="H416" s="436" t="s">
        <v>345</v>
      </c>
      <c r="I416" s="441">
        <v>3614</v>
      </c>
      <c r="J416" s="389"/>
      <c r="K416" s="389"/>
      <c r="L416" s="207">
        <v>17</v>
      </c>
    </row>
    <row r="417" spans="1:12" ht="27.75" customHeight="1">
      <c r="A417" s="78">
        <v>482</v>
      </c>
      <c r="B417" s="200" t="str">
        <f t="shared" si="39"/>
        <v>CİRİT-18</v>
      </c>
      <c r="C417" s="202"/>
      <c r="D417" s="439">
        <v>250</v>
      </c>
      <c r="E417" s="432">
        <v>36769</v>
      </c>
      <c r="F417" s="48" t="s">
        <v>813</v>
      </c>
      <c r="G417" s="434" t="s">
        <v>814</v>
      </c>
      <c r="H417" s="436" t="s">
        <v>345</v>
      </c>
      <c r="I417" s="441">
        <v>3652</v>
      </c>
      <c r="J417" s="389"/>
      <c r="K417" s="389"/>
      <c r="L417" s="207">
        <v>18</v>
      </c>
    </row>
    <row r="418" spans="1:12" ht="27.75" customHeight="1">
      <c r="A418" s="78">
        <v>483</v>
      </c>
      <c r="B418" s="200" t="str">
        <f t="shared" si="39"/>
        <v>CİRİT-19</v>
      </c>
      <c r="C418" s="127"/>
      <c r="D418" s="439">
        <v>251</v>
      </c>
      <c r="E418" s="432">
        <v>36526</v>
      </c>
      <c r="F418" s="48" t="s">
        <v>815</v>
      </c>
      <c r="G418" s="434" t="s">
        <v>816</v>
      </c>
      <c r="H418" s="436" t="s">
        <v>345</v>
      </c>
      <c r="I418" s="441">
        <v>3692</v>
      </c>
      <c r="J418" s="389"/>
      <c r="K418" s="389"/>
      <c r="L418" s="207">
        <v>19</v>
      </c>
    </row>
    <row r="419" spans="1:12" ht="27.75" customHeight="1">
      <c r="A419" s="78">
        <v>484</v>
      </c>
      <c r="B419" s="200" t="str">
        <f t="shared" si="39"/>
        <v>CİRİT-20</v>
      </c>
      <c r="C419" s="202"/>
      <c r="D419" s="439">
        <v>252</v>
      </c>
      <c r="E419" s="432">
        <v>36541</v>
      </c>
      <c r="F419" s="433" t="s">
        <v>817</v>
      </c>
      <c r="G419" s="434" t="s">
        <v>818</v>
      </c>
      <c r="H419" s="436" t="s">
        <v>345</v>
      </c>
      <c r="I419" s="435">
        <v>3818</v>
      </c>
      <c r="J419" s="389"/>
      <c r="K419" s="389"/>
      <c r="L419" s="207">
        <v>20</v>
      </c>
    </row>
    <row r="420" spans="1:12" ht="27.75" customHeight="1">
      <c r="A420" s="78">
        <v>485</v>
      </c>
      <c r="B420" s="200" t="str">
        <f t="shared" si="39"/>
        <v>CİRİT-21</v>
      </c>
      <c r="C420" s="202"/>
      <c r="D420" s="439">
        <v>253</v>
      </c>
      <c r="E420" s="432">
        <v>36610</v>
      </c>
      <c r="F420" s="433" t="s">
        <v>819</v>
      </c>
      <c r="G420" s="434" t="s">
        <v>820</v>
      </c>
      <c r="H420" s="436" t="s">
        <v>345</v>
      </c>
      <c r="I420" s="435">
        <v>3880</v>
      </c>
      <c r="J420" s="389"/>
      <c r="K420" s="389"/>
      <c r="L420" s="207">
        <v>21</v>
      </c>
    </row>
    <row r="421" spans="1:12" ht="27.75" customHeight="1">
      <c r="A421" s="78">
        <v>486</v>
      </c>
      <c r="B421" s="200" t="str">
        <f t="shared" si="39"/>
        <v>CİRİT-22</v>
      </c>
      <c r="C421" s="202"/>
      <c r="D421" s="439">
        <v>254</v>
      </c>
      <c r="E421" s="432">
        <v>36559</v>
      </c>
      <c r="F421" s="433" t="s">
        <v>821</v>
      </c>
      <c r="G421" s="434" t="s">
        <v>822</v>
      </c>
      <c r="H421" s="436" t="s">
        <v>345</v>
      </c>
      <c r="I421" s="435">
        <v>4018</v>
      </c>
      <c r="J421" s="389"/>
      <c r="K421" s="389"/>
      <c r="L421" s="207">
        <v>22</v>
      </c>
    </row>
    <row r="422" spans="1:12" ht="27.75" customHeight="1">
      <c r="A422" s="78">
        <v>487</v>
      </c>
      <c r="B422" s="200" t="str">
        <f t="shared" si="39"/>
        <v>CİRİT-</v>
      </c>
      <c r="C422" s="202"/>
      <c r="D422" s="202"/>
      <c r="E422" s="203"/>
      <c r="F422" s="204"/>
      <c r="G422" s="208"/>
      <c r="H422" s="205" t="s">
        <v>345</v>
      </c>
      <c r="I422" s="206"/>
      <c r="J422" s="389"/>
      <c r="K422" s="389"/>
      <c r="L422" s="207"/>
    </row>
    <row r="423" spans="1:12" ht="27.75" customHeight="1">
      <c r="A423" s="78">
        <v>488</v>
      </c>
      <c r="B423" s="200" t="str">
        <f t="shared" si="39"/>
        <v>CİRİT-</v>
      </c>
      <c r="C423" s="202"/>
      <c r="D423" s="202"/>
      <c r="E423" s="203"/>
      <c r="F423" s="204"/>
      <c r="G423" s="208"/>
      <c r="H423" s="205" t="s">
        <v>345</v>
      </c>
      <c r="I423" s="206"/>
      <c r="J423" s="389"/>
      <c r="K423" s="389"/>
      <c r="L423" s="207"/>
    </row>
    <row r="424" spans="1:12" ht="27.75" customHeight="1">
      <c r="A424" s="78">
        <v>489</v>
      </c>
      <c r="B424" s="200" t="str">
        <f t="shared" si="39"/>
        <v>CİRİT-</v>
      </c>
      <c r="C424" s="202"/>
      <c r="D424" s="202"/>
      <c r="E424" s="203"/>
      <c r="F424" s="204"/>
      <c r="G424" s="208"/>
      <c r="H424" s="205" t="s">
        <v>345</v>
      </c>
      <c r="I424" s="206"/>
      <c r="J424" s="389"/>
      <c r="K424" s="389"/>
      <c r="L424" s="207"/>
    </row>
    <row r="425" spans="1:12" ht="27.75" customHeight="1">
      <c r="A425" s="78">
        <v>490</v>
      </c>
      <c r="B425" s="200" t="str">
        <f t="shared" si="39"/>
        <v>CİRİT-</v>
      </c>
      <c r="C425" s="202"/>
      <c r="D425" s="202"/>
      <c r="E425" s="203"/>
      <c r="F425" s="204"/>
      <c r="G425" s="208"/>
      <c r="H425" s="205" t="s">
        <v>345</v>
      </c>
      <c r="I425" s="206"/>
      <c r="J425" s="389"/>
      <c r="K425" s="389"/>
      <c r="L425" s="207"/>
    </row>
    <row r="426" spans="1:12" ht="27.75" customHeight="1">
      <c r="A426" s="78">
        <v>491</v>
      </c>
      <c r="B426" s="200" t="str">
        <f t="shared" si="39"/>
        <v>CİRİT-</v>
      </c>
      <c r="C426" s="202"/>
      <c r="D426" s="202"/>
      <c r="E426" s="203"/>
      <c r="F426" s="204"/>
      <c r="G426" s="208"/>
      <c r="H426" s="205" t="s">
        <v>345</v>
      </c>
      <c r="I426" s="206"/>
      <c r="J426" s="389"/>
      <c r="K426" s="389"/>
      <c r="L426" s="207"/>
    </row>
    <row r="427" spans="1:12" ht="27.75" customHeight="1">
      <c r="A427" s="78">
        <v>492</v>
      </c>
      <c r="B427" s="200" t="str">
        <f t="shared" si="39"/>
        <v>CİRİT-</v>
      </c>
      <c r="C427" s="202"/>
      <c r="D427" s="202"/>
      <c r="E427" s="203"/>
      <c r="F427" s="204"/>
      <c r="G427" s="208"/>
      <c r="H427" s="205" t="s">
        <v>345</v>
      </c>
      <c r="I427" s="206"/>
      <c r="J427" s="389"/>
      <c r="K427" s="389"/>
      <c r="L427" s="207"/>
    </row>
    <row r="428" spans="1:12" ht="27.75" customHeight="1">
      <c r="A428" s="78">
        <v>493</v>
      </c>
      <c r="B428" s="200" t="str">
        <f t="shared" si="39"/>
        <v>CİRİT-</v>
      </c>
      <c r="C428" s="202"/>
      <c r="D428" s="202"/>
      <c r="E428" s="203"/>
      <c r="F428" s="204"/>
      <c r="G428" s="208"/>
      <c r="H428" s="205" t="s">
        <v>345</v>
      </c>
      <c r="I428" s="206"/>
      <c r="J428" s="389"/>
      <c r="K428" s="389"/>
      <c r="L428" s="207"/>
    </row>
    <row r="429" spans="1:12" ht="27.75" customHeight="1">
      <c r="A429" s="78">
        <v>494</v>
      </c>
      <c r="B429" s="200" t="str">
        <f t="shared" si="39"/>
        <v>CİRİT-</v>
      </c>
      <c r="C429" s="202"/>
      <c r="D429" s="202"/>
      <c r="E429" s="203"/>
      <c r="F429" s="204"/>
      <c r="G429" s="208"/>
      <c r="H429" s="205" t="s">
        <v>345</v>
      </c>
      <c r="I429" s="206"/>
      <c r="J429" s="389"/>
      <c r="K429" s="389"/>
      <c r="L429" s="207"/>
    </row>
    <row r="430" spans="1:12" ht="27.75" customHeight="1">
      <c r="A430" s="78">
        <v>495</v>
      </c>
      <c r="B430" s="200" t="str">
        <f t="shared" si="39"/>
        <v>CİRİT-</v>
      </c>
      <c r="C430" s="202"/>
      <c r="D430" s="202"/>
      <c r="E430" s="203"/>
      <c r="F430" s="204"/>
      <c r="G430" s="208"/>
      <c r="H430" s="205" t="s">
        <v>345</v>
      </c>
      <c r="I430" s="206"/>
      <c r="J430" s="389"/>
      <c r="K430" s="389"/>
      <c r="L430" s="207"/>
    </row>
    <row r="431" spans="1:12" ht="27.75" customHeight="1">
      <c r="A431" s="78">
        <v>496</v>
      </c>
      <c r="B431" s="200" t="str">
        <f t="shared" si="39"/>
        <v>CİRİT-</v>
      </c>
      <c r="C431" s="202"/>
      <c r="D431" s="202"/>
      <c r="E431" s="203"/>
      <c r="F431" s="204"/>
      <c r="G431" s="208"/>
      <c r="H431" s="205" t="s">
        <v>345</v>
      </c>
      <c r="I431" s="206"/>
      <c r="J431"/>
      <c r="K431"/>
      <c r="L431"/>
    </row>
    <row r="432" spans="1:12">
      <c r="A432" s="78">
        <v>497</v>
      </c>
      <c r="B432" s="200"/>
      <c r="C432" s="127"/>
      <c r="D432" s="127"/>
      <c r="E432" s="79"/>
      <c r="F432" s="128"/>
      <c r="G432" s="209"/>
      <c r="H432" s="175"/>
      <c r="I432" s="80"/>
      <c r="J432"/>
      <c r="K432"/>
      <c r="L432"/>
    </row>
    <row r="433" spans="1:12">
      <c r="A433" s="78">
        <v>498</v>
      </c>
      <c r="B433" s="200"/>
      <c r="C433" s="127"/>
      <c r="D433" s="127"/>
      <c r="E433" s="79"/>
      <c r="F433" s="128"/>
      <c r="G433" s="209"/>
      <c r="H433" s="175"/>
      <c r="I433" s="80"/>
      <c r="J433"/>
      <c r="K433"/>
      <c r="L433"/>
    </row>
    <row r="434" spans="1:12">
      <c r="A434" s="78">
        <v>499</v>
      </c>
      <c r="B434" s="200"/>
      <c r="C434" s="127"/>
      <c r="D434" s="127"/>
      <c r="E434" s="79"/>
      <c r="F434" s="128"/>
      <c r="G434" s="209"/>
      <c r="H434" s="175"/>
      <c r="I434" s="80"/>
      <c r="J434"/>
      <c r="K434"/>
      <c r="L434"/>
    </row>
    <row r="435" spans="1:12">
      <c r="A435" s="78">
        <v>500</v>
      </c>
      <c r="B435" s="200"/>
      <c r="C435" s="127"/>
      <c r="D435" s="127"/>
      <c r="E435" s="79"/>
      <c r="F435" s="128"/>
      <c r="G435" s="209"/>
      <c r="H435" s="175"/>
      <c r="I435" s="80"/>
      <c r="J435"/>
      <c r="K435"/>
      <c r="L435"/>
    </row>
    <row r="436" spans="1:12">
      <c r="A436" s="78">
        <v>501</v>
      </c>
      <c r="B436" s="200"/>
      <c r="C436" s="127"/>
      <c r="D436" s="127"/>
      <c r="E436" s="79"/>
      <c r="F436" s="128"/>
      <c r="G436" s="209"/>
      <c r="H436" s="175"/>
      <c r="I436" s="80"/>
      <c r="J436"/>
      <c r="K436"/>
      <c r="L436"/>
    </row>
    <row r="437" spans="1:12">
      <c r="A437" s="78">
        <v>502</v>
      </c>
      <c r="B437" s="200"/>
      <c r="C437" s="127"/>
      <c r="D437" s="127"/>
      <c r="E437" s="79"/>
      <c r="F437" s="128"/>
      <c r="G437" s="209"/>
      <c r="H437" s="175"/>
      <c r="I437" s="80"/>
      <c r="J437"/>
      <c r="K437"/>
      <c r="L437"/>
    </row>
    <row r="438" spans="1:12">
      <c r="A438" s="78">
        <v>503</v>
      </c>
      <c r="B438" s="200"/>
      <c r="C438" s="127"/>
      <c r="D438" s="127"/>
      <c r="E438" s="79"/>
      <c r="F438" s="128"/>
      <c r="G438" s="209"/>
      <c r="H438" s="175"/>
      <c r="I438" s="80"/>
      <c r="J438"/>
      <c r="K438"/>
      <c r="L438"/>
    </row>
    <row r="439" spans="1:12">
      <c r="A439" s="78">
        <v>504</v>
      </c>
      <c r="B439" s="200"/>
      <c r="C439" s="127"/>
      <c r="D439" s="127"/>
      <c r="E439" s="79"/>
      <c r="F439" s="128"/>
      <c r="G439" s="209"/>
      <c r="H439" s="175"/>
      <c r="I439" s="80"/>
      <c r="J439"/>
      <c r="K439"/>
      <c r="L439"/>
    </row>
    <row r="440" spans="1:12">
      <c r="A440" s="78">
        <v>505</v>
      </c>
      <c r="B440" s="200"/>
      <c r="C440" s="127"/>
      <c r="D440" s="127"/>
      <c r="E440" s="79"/>
      <c r="F440" s="128"/>
      <c r="G440" s="209"/>
      <c r="H440" s="175"/>
      <c r="I440" s="80"/>
      <c r="J440"/>
      <c r="K440"/>
      <c r="L440"/>
    </row>
    <row r="441" spans="1:12">
      <c r="A441" s="78">
        <v>506</v>
      </c>
      <c r="B441" s="200"/>
      <c r="C441" s="127"/>
      <c r="D441" s="127"/>
      <c r="E441" s="79"/>
      <c r="F441" s="128"/>
      <c r="G441" s="209"/>
      <c r="H441" s="175"/>
      <c r="I441" s="80"/>
      <c r="J441"/>
      <c r="K441"/>
      <c r="L441"/>
    </row>
    <row r="442" spans="1:12">
      <c r="A442" s="78">
        <v>507</v>
      </c>
      <c r="B442" s="200"/>
      <c r="C442" s="127"/>
      <c r="D442" s="127"/>
      <c r="E442" s="79"/>
      <c r="F442" s="128"/>
      <c r="G442" s="209"/>
      <c r="H442" s="175"/>
      <c r="I442" s="80"/>
      <c r="J442"/>
      <c r="K442"/>
      <c r="L442"/>
    </row>
    <row r="443" spans="1:12">
      <c r="A443" s="78">
        <v>508</v>
      </c>
      <c r="B443" s="200"/>
      <c r="C443" s="127"/>
      <c r="D443" s="127"/>
      <c r="E443" s="79"/>
      <c r="F443" s="128"/>
      <c r="G443" s="209"/>
      <c r="H443" s="175"/>
      <c r="I443" s="80"/>
      <c r="J443"/>
      <c r="K443"/>
      <c r="L443"/>
    </row>
    <row r="444" spans="1:12">
      <c r="A444" s="78">
        <v>509</v>
      </c>
      <c r="B444" s="200"/>
      <c r="C444" s="127"/>
      <c r="D444" s="127"/>
      <c r="E444" s="79"/>
      <c r="F444" s="128"/>
      <c r="G444" s="209"/>
      <c r="H444" s="175"/>
      <c r="I444" s="80"/>
      <c r="J444"/>
      <c r="K444"/>
      <c r="L444"/>
    </row>
    <row r="445" spans="1:12">
      <c r="A445" s="78">
        <v>510</v>
      </c>
      <c r="B445" s="200"/>
      <c r="C445" s="127"/>
      <c r="D445" s="127"/>
      <c r="E445" s="79"/>
      <c r="F445" s="128"/>
      <c r="G445" s="209"/>
      <c r="H445" s="175"/>
      <c r="I445" s="80"/>
      <c r="J445"/>
      <c r="K445"/>
      <c r="L445"/>
    </row>
    <row r="446" spans="1:12">
      <c r="J446"/>
      <c r="K446"/>
      <c r="L446"/>
    </row>
    <row r="447" spans="1:12">
      <c r="J447"/>
      <c r="K447"/>
      <c r="L447"/>
    </row>
    <row r="448" spans="1:12">
      <c r="J448"/>
      <c r="K448"/>
      <c r="L448"/>
    </row>
    <row r="449" spans="10:12">
      <c r="J449"/>
      <c r="K449"/>
      <c r="L449"/>
    </row>
    <row r="450" spans="10:12">
      <c r="J450"/>
      <c r="K450"/>
      <c r="L450"/>
    </row>
    <row r="451" spans="10:12">
      <c r="J451"/>
      <c r="K451"/>
      <c r="L451"/>
    </row>
    <row r="452" spans="10:12">
      <c r="J452"/>
      <c r="K452"/>
      <c r="L452"/>
    </row>
    <row r="453" spans="10:12">
      <c r="J453"/>
      <c r="K453"/>
      <c r="L453"/>
    </row>
    <row r="454" spans="10:12">
      <c r="J454"/>
      <c r="K454"/>
      <c r="L454"/>
    </row>
    <row r="455" spans="10:12">
      <c r="J455"/>
      <c r="K455"/>
      <c r="L455"/>
    </row>
    <row r="456" spans="10:12">
      <c r="J456"/>
      <c r="K456"/>
      <c r="L456"/>
    </row>
    <row r="457" spans="10:12">
      <c r="J457"/>
      <c r="K457"/>
      <c r="L457"/>
    </row>
    <row r="458" spans="10:12">
      <c r="J458"/>
      <c r="K458"/>
      <c r="L458"/>
    </row>
    <row r="459" spans="10:12">
      <c r="J459"/>
      <c r="K459"/>
      <c r="L459"/>
    </row>
    <row r="460" spans="10:12">
      <c r="J460"/>
      <c r="K460"/>
      <c r="L460"/>
    </row>
    <row r="461" spans="10:12">
      <c r="J461"/>
      <c r="K461"/>
      <c r="L461"/>
    </row>
    <row r="462" spans="10:12">
      <c r="J462"/>
      <c r="K462"/>
      <c r="L462"/>
    </row>
    <row r="463" spans="10:12">
      <c r="J463"/>
      <c r="K463"/>
      <c r="L463"/>
    </row>
    <row r="464" spans="10:12">
      <c r="J464"/>
      <c r="K464"/>
      <c r="L464"/>
    </row>
    <row r="465" spans="10:12">
      <c r="J465"/>
      <c r="K465"/>
      <c r="L465"/>
    </row>
    <row r="466" spans="10:12">
      <c r="J466"/>
      <c r="K466"/>
      <c r="L466"/>
    </row>
    <row r="467" spans="10:12">
      <c r="J467"/>
      <c r="K467"/>
      <c r="L467"/>
    </row>
    <row r="468" spans="10:12">
      <c r="J468"/>
      <c r="K468"/>
      <c r="L468"/>
    </row>
    <row r="469" spans="10:12">
      <c r="J469"/>
      <c r="K469"/>
      <c r="L469"/>
    </row>
    <row r="470" spans="10:12">
      <c r="J470"/>
      <c r="K470"/>
      <c r="L470"/>
    </row>
    <row r="471" spans="10:12">
      <c r="J471"/>
      <c r="K471"/>
      <c r="L471"/>
    </row>
    <row r="472" spans="10:12">
      <c r="J472"/>
      <c r="K472"/>
      <c r="L472"/>
    </row>
    <row r="473" spans="10:12">
      <c r="J473"/>
      <c r="K473"/>
      <c r="L473"/>
    </row>
    <row r="474" spans="10:12">
      <c r="J474"/>
      <c r="K474"/>
      <c r="L474"/>
    </row>
    <row r="475" spans="10:12">
      <c r="J475"/>
      <c r="K475"/>
      <c r="L475"/>
    </row>
    <row r="476" spans="10:12">
      <c r="J476"/>
      <c r="K476"/>
      <c r="L476"/>
    </row>
    <row r="477" spans="10:12">
      <c r="J477"/>
      <c r="K477"/>
      <c r="L477"/>
    </row>
    <row r="478" spans="10:12">
      <c r="J478"/>
      <c r="K478"/>
      <c r="L478"/>
    </row>
    <row r="479" spans="10:12">
      <c r="J479"/>
      <c r="K479"/>
      <c r="L479"/>
    </row>
    <row r="480" spans="10:12">
      <c r="J480"/>
      <c r="K480"/>
      <c r="L480"/>
    </row>
    <row r="481" spans="10:12">
      <c r="J481"/>
      <c r="K481"/>
      <c r="L481"/>
    </row>
    <row r="482" spans="10:12">
      <c r="J482"/>
      <c r="K482"/>
      <c r="L482"/>
    </row>
    <row r="483" spans="10:12">
      <c r="J483"/>
      <c r="K483"/>
      <c r="L483"/>
    </row>
    <row r="484" spans="10:12">
      <c r="J484"/>
      <c r="K484"/>
      <c r="L484"/>
    </row>
    <row r="485" spans="10:12">
      <c r="J485"/>
      <c r="K485"/>
      <c r="L485"/>
    </row>
    <row r="486" spans="10:12">
      <c r="J486"/>
      <c r="K486"/>
      <c r="L486"/>
    </row>
    <row r="487" spans="10:12">
      <c r="J487"/>
      <c r="K487"/>
      <c r="L487"/>
    </row>
    <row r="488" spans="10:12">
      <c r="J488"/>
      <c r="K488"/>
      <c r="L488"/>
    </row>
    <row r="489" spans="10:12">
      <c r="J489"/>
      <c r="K489"/>
      <c r="L489"/>
    </row>
    <row r="490" spans="10:12">
      <c r="J490"/>
      <c r="K490"/>
      <c r="L490"/>
    </row>
    <row r="491" spans="10:12">
      <c r="J491"/>
      <c r="K491"/>
      <c r="L491"/>
    </row>
    <row r="492" spans="10:12">
      <c r="J492"/>
      <c r="K492"/>
      <c r="L492"/>
    </row>
    <row r="493" spans="10:12">
      <c r="J493"/>
      <c r="K493"/>
      <c r="L493"/>
    </row>
    <row r="494" spans="10:12">
      <c r="J494"/>
      <c r="K494"/>
      <c r="L494"/>
    </row>
    <row r="495" spans="10:12">
      <c r="J495"/>
      <c r="K495"/>
      <c r="L495"/>
    </row>
    <row r="496" spans="10:12">
      <c r="J496"/>
      <c r="K496"/>
      <c r="L496"/>
    </row>
    <row r="497" spans="10:12">
      <c r="J497"/>
      <c r="K497"/>
      <c r="L497"/>
    </row>
    <row r="498" spans="10:12">
      <c r="J498"/>
      <c r="K498"/>
      <c r="L498"/>
    </row>
    <row r="499" spans="10:12">
      <c r="J499"/>
      <c r="K499"/>
      <c r="L499"/>
    </row>
    <row r="500" spans="10:12">
      <c r="J500"/>
      <c r="K500"/>
      <c r="L500"/>
    </row>
    <row r="501" spans="10:12">
      <c r="J501"/>
      <c r="K501"/>
      <c r="L501"/>
    </row>
    <row r="502" spans="10:12">
      <c r="J502"/>
      <c r="K502"/>
      <c r="L502"/>
    </row>
    <row r="503" spans="10:12">
      <c r="J503"/>
      <c r="K503"/>
      <c r="L503"/>
    </row>
    <row r="504" spans="10:12">
      <c r="J504"/>
      <c r="K504"/>
      <c r="L504"/>
    </row>
    <row r="505" spans="10:12">
      <c r="J505"/>
      <c r="K505"/>
      <c r="L505"/>
    </row>
    <row r="506" spans="10:12">
      <c r="J506"/>
      <c r="K506"/>
      <c r="L506"/>
    </row>
    <row r="507" spans="10:12">
      <c r="J507"/>
      <c r="K507"/>
      <c r="L507"/>
    </row>
  </sheetData>
  <autoFilter ref="A3:L445">
    <filterColumn colId="6"/>
    <filterColumn colId="7"/>
  </autoFilter>
  <sortState ref="D484:I489">
    <sortCondition ref="I484:I489"/>
  </sortState>
  <mergeCells count="3">
    <mergeCell ref="A1:L1"/>
    <mergeCell ref="A2:F2"/>
    <mergeCell ref="I2:L2"/>
  </mergeCells>
  <phoneticPr fontId="0" type="noConversion"/>
  <conditionalFormatting sqref="E4:E954">
    <cfRule type="cellIs" dxfId="19" priority="15" stopIfTrue="1" operator="between">
      <formula>36161</formula>
      <formula>36891</formula>
    </cfRule>
  </conditionalFormatting>
  <conditionalFormatting sqref="F276:F279">
    <cfRule type="duplicateValues" dxfId="18" priority="12"/>
  </conditionalFormatting>
  <conditionalFormatting sqref="F327:F333">
    <cfRule type="duplicateValues" dxfId="17" priority="11"/>
  </conditionalFormatting>
  <conditionalFormatting sqref="F314:F319">
    <cfRule type="duplicateValues" dxfId="16" priority="10"/>
  </conditionalFormatting>
  <conditionalFormatting sqref="F287:F294">
    <cfRule type="duplicateValues" dxfId="15" priority="9"/>
  </conditionalFormatting>
  <conditionalFormatting sqref="F299:F306">
    <cfRule type="duplicateValues" dxfId="14" priority="8"/>
  </conditionalFormatting>
  <conditionalFormatting sqref="F416:F421">
    <cfRule type="duplicateValues" dxfId="13" priority="7"/>
  </conditionalFormatting>
  <conditionalFormatting sqref="F401:F407">
    <cfRule type="duplicateValues" dxfId="12" priority="6"/>
  </conditionalFormatting>
  <conditionalFormatting sqref="F386:F390">
    <cfRule type="duplicateValues" dxfId="11" priority="5"/>
  </conditionalFormatting>
  <conditionalFormatting sqref="F341:F343">
    <cfRule type="duplicateValues" dxfId="10" priority="4"/>
  </conditionalFormatting>
  <conditionalFormatting sqref="F356:F358">
    <cfRule type="duplicateValues" dxfId="9" priority="3"/>
  </conditionalFormatting>
  <conditionalFormatting sqref="F371:F380">
    <cfRule type="duplicateValues" dxfId="8" priority="2"/>
  </conditionalFormatting>
  <conditionalFormatting sqref="N270:N273">
    <cfRule type="cellIs" dxfId="7" priority="1" stopIfTrue="1" operator="between">
      <formula>36161</formula>
      <formula>36891</formula>
    </cfRule>
  </conditionalFormatting>
  <printOptions horizontalCentered="1"/>
  <pageMargins left="0.23622047244094491" right="0.23622047244094491" top="0.62992125984251968" bottom="0.23622047244094491" header="0.35433070866141736" footer="0.15748031496062992"/>
  <pageSetup paperSize="9" scale="53" orientation="portrait" horizontalDpi="300" verticalDpi="300" r:id="rId1"/>
  <headerFooter alignWithMargins="0"/>
  <rowBreaks count="4" manualBreakCount="4">
    <brk id="129" max="11" man="1"/>
    <brk id="165" max="11" man="1"/>
    <brk id="193" max="11" man="1"/>
    <brk id="229" max="11" man="1"/>
  </rowBreaks>
  <ignoredErrors>
    <ignoredError sqref="I2" unlockedFormula="1"/>
  </ignoredErrors>
</worksheet>
</file>

<file path=xl/worksheets/sheet12.xml><?xml version="1.0" encoding="utf-8"?>
<worksheet xmlns="http://schemas.openxmlformats.org/spreadsheetml/2006/main" xmlns:r="http://schemas.openxmlformats.org/officeDocument/2006/relationships">
  <sheetPr codeName="Sayfa12">
    <tabColor theme="5" tint="0.39997558519241921"/>
    <pageSetUpPr fitToPage="1"/>
  </sheetPr>
  <dimension ref="A1:U65523"/>
  <sheetViews>
    <sheetView view="pageBreakPreview" topLeftCell="A22" zoomScale="60" workbookViewId="0">
      <selection activeCell="T7" sqref="T7"/>
    </sheetView>
  </sheetViews>
  <sheetFormatPr defaultRowHeight="12.75"/>
  <cols>
    <col min="2" max="2" width="46" customWidth="1"/>
    <col min="3" max="3" width="12.7109375" customWidth="1"/>
    <col min="4" max="4" width="11.85546875" customWidth="1"/>
    <col min="5" max="5" width="13.42578125" customWidth="1"/>
    <col min="6" max="6" width="12.42578125" customWidth="1"/>
    <col min="7" max="7" width="13.28515625" customWidth="1"/>
    <col min="8" max="8" width="12.42578125" customWidth="1"/>
    <col min="9" max="9" width="14.140625" customWidth="1"/>
    <col min="10" max="10" width="13.140625" customWidth="1"/>
    <col min="11" max="11" width="15.7109375" customWidth="1"/>
    <col min="12" max="12" width="13" customWidth="1"/>
    <col min="13" max="13" width="14.140625" customWidth="1"/>
    <col min="14" max="14" width="11.7109375" customWidth="1"/>
    <col min="15" max="15" width="14.85546875" customWidth="1"/>
    <col min="16" max="16" width="15.85546875" customWidth="1"/>
    <col min="17" max="17" width="14.5703125" customWidth="1"/>
    <col min="18" max="18" width="11.7109375" customWidth="1"/>
  </cols>
  <sheetData>
    <row r="1" spans="1:21" ht="57.75" customHeight="1">
      <c r="A1" s="627" t="s">
        <v>139</v>
      </c>
      <c r="B1" s="627"/>
      <c r="C1" s="627"/>
      <c r="D1" s="627"/>
      <c r="E1" s="627"/>
      <c r="F1" s="627"/>
      <c r="G1" s="627"/>
      <c r="H1" s="627"/>
      <c r="I1" s="627"/>
      <c r="J1" s="627"/>
      <c r="K1" s="627"/>
      <c r="L1" s="627"/>
      <c r="M1" s="627"/>
      <c r="N1" s="627"/>
      <c r="O1" s="627"/>
      <c r="P1" s="627"/>
      <c r="Q1" s="627"/>
      <c r="R1" s="627"/>
      <c r="S1" s="627"/>
    </row>
    <row r="2" spans="1:21" ht="27.75" customHeight="1">
      <c r="A2" s="628" t="s">
        <v>907</v>
      </c>
      <c r="B2" s="628"/>
      <c r="C2" s="628"/>
      <c r="D2" s="628"/>
      <c r="E2" s="628"/>
      <c r="F2" s="628"/>
      <c r="G2" s="628"/>
      <c r="H2" s="628"/>
      <c r="I2" s="628"/>
      <c r="J2" s="628"/>
      <c r="K2" s="628"/>
      <c r="L2" s="628"/>
      <c r="M2" s="628"/>
      <c r="N2" s="628"/>
      <c r="O2" s="628"/>
      <c r="P2" s="628"/>
      <c r="Q2" s="628"/>
      <c r="R2" s="628"/>
      <c r="S2" s="628"/>
    </row>
    <row r="3" spans="1:21" ht="23.25" customHeight="1">
      <c r="A3" s="629" t="s">
        <v>474</v>
      </c>
      <c r="B3" s="629"/>
      <c r="C3" s="629"/>
      <c r="D3" s="629"/>
      <c r="E3" s="629"/>
      <c r="F3" s="629"/>
      <c r="G3" s="629"/>
      <c r="H3" s="629"/>
      <c r="I3" s="629"/>
      <c r="J3" s="629"/>
      <c r="K3" s="629"/>
      <c r="L3" s="629"/>
      <c r="M3" s="629"/>
      <c r="N3" s="629"/>
      <c r="O3" s="629"/>
      <c r="P3" s="629"/>
      <c r="Q3" s="629"/>
      <c r="R3" s="629"/>
      <c r="S3" s="629"/>
    </row>
    <row r="4" spans="1:21" ht="23.25" customHeight="1">
      <c r="A4" s="629" t="s">
        <v>476</v>
      </c>
      <c r="B4" s="629"/>
      <c r="C4" s="629"/>
      <c r="D4" s="629"/>
      <c r="E4" s="629"/>
      <c r="F4" s="629"/>
      <c r="G4" s="629"/>
      <c r="H4" s="629"/>
      <c r="I4" s="629"/>
      <c r="J4" s="629"/>
      <c r="K4" s="629"/>
      <c r="L4" s="629"/>
      <c r="M4" s="629"/>
      <c r="N4" s="629"/>
      <c r="O4" s="629"/>
      <c r="P4" s="629"/>
      <c r="Q4" s="629"/>
      <c r="R4" s="629"/>
      <c r="S4" s="629"/>
    </row>
    <row r="5" spans="1:21" ht="23.25" customHeight="1">
      <c r="A5" s="281"/>
      <c r="B5" s="281"/>
      <c r="C5" s="281"/>
      <c r="D5" s="281"/>
      <c r="E5" s="281"/>
      <c r="F5" s="281"/>
      <c r="G5" s="281"/>
      <c r="H5" s="281"/>
      <c r="I5" s="281"/>
      <c r="J5" s="281"/>
      <c r="K5" s="281"/>
      <c r="L5" s="281"/>
      <c r="M5" s="281"/>
      <c r="N5" s="281"/>
      <c r="O5" s="635">
        <v>41791.638907638888</v>
      </c>
      <c r="P5" s="635"/>
      <c r="Q5" s="635"/>
      <c r="R5" s="355"/>
      <c r="S5" s="355"/>
    </row>
    <row r="6" spans="1:21" ht="36.75" customHeight="1">
      <c r="A6" s="631" t="s">
        <v>267</v>
      </c>
      <c r="B6" s="631" t="s">
        <v>178</v>
      </c>
      <c r="C6" s="634" t="s">
        <v>261</v>
      </c>
      <c r="D6" s="634"/>
      <c r="E6" s="634" t="s">
        <v>263</v>
      </c>
      <c r="F6" s="634"/>
      <c r="G6" s="634" t="s">
        <v>472</v>
      </c>
      <c r="H6" s="634"/>
      <c r="I6" s="632" t="s">
        <v>522</v>
      </c>
      <c r="J6" s="633"/>
      <c r="K6" s="632" t="s">
        <v>572</v>
      </c>
      <c r="L6" s="633"/>
      <c r="M6" s="634" t="s">
        <v>471</v>
      </c>
      <c r="N6" s="634"/>
      <c r="O6" s="630" t="s">
        <v>268</v>
      </c>
      <c r="P6" s="263"/>
      <c r="Q6" s="264"/>
      <c r="R6" s="264"/>
      <c r="S6" s="264"/>
      <c r="T6" s="264"/>
      <c r="U6" s="264"/>
    </row>
    <row r="7" spans="1:21" ht="27" customHeight="1">
      <c r="A7" s="631"/>
      <c r="B7" s="631"/>
      <c r="C7" s="218" t="s">
        <v>25</v>
      </c>
      <c r="D7" s="219" t="s">
        <v>138</v>
      </c>
      <c r="E7" s="218" t="s">
        <v>25</v>
      </c>
      <c r="F7" s="219" t="s">
        <v>138</v>
      </c>
      <c r="G7" s="218" t="s">
        <v>25</v>
      </c>
      <c r="H7" s="219" t="s">
        <v>138</v>
      </c>
      <c r="I7" s="218" t="s">
        <v>25</v>
      </c>
      <c r="J7" s="219" t="s">
        <v>138</v>
      </c>
      <c r="K7" s="218" t="s">
        <v>25</v>
      </c>
      <c r="L7" s="219" t="s">
        <v>138</v>
      </c>
      <c r="M7" s="218" t="s">
        <v>25</v>
      </c>
      <c r="N7" s="219" t="s">
        <v>138</v>
      </c>
      <c r="O7" s="630"/>
      <c r="P7" s="263"/>
      <c r="Q7" s="264"/>
      <c r="R7" s="264"/>
      <c r="S7" s="264"/>
      <c r="T7" s="264"/>
      <c r="U7" s="264"/>
    </row>
    <row r="8" spans="1:21" ht="44.25" customHeight="1">
      <c r="A8" s="220">
        <v>1</v>
      </c>
      <c r="B8" s="467" t="s">
        <v>709</v>
      </c>
      <c r="C8" s="221">
        <v>1254</v>
      </c>
      <c r="D8" s="286">
        <v>37</v>
      </c>
      <c r="E8" s="222">
        <v>177</v>
      </c>
      <c r="F8" s="287">
        <v>51</v>
      </c>
      <c r="G8" s="359">
        <v>2853</v>
      </c>
      <c r="H8" s="360">
        <v>37</v>
      </c>
      <c r="I8" s="278">
        <v>1266</v>
      </c>
      <c r="J8" s="287">
        <v>50</v>
      </c>
      <c r="K8" s="279">
        <v>64328</v>
      </c>
      <c r="L8" s="288">
        <v>41</v>
      </c>
      <c r="M8" s="278">
        <v>4023</v>
      </c>
      <c r="N8" s="287">
        <v>78</v>
      </c>
      <c r="O8" s="289">
        <v>294</v>
      </c>
      <c r="P8" s="263"/>
      <c r="Q8" s="264"/>
      <c r="R8" s="264"/>
      <c r="S8" s="264"/>
      <c r="T8" s="264"/>
      <c r="U8" s="264"/>
    </row>
    <row r="9" spans="1:21" ht="44.25" customHeight="1">
      <c r="A9" s="220">
        <v>2</v>
      </c>
      <c r="B9" s="467" t="s">
        <v>655</v>
      </c>
      <c r="C9" s="221">
        <v>1252</v>
      </c>
      <c r="D9" s="286">
        <v>37</v>
      </c>
      <c r="E9" s="222">
        <v>140</v>
      </c>
      <c r="F9" s="287">
        <v>22</v>
      </c>
      <c r="G9" s="359">
        <v>3936</v>
      </c>
      <c r="H9" s="360">
        <v>58</v>
      </c>
      <c r="I9" s="278">
        <v>1018</v>
      </c>
      <c r="J9" s="287">
        <v>23</v>
      </c>
      <c r="K9" s="279">
        <v>61582</v>
      </c>
      <c r="L9" s="288">
        <v>69</v>
      </c>
      <c r="M9" s="278">
        <v>4043</v>
      </c>
      <c r="N9" s="287">
        <v>77</v>
      </c>
      <c r="O9" s="289">
        <v>286</v>
      </c>
      <c r="P9" s="263"/>
      <c r="Q9" s="264"/>
      <c r="R9" s="264"/>
      <c r="S9" s="264"/>
      <c r="T9" s="264"/>
      <c r="U9" s="264"/>
    </row>
    <row r="10" spans="1:21" ht="44.25" customHeight="1">
      <c r="A10" s="220">
        <v>3</v>
      </c>
      <c r="B10" s="467" t="s">
        <v>647</v>
      </c>
      <c r="C10" s="221">
        <v>1327</v>
      </c>
      <c r="D10" s="286">
        <v>29</v>
      </c>
      <c r="E10" s="222">
        <v>150</v>
      </c>
      <c r="F10" s="287">
        <v>27</v>
      </c>
      <c r="G10" s="359">
        <v>3114</v>
      </c>
      <c r="H10" s="360">
        <v>42</v>
      </c>
      <c r="I10" s="278">
        <v>1076</v>
      </c>
      <c r="J10" s="287">
        <v>29</v>
      </c>
      <c r="K10" s="279">
        <v>61373</v>
      </c>
      <c r="L10" s="288">
        <v>71</v>
      </c>
      <c r="M10" s="278">
        <v>4293</v>
      </c>
      <c r="N10" s="287">
        <v>65</v>
      </c>
      <c r="O10" s="289">
        <v>263</v>
      </c>
      <c r="P10" s="263"/>
      <c r="Q10" s="264"/>
      <c r="R10" s="264"/>
      <c r="S10" s="264"/>
      <c r="T10" s="264"/>
      <c r="U10" s="264"/>
    </row>
    <row r="11" spans="1:21" ht="44.25" customHeight="1">
      <c r="A11" s="220">
        <v>4</v>
      </c>
      <c r="B11" s="467" t="s">
        <v>740</v>
      </c>
      <c r="C11" s="221">
        <v>1264</v>
      </c>
      <c r="D11" s="286">
        <v>36</v>
      </c>
      <c r="E11" s="222">
        <v>150</v>
      </c>
      <c r="F11" s="287">
        <v>27</v>
      </c>
      <c r="G11" s="359">
        <v>2164</v>
      </c>
      <c r="H11" s="360">
        <v>22</v>
      </c>
      <c r="I11" s="278">
        <v>1066</v>
      </c>
      <c r="J11" s="287">
        <v>27</v>
      </c>
      <c r="K11" s="279">
        <v>62066</v>
      </c>
      <c r="L11" s="288">
        <v>64</v>
      </c>
      <c r="M11" s="278">
        <v>3925</v>
      </c>
      <c r="N11" s="287">
        <v>83</v>
      </c>
      <c r="O11" s="289">
        <v>259</v>
      </c>
      <c r="P11" s="263"/>
      <c r="Q11" s="264"/>
      <c r="R11" s="264"/>
      <c r="S11" s="264"/>
      <c r="T11" s="264"/>
      <c r="U11" s="264"/>
    </row>
    <row r="12" spans="1:21" ht="44.25" customHeight="1">
      <c r="A12" s="220">
        <v>5</v>
      </c>
      <c r="B12" s="467" t="s">
        <v>716</v>
      </c>
      <c r="C12" s="221">
        <v>1239</v>
      </c>
      <c r="D12" s="286">
        <v>38</v>
      </c>
      <c r="E12" s="222">
        <v>159</v>
      </c>
      <c r="F12" s="287">
        <v>33</v>
      </c>
      <c r="G12" s="359">
        <v>2997</v>
      </c>
      <c r="H12" s="360">
        <v>39</v>
      </c>
      <c r="I12" s="278">
        <v>1099</v>
      </c>
      <c r="J12" s="287">
        <v>31</v>
      </c>
      <c r="K12" s="279">
        <v>65268</v>
      </c>
      <c r="L12" s="288">
        <v>32</v>
      </c>
      <c r="M12" s="278">
        <v>3886</v>
      </c>
      <c r="N12" s="287">
        <v>85</v>
      </c>
      <c r="O12" s="289">
        <v>258</v>
      </c>
      <c r="P12" s="263"/>
      <c r="Q12" s="264"/>
      <c r="R12" s="264"/>
      <c r="S12" s="264"/>
      <c r="T12" s="264"/>
      <c r="U12" s="264"/>
    </row>
    <row r="13" spans="1:21" ht="44.25" customHeight="1">
      <c r="A13" s="220">
        <v>6</v>
      </c>
      <c r="B13" s="467" t="s">
        <v>691</v>
      </c>
      <c r="C13" s="221">
        <v>1301</v>
      </c>
      <c r="D13" s="286">
        <v>32</v>
      </c>
      <c r="E13" s="222">
        <v>135</v>
      </c>
      <c r="F13" s="287">
        <v>19</v>
      </c>
      <c r="G13" s="359">
        <v>3248</v>
      </c>
      <c r="H13" s="360">
        <v>44</v>
      </c>
      <c r="I13" s="484">
        <v>1226</v>
      </c>
      <c r="J13" s="485">
        <v>45</v>
      </c>
      <c r="K13" s="279">
        <v>63933</v>
      </c>
      <c r="L13" s="288">
        <v>45</v>
      </c>
      <c r="M13" s="278">
        <v>4147</v>
      </c>
      <c r="N13" s="287">
        <v>72</v>
      </c>
      <c r="O13" s="289">
        <v>257</v>
      </c>
      <c r="P13" s="263"/>
      <c r="Q13" s="264"/>
      <c r="R13" s="264"/>
      <c r="S13" s="264"/>
      <c r="T13" s="264"/>
      <c r="U13" s="264"/>
    </row>
    <row r="14" spans="1:21" ht="44.25" customHeight="1">
      <c r="A14" s="220">
        <v>7</v>
      </c>
      <c r="B14" s="467" t="s">
        <v>629</v>
      </c>
      <c r="C14" s="221">
        <v>1294</v>
      </c>
      <c r="D14" s="286">
        <v>33</v>
      </c>
      <c r="E14" s="222">
        <v>135</v>
      </c>
      <c r="F14" s="287">
        <v>19</v>
      </c>
      <c r="G14" s="359">
        <v>3244</v>
      </c>
      <c r="H14" s="360">
        <v>44</v>
      </c>
      <c r="I14" s="278">
        <v>1006</v>
      </c>
      <c r="J14" s="287">
        <v>22</v>
      </c>
      <c r="K14" s="279">
        <v>61640</v>
      </c>
      <c r="L14" s="288">
        <v>68</v>
      </c>
      <c r="M14" s="278">
        <v>4253</v>
      </c>
      <c r="N14" s="287">
        <v>67</v>
      </c>
      <c r="O14" s="289">
        <v>253</v>
      </c>
      <c r="P14" s="263"/>
      <c r="Q14" s="264"/>
      <c r="R14" s="264"/>
      <c r="S14" s="264"/>
      <c r="T14" s="264"/>
      <c r="U14" s="264"/>
    </row>
    <row r="15" spans="1:21" ht="44.25" customHeight="1">
      <c r="A15" s="220">
        <v>8</v>
      </c>
      <c r="B15" s="467" t="s">
        <v>671</v>
      </c>
      <c r="C15" s="221">
        <v>1218</v>
      </c>
      <c r="D15" s="286">
        <v>42</v>
      </c>
      <c r="E15" s="222">
        <v>145</v>
      </c>
      <c r="F15" s="287">
        <v>24</v>
      </c>
      <c r="G15" s="359">
        <v>2287</v>
      </c>
      <c r="H15" s="360">
        <v>24</v>
      </c>
      <c r="I15" s="278">
        <v>1059</v>
      </c>
      <c r="J15" s="287">
        <v>27</v>
      </c>
      <c r="K15" s="279">
        <v>62689</v>
      </c>
      <c r="L15" s="288">
        <v>58</v>
      </c>
      <c r="M15" s="278">
        <v>4224</v>
      </c>
      <c r="N15" s="287">
        <v>68</v>
      </c>
      <c r="O15" s="289">
        <v>243</v>
      </c>
      <c r="P15" s="263"/>
      <c r="Q15" s="264"/>
      <c r="R15" s="264"/>
      <c r="S15" s="264"/>
      <c r="T15" s="264"/>
      <c r="U15" s="264"/>
    </row>
    <row r="16" spans="1:21" ht="44.25" customHeight="1">
      <c r="A16" s="220">
        <v>9</v>
      </c>
      <c r="B16" s="467" t="s">
        <v>679</v>
      </c>
      <c r="C16" s="221">
        <v>1293</v>
      </c>
      <c r="D16" s="286">
        <v>33</v>
      </c>
      <c r="E16" s="222">
        <v>135</v>
      </c>
      <c r="F16" s="287">
        <v>19</v>
      </c>
      <c r="G16" s="359">
        <v>3276</v>
      </c>
      <c r="H16" s="360">
        <v>45</v>
      </c>
      <c r="I16" s="278">
        <v>1171</v>
      </c>
      <c r="J16" s="287">
        <v>39</v>
      </c>
      <c r="K16" s="279">
        <v>64167</v>
      </c>
      <c r="L16" s="288">
        <v>43</v>
      </c>
      <c r="M16" s="278">
        <v>4333</v>
      </c>
      <c r="N16" s="287">
        <v>61</v>
      </c>
      <c r="O16" s="289">
        <v>240</v>
      </c>
      <c r="P16" s="263"/>
      <c r="Q16" s="264"/>
      <c r="R16" s="264"/>
      <c r="S16" s="264"/>
      <c r="T16" s="264"/>
      <c r="U16" s="264"/>
    </row>
    <row r="17" spans="1:21" ht="44.25" customHeight="1">
      <c r="A17" s="220">
        <v>10</v>
      </c>
      <c r="B17" s="467" t="s">
        <v>889</v>
      </c>
      <c r="C17" s="221">
        <v>1310</v>
      </c>
      <c r="D17" s="286">
        <v>31</v>
      </c>
      <c r="E17" s="222">
        <v>140</v>
      </c>
      <c r="F17" s="287">
        <v>22</v>
      </c>
      <c r="G17" s="359">
        <v>3036</v>
      </c>
      <c r="H17" s="360">
        <v>40</v>
      </c>
      <c r="I17" s="278">
        <v>1120</v>
      </c>
      <c r="J17" s="287">
        <v>33</v>
      </c>
      <c r="K17" s="279">
        <v>64924</v>
      </c>
      <c r="L17" s="288">
        <v>36</v>
      </c>
      <c r="M17" s="278">
        <v>4088</v>
      </c>
      <c r="N17" s="287">
        <v>75</v>
      </c>
      <c r="O17" s="289">
        <v>237</v>
      </c>
      <c r="P17" s="263"/>
      <c r="Q17" s="264"/>
      <c r="R17" s="264"/>
      <c r="S17" s="264"/>
      <c r="T17" s="264"/>
      <c r="U17" s="264"/>
    </row>
    <row r="18" spans="1:21" ht="44.25" customHeight="1">
      <c r="A18" s="220">
        <v>11</v>
      </c>
      <c r="B18" s="467" t="s">
        <v>700</v>
      </c>
      <c r="C18" s="221">
        <v>1270</v>
      </c>
      <c r="D18" s="286">
        <v>35</v>
      </c>
      <c r="E18" s="222">
        <v>150</v>
      </c>
      <c r="F18" s="287">
        <v>27</v>
      </c>
      <c r="G18" s="359">
        <v>2774</v>
      </c>
      <c r="H18" s="360">
        <v>35</v>
      </c>
      <c r="I18" s="278">
        <v>1040</v>
      </c>
      <c r="J18" s="287">
        <v>25</v>
      </c>
      <c r="K18" s="279">
        <v>70363</v>
      </c>
      <c r="L18" s="288">
        <v>21</v>
      </c>
      <c r="M18" s="278">
        <v>3907</v>
      </c>
      <c r="N18" s="287">
        <v>84</v>
      </c>
      <c r="O18" s="289">
        <v>227</v>
      </c>
      <c r="P18" s="263"/>
      <c r="Q18" s="264"/>
      <c r="R18" s="264"/>
      <c r="S18" s="264"/>
      <c r="T18" s="264"/>
      <c r="U18" s="264"/>
    </row>
    <row r="19" spans="1:21" ht="44.25" customHeight="1">
      <c r="A19" s="220">
        <v>12</v>
      </c>
      <c r="B19" s="467" t="s">
        <v>733</v>
      </c>
      <c r="C19" s="221">
        <v>1271</v>
      </c>
      <c r="D19" s="286">
        <v>35</v>
      </c>
      <c r="E19" s="222" t="s">
        <v>619</v>
      </c>
      <c r="F19" s="287">
        <v>0</v>
      </c>
      <c r="G19" s="359">
        <v>2019</v>
      </c>
      <c r="H19" s="360">
        <v>19</v>
      </c>
      <c r="I19" s="278">
        <v>972</v>
      </c>
      <c r="J19" s="287">
        <v>19</v>
      </c>
      <c r="K19" s="279">
        <v>61273</v>
      </c>
      <c r="L19" s="288">
        <v>72</v>
      </c>
      <c r="M19" s="278">
        <v>3998</v>
      </c>
      <c r="N19" s="287">
        <v>80</v>
      </c>
      <c r="O19" s="289">
        <v>225</v>
      </c>
      <c r="P19" s="263"/>
      <c r="Q19" s="264"/>
      <c r="R19" s="264"/>
      <c r="S19" s="264"/>
      <c r="T19" s="264"/>
      <c r="U19" s="264"/>
    </row>
    <row r="20" spans="1:21" ht="44.25" customHeight="1">
      <c r="A20" s="220">
        <v>13</v>
      </c>
      <c r="B20" s="467" t="s">
        <v>639</v>
      </c>
      <c r="C20" s="221">
        <v>1259</v>
      </c>
      <c r="D20" s="286">
        <v>36</v>
      </c>
      <c r="E20" s="222">
        <v>140</v>
      </c>
      <c r="F20" s="287">
        <v>22</v>
      </c>
      <c r="G20" s="359">
        <v>3093</v>
      </c>
      <c r="H20" s="360">
        <v>41</v>
      </c>
      <c r="I20" s="278">
        <v>1082</v>
      </c>
      <c r="J20" s="287">
        <v>29</v>
      </c>
      <c r="K20" s="279">
        <v>61128</v>
      </c>
      <c r="L20" s="288">
        <v>73</v>
      </c>
      <c r="M20" s="278" t="s">
        <v>618</v>
      </c>
      <c r="N20" s="287">
        <v>0</v>
      </c>
      <c r="O20" s="289">
        <v>201</v>
      </c>
      <c r="P20" s="263"/>
      <c r="Q20" s="264"/>
      <c r="R20" s="264"/>
      <c r="S20" s="264"/>
      <c r="T20" s="264"/>
      <c r="U20" s="264"/>
    </row>
    <row r="21" spans="1:21" ht="44.25" customHeight="1">
      <c r="A21" s="220">
        <v>14</v>
      </c>
      <c r="B21" s="467" t="s">
        <v>724</v>
      </c>
      <c r="C21" s="221">
        <v>1430</v>
      </c>
      <c r="D21" s="286">
        <v>19</v>
      </c>
      <c r="E21" s="222">
        <v>130</v>
      </c>
      <c r="F21" s="287">
        <v>17</v>
      </c>
      <c r="G21" s="359">
        <v>2433</v>
      </c>
      <c r="H21" s="360">
        <v>28</v>
      </c>
      <c r="I21" s="278">
        <v>963</v>
      </c>
      <c r="J21" s="287">
        <v>18</v>
      </c>
      <c r="K21" s="279">
        <v>63618</v>
      </c>
      <c r="L21" s="288">
        <v>49</v>
      </c>
      <c r="M21" s="278">
        <v>4243</v>
      </c>
      <c r="N21" s="287">
        <v>67</v>
      </c>
      <c r="O21" s="289">
        <v>198</v>
      </c>
      <c r="P21" s="263"/>
      <c r="Q21" s="264"/>
      <c r="R21" s="264"/>
      <c r="S21" s="264"/>
      <c r="T21" s="264"/>
      <c r="U21" s="264"/>
    </row>
    <row r="22" spans="1:21" ht="44.25" customHeight="1">
      <c r="A22" s="220">
        <v>15</v>
      </c>
      <c r="B22" s="467" t="s">
        <v>899</v>
      </c>
      <c r="C22" s="221">
        <v>1360</v>
      </c>
      <c r="D22" s="286">
        <v>26</v>
      </c>
      <c r="E22" s="222">
        <v>150</v>
      </c>
      <c r="F22" s="287">
        <v>27</v>
      </c>
      <c r="G22" s="359">
        <v>2323</v>
      </c>
      <c r="H22" s="360">
        <v>25</v>
      </c>
      <c r="I22" s="278">
        <v>1134</v>
      </c>
      <c r="J22" s="287">
        <v>35</v>
      </c>
      <c r="K22" s="279">
        <v>65500</v>
      </c>
      <c r="L22" s="288">
        <v>30</v>
      </c>
      <c r="M22" s="278">
        <v>4440</v>
      </c>
      <c r="N22" s="287">
        <v>51</v>
      </c>
      <c r="O22" s="289">
        <v>194</v>
      </c>
      <c r="P22" s="263"/>
      <c r="Q22" s="264"/>
      <c r="R22" s="264"/>
      <c r="S22" s="264"/>
      <c r="T22" s="264"/>
      <c r="U22" s="264"/>
    </row>
    <row r="23" spans="1:21" ht="44.25" customHeight="1">
      <c r="A23" s="220">
        <v>16</v>
      </c>
      <c r="B23" s="467" t="s">
        <v>660</v>
      </c>
      <c r="C23" s="221">
        <v>1274</v>
      </c>
      <c r="D23" s="286">
        <v>35</v>
      </c>
      <c r="E23" s="222" t="s">
        <v>619</v>
      </c>
      <c r="F23" s="287">
        <v>0</v>
      </c>
      <c r="G23" s="359">
        <v>1675</v>
      </c>
      <c r="H23" s="360">
        <v>12</v>
      </c>
      <c r="I23" s="278" t="s">
        <v>619</v>
      </c>
      <c r="J23" s="287">
        <v>0</v>
      </c>
      <c r="K23" s="279">
        <v>65854</v>
      </c>
      <c r="L23" s="288">
        <v>26</v>
      </c>
      <c r="M23" s="278">
        <v>4152</v>
      </c>
      <c r="N23" s="287">
        <v>72</v>
      </c>
      <c r="O23" s="289">
        <v>145</v>
      </c>
      <c r="P23" s="263"/>
      <c r="Q23" s="264"/>
      <c r="R23" s="264"/>
      <c r="S23" s="264"/>
      <c r="T23" s="264"/>
      <c r="U23" s="264"/>
    </row>
    <row r="24" spans="1:21" ht="30" customHeight="1">
      <c r="A24" s="636" t="s">
        <v>475</v>
      </c>
      <c r="B24" s="636"/>
      <c r="C24" s="636"/>
      <c r="D24" s="636"/>
      <c r="E24" s="636"/>
      <c r="F24" s="636"/>
      <c r="G24" s="636"/>
      <c r="H24" s="636"/>
      <c r="I24" s="636"/>
      <c r="J24" s="636"/>
      <c r="K24" s="636"/>
      <c r="L24" s="636"/>
      <c r="M24" s="636"/>
      <c r="N24" s="636"/>
      <c r="O24" s="636"/>
      <c r="P24" s="636"/>
      <c r="Q24" s="636"/>
      <c r="R24" s="636"/>
      <c r="S24" s="636"/>
    </row>
    <row r="25" spans="1:21" ht="24" customHeight="1">
      <c r="A25" s="637" t="s">
        <v>476</v>
      </c>
      <c r="B25" s="637"/>
      <c r="C25" s="637"/>
      <c r="D25" s="637"/>
      <c r="E25" s="637"/>
      <c r="F25" s="637"/>
      <c r="G25" s="637"/>
      <c r="H25" s="637"/>
      <c r="I25" s="637"/>
      <c r="J25" s="637"/>
      <c r="K25" s="637"/>
      <c r="L25" s="637"/>
      <c r="M25" s="637"/>
      <c r="N25" s="637"/>
      <c r="O25" s="637"/>
      <c r="P25" s="637"/>
      <c r="Q25" s="637"/>
      <c r="R25" s="637"/>
      <c r="S25" s="637"/>
    </row>
    <row r="26" spans="1:21" ht="24" customHeight="1">
      <c r="A26" s="638" t="s">
        <v>267</v>
      </c>
      <c r="B26" s="631" t="s">
        <v>178</v>
      </c>
      <c r="C26" s="634" t="s">
        <v>429</v>
      </c>
      <c r="D26" s="634"/>
      <c r="E26" s="634" t="s">
        <v>430</v>
      </c>
      <c r="F26" s="634"/>
      <c r="G26" s="634" t="s">
        <v>473</v>
      </c>
      <c r="H26" s="634"/>
      <c r="I26" s="634" t="s">
        <v>264</v>
      </c>
      <c r="J26" s="634"/>
      <c r="K26" s="634" t="s">
        <v>265</v>
      </c>
      <c r="L26" s="634"/>
      <c r="M26" s="634" t="s">
        <v>266</v>
      </c>
      <c r="N26" s="634"/>
      <c r="O26" s="630" t="s">
        <v>268</v>
      </c>
      <c r="P26" s="630" t="s">
        <v>269</v>
      </c>
      <c r="Q26" s="630" t="s">
        <v>270</v>
      </c>
    </row>
    <row r="27" spans="1:21" ht="24" customHeight="1">
      <c r="A27" s="639"/>
      <c r="B27" s="631"/>
      <c r="C27" s="218" t="s">
        <v>25</v>
      </c>
      <c r="D27" s="219" t="s">
        <v>138</v>
      </c>
      <c r="E27" s="218" t="s">
        <v>25</v>
      </c>
      <c r="F27" s="219" t="s">
        <v>138</v>
      </c>
      <c r="G27" s="218" t="s">
        <v>25</v>
      </c>
      <c r="H27" s="219" t="s">
        <v>138</v>
      </c>
      <c r="I27" s="218" t="s">
        <v>25</v>
      </c>
      <c r="J27" s="219" t="s">
        <v>138</v>
      </c>
      <c r="K27" s="218" t="s">
        <v>25</v>
      </c>
      <c r="L27" s="219" t="s">
        <v>138</v>
      </c>
      <c r="M27" s="218" t="s">
        <v>25</v>
      </c>
      <c r="N27" s="219" t="s">
        <v>138</v>
      </c>
      <c r="O27" s="630"/>
      <c r="P27" s="630"/>
      <c r="Q27" s="630"/>
    </row>
    <row r="28" spans="1:21" ht="45.75" customHeight="1">
      <c r="A28" s="220">
        <v>1</v>
      </c>
      <c r="B28" s="467" t="s">
        <v>709</v>
      </c>
      <c r="C28" s="221">
        <v>1427</v>
      </c>
      <c r="D28" s="286">
        <v>88</v>
      </c>
      <c r="E28" s="222">
        <v>1044</v>
      </c>
      <c r="F28" s="287">
        <v>39</v>
      </c>
      <c r="G28" s="276">
        <v>4308</v>
      </c>
      <c r="H28" s="286">
        <v>47</v>
      </c>
      <c r="I28" s="262">
        <v>22245</v>
      </c>
      <c r="J28" s="287">
        <v>34</v>
      </c>
      <c r="K28" s="265">
        <v>585</v>
      </c>
      <c r="L28" s="290">
        <v>47</v>
      </c>
      <c r="M28" s="222">
        <v>4779</v>
      </c>
      <c r="N28" s="287">
        <v>98</v>
      </c>
      <c r="O28" s="366">
        <v>294</v>
      </c>
      <c r="P28" s="291">
        <v>353</v>
      </c>
      <c r="Q28" s="292">
        <v>647</v>
      </c>
    </row>
    <row r="29" spans="1:21" ht="45.75" customHeight="1">
      <c r="A29" s="220">
        <v>2</v>
      </c>
      <c r="B29" s="486" t="s">
        <v>691</v>
      </c>
      <c r="C29" s="221">
        <v>1577</v>
      </c>
      <c r="D29" s="286">
        <v>60</v>
      </c>
      <c r="E29" s="222">
        <v>949</v>
      </c>
      <c r="F29" s="287">
        <v>33</v>
      </c>
      <c r="G29" s="276">
        <v>4156</v>
      </c>
      <c r="H29" s="286">
        <v>45</v>
      </c>
      <c r="I29" s="262">
        <v>23241</v>
      </c>
      <c r="J29" s="287">
        <v>27</v>
      </c>
      <c r="K29" s="265">
        <v>517</v>
      </c>
      <c r="L29" s="290">
        <v>32</v>
      </c>
      <c r="M29" s="222">
        <v>4936</v>
      </c>
      <c r="N29" s="287">
        <v>84</v>
      </c>
      <c r="O29" s="366">
        <v>257</v>
      </c>
      <c r="P29" s="291">
        <v>281</v>
      </c>
      <c r="Q29" s="485">
        <v>538</v>
      </c>
    </row>
    <row r="30" spans="1:21" ht="45.75" customHeight="1">
      <c r="A30" s="220">
        <v>3</v>
      </c>
      <c r="B30" s="486" t="s">
        <v>740</v>
      </c>
      <c r="C30" s="221">
        <v>1604</v>
      </c>
      <c r="D30" s="286">
        <v>58</v>
      </c>
      <c r="E30" s="222">
        <v>1047</v>
      </c>
      <c r="F30" s="287">
        <v>39</v>
      </c>
      <c r="G30" s="276">
        <v>2953</v>
      </c>
      <c r="H30" s="286">
        <v>27</v>
      </c>
      <c r="I30" s="262">
        <v>21442</v>
      </c>
      <c r="J30" s="287">
        <v>42</v>
      </c>
      <c r="K30" s="265">
        <v>499</v>
      </c>
      <c r="L30" s="290">
        <v>29</v>
      </c>
      <c r="M30" s="222">
        <v>4944</v>
      </c>
      <c r="N30" s="287">
        <v>84</v>
      </c>
      <c r="O30" s="366">
        <v>259</v>
      </c>
      <c r="P30" s="291">
        <v>279</v>
      </c>
      <c r="Q30" s="485">
        <v>538</v>
      </c>
    </row>
    <row r="31" spans="1:21" ht="45.75" customHeight="1">
      <c r="A31" s="220">
        <v>4</v>
      </c>
      <c r="B31" s="467" t="s">
        <v>655</v>
      </c>
      <c r="C31" s="221">
        <v>1856</v>
      </c>
      <c r="D31" s="286">
        <v>34</v>
      </c>
      <c r="E31" s="222">
        <v>1088</v>
      </c>
      <c r="F31" s="287">
        <v>42</v>
      </c>
      <c r="G31" s="276">
        <v>2138</v>
      </c>
      <c r="H31" s="286">
        <v>15</v>
      </c>
      <c r="I31" s="262">
        <v>20990</v>
      </c>
      <c r="J31" s="287">
        <v>47</v>
      </c>
      <c r="K31" s="265">
        <v>433</v>
      </c>
      <c r="L31" s="290">
        <v>18</v>
      </c>
      <c r="M31" s="222">
        <v>5038</v>
      </c>
      <c r="N31" s="287">
        <v>79</v>
      </c>
      <c r="O31" s="366">
        <v>286</v>
      </c>
      <c r="P31" s="291">
        <v>235</v>
      </c>
      <c r="Q31" s="292">
        <v>521</v>
      </c>
    </row>
    <row r="32" spans="1:21" ht="45.75" customHeight="1">
      <c r="A32" s="220">
        <v>5</v>
      </c>
      <c r="B32" s="467" t="s">
        <v>647</v>
      </c>
      <c r="C32" s="221">
        <v>1667</v>
      </c>
      <c r="D32" s="286">
        <v>51</v>
      </c>
      <c r="E32" s="222">
        <v>1087</v>
      </c>
      <c r="F32" s="287">
        <v>42</v>
      </c>
      <c r="G32" s="276">
        <v>2200</v>
      </c>
      <c r="H32" s="286">
        <v>16</v>
      </c>
      <c r="I32" s="262">
        <v>21557</v>
      </c>
      <c r="J32" s="287">
        <v>41</v>
      </c>
      <c r="K32" s="265">
        <v>488</v>
      </c>
      <c r="L32" s="290">
        <v>27</v>
      </c>
      <c r="M32" s="222">
        <v>5097</v>
      </c>
      <c r="N32" s="287">
        <v>76</v>
      </c>
      <c r="O32" s="366">
        <v>263</v>
      </c>
      <c r="P32" s="291">
        <v>253</v>
      </c>
      <c r="Q32" s="292">
        <v>516</v>
      </c>
    </row>
    <row r="33" spans="1:17" ht="45.75" customHeight="1">
      <c r="A33" s="220">
        <v>6</v>
      </c>
      <c r="B33" s="467" t="s">
        <v>671</v>
      </c>
      <c r="C33" s="221">
        <v>1775</v>
      </c>
      <c r="D33" s="286">
        <v>40</v>
      </c>
      <c r="E33" s="222">
        <v>1003</v>
      </c>
      <c r="F33" s="287">
        <v>36</v>
      </c>
      <c r="G33" s="276">
        <v>2961</v>
      </c>
      <c r="H33" s="286">
        <v>28</v>
      </c>
      <c r="I33" s="262">
        <v>21660</v>
      </c>
      <c r="J33" s="287">
        <v>40</v>
      </c>
      <c r="K33" s="265">
        <v>567</v>
      </c>
      <c r="L33" s="290">
        <v>42</v>
      </c>
      <c r="M33" s="222">
        <v>4935</v>
      </c>
      <c r="N33" s="287">
        <v>84</v>
      </c>
      <c r="O33" s="366">
        <v>243</v>
      </c>
      <c r="P33" s="291">
        <v>270</v>
      </c>
      <c r="Q33" s="292">
        <v>513</v>
      </c>
    </row>
    <row r="34" spans="1:17" ht="45.75" customHeight="1">
      <c r="A34" s="220">
        <v>7</v>
      </c>
      <c r="B34" s="467" t="s">
        <v>716</v>
      </c>
      <c r="C34" s="221">
        <v>1932</v>
      </c>
      <c r="D34" s="286">
        <v>30</v>
      </c>
      <c r="E34" s="222">
        <v>859</v>
      </c>
      <c r="F34" s="287">
        <v>27</v>
      </c>
      <c r="G34" s="276">
        <v>3137</v>
      </c>
      <c r="H34" s="286">
        <v>30</v>
      </c>
      <c r="I34" s="262">
        <v>22326</v>
      </c>
      <c r="J34" s="287">
        <v>34</v>
      </c>
      <c r="K34" s="265">
        <v>522</v>
      </c>
      <c r="L34" s="290">
        <v>33</v>
      </c>
      <c r="M34" s="222">
        <v>4866</v>
      </c>
      <c r="N34" s="287">
        <v>89</v>
      </c>
      <c r="O34" s="366">
        <v>258</v>
      </c>
      <c r="P34" s="291">
        <v>243</v>
      </c>
      <c r="Q34" s="292">
        <v>501</v>
      </c>
    </row>
    <row r="35" spans="1:17" ht="45.75" customHeight="1">
      <c r="A35" s="220">
        <v>8</v>
      </c>
      <c r="B35" s="467" t="s">
        <v>889</v>
      </c>
      <c r="C35" s="221">
        <v>1585</v>
      </c>
      <c r="D35" s="286">
        <v>59</v>
      </c>
      <c r="E35" s="222">
        <v>1015</v>
      </c>
      <c r="F35" s="287">
        <v>37</v>
      </c>
      <c r="G35" s="276">
        <v>3003</v>
      </c>
      <c r="H35" s="286">
        <v>28</v>
      </c>
      <c r="I35" s="262">
        <v>22410</v>
      </c>
      <c r="J35" s="287">
        <v>33</v>
      </c>
      <c r="K35" s="265">
        <v>467</v>
      </c>
      <c r="L35" s="290">
        <v>23</v>
      </c>
      <c r="M35" s="222">
        <v>5000</v>
      </c>
      <c r="N35" s="287">
        <v>81</v>
      </c>
      <c r="O35" s="366">
        <v>237</v>
      </c>
      <c r="P35" s="291">
        <v>261</v>
      </c>
      <c r="Q35" s="292">
        <v>498</v>
      </c>
    </row>
    <row r="36" spans="1:17" ht="45.75" customHeight="1">
      <c r="A36" s="220">
        <v>9</v>
      </c>
      <c r="B36" s="467" t="s">
        <v>629</v>
      </c>
      <c r="C36" s="221">
        <v>1850</v>
      </c>
      <c r="D36" s="286">
        <v>34</v>
      </c>
      <c r="E36" s="222">
        <v>999</v>
      </c>
      <c r="F36" s="287">
        <v>36</v>
      </c>
      <c r="G36" s="276">
        <v>3190</v>
      </c>
      <c r="H36" s="286">
        <v>31</v>
      </c>
      <c r="I36" s="262">
        <v>21805</v>
      </c>
      <c r="J36" s="287">
        <v>38</v>
      </c>
      <c r="K36" s="265">
        <v>470</v>
      </c>
      <c r="L36" s="290">
        <v>24</v>
      </c>
      <c r="M36" s="222">
        <v>5038</v>
      </c>
      <c r="N36" s="287">
        <v>79</v>
      </c>
      <c r="O36" s="366">
        <v>253</v>
      </c>
      <c r="P36" s="291">
        <v>242</v>
      </c>
      <c r="Q36" s="292">
        <v>495</v>
      </c>
    </row>
    <row r="37" spans="1:17" ht="45.75" customHeight="1">
      <c r="A37" s="220">
        <v>10</v>
      </c>
      <c r="B37" s="467" t="s">
        <v>679</v>
      </c>
      <c r="C37" s="221">
        <v>1508</v>
      </c>
      <c r="D37" s="286">
        <v>71</v>
      </c>
      <c r="E37" s="222">
        <v>1052</v>
      </c>
      <c r="F37" s="287">
        <v>39</v>
      </c>
      <c r="G37" s="276">
        <v>3144</v>
      </c>
      <c r="H37" s="286">
        <v>30</v>
      </c>
      <c r="I37" s="262">
        <v>22339</v>
      </c>
      <c r="J37" s="287">
        <v>34</v>
      </c>
      <c r="K37" s="265">
        <v>465</v>
      </c>
      <c r="L37" s="290">
        <v>23</v>
      </c>
      <c r="M37" s="222">
        <v>5813</v>
      </c>
      <c r="N37" s="287">
        <v>48</v>
      </c>
      <c r="O37" s="366">
        <v>240</v>
      </c>
      <c r="P37" s="291">
        <v>245</v>
      </c>
      <c r="Q37" s="292">
        <v>485</v>
      </c>
    </row>
    <row r="38" spans="1:17" ht="45.75" customHeight="1">
      <c r="A38" s="220">
        <v>11</v>
      </c>
      <c r="B38" s="467" t="s">
        <v>700</v>
      </c>
      <c r="C38" s="221">
        <v>1760</v>
      </c>
      <c r="D38" s="286">
        <v>42</v>
      </c>
      <c r="E38" s="222">
        <v>1082</v>
      </c>
      <c r="F38" s="287">
        <v>41</v>
      </c>
      <c r="G38" s="276">
        <v>3853</v>
      </c>
      <c r="H38" s="286">
        <v>40</v>
      </c>
      <c r="I38" s="262">
        <v>23560</v>
      </c>
      <c r="J38" s="287">
        <v>25</v>
      </c>
      <c r="K38" s="265">
        <v>483</v>
      </c>
      <c r="L38" s="290">
        <v>26</v>
      </c>
      <c r="M38" s="222">
        <v>4968</v>
      </c>
      <c r="N38" s="287">
        <v>83</v>
      </c>
      <c r="O38" s="366">
        <v>227</v>
      </c>
      <c r="P38" s="291">
        <v>257</v>
      </c>
      <c r="Q38" s="292">
        <v>484</v>
      </c>
    </row>
    <row r="39" spans="1:17" ht="45.75" customHeight="1">
      <c r="A39" s="220">
        <v>12</v>
      </c>
      <c r="B39" s="467" t="s">
        <v>724</v>
      </c>
      <c r="C39" s="221">
        <v>1907</v>
      </c>
      <c r="D39" s="286">
        <v>31</v>
      </c>
      <c r="E39" s="222">
        <v>922</v>
      </c>
      <c r="F39" s="287">
        <v>31</v>
      </c>
      <c r="G39" s="276">
        <v>3936</v>
      </c>
      <c r="H39" s="286">
        <v>41</v>
      </c>
      <c r="I39" s="262">
        <v>21408</v>
      </c>
      <c r="J39" s="287">
        <v>42</v>
      </c>
      <c r="K39" s="265">
        <v>432</v>
      </c>
      <c r="L39" s="290">
        <v>18</v>
      </c>
      <c r="M39" s="222">
        <v>5885</v>
      </c>
      <c r="N39" s="287">
        <v>46</v>
      </c>
      <c r="O39" s="366">
        <v>198</v>
      </c>
      <c r="P39" s="291">
        <v>209</v>
      </c>
      <c r="Q39" s="292">
        <v>407</v>
      </c>
    </row>
    <row r="40" spans="1:17" ht="45.75" customHeight="1">
      <c r="A40" s="220">
        <v>13</v>
      </c>
      <c r="B40" s="467" t="s">
        <v>660</v>
      </c>
      <c r="C40" s="221">
        <v>1759</v>
      </c>
      <c r="D40" s="286">
        <v>42</v>
      </c>
      <c r="E40" s="222">
        <v>1061</v>
      </c>
      <c r="F40" s="287">
        <v>40</v>
      </c>
      <c r="G40" s="276">
        <v>3560</v>
      </c>
      <c r="H40" s="286">
        <v>36</v>
      </c>
      <c r="I40" s="262">
        <v>22601</v>
      </c>
      <c r="J40" s="287">
        <v>32</v>
      </c>
      <c r="K40" s="265">
        <v>509</v>
      </c>
      <c r="L40" s="290">
        <v>30</v>
      </c>
      <c r="M40" s="222">
        <v>5044</v>
      </c>
      <c r="N40" s="287">
        <v>79</v>
      </c>
      <c r="O40" s="366">
        <v>145</v>
      </c>
      <c r="P40" s="291">
        <v>259</v>
      </c>
      <c r="Q40" s="292">
        <v>404</v>
      </c>
    </row>
    <row r="41" spans="1:17" ht="45.75" customHeight="1">
      <c r="A41" s="220">
        <v>14</v>
      </c>
      <c r="B41" s="467" t="s">
        <v>639</v>
      </c>
      <c r="C41" s="221">
        <v>2006</v>
      </c>
      <c r="D41" s="286">
        <v>26</v>
      </c>
      <c r="E41" s="222" t="s">
        <v>619</v>
      </c>
      <c r="F41" s="287">
        <v>0</v>
      </c>
      <c r="G41" s="276">
        <v>3170</v>
      </c>
      <c r="H41" s="286">
        <v>31</v>
      </c>
      <c r="I41" s="262">
        <v>21175</v>
      </c>
      <c r="J41" s="287">
        <v>45</v>
      </c>
      <c r="K41" s="265">
        <v>465</v>
      </c>
      <c r="L41" s="290">
        <v>23</v>
      </c>
      <c r="M41" s="222">
        <v>5129</v>
      </c>
      <c r="N41" s="287">
        <v>75</v>
      </c>
      <c r="O41" s="366">
        <v>201</v>
      </c>
      <c r="P41" s="291">
        <v>200</v>
      </c>
      <c r="Q41" s="292">
        <v>401</v>
      </c>
    </row>
    <row r="42" spans="1:17" ht="45.75" customHeight="1">
      <c r="A42" s="220">
        <v>15</v>
      </c>
      <c r="B42" s="467" t="s">
        <v>733</v>
      </c>
      <c r="C42" s="221">
        <v>1758</v>
      </c>
      <c r="D42" s="286">
        <v>42</v>
      </c>
      <c r="E42" s="222">
        <v>860</v>
      </c>
      <c r="F42" s="287">
        <v>27</v>
      </c>
      <c r="G42" s="276">
        <v>2349</v>
      </c>
      <c r="H42" s="286">
        <v>18</v>
      </c>
      <c r="I42" s="262">
        <v>21254</v>
      </c>
      <c r="J42" s="287">
        <v>44</v>
      </c>
      <c r="K42" s="265">
        <v>460</v>
      </c>
      <c r="L42" s="290">
        <v>22</v>
      </c>
      <c r="M42" s="487" t="s">
        <v>939</v>
      </c>
      <c r="N42" s="287">
        <v>0</v>
      </c>
      <c r="O42" s="366">
        <v>225</v>
      </c>
      <c r="P42" s="291">
        <v>153</v>
      </c>
      <c r="Q42" s="292">
        <v>378</v>
      </c>
    </row>
    <row r="43" spans="1:17" ht="45.75" customHeight="1">
      <c r="A43" s="220">
        <v>16</v>
      </c>
      <c r="B43" s="467" t="s">
        <v>899</v>
      </c>
      <c r="C43" s="221">
        <v>1629</v>
      </c>
      <c r="D43" s="286">
        <v>55</v>
      </c>
      <c r="E43" s="222">
        <v>971</v>
      </c>
      <c r="F43" s="287">
        <v>34</v>
      </c>
      <c r="G43" s="276">
        <v>3397</v>
      </c>
      <c r="H43" s="286">
        <v>34</v>
      </c>
      <c r="I43" s="262">
        <v>23499</v>
      </c>
      <c r="J43" s="287">
        <v>25</v>
      </c>
      <c r="K43" s="265">
        <v>482</v>
      </c>
      <c r="L43" s="290">
        <v>26</v>
      </c>
      <c r="M43" s="487" t="s">
        <v>939</v>
      </c>
      <c r="N43" s="287">
        <v>0</v>
      </c>
      <c r="O43" s="366">
        <v>194</v>
      </c>
      <c r="P43" s="291">
        <v>174</v>
      </c>
      <c r="Q43" s="292">
        <v>368</v>
      </c>
    </row>
    <row r="44" spans="1:17" ht="24" customHeight="1"/>
    <row r="45" spans="1:17" ht="24" customHeight="1"/>
    <row r="46" spans="1:17" ht="24" customHeight="1"/>
    <row r="47" spans="1:17" ht="24" customHeight="1"/>
    <row r="48" spans="1:17" ht="22.5" customHeight="1"/>
    <row r="51" ht="50.25" customHeight="1"/>
    <row r="52" ht="50.25" customHeight="1"/>
    <row r="53" ht="50.25" customHeight="1"/>
    <row r="54" ht="50.25" customHeight="1"/>
    <row r="55" ht="50.25" customHeight="1"/>
    <row r="56" ht="50.25" customHeight="1"/>
    <row r="57" ht="50.25" customHeight="1"/>
    <row r="58" ht="50.25" customHeight="1"/>
    <row r="61" ht="61.5" customHeight="1"/>
    <row r="62" ht="61.5" customHeight="1"/>
    <row r="63" ht="61.5" customHeight="1"/>
    <row r="64" ht="61.5" customHeight="1"/>
    <row r="65" ht="61.5" customHeight="1"/>
    <row r="66" ht="61.5" customHeight="1"/>
    <row r="67" ht="61.5" customHeight="1"/>
    <row r="68" ht="61.5" customHeight="1"/>
    <row r="65523" spans="1:1">
      <c r="A65523" t="s">
        <v>621</v>
      </c>
    </row>
  </sheetData>
  <sortState ref="B28:Q43">
    <sortCondition descending="1" ref="Q28:Q43"/>
  </sortState>
  <mergeCells count="27">
    <mergeCell ref="C26:D26"/>
    <mergeCell ref="E26:F26"/>
    <mergeCell ref="G26:H26"/>
    <mergeCell ref="A24:S24"/>
    <mergeCell ref="Q26:Q27"/>
    <mergeCell ref="P26:P27"/>
    <mergeCell ref="A25:S25"/>
    <mergeCell ref="A26:A27"/>
    <mergeCell ref="B26:B27"/>
    <mergeCell ref="O26:O27"/>
    <mergeCell ref="I26:J26"/>
    <mergeCell ref="K26:L26"/>
    <mergeCell ref="M26:N26"/>
    <mergeCell ref="A1:S1"/>
    <mergeCell ref="A2:S2"/>
    <mergeCell ref="A3:S3"/>
    <mergeCell ref="O6:O7"/>
    <mergeCell ref="A6:A7"/>
    <mergeCell ref="B6:B7"/>
    <mergeCell ref="K6:L6"/>
    <mergeCell ref="C6:D6"/>
    <mergeCell ref="I6:J6"/>
    <mergeCell ref="O5:Q5"/>
    <mergeCell ref="E6:F6"/>
    <mergeCell ref="G6:H6"/>
    <mergeCell ref="A4:S4"/>
    <mergeCell ref="M6:N6"/>
  </mergeCells>
  <hyperlinks>
    <hyperlink ref="A3:S3" location="'YARIŞMA PROGRAMI'!A1" display="GENEL PUAN TABLOSU"/>
    <hyperlink ref="A24:S24" location="'YARIŞMA PROGRAMI'!A1" display="GENEL PUAN TABLOSU"/>
  </hyperlinks>
  <pageMargins left="0.70866141732283472" right="0.70866141732283472" top="0.74803149606299213" bottom="0.74803149606299213" header="0.31496062992125984" footer="0.31496062992125984"/>
  <pageSetup paperSize="9" scale="51" fitToHeight="0" orientation="landscape" r:id="rId1"/>
  <rowBreaks count="1" manualBreakCount="1">
    <brk id="23" max="16" man="1"/>
  </rowBreaks>
  <drawing r:id="rId2"/>
</worksheet>
</file>

<file path=xl/worksheets/sheet13.xml><?xml version="1.0" encoding="utf-8"?>
<worksheet xmlns="http://schemas.openxmlformats.org/spreadsheetml/2006/main" xmlns:r="http://schemas.openxmlformats.org/officeDocument/2006/relationships">
  <sheetPr codeName="Sayfa13">
    <tabColor theme="8" tint="0.39997558519241921"/>
  </sheetPr>
  <dimension ref="A1:O65536"/>
  <sheetViews>
    <sheetView view="pageBreakPreview" topLeftCell="A70" zoomScale="60" workbookViewId="0">
      <selection activeCell="E122" sqref="E122"/>
    </sheetView>
  </sheetViews>
  <sheetFormatPr defaultRowHeight="12.75"/>
  <cols>
    <col min="2" max="2" width="0" hidden="1" customWidth="1"/>
    <col min="4" max="4" width="16.140625" customWidth="1"/>
    <col min="5" max="5" width="19.5703125" customWidth="1"/>
    <col min="6" max="6" width="19.28515625" customWidth="1"/>
    <col min="7" max="7" width="12.85546875" customWidth="1"/>
    <col min="8" max="8" width="9.140625" customWidth="1"/>
    <col min="10" max="10" width="0" hidden="1" customWidth="1"/>
    <col min="11" max="11" width="13.140625" hidden="1" customWidth="1"/>
    <col min="12" max="12" width="17.42578125" customWidth="1"/>
    <col min="13" max="13" width="29.85546875" customWidth="1"/>
    <col min="14" max="14" width="31" customWidth="1"/>
    <col min="15" max="15" width="19.140625" customWidth="1"/>
  </cols>
  <sheetData>
    <row r="1" spans="1:15" ht="48" customHeight="1">
      <c r="A1" s="543" t="str">
        <f>('YARIŞMA BİLGİLERİ'!A2)</f>
        <v>Gençlik ve Spor Bakanlığı
Spor Genel Müdürlüğü
Spor Faaliyetleri Daire Başkanlığı</v>
      </c>
      <c r="B1" s="543"/>
      <c r="C1" s="543"/>
      <c r="D1" s="543"/>
      <c r="E1" s="543"/>
      <c r="F1" s="543"/>
      <c r="G1" s="543"/>
      <c r="H1" s="543"/>
      <c r="I1" s="543"/>
      <c r="J1" s="543"/>
      <c r="K1" s="543"/>
      <c r="L1" s="543"/>
      <c r="M1" s="543"/>
      <c r="N1" s="543"/>
      <c r="O1" s="543"/>
    </row>
    <row r="2" spans="1:15" ht="18" customHeight="1">
      <c r="A2" s="544" t="str">
        <f>'YARIŞMA BİLGİLERİ'!F19</f>
        <v>2013-14 Öğretim Yılı Okullararası Puanlı  Atletizm Türkiye Birinciliği Yarışmaları</v>
      </c>
      <c r="B2" s="544"/>
      <c r="C2" s="544"/>
      <c r="D2" s="544"/>
      <c r="E2" s="544"/>
      <c r="F2" s="544"/>
      <c r="G2" s="544"/>
      <c r="H2" s="544"/>
      <c r="I2" s="544"/>
      <c r="J2" s="544"/>
      <c r="K2" s="544"/>
      <c r="L2" s="544"/>
      <c r="M2" s="544"/>
      <c r="N2" s="544"/>
      <c r="O2" s="544"/>
    </row>
    <row r="3" spans="1:15" ht="23.25" customHeight="1">
      <c r="A3" s="545" t="s">
        <v>478</v>
      </c>
      <c r="B3" s="545"/>
      <c r="C3" s="545"/>
      <c r="D3" s="545"/>
      <c r="E3" s="545"/>
      <c r="F3" s="545"/>
      <c r="G3" s="545"/>
      <c r="H3" s="545"/>
      <c r="I3" s="545"/>
      <c r="J3" s="545"/>
      <c r="K3" s="545"/>
      <c r="L3" s="545"/>
      <c r="M3" s="545"/>
      <c r="N3" s="545"/>
      <c r="O3" s="545"/>
    </row>
    <row r="4" spans="1:15" ht="23.25" customHeight="1">
      <c r="A4" s="548" t="s">
        <v>264</v>
      </c>
      <c r="B4" s="548"/>
      <c r="C4" s="548"/>
      <c r="D4" s="548"/>
      <c r="E4" s="548"/>
      <c r="F4" s="548"/>
      <c r="G4" s="548"/>
      <c r="H4" s="243"/>
      <c r="I4" s="539" t="s">
        <v>265</v>
      </c>
      <c r="J4" s="539"/>
      <c r="K4" s="539"/>
      <c r="L4" s="539"/>
      <c r="M4" s="539"/>
      <c r="N4" s="539"/>
      <c r="O4" s="539"/>
    </row>
    <row r="5" spans="1:15" ht="27" customHeight="1">
      <c r="A5" s="546" t="s">
        <v>15</v>
      </c>
      <c r="B5" s="547"/>
      <c r="C5" s="547"/>
      <c r="D5" s="547"/>
      <c r="E5" s="547"/>
      <c r="F5" s="547"/>
      <c r="G5" s="547"/>
      <c r="H5" s="239"/>
      <c r="I5" s="244"/>
      <c r="J5" s="245"/>
      <c r="K5" s="246"/>
      <c r="L5" s="246"/>
      <c r="M5" s="246"/>
      <c r="N5" s="246"/>
      <c r="O5" s="246"/>
    </row>
    <row r="6" spans="1:15" ht="28.5">
      <c r="A6" s="214" t="s">
        <v>11</v>
      </c>
      <c r="B6" s="214" t="s">
        <v>75</v>
      </c>
      <c r="C6" s="214" t="s">
        <v>74</v>
      </c>
      <c r="D6" s="215" t="s">
        <v>12</v>
      </c>
      <c r="E6" s="216" t="s">
        <v>13</v>
      </c>
      <c r="F6" s="216" t="s">
        <v>179</v>
      </c>
      <c r="G6" s="217" t="s">
        <v>262</v>
      </c>
      <c r="H6" s="240"/>
      <c r="I6" s="641" t="s">
        <v>6</v>
      </c>
      <c r="J6" s="643"/>
      <c r="K6" s="241" t="s">
        <v>73</v>
      </c>
      <c r="L6" s="641" t="s">
        <v>19</v>
      </c>
      <c r="M6" s="641" t="s">
        <v>7</v>
      </c>
      <c r="N6" s="641" t="s">
        <v>178</v>
      </c>
      <c r="O6" s="641" t="s">
        <v>272</v>
      </c>
    </row>
    <row r="7" spans="1:15" ht="26.25" customHeight="1">
      <c r="A7" s="68">
        <v>1</v>
      </c>
      <c r="B7" s="225" t="s">
        <v>48</v>
      </c>
      <c r="C7" s="69">
        <f>IF(ISERROR(VLOOKUP(B7,'KAYIT LİSTESİ'!$B$4:$H$1022,2,0)),"",(VLOOKUP(B7,'KAYIT LİSTESİ'!$B$4:$H$1022,2,0)))</f>
        <v>0</v>
      </c>
      <c r="D7" s="119">
        <f>IF(ISERROR(VLOOKUP(B7,'KAYIT LİSTESİ'!$B$4:$H$1022,4,0)),"",(VLOOKUP(B7,'KAYIT LİSTESİ'!$B$4:$H$1022,4,0)))</f>
        <v>36526</v>
      </c>
      <c r="E7" s="226" t="str">
        <f>IF(ISERROR(VLOOKUP(B7,'KAYIT LİSTESİ'!$B$4:$H$1022,5,0)),"",(VLOOKUP(B7,'KAYIT LİSTESİ'!$B$4:$H$1022,5,0)))</f>
        <v>ONUR AKBİNGÖL</v>
      </c>
      <c r="F7" s="226" t="str">
        <f>IF(ISERROR(VLOOKUP(B7,'KAYIT LİSTESİ'!$B$4:$H$1022,6,0)),"",(VLOOKUP(B7,'KAYIT LİSTESİ'!$B$4:$H$1022,6,0)))</f>
        <v>MUŞ NAMIK KEMAL YBO</v>
      </c>
      <c r="G7" s="188"/>
      <c r="H7" s="240"/>
      <c r="I7" s="642"/>
      <c r="J7" s="643"/>
      <c r="K7" s="242"/>
      <c r="L7" s="642"/>
      <c r="M7" s="642"/>
      <c r="N7" s="642"/>
      <c r="O7" s="642"/>
    </row>
    <row r="8" spans="1:15" ht="26.25" customHeight="1">
      <c r="A8" s="68">
        <v>2</v>
      </c>
      <c r="B8" s="225" t="s">
        <v>49</v>
      </c>
      <c r="C8" s="69">
        <f>IF(ISERROR(VLOOKUP(B8,'KAYIT LİSTESİ'!$B$4:$H$1022,2,0)),"",(VLOOKUP(B8,'KAYIT LİSTESİ'!$B$4:$H$1022,2,0)))</f>
        <v>0</v>
      </c>
      <c r="D8" s="119">
        <f>IF(ISERROR(VLOOKUP(B8,'KAYIT LİSTESİ'!$B$4:$H$1022,4,0)),"",(VLOOKUP(B8,'KAYIT LİSTESİ'!$B$4:$H$1022,4,0)))</f>
        <v>36526</v>
      </c>
      <c r="E8" s="226" t="str">
        <f>IF(ISERROR(VLOOKUP(B8,'KAYIT LİSTESİ'!$B$4:$H$1022,5,0)),"",(VLOOKUP(B8,'KAYIT LİSTESİ'!$B$4:$H$1022,5,0)))</f>
        <v>ABDULLAH CEYLAN</v>
      </c>
      <c r="F8" s="226" t="str">
        <f>IF(ISERROR(VLOOKUP(B8,'KAYIT LİSTESİ'!$B$4:$H$1022,6,0)),"",(VLOOKUP(B8,'KAYIT LİSTESİ'!$B$4:$H$1022,6,0)))</f>
        <v>İSTANBUL NAMIKKEMAL O O</v>
      </c>
      <c r="G8" s="188"/>
      <c r="H8" s="240"/>
      <c r="I8" s="68">
        <v>1</v>
      </c>
      <c r="J8" s="225" t="s">
        <v>180</v>
      </c>
      <c r="K8" s="227">
        <f>IF(ISERROR(VLOOKUP(J8,'KAYIT LİSTESİ'!$B$4:$H$1022,2,0)),"",(VLOOKUP(J8,'KAYIT LİSTESİ'!$B$4:$H$1022,2,0)))</f>
        <v>0</v>
      </c>
      <c r="L8" s="228">
        <f>IF(ISERROR(VLOOKUP(J8,'KAYIT LİSTESİ'!$B$4:$H$1022,4,0)),"",(VLOOKUP(J8,'KAYIT LİSTESİ'!$B$4:$H$1022,4,0)))</f>
        <v>36590</v>
      </c>
      <c r="M8" s="180" t="str">
        <f>IF(ISERROR(VLOOKUP(J8,'KAYIT LİSTESİ'!$B$4:$H$1022,5,0)),"",(VLOOKUP(J8,'KAYIT LİSTESİ'!$B$4:$H$1022,5,0)))</f>
        <v>HARUN SAPKAMAK</v>
      </c>
      <c r="N8" s="180" t="str">
        <f>IF(ISERROR(VLOOKUP(J8,'KAYIT LİSTESİ'!$B$4:$H$1022,6,0)),"",(VLOOKUP(J8,'KAYIT LİSTESİ'!$B$4:$H$1022,6,0)))</f>
        <v>SİİRT OSMAN DEMİR ORTAOKULU</v>
      </c>
      <c r="O8" s="229"/>
    </row>
    <row r="9" spans="1:15" ht="26.25" customHeight="1">
      <c r="A9" s="68">
        <v>3</v>
      </c>
      <c r="B9" s="225" t="s">
        <v>50</v>
      </c>
      <c r="C9" s="69">
        <f>IF(ISERROR(VLOOKUP(B9,'KAYIT LİSTESİ'!$B$4:$H$1022,2,0)),"",(VLOOKUP(B9,'KAYIT LİSTESİ'!$B$4:$H$1022,2,0)))</f>
        <v>0</v>
      </c>
      <c r="D9" s="119">
        <f>IF(ISERROR(VLOOKUP(B9,'KAYIT LİSTESİ'!$B$4:$H$1022,4,0)),"",(VLOOKUP(B9,'KAYIT LİSTESİ'!$B$4:$H$1022,4,0)))</f>
        <v>36667</v>
      </c>
      <c r="E9" s="226" t="str">
        <f>IF(ISERROR(VLOOKUP(B9,'KAYIT LİSTESİ'!$B$4:$H$1022,5,0)),"",(VLOOKUP(B9,'KAYIT LİSTESİ'!$B$4:$H$1022,5,0)))</f>
        <v>BURAK GÜRGEN</v>
      </c>
      <c r="F9" s="226" t="str">
        <f>IF(ISERROR(VLOOKUP(B9,'KAYIT LİSTESİ'!$B$4:$H$1022,6,0)),"",(VLOOKUP(B9,'KAYIT LİSTESİ'!$B$4:$H$1022,6,0)))</f>
        <v>İSTANBUL-PENDİK 75.YIL MESUT YILMAZ ORTA O.</v>
      </c>
      <c r="G9" s="188"/>
      <c r="H9" s="240"/>
      <c r="I9" s="68">
        <v>2</v>
      </c>
      <c r="J9" s="225" t="s">
        <v>181</v>
      </c>
      <c r="K9" s="227">
        <f>IF(ISERROR(VLOOKUP(J9,'KAYIT LİSTESİ'!$B$4:$H$1022,2,0)),"",(VLOOKUP(J9,'KAYIT LİSTESİ'!$B$4:$H$1022,2,0)))</f>
        <v>0</v>
      </c>
      <c r="L9" s="228">
        <f>IF(ISERROR(VLOOKUP(J9,'KAYIT LİSTESİ'!$B$4:$H$1022,4,0)),"",(VLOOKUP(J9,'KAYIT LİSTESİ'!$B$4:$H$1022,4,0)))</f>
        <v>37132</v>
      </c>
      <c r="M9" s="180" t="str">
        <f>IF(ISERROR(VLOOKUP(J9,'KAYIT LİSTESİ'!$B$4:$H$1022,5,0)),"",(VLOOKUP(J9,'KAYIT LİSTESİ'!$B$4:$H$1022,5,0)))</f>
        <v>YASİN ÇALIŞCI</v>
      </c>
      <c r="N9" s="180" t="str">
        <f>IF(ISERROR(VLOOKUP(J9,'KAYIT LİSTESİ'!$B$4:$H$1022,6,0)),"",(VLOOKUP(J9,'KAYIT LİSTESİ'!$B$4:$H$1022,6,0)))</f>
        <v>MUŞ NAMIK KEMAL YBO</v>
      </c>
      <c r="O9" s="229"/>
    </row>
    <row r="10" spans="1:15" ht="26.25" customHeight="1">
      <c r="A10" s="68">
        <v>4</v>
      </c>
      <c r="B10" s="225" t="s">
        <v>51</v>
      </c>
      <c r="C10" s="69">
        <f>IF(ISERROR(VLOOKUP(B10,'KAYIT LİSTESİ'!$B$4:$H$1022,2,0)),"",(VLOOKUP(B10,'KAYIT LİSTESİ'!$B$4:$H$1022,2,0)))</f>
        <v>0</v>
      </c>
      <c r="D10" s="119">
        <f>IF(ISERROR(VLOOKUP(B10,'KAYIT LİSTESİ'!$B$4:$H$1022,4,0)),"",(VLOOKUP(B10,'KAYIT LİSTESİ'!$B$4:$H$1022,4,0)))</f>
        <v>36892</v>
      </c>
      <c r="E10" s="226" t="str">
        <f>IF(ISERROR(VLOOKUP(B10,'KAYIT LİSTESİ'!$B$4:$H$1022,5,0)),"",(VLOOKUP(B10,'KAYIT LİSTESİ'!$B$4:$H$1022,5,0)))</f>
        <v>MAHMUT CAN KURTARAN</v>
      </c>
      <c r="F10" s="226" t="str">
        <f>IF(ISERROR(VLOOKUP(B10,'KAYIT LİSTESİ'!$B$4:$H$1022,6,0)),"",(VLOOKUP(B10,'KAYIT LİSTESİ'!$B$4:$H$1022,6,0)))</f>
        <v>GAZİANTEP HATİCE BÜYÜKBEŞE ORT.</v>
      </c>
      <c r="G10" s="188"/>
      <c r="H10" s="240"/>
      <c r="I10" s="68">
        <v>3</v>
      </c>
      <c r="J10" s="225" t="s">
        <v>182</v>
      </c>
      <c r="K10" s="227">
        <f>IF(ISERROR(VLOOKUP(J10,'KAYIT LİSTESİ'!$B$4:$H$1022,2,0)),"",(VLOOKUP(J10,'KAYIT LİSTESİ'!$B$4:$H$1022,2,0)))</f>
        <v>0</v>
      </c>
      <c r="L10" s="228">
        <f>IF(ISERROR(VLOOKUP(J10,'KAYIT LİSTESİ'!$B$4:$H$1022,4,0)),"",(VLOOKUP(J10,'KAYIT LİSTESİ'!$B$4:$H$1022,4,0)))</f>
        <v>36526</v>
      </c>
      <c r="M10" s="180" t="str">
        <f>IF(ISERROR(VLOOKUP(J10,'KAYIT LİSTESİ'!$B$4:$H$1022,5,0)),"",(VLOOKUP(J10,'KAYIT LİSTESİ'!$B$4:$H$1022,5,0)))</f>
        <v>AHMET ÇIÇEK</v>
      </c>
      <c r="N10" s="180" t="str">
        <f>IF(ISERROR(VLOOKUP(J10,'KAYIT LİSTESİ'!$B$4:$H$1022,6,0)),"",(VLOOKUP(J10,'KAYIT LİSTESİ'!$B$4:$H$1022,6,0)))</f>
        <v>ADANA ŞEHIT İDRIS GÜLER ORTAOKULU</v>
      </c>
      <c r="O10" s="229"/>
    </row>
    <row r="11" spans="1:15" ht="26.25" customHeight="1">
      <c r="A11" s="68">
        <v>5</v>
      </c>
      <c r="B11" s="225" t="s">
        <v>52</v>
      </c>
      <c r="C11" s="69">
        <f>IF(ISERROR(VLOOKUP(B11,'KAYIT LİSTESİ'!$B$4:$H$1022,2,0)),"",(VLOOKUP(B11,'KAYIT LİSTESİ'!$B$4:$H$1022,2,0)))</f>
        <v>0</v>
      </c>
      <c r="D11" s="119">
        <f>IF(ISERROR(VLOOKUP(B11,'KAYIT LİSTESİ'!$B$4:$H$1022,4,0)),"",(VLOOKUP(B11,'KAYIT LİSTESİ'!$B$4:$H$1022,4,0)))</f>
        <v>36986</v>
      </c>
      <c r="E11" s="226" t="str">
        <f>IF(ISERROR(VLOOKUP(B11,'KAYIT LİSTESİ'!$B$4:$H$1022,5,0)),"",(VLOOKUP(B11,'KAYIT LİSTESİ'!$B$4:$H$1022,5,0)))</f>
        <v>EREN YİĞİT</v>
      </c>
      <c r="F11" s="226" t="str">
        <f>IF(ISERROR(VLOOKUP(B11,'KAYIT LİSTESİ'!$B$4:$H$1022,6,0)),"",(VLOOKUP(B11,'KAYIT LİSTESİ'!$B$4:$H$1022,6,0)))</f>
        <v>SAMSUN- İLKADIM TICARET VE SANAYI ODASI  ORTAOKULU</v>
      </c>
      <c r="G11" s="188"/>
      <c r="H11" s="240"/>
      <c r="I11" s="68">
        <v>4</v>
      </c>
      <c r="J11" s="225" t="s">
        <v>183</v>
      </c>
      <c r="K11" s="227">
        <f>IF(ISERROR(VLOOKUP(J11,'KAYIT LİSTESİ'!$B$4:$H$1022,2,0)),"",(VLOOKUP(J11,'KAYIT LİSTESİ'!$B$4:$H$1022,2,0)))</f>
        <v>0</v>
      </c>
      <c r="L11" s="228">
        <f>IF(ISERROR(VLOOKUP(J11,'KAYIT LİSTESİ'!$B$4:$H$1022,4,0)),"",(VLOOKUP(J11,'KAYIT LİSTESİ'!$B$4:$H$1022,4,0)))</f>
        <v>37299</v>
      </c>
      <c r="M11" s="180" t="str">
        <f>IF(ISERROR(VLOOKUP(J11,'KAYIT LİSTESİ'!$B$4:$H$1022,5,0)),"",(VLOOKUP(J11,'KAYIT LİSTESİ'!$B$4:$H$1022,5,0)))</f>
        <v>HAMZA ŞİMŞEK</v>
      </c>
      <c r="N11" s="180" t="str">
        <f>IF(ISERROR(VLOOKUP(J11,'KAYIT LİSTESİ'!$B$4:$H$1022,6,0)),"",(VLOOKUP(J11,'KAYIT LİSTESİ'!$B$4:$H$1022,6,0)))</f>
        <v>İSTANBUL NAMIKKEMAL O O</v>
      </c>
      <c r="O11" s="229"/>
    </row>
    <row r="12" spans="1:15" ht="26.25" customHeight="1">
      <c r="A12" s="68">
        <v>6</v>
      </c>
      <c r="B12" s="225" t="s">
        <v>53</v>
      </c>
      <c r="C12" s="69">
        <f>IF(ISERROR(VLOOKUP(B12,'KAYIT LİSTESİ'!$B$4:$H$1022,2,0)),"",(VLOOKUP(B12,'KAYIT LİSTESİ'!$B$4:$H$1022,2,0)))</f>
        <v>0</v>
      </c>
      <c r="D12" s="119">
        <f>IF(ISERROR(VLOOKUP(B12,'KAYIT LİSTESİ'!$B$4:$H$1022,4,0)),"",(VLOOKUP(B12,'KAYIT LİSTESİ'!$B$4:$H$1022,4,0)))</f>
        <v>36773</v>
      </c>
      <c r="E12" s="226" t="str">
        <f>IF(ISERROR(VLOOKUP(B12,'KAYIT LİSTESİ'!$B$4:$H$1022,5,0)),"",(VLOOKUP(B12,'KAYIT LİSTESİ'!$B$4:$H$1022,5,0)))</f>
        <v>ATAKAN TİKTAŞ</v>
      </c>
      <c r="F12" s="226" t="str">
        <f>IF(ISERROR(VLOOKUP(B12,'KAYIT LİSTESİ'!$B$4:$H$1022,6,0)),"",(VLOOKUP(B12,'KAYIT LİSTESİ'!$B$4:$H$1022,6,0)))</f>
        <v>İZMİR-EVİN LEBLEBİCİOĞLU ORTAOKULU</v>
      </c>
      <c r="G12" s="188"/>
      <c r="H12" s="240"/>
      <c r="I12" s="68">
        <v>5</v>
      </c>
      <c r="J12" s="225" t="s">
        <v>184</v>
      </c>
      <c r="K12" s="227">
        <f>IF(ISERROR(VLOOKUP(J12,'KAYIT LİSTESİ'!$B$4:$H$1022,2,0)),"",(VLOOKUP(J12,'KAYIT LİSTESİ'!$B$4:$H$1022,2,0)))</f>
        <v>0</v>
      </c>
      <c r="L12" s="228">
        <f>IF(ISERROR(VLOOKUP(J12,'KAYIT LİSTESİ'!$B$4:$H$1022,4,0)),"",(VLOOKUP(J12,'KAYIT LİSTESİ'!$B$4:$H$1022,4,0)))</f>
        <v>36526</v>
      </c>
      <c r="M12" s="180" t="str">
        <f>IF(ISERROR(VLOOKUP(J12,'KAYIT LİSTESİ'!$B$4:$H$1022,5,0)),"",(VLOOKUP(J12,'KAYIT LİSTESİ'!$B$4:$H$1022,5,0)))</f>
        <v>ALİHAN ERBEN</v>
      </c>
      <c r="N12" s="180" t="str">
        <f>IF(ISERROR(VLOOKUP(J12,'KAYIT LİSTESİ'!$B$4:$H$1022,6,0)),"",(VLOOKUP(J12,'KAYIT LİSTESİ'!$B$4:$H$1022,6,0)))</f>
        <v>İZMİR-EVİN LEBLEBİCİOĞLU ORTAOKULU</v>
      </c>
      <c r="O12" s="229"/>
    </row>
    <row r="13" spans="1:15" ht="26.25" customHeight="1">
      <c r="A13" s="68">
        <v>7</v>
      </c>
      <c r="B13" s="225" t="s">
        <v>220</v>
      </c>
      <c r="C13" s="69">
        <f>IF(ISERROR(VLOOKUP(B13,'KAYIT LİSTESİ'!$B$4:$H$1022,2,0)),"",(VLOOKUP(B13,'KAYIT LİSTESİ'!$B$4:$H$1022,2,0)))</f>
        <v>0</v>
      </c>
      <c r="D13" s="119">
        <f>IF(ISERROR(VLOOKUP(B13,'KAYIT LİSTESİ'!$B$4:$H$1022,4,0)),"",(VLOOKUP(B13,'KAYIT LİSTESİ'!$B$4:$H$1022,4,0)))</f>
        <v>36557</v>
      </c>
      <c r="E13" s="226" t="str">
        <f>IF(ISERROR(VLOOKUP(B13,'KAYIT LİSTESİ'!$B$4:$H$1022,5,0)),"",(VLOOKUP(B13,'KAYIT LİSTESİ'!$B$4:$H$1022,5,0)))</f>
        <v>İLHAN YAVUZ</v>
      </c>
      <c r="F13" s="226" t="str">
        <f>IF(ISERROR(VLOOKUP(B13,'KAYIT LİSTESİ'!$B$4:$H$1022,6,0)),"",(VLOOKUP(B13,'KAYIT LİSTESİ'!$B$4:$H$1022,6,0)))</f>
        <v>ADANA ŞEHIT İDRIS GÜLER ORTAOKULU</v>
      </c>
      <c r="G13" s="188"/>
      <c r="H13" s="240"/>
      <c r="I13" s="68">
        <v>6</v>
      </c>
      <c r="J13" s="225" t="s">
        <v>185</v>
      </c>
      <c r="K13" s="227">
        <f>IF(ISERROR(VLOOKUP(J13,'KAYIT LİSTESİ'!$B$4:$H$1022,2,0)),"",(VLOOKUP(J13,'KAYIT LİSTESİ'!$B$4:$H$1022,2,0)))</f>
        <v>0</v>
      </c>
      <c r="L13" s="228">
        <f>IF(ISERROR(VLOOKUP(J13,'KAYIT LİSTESİ'!$B$4:$H$1022,4,0)),"",(VLOOKUP(J13,'KAYIT LİSTESİ'!$B$4:$H$1022,4,0)))</f>
        <v>36526</v>
      </c>
      <c r="M13" s="180" t="str">
        <f>IF(ISERROR(VLOOKUP(J13,'KAYIT LİSTESİ'!$B$4:$H$1022,5,0)),"",(VLOOKUP(J13,'KAYIT LİSTESİ'!$B$4:$H$1022,5,0)))</f>
        <v>ÖMER FARUK İÇYAR</v>
      </c>
      <c r="N13" s="180" t="str">
        <f>IF(ISERROR(VLOOKUP(J13,'KAYIT LİSTESİ'!$B$4:$H$1022,6,0)),"",(VLOOKUP(J13,'KAYIT LİSTESİ'!$B$4:$H$1022,6,0)))</f>
        <v>İSTANBUL-PENDİK 75.YIL MESUT YILMAZ ORTA O.</v>
      </c>
      <c r="O13" s="229"/>
    </row>
    <row r="14" spans="1:15" ht="26.25" customHeight="1">
      <c r="A14" s="68">
        <v>8</v>
      </c>
      <c r="B14" s="225" t="s">
        <v>221</v>
      </c>
      <c r="C14" s="69">
        <f>IF(ISERROR(VLOOKUP(B14,'KAYIT LİSTESİ'!$B$4:$H$1022,2,0)),"",(VLOOKUP(B14,'KAYIT LİSTESİ'!$B$4:$H$1022,2,0)))</f>
        <v>0</v>
      </c>
      <c r="D14" s="119">
        <f>IF(ISERROR(VLOOKUP(B14,'KAYIT LİSTESİ'!$B$4:$H$1022,4,0)),"",(VLOOKUP(B14,'KAYIT LİSTESİ'!$B$4:$H$1022,4,0)))</f>
        <v>36610</v>
      </c>
      <c r="E14" s="226" t="str">
        <f>IF(ISERROR(VLOOKUP(B14,'KAYIT LİSTESİ'!$B$4:$H$1022,5,0)),"",(VLOOKUP(B14,'KAYIT LİSTESİ'!$B$4:$H$1022,5,0)))</f>
        <v>İBRAHİM ÖZEVİN</v>
      </c>
      <c r="F14" s="226" t="str">
        <f>IF(ISERROR(VLOOKUP(B14,'KAYIT LİSTESİ'!$B$4:$H$1022,6,0)),"",(VLOOKUP(B14,'KAYIT LİSTESİ'!$B$4:$H$1022,6,0)))</f>
        <v>SİİRT OSMAN DEMİR ORTAOKULU</v>
      </c>
      <c r="G14" s="188"/>
      <c r="H14" s="240"/>
      <c r="I14" s="68">
        <v>7</v>
      </c>
      <c r="J14" s="225" t="s">
        <v>186</v>
      </c>
      <c r="K14" s="227">
        <f>IF(ISERROR(VLOOKUP(J14,'KAYIT LİSTESİ'!$B$4:$H$1022,2,0)),"",(VLOOKUP(J14,'KAYIT LİSTESİ'!$B$4:$H$1022,2,0)))</f>
        <v>0</v>
      </c>
      <c r="L14" s="228">
        <f>IF(ISERROR(VLOOKUP(J14,'KAYIT LİSTESİ'!$B$4:$H$1022,4,0)),"",(VLOOKUP(J14,'KAYIT LİSTESİ'!$B$4:$H$1022,4,0)))</f>
        <v>36986</v>
      </c>
      <c r="M14" s="180" t="str">
        <f>IF(ISERROR(VLOOKUP(J14,'KAYIT LİSTESİ'!$B$4:$H$1022,5,0)),"",(VLOOKUP(J14,'KAYIT LİSTESİ'!$B$4:$H$1022,5,0)))</f>
        <v>EREN YİĞİT</v>
      </c>
      <c r="N14" s="180" t="str">
        <f>IF(ISERROR(VLOOKUP(J14,'KAYIT LİSTESİ'!$B$4:$H$1022,6,0)),"",(VLOOKUP(J14,'KAYIT LİSTESİ'!$B$4:$H$1022,6,0)))</f>
        <v>SAMSUN- İLKADIM TICARET VE SANAYI ODASI  ORTAOKULU</v>
      </c>
      <c r="O14" s="229"/>
    </row>
    <row r="15" spans="1:15" ht="26.25" customHeight="1">
      <c r="A15" s="68">
        <v>9</v>
      </c>
      <c r="B15" s="225" t="s">
        <v>222</v>
      </c>
      <c r="C15" s="69" t="str">
        <f>IF(ISERROR(VLOOKUP(B15,'KAYIT LİSTESİ'!$B$4:$H$1022,2,0)),"",(VLOOKUP(B15,'KAYIT LİSTESİ'!$B$4:$H$1022,2,0)))</f>
        <v/>
      </c>
      <c r="D15" s="119" t="str">
        <f>IF(ISERROR(VLOOKUP(B15,'KAYIT LİSTESİ'!$B$4:$H$1022,4,0)),"",(VLOOKUP(B15,'KAYIT LİSTESİ'!$B$4:$H$1022,4,0)))</f>
        <v/>
      </c>
      <c r="E15" s="226" t="str">
        <f>IF(ISERROR(VLOOKUP(B15,'KAYIT LİSTESİ'!$B$4:$H$1022,5,0)),"",(VLOOKUP(B15,'KAYIT LİSTESİ'!$B$4:$H$1022,5,0)))</f>
        <v/>
      </c>
      <c r="F15" s="226" t="str">
        <f>IF(ISERROR(VLOOKUP(B15,'KAYIT LİSTESİ'!$B$4:$H$1022,6,0)),"",(VLOOKUP(B15,'KAYIT LİSTESİ'!$B$4:$H$1022,6,0)))</f>
        <v/>
      </c>
      <c r="G15" s="188"/>
      <c r="H15" s="240"/>
      <c r="I15" s="68">
        <v>8</v>
      </c>
      <c r="J15" s="225" t="s">
        <v>187</v>
      </c>
      <c r="K15" s="227">
        <f>IF(ISERROR(VLOOKUP(J15,'KAYIT LİSTESİ'!$B$4:$H$1022,2,0)),"",(VLOOKUP(J15,'KAYIT LİSTESİ'!$B$4:$H$1022,2,0)))</f>
        <v>0</v>
      </c>
      <c r="L15" s="228">
        <f>IF(ISERROR(VLOOKUP(J15,'KAYIT LİSTESİ'!$B$4:$H$1022,4,0)),"",(VLOOKUP(J15,'KAYIT LİSTESİ'!$B$4:$H$1022,4,0)))</f>
        <v>36526</v>
      </c>
      <c r="M15" s="180" t="str">
        <f>IF(ISERROR(VLOOKUP(J15,'KAYIT LİSTESİ'!$B$4:$H$1022,5,0)),"",(VLOOKUP(J15,'KAYIT LİSTESİ'!$B$4:$H$1022,5,0)))</f>
        <v>AHMET MUHAMMET KILIÇ</v>
      </c>
      <c r="N15" s="180" t="str">
        <f>IF(ISERROR(VLOOKUP(J15,'KAYIT LİSTESİ'!$B$4:$H$1022,6,0)),"",(VLOOKUP(J15,'KAYIT LİSTESİ'!$B$4:$H$1022,6,0)))</f>
        <v>GAZİANTEP HATİCE BÜYÜKBEŞE ORT.</v>
      </c>
      <c r="O15" s="229"/>
    </row>
    <row r="16" spans="1:15" ht="26.25" customHeight="1">
      <c r="A16" s="68">
        <v>10</v>
      </c>
      <c r="B16" s="225" t="s">
        <v>223</v>
      </c>
      <c r="C16" s="69" t="str">
        <f>IF(ISERROR(VLOOKUP(B16,'KAYIT LİSTESİ'!$B$4:$H$1022,2,0)),"",(VLOOKUP(B16,'KAYIT LİSTESİ'!$B$4:$H$1022,2,0)))</f>
        <v/>
      </c>
      <c r="D16" s="119" t="str">
        <f>IF(ISERROR(VLOOKUP(B16,'KAYIT LİSTESİ'!$B$4:$H$1022,4,0)),"",(VLOOKUP(B16,'KAYIT LİSTESİ'!$B$4:$H$1022,4,0)))</f>
        <v/>
      </c>
      <c r="E16" s="226" t="str">
        <f>IF(ISERROR(VLOOKUP(B16,'KAYIT LİSTESİ'!$B$4:$H$1022,5,0)),"",(VLOOKUP(B16,'KAYIT LİSTESİ'!$B$4:$H$1022,5,0)))</f>
        <v/>
      </c>
      <c r="F16" s="226" t="str">
        <f>IF(ISERROR(VLOOKUP(B16,'KAYIT LİSTESİ'!$B$4:$H$1022,6,0)),"",(VLOOKUP(B16,'KAYIT LİSTESİ'!$B$4:$H$1022,6,0)))</f>
        <v/>
      </c>
      <c r="G16" s="188"/>
      <c r="H16" s="240"/>
      <c r="I16" s="68">
        <v>9</v>
      </c>
      <c r="J16" s="225" t="s">
        <v>188</v>
      </c>
      <c r="K16" s="227">
        <f>IF(ISERROR(VLOOKUP(J16,'KAYIT LİSTESİ'!$B$4:$H$1022,2,0)),"",(VLOOKUP(J16,'KAYIT LİSTESİ'!$B$4:$H$1022,2,0)))</f>
        <v>0</v>
      </c>
      <c r="L16" s="228">
        <f>IF(ISERROR(VLOOKUP(J16,'KAYIT LİSTESİ'!$B$4:$H$1022,4,0)),"",(VLOOKUP(J16,'KAYIT LİSTESİ'!$B$4:$H$1022,4,0)))</f>
        <v>36648</v>
      </c>
      <c r="M16" s="180" t="str">
        <f>IF(ISERROR(VLOOKUP(J16,'KAYIT LİSTESİ'!$B$4:$H$1022,5,0)),"",(VLOOKUP(J16,'KAYIT LİSTESİ'!$B$4:$H$1022,5,0)))</f>
        <v>SABRİ AKTAN</v>
      </c>
      <c r="N16" s="180" t="str">
        <f>IF(ISERROR(VLOOKUP(J16,'KAYIT LİSTESİ'!$B$4:$H$1022,6,0)),"",(VLOOKUP(J16,'KAYIT LİSTESİ'!$B$4:$H$1022,6,0)))</f>
        <v>BURSA ZÜBEYDE HANIM ORTAOKULU</v>
      </c>
      <c r="O16" s="229"/>
    </row>
    <row r="17" spans="1:15" ht="26.25" customHeight="1">
      <c r="A17" s="68">
        <v>11</v>
      </c>
      <c r="B17" s="225" t="s">
        <v>224</v>
      </c>
      <c r="C17" s="69" t="str">
        <f>IF(ISERROR(VLOOKUP(B17,'KAYIT LİSTESİ'!$B$4:$H$1022,2,0)),"",(VLOOKUP(B17,'KAYIT LİSTESİ'!$B$4:$H$1022,2,0)))</f>
        <v/>
      </c>
      <c r="D17" s="119" t="str">
        <f>IF(ISERROR(VLOOKUP(B17,'KAYIT LİSTESİ'!$B$4:$H$1022,4,0)),"",(VLOOKUP(B17,'KAYIT LİSTESİ'!$B$4:$H$1022,4,0)))</f>
        <v/>
      </c>
      <c r="E17" s="226" t="str">
        <f>IF(ISERROR(VLOOKUP(B17,'KAYIT LİSTESİ'!$B$4:$H$1022,5,0)),"",(VLOOKUP(B17,'KAYIT LİSTESİ'!$B$4:$H$1022,5,0)))</f>
        <v/>
      </c>
      <c r="F17" s="226" t="str">
        <f>IF(ISERROR(VLOOKUP(B17,'KAYIT LİSTESİ'!$B$4:$H$1022,6,0)),"",(VLOOKUP(B17,'KAYIT LİSTESİ'!$B$4:$H$1022,6,0)))</f>
        <v/>
      </c>
      <c r="G17" s="188"/>
      <c r="H17" s="240"/>
      <c r="I17" s="68">
        <v>10</v>
      </c>
      <c r="J17" s="225" t="s">
        <v>189</v>
      </c>
      <c r="K17" s="227">
        <f>IF(ISERROR(VLOOKUP(J17,'KAYIT LİSTESİ'!$B$4:$H$1022,2,0)),"",(VLOOKUP(J17,'KAYIT LİSTESİ'!$B$4:$H$1022,2,0)))</f>
        <v>0</v>
      </c>
      <c r="L17" s="228">
        <f>IF(ISERROR(VLOOKUP(J17,'KAYIT LİSTESİ'!$B$4:$H$1022,4,0)),"",(VLOOKUP(J17,'KAYIT LİSTESİ'!$B$4:$H$1022,4,0)))</f>
        <v>36526</v>
      </c>
      <c r="M17" s="180" t="str">
        <f>IF(ISERROR(VLOOKUP(J17,'KAYIT LİSTESİ'!$B$4:$H$1022,5,0)),"",(VLOOKUP(J17,'KAYIT LİSTESİ'!$B$4:$H$1022,5,0)))</f>
        <v>ÖMER FARUK DUMAN</v>
      </c>
      <c r="N17" s="180" t="str">
        <f>IF(ISERROR(VLOOKUP(J17,'KAYIT LİSTESİ'!$B$4:$H$1022,6,0)),"",(VLOOKUP(J17,'KAYIT LİSTESİ'!$B$4:$H$1022,6,0)))</f>
        <v>ANKARA MEHMET EMİN YURDAKUL ORTAOKULU</v>
      </c>
      <c r="O17" s="229"/>
    </row>
    <row r="18" spans="1:15" ht="26.25" customHeight="1">
      <c r="A18" s="68">
        <v>12</v>
      </c>
      <c r="B18" s="225" t="s">
        <v>225</v>
      </c>
      <c r="C18" s="69" t="str">
        <f>IF(ISERROR(VLOOKUP(B18,'KAYIT LİSTESİ'!$B$4:$H$1022,2,0)),"",(VLOOKUP(B18,'KAYIT LİSTESİ'!$B$4:$H$1022,2,0)))</f>
        <v/>
      </c>
      <c r="D18" s="119" t="str">
        <f>IF(ISERROR(VLOOKUP(B18,'KAYIT LİSTESİ'!$B$4:$H$1022,4,0)),"",(VLOOKUP(B18,'KAYIT LİSTESİ'!$B$4:$H$1022,4,0)))</f>
        <v/>
      </c>
      <c r="E18" s="226" t="str">
        <f>IF(ISERROR(VLOOKUP(B18,'KAYIT LİSTESİ'!$B$4:$H$1022,5,0)),"",(VLOOKUP(B18,'KAYIT LİSTESİ'!$B$4:$H$1022,5,0)))</f>
        <v/>
      </c>
      <c r="F18" s="226" t="str">
        <f>IF(ISERROR(VLOOKUP(B18,'KAYIT LİSTESİ'!$B$4:$H$1022,6,0)),"",(VLOOKUP(B18,'KAYIT LİSTESİ'!$B$4:$H$1022,6,0)))</f>
        <v/>
      </c>
      <c r="G18" s="188"/>
      <c r="H18" s="240"/>
      <c r="I18" s="68">
        <v>11</v>
      </c>
      <c r="J18" s="225" t="s">
        <v>190</v>
      </c>
      <c r="K18" s="227">
        <f>IF(ISERROR(VLOOKUP(J18,'KAYIT LİSTESİ'!$B$4:$H$1022,2,0)),"",(VLOOKUP(J18,'KAYIT LİSTESİ'!$B$4:$H$1022,2,0)))</f>
        <v>0</v>
      </c>
      <c r="L18" s="228">
        <f>IF(ISERROR(VLOOKUP(J18,'KAYIT LİSTESİ'!$B$4:$H$1022,4,0)),"",(VLOOKUP(J18,'KAYIT LİSTESİ'!$B$4:$H$1022,4,0)))</f>
        <v>36583</v>
      </c>
      <c r="M18" s="180" t="str">
        <f>IF(ISERROR(VLOOKUP(J18,'KAYIT LİSTESİ'!$B$4:$H$1022,5,0)),"",(VLOOKUP(J18,'KAYIT LİSTESİ'!$B$4:$H$1022,5,0)))</f>
        <v>BURAK KOÇAK</v>
      </c>
      <c r="N18" s="180" t="str">
        <f>IF(ISERROR(VLOOKUP(J18,'KAYIT LİSTESİ'!$B$4:$H$1022,6,0)),"",(VLOOKUP(J18,'KAYIT LİSTESİ'!$B$4:$H$1022,6,0)))</f>
        <v>MERSİN-SİLİFKE ATATÜRK ORTAOKULU</v>
      </c>
      <c r="O18" s="229"/>
    </row>
    <row r="19" spans="1:15" ht="26.25" customHeight="1">
      <c r="A19" s="546" t="s">
        <v>16</v>
      </c>
      <c r="B19" s="547"/>
      <c r="C19" s="547"/>
      <c r="D19" s="547"/>
      <c r="E19" s="547"/>
      <c r="F19" s="547"/>
      <c r="G19" s="547"/>
      <c r="H19" s="240"/>
      <c r="I19" s="68">
        <v>12</v>
      </c>
      <c r="J19" s="225" t="s">
        <v>191</v>
      </c>
      <c r="K19" s="227">
        <f>IF(ISERROR(VLOOKUP(J19,'KAYIT LİSTESİ'!$B$4:$H$1022,2,0)),"",(VLOOKUP(J19,'KAYIT LİSTESİ'!$B$4:$H$1022,2,0)))</f>
        <v>0</v>
      </c>
      <c r="L19" s="228">
        <f>IF(ISERROR(VLOOKUP(J19,'KAYIT LİSTESİ'!$B$4:$H$1022,4,0)),"",(VLOOKUP(J19,'KAYIT LİSTESİ'!$B$4:$H$1022,4,0)))</f>
        <v>36558</v>
      </c>
      <c r="M19" s="180" t="str">
        <f>IF(ISERROR(VLOOKUP(J19,'KAYIT LİSTESİ'!$B$4:$H$1022,5,0)),"",(VLOOKUP(J19,'KAYIT LİSTESİ'!$B$4:$H$1022,5,0)))</f>
        <v>BURAK YÜCEER</v>
      </c>
      <c r="N19" s="180" t="str">
        <f>IF(ISERROR(VLOOKUP(J19,'KAYIT LİSTESİ'!$B$4:$H$1022,6,0)),"",(VLOOKUP(J19,'KAYIT LİSTESİ'!$B$4:$H$1022,6,0)))</f>
        <v>İZMİR-ŞEHİT TEĞMEN MURAT ARSLANTÜRK ORTAOKULU</v>
      </c>
      <c r="O19" s="229"/>
    </row>
    <row r="20" spans="1:15" ht="26.25" customHeight="1">
      <c r="A20" s="214" t="s">
        <v>11</v>
      </c>
      <c r="B20" s="214" t="s">
        <v>75</v>
      </c>
      <c r="C20" s="214" t="s">
        <v>74</v>
      </c>
      <c r="D20" s="215" t="s">
        <v>12</v>
      </c>
      <c r="E20" s="216" t="s">
        <v>13</v>
      </c>
      <c r="F20" s="216" t="s">
        <v>179</v>
      </c>
      <c r="G20" s="217" t="s">
        <v>262</v>
      </c>
      <c r="H20" s="240"/>
      <c r="I20" s="68">
        <v>13</v>
      </c>
      <c r="J20" s="225" t="s">
        <v>192</v>
      </c>
      <c r="K20" s="227">
        <f>IF(ISERROR(VLOOKUP(J20,'KAYIT LİSTESİ'!$B$4:$H$1022,2,0)),"",(VLOOKUP(J20,'KAYIT LİSTESİ'!$B$4:$H$1022,2,0)))</f>
        <v>0</v>
      </c>
      <c r="L20" s="228">
        <f>IF(ISERROR(VLOOKUP(J20,'KAYIT LİSTESİ'!$B$4:$H$1022,4,0)),"",(VLOOKUP(J20,'KAYIT LİSTESİ'!$B$4:$H$1022,4,0)))</f>
        <v>37038</v>
      </c>
      <c r="M20" s="180" t="str">
        <f>IF(ISERROR(VLOOKUP(J20,'KAYIT LİSTESİ'!$B$4:$H$1022,5,0)),"",(VLOOKUP(J20,'KAYIT LİSTESİ'!$B$4:$H$1022,5,0)))</f>
        <v>Mert ŞAHİN</v>
      </c>
      <c r="N20" s="180" t="str">
        <f>IF(ISERROR(VLOOKUP(J20,'KAYIT LİSTESİ'!$B$4:$H$1022,6,0)),"",(VLOOKUP(J20,'KAYIT LİSTESİ'!$B$4:$H$1022,6,0)))</f>
        <v>SİVAS ZİYA GÖKALP O.O</v>
      </c>
      <c r="O20" s="229"/>
    </row>
    <row r="21" spans="1:15" ht="26.25" customHeight="1">
      <c r="A21" s="68">
        <v>1</v>
      </c>
      <c r="B21" s="225" t="s">
        <v>54</v>
      </c>
      <c r="C21" s="69">
        <f>IF(ISERROR(VLOOKUP(B21,'KAYIT LİSTESİ'!$B$4:$H$1022,2,0)),"",(VLOOKUP(B21,'KAYIT LİSTESİ'!$B$4:$H$1022,2,0)))</f>
        <v>0</v>
      </c>
      <c r="D21" s="119">
        <f>IF(ISERROR(VLOOKUP(B21,'KAYIT LİSTESİ'!$B$4:$H$1022,4,0)),"",(VLOOKUP(B21,'KAYIT LİSTESİ'!$B$4:$H$1022,4,0)))</f>
        <v>36526</v>
      </c>
      <c r="E21" s="226" t="str">
        <f>IF(ISERROR(VLOOKUP(B21,'KAYIT LİSTESİ'!$B$4:$H$1022,5,0)),"",(VLOOKUP(B21,'KAYIT LİSTESİ'!$B$4:$H$1022,5,0)))</f>
        <v>HALİL İBRAHİM ERDOĞMUŞ</v>
      </c>
      <c r="F21" s="226" t="str">
        <f>IF(ISERROR(VLOOKUP(B21,'KAYIT LİSTESİ'!$B$4:$H$1022,6,0)),"",(VLOOKUP(B21,'KAYIT LİSTESİ'!$B$4:$H$1022,6,0)))</f>
        <v>ANKARA MEHMET EMİN YURDAKUL ORTAOKULU</v>
      </c>
      <c r="G21" s="188"/>
      <c r="H21" s="240"/>
      <c r="I21" s="68">
        <v>14</v>
      </c>
      <c r="J21" s="225" t="s">
        <v>193</v>
      </c>
      <c r="K21" s="227">
        <f>IF(ISERROR(VLOOKUP(J21,'KAYIT LİSTESİ'!$B$4:$H$1022,2,0)),"",(VLOOKUP(J21,'KAYIT LİSTESİ'!$B$4:$H$1022,2,0)))</f>
        <v>0</v>
      </c>
      <c r="L21" s="228" t="str">
        <f>IF(ISERROR(VLOOKUP(J21,'KAYIT LİSTESİ'!$B$4:$H$1022,4,0)),"",(VLOOKUP(J21,'KAYIT LİSTESİ'!$B$4:$H$1022,4,0)))</f>
        <v>10.01.2000</v>
      </c>
      <c r="M21" s="180" t="str">
        <f>IF(ISERROR(VLOOKUP(J21,'KAYIT LİSTESİ'!$B$4:$H$1022,5,0)),"",(VLOOKUP(J21,'KAYIT LİSTESİ'!$B$4:$H$1022,5,0)))</f>
        <v>TOLUNAY BİLALOĞLU</v>
      </c>
      <c r="N21" s="180" t="str">
        <f>IF(ISERROR(VLOOKUP(J21,'KAYIT LİSTESİ'!$B$4:$H$1022,6,0)),"",(VLOOKUP(J21,'KAYIT LİSTESİ'!$B$4:$H$1022,6,0)))</f>
        <v>KKTC OĞUZ VELİ ORTAOKULU</v>
      </c>
      <c r="O21" s="229"/>
    </row>
    <row r="22" spans="1:15" ht="26.25" customHeight="1">
      <c r="A22" s="68">
        <v>2</v>
      </c>
      <c r="B22" s="225" t="s">
        <v>55</v>
      </c>
      <c r="C22" s="69">
        <f>IF(ISERROR(VLOOKUP(B22,'KAYIT LİSTESİ'!$B$4:$H$1022,2,0)),"",(VLOOKUP(B22,'KAYIT LİSTESİ'!$B$4:$H$1022,2,0)))</f>
        <v>0</v>
      </c>
      <c r="D22" s="119">
        <f>IF(ISERROR(VLOOKUP(B22,'KAYIT LİSTESİ'!$B$4:$H$1022,4,0)),"",(VLOOKUP(B22,'KAYIT LİSTESİ'!$B$4:$H$1022,4,0)))</f>
        <v>36880</v>
      </c>
      <c r="E22" s="226" t="str">
        <f>IF(ISERROR(VLOOKUP(B22,'KAYIT LİSTESİ'!$B$4:$H$1022,5,0)),"",(VLOOKUP(B22,'KAYIT LİSTESİ'!$B$4:$H$1022,5,0)))</f>
        <v>SİNAN GÖKÇE</v>
      </c>
      <c r="F22" s="226" t="str">
        <f>IF(ISERROR(VLOOKUP(B22,'KAYIT LİSTESİ'!$B$4:$H$1022,6,0)),"",(VLOOKUP(B22,'KAYIT LİSTESİ'!$B$4:$H$1022,6,0)))</f>
        <v>İZMİR-ŞEHİT TEĞMEN MURAT ARSLANTÜRK ORTAOKULU</v>
      </c>
      <c r="G22" s="188"/>
      <c r="H22" s="240"/>
      <c r="I22" s="68">
        <v>15</v>
      </c>
      <c r="J22" s="225" t="s">
        <v>194</v>
      </c>
      <c r="K22" s="227">
        <f>IF(ISERROR(VLOOKUP(J22,'KAYIT LİSTESİ'!$B$4:$H$1022,2,0)),"",(VLOOKUP(J22,'KAYIT LİSTESİ'!$B$4:$H$1022,2,0)))</f>
        <v>0</v>
      </c>
      <c r="L22" s="228">
        <f>IF(ISERROR(VLOOKUP(J22,'KAYIT LİSTESİ'!$B$4:$H$1022,4,0)),"",(VLOOKUP(J22,'KAYIT LİSTESİ'!$B$4:$H$1022,4,0)))</f>
        <v>36526</v>
      </c>
      <c r="M22" s="180" t="str">
        <f>IF(ISERROR(VLOOKUP(J22,'KAYIT LİSTESİ'!$B$4:$H$1022,5,0)),"",(VLOOKUP(J22,'KAYIT LİSTESİ'!$B$4:$H$1022,5,0)))</f>
        <v>ALPEREN ÖZÇELİK</v>
      </c>
      <c r="N22" s="180" t="str">
        <f>IF(ISERROR(VLOOKUP(J22,'KAYIT LİSTESİ'!$B$4:$H$1022,6,0)),"",(VLOOKUP(J22,'KAYIT LİSTESİ'!$B$4:$H$1022,6,0)))</f>
        <v>ESKİŞEHİR-ŞEHİT ALİ GAFFAR OKKAN ORTAOKULU</v>
      </c>
      <c r="O22" s="229"/>
    </row>
    <row r="23" spans="1:15" ht="26.25" customHeight="1">
      <c r="A23" s="68">
        <v>3</v>
      </c>
      <c r="B23" s="225" t="s">
        <v>56</v>
      </c>
      <c r="C23" s="69">
        <f>IF(ISERROR(VLOOKUP(B23,'KAYIT LİSTESİ'!$B$4:$H$1022,2,0)),"",(VLOOKUP(B23,'KAYIT LİSTESİ'!$B$4:$H$1022,2,0)))</f>
        <v>0</v>
      </c>
      <c r="D23" s="119">
        <f>IF(ISERROR(VLOOKUP(B23,'KAYIT LİSTESİ'!$B$4:$H$1022,4,0)),"",(VLOOKUP(B23,'KAYIT LİSTESİ'!$B$4:$H$1022,4,0)))</f>
        <v>36716</v>
      </c>
      <c r="E23" s="226" t="str">
        <f>IF(ISERROR(VLOOKUP(B23,'KAYIT LİSTESİ'!$B$4:$H$1022,5,0)),"",(VLOOKUP(B23,'KAYIT LİSTESİ'!$B$4:$H$1022,5,0)))</f>
        <v>ALİ RÜŞLÜ</v>
      </c>
      <c r="F23" s="226" t="str">
        <f>IF(ISERROR(VLOOKUP(B23,'KAYIT LİSTESİ'!$B$4:$H$1022,6,0)),"",(VLOOKUP(B23,'KAYIT LİSTESİ'!$B$4:$H$1022,6,0)))</f>
        <v>KKTC OĞUZ VELİ ORTAOKULU</v>
      </c>
      <c r="G23" s="188"/>
      <c r="H23" s="240"/>
      <c r="I23" s="68">
        <v>16</v>
      </c>
      <c r="J23" s="225" t="s">
        <v>195</v>
      </c>
      <c r="K23" s="227">
        <f>IF(ISERROR(VLOOKUP(J23,'KAYIT LİSTESİ'!$B$4:$H$1022,2,0)),"",(VLOOKUP(J23,'KAYIT LİSTESİ'!$B$4:$H$1022,2,0)))</f>
        <v>0</v>
      </c>
      <c r="L23" s="228">
        <f>IF(ISERROR(VLOOKUP(J23,'KAYIT LİSTESİ'!$B$4:$H$1022,4,0)),"",(VLOOKUP(J23,'KAYIT LİSTESİ'!$B$4:$H$1022,4,0)))</f>
        <v>36540</v>
      </c>
      <c r="M23" s="180" t="str">
        <f>IF(ISERROR(VLOOKUP(J23,'KAYIT LİSTESİ'!$B$4:$H$1022,5,0)),"",(VLOOKUP(J23,'KAYIT LİSTESİ'!$B$4:$H$1022,5,0)))</f>
        <v>MUSTAFA YORULMAZ</v>
      </c>
      <c r="N23" s="180" t="str">
        <f>IF(ISERROR(VLOOKUP(J23,'KAYIT LİSTESİ'!$B$4:$H$1022,6,0)),"",(VLOOKUP(J23,'KAYIT LİSTESİ'!$B$4:$H$1022,6,0)))</f>
        <v>KKTC YAKIN DOĞU KOLEJİ</v>
      </c>
      <c r="O23" s="229"/>
    </row>
    <row r="24" spans="1:15" ht="26.25" customHeight="1">
      <c r="A24" s="68">
        <v>4</v>
      </c>
      <c r="B24" s="225" t="s">
        <v>57</v>
      </c>
      <c r="C24" s="69">
        <f>IF(ISERROR(VLOOKUP(B24,'KAYIT LİSTESİ'!$B$4:$H$1022,2,0)),"",(VLOOKUP(B24,'KAYIT LİSTESİ'!$B$4:$H$1022,2,0)))</f>
        <v>0</v>
      </c>
      <c r="D24" s="119">
        <f>IF(ISERROR(VLOOKUP(B24,'KAYIT LİSTESİ'!$B$4:$H$1022,4,0)),"",(VLOOKUP(B24,'KAYIT LİSTESİ'!$B$4:$H$1022,4,0)))</f>
        <v>36597</v>
      </c>
      <c r="E24" s="226" t="str">
        <f>IF(ISERROR(VLOOKUP(B24,'KAYIT LİSTESİ'!$B$4:$H$1022,5,0)),"",(VLOOKUP(B24,'KAYIT LİSTESİ'!$B$4:$H$1022,5,0)))</f>
        <v>İBRAHİM ÇENGEL</v>
      </c>
      <c r="F24" s="226" t="str">
        <f>IF(ISERROR(VLOOKUP(B24,'KAYIT LİSTESİ'!$B$4:$H$1022,6,0)),"",(VLOOKUP(B24,'KAYIT LİSTESİ'!$B$4:$H$1022,6,0)))</f>
        <v>KKTC YAKIN DOĞU KOLEJİ</v>
      </c>
      <c r="G24" s="188"/>
      <c r="H24" s="240"/>
      <c r="I24" s="68">
        <v>17</v>
      </c>
      <c r="J24" s="225" t="s">
        <v>196</v>
      </c>
      <c r="K24" s="227">
        <f>IF(ISERROR(VLOOKUP(J24,'KAYIT LİSTESİ'!$B$4:$H$1022,2,0)),"",(VLOOKUP(J24,'KAYIT LİSTESİ'!$B$4:$H$1022,2,0)))</f>
        <v>0</v>
      </c>
      <c r="L24" s="228">
        <f>IF(ISERROR(VLOOKUP(J24,'KAYIT LİSTESİ'!$B$4:$H$1022,4,0)),"",(VLOOKUP(J24,'KAYIT LİSTESİ'!$B$4:$H$1022,4,0)))</f>
        <v>36535</v>
      </c>
      <c r="M24" s="180" t="str">
        <f>IF(ISERROR(VLOOKUP(J24,'KAYIT LİSTESİ'!$B$4:$H$1022,5,0)),"",(VLOOKUP(J24,'KAYIT LİSTESİ'!$B$4:$H$1022,5,0)))</f>
        <v>YÜCEL DEMİR (F)</v>
      </c>
      <c r="N24" s="180" t="str">
        <f>IF(ISERROR(VLOOKUP(J24,'KAYIT LİSTESİ'!$B$4:$H$1022,6,0)),"",(VLOOKUP(J24,'KAYIT LİSTESİ'!$B$4:$H$1022,6,0)))</f>
        <v>TOBB UZUNMEHMET ORTAOKULU</v>
      </c>
      <c r="O24" s="229"/>
    </row>
    <row r="25" spans="1:15" ht="26.25" customHeight="1">
      <c r="A25" s="68">
        <v>5</v>
      </c>
      <c r="B25" s="225" t="s">
        <v>58</v>
      </c>
      <c r="C25" s="69">
        <f>IF(ISERROR(VLOOKUP(B25,'KAYIT LİSTESİ'!$B$4:$H$1022,2,0)),"",(VLOOKUP(B25,'KAYIT LİSTESİ'!$B$4:$H$1022,2,0)))</f>
        <v>0</v>
      </c>
      <c r="D25" s="119">
        <f>IF(ISERROR(VLOOKUP(B25,'KAYIT LİSTESİ'!$B$4:$H$1022,4,0)),"",(VLOOKUP(B25,'KAYIT LİSTESİ'!$B$4:$H$1022,4,0)))</f>
        <v>36526</v>
      </c>
      <c r="E25" s="226" t="str">
        <f>IF(ISERROR(VLOOKUP(B25,'KAYIT LİSTESİ'!$B$4:$H$1022,5,0)),"",(VLOOKUP(B25,'KAYIT LİSTESİ'!$B$4:$H$1022,5,0)))</f>
        <v>ADEM AKDOĞAN</v>
      </c>
      <c r="F25" s="226" t="str">
        <f>IF(ISERROR(VLOOKUP(B25,'KAYIT LİSTESİ'!$B$4:$H$1022,6,0)),"",(VLOOKUP(B25,'KAYIT LİSTESİ'!$B$4:$H$1022,6,0)))</f>
        <v>ESKİŞEHİR-ŞEHİT ALİ GAFFAR OKKAN ORTAOKULU</v>
      </c>
      <c r="G25" s="188"/>
      <c r="H25" s="240"/>
      <c r="I25" s="68">
        <v>18</v>
      </c>
      <c r="J25" s="225" t="s">
        <v>197</v>
      </c>
      <c r="K25" s="227">
        <f>IF(ISERROR(VLOOKUP(J25,'KAYIT LİSTESİ'!$B$4:$H$1022,2,0)),"",(VLOOKUP(J25,'KAYIT LİSTESİ'!$B$4:$H$1022,2,0)))</f>
        <v>0</v>
      </c>
      <c r="L25" s="228">
        <f>IF(ISERROR(VLOOKUP(J25,'KAYIT LİSTESİ'!$B$4:$H$1022,4,0)),"",(VLOOKUP(J25,'KAYIT LİSTESİ'!$B$4:$H$1022,4,0)))</f>
        <v>36526</v>
      </c>
      <c r="M25" s="180" t="str">
        <f>IF(ISERROR(VLOOKUP(J25,'KAYIT LİSTESİ'!$B$4:$H$1022,5,0)),"",(VLOOKUP(J25,'KAYIT LİSTESİ'!$B$4:$H$1022,5,0)))</f>
        <v>YUSUF ŞAŞMAZ (F)</v>
      </c>
      <c r="N25" s="180" t="str">
        <f>IF(ISERROR(VLOOKUP(J25,'KAYIT LİSTESİ'!$B$4:$H$1022,6,0)),"",(VLOOKUP(J25,'KAYIT LİSTESİ'!$B$4:$H$1022,6,0)))</f>
        <v>FETHİYE GAZİ ORTAOKULU</v>
      </c>
      <c r="O25" s="229"/>
    </row>
    <row r="26" spans="1:15" ht="26.25" customHeight="1">
      <c r="A26" s="68">
        <v>6</v>
      </c>
      <c r="B26" s="225" t="s">
        <v>59</v>
      </c>
      <c r="C26" s="69">
        <f>IF(ISERROR(VLOOKUP(B26,'KAYIT LİSTESİ'!$B$4:$H$1022,2,0)),"",(VLOOKUP(B26,'KAYIT LİSTESİ'!$B$4:$H$1022,2,0)))</f>
        <v>0</v>
      </c>
      <c r="D26" s="119">
        <f>IF(ISERROR(VLOOKUP(B26,'KAYIT LİSTESİ'!$B$4:$H$1022,4,0)),"",(VLOOKUP(B26,'KAYIT LİSTESİ'!$B$4:$H$1022,4,0)))</f>
        <v>36537</v>
      </c>
      <c r="E26" s="226" t="str">
        <f>IF(ISERROR(VLOOKUP(B26,'KAYIT LİSTESİ'!$B$4:$H$1022,5,0)),"",(VLOOKUP(B26,'KAYIT LİSTESİ'!$B$4:$H$1022,5,0)))</f>
        <v>Murat DOĞAN</v>
      </c>
      <c r="F26" s="226" t="str">
        <f>IF(ISERROR(VLOOKUP(B26,'KAYIT LİSTESİ'!$B$4:$H$1022,6,0)),"",(VLOOKUP(B26,'KAYIT LİSTESİ'!$B$4:$H$1022,6,0)))</f>
        <v>SİVAS ZİYA GÖKALP O.O</v>
      </c>
      <c r="G26" s="188"/>
      <c r="H26" s="240"/>
      <c r="I26" s="68">
        <v>19</v>
      </c>
      <c r="J26" s="225" t="s">
        <v>198</v>
      </c>
      <c r="K26" s="227">
        <f>IF(ISERROR(VLOOKUP(J26,'KAYIT LİSTESİ'!$B$4:$H$1022,2,0)),"",(VLOOKUP(J26,'KAYIT LİSTESİ'!$B$4:$H$1022,2,0)))</f>
        <v>0</v>
      </c>
      <c r="L26" s="228">
        <f>IF(ISERROR(VLOOKUP(J26,'KAYIT LİSTESİ'!$B$4:$H$1022,4,0)),"",(VLOOKUP(J26,'KAYIT LİSTESİ'!$B$4:$H$1022,4,0)))</f>
        <v>36621</v>
      </c>
      <c r="M26" s="180" t="str">
        <f>IF(ISERROR(VLOOKUP(J26,'KAYIT LİSTESİ'!$B$4:$H$1022,5,0)),"",(VLOOKUP(J26,'KAYIT LİSTESİ'!$B$4:$H$1022,5,0)))</f>
        <v>SAMET SAĞLAM (F)</v>
      </c>
      <c r="N26" s="180" t="str">
        <f>IF(ISERROR(VLOOKUP(J26,'KAYIT LİSTESİ'!$B$4:$H$1022,6,0)),"",(VLOOKUP(J26,'KAYIT LİSTESİ'!$B$4:$H$1022,6,0)))</f>
        <v>GÜLBAHÇESİ ORTAOKULU</v>
      </c>
      <c r="O26" s="229"/>
    </row>
    <row r="27" spans="1:15" ht="26.25" customHeight="1">
      <c r="A27" s="68">
        <v>7</v>
      </c>
      <c r="B27" s="225" t="s">
        <v>226</v>
      </c>
      <c r="C27" s="69">
        <f>IF(ISERROR(VLOOKUP(B27,'KAYIT LİSTESİ'!$B$4:$H$1022,2,0)),"",(VLOOKUP(B27,'KAYIT LİSTESİ'!$B$4:$H$1022,2,0)))</f>
        <v>0</v>
      </c>
      <c r="D27" s="119">
        <f>IF(ISERROR(VLOOKUP(B27,'KAYIT LİSTESİ'!$B$4:$H$1022,4,0)),"",(VLOOKUP(B27,'KAYIT LİSTESİ'!$B$4:$H$1022,4,0)))</f>
        <v>36892</v>
      </c>
      <c r="E27" s="226" t="str">
        <f>IF(ISERROR(VLOOKUP(B27,'KAYIT LİSTESİ'!$B$4:$H$1022,5,0)),"",(VLOOKUP(B27,'KAYIT LİSTESİ'!$B$4:$H$1022,5,0)))</f>
        <v>HÜSEYİN UÇAR</v>
      </c>
      <c r="F27" s="226" t="str">
        <f>IF(ISERROR(VLOOKUP(B27,'KAYIT LİSTESİ'!$B$4:$H$1022,6,0)),"",(VLOOKUP(B27,'KAYIT LİSTESİ'!$B$4:$H$1022,6,0)))</f>
        <v>MERSİN-SİLİFKE ATATÜRK ORTAOKULU</v>
      </c>
      <c r="G27" s="188"/>
      <c r="H27" s="240"/>
      <c r="I27" s="68">
        <v>20</v>
      </c>
      <c r="J27" s="225" t="s">
        <v>199</v>
      </c>
      <c r="K27" s="227" t="str">
        <f>IF(ISERROR(VLOOKUP(J27,'KAYIT LİSTESİ'!$B$4:$H$1022,2,0)),"",(VLOOKUP(J27,'KAYIT LİSTESİ'!$B$4:$H$1022,2,0)))</f>
        <v/>
      </c>
      <c r="L27" s="228" t="str">
        <f>IF(ISERROR(VLOOKUP(J27,'KAYIT LİSTESİ'!$B$4:$H$1022,4,0)),"",(VLOOKUP(J27,'KAYIT LİSTESİ'!$B$4:$H$1022,4,0)))</f>
        <v/>
      </c>
      <c r="M27" s="180" t="str">
        <f>IF(ISERROR(VLOOKUP(J27,'KAYIT LİSTESİ'!$B$4:$H$1022,5,0)),"",(VLOOKUP(J27,'KAYIT LİSTESİ'!$B$4:$H$1022,5,0)))</f>
        <v/>
      </c>
      <c r="N27" s="180" t="str">
        <f>IF(ISERROR(VLOOKUP(J27,'KAYIT LİSTESİ'!$B$4:$H$1022,6,0)),"",(VLOOKUP(J27,'KAYIT LİSTESİ'!$B$4:$H$1022,6,0)))</f>
        <v/>
      </c>
      <c r="O27" s="229"/>
    </row>
    <row r="28" spans="1:15" ht="26.25" customHeight="1">
      <c r="A28" s="68">
        <v>8</v>
      </c>
      <c r="B28" s="225" t="s">
        <v>227</v>
      </c>
      <c r="C28" s="69">
        <f>IF(ISERROR(VLOOKUP(B28,'KAYIT LİSTESİ'!$B$4:$H$1022,2,0)),"",(VLOOKUP(B28,'KAYIT LİSTESİ'!$B$4:$H$1022,2,0)))</f>
        <v>0</v>
      </c>
      <c r="D28" s="119">
        <f>IF(ISERROR(VLOOKUP(B28,'KAYIT LİSTESİ'!$B$4:$H$1022,4,0)),"",(VLOOKUP(B28,'KAYIT LİSTESİ'!$B$4:$H$1022,4,0)))</f>
        <v>36526</v>
      </c>
      <c r="E28" s="226" t="str">
        <f>IF(ISERROR(VLOOKUP(B28,'KAYIT LİSTESİ'!$B$4:$H$1022,5,0)),"",(VLOOKUP(B28,'KAYIT LİSTESİ'!$B$4:$H$1022,5,0)))</f>
        <v>FEVZİ YILDIZ</v>
      </c>
      <c r="F28" s="226" t="str">
        <f>IF(ISERROR(VLOOKUP(B28,'KAYIT LİSTESİ'!$B$4:$H$1022,6,0)),"",(VLOOKUP(B28,'KAYIT LİSTESİ'!$B$4:$H$1022,6,0)))</f>
        <v>BURSA ZÜBEYDE HANIM ORTAOKULU</v>
      </c>
      <c r="G28" s="188"/>
      <c r="H28" s="240"/>
      <c r="I28" s="68">
        <v>21</v>
      </c>
      <c r="J28" s="225" t="s">
        <v>200</v>
      </c>
      <c r="K28" s="227" t="str">
        <f>IF(ISERROR(VLOOKUP(J28,'KAYIT LİSTESİ'!$B$4:$H$1022,2,0)),"",(VLOOKUP(J28,'KAYIT LİSTESİ'!$B$4:$H$1022,2,0)))</f>
        <v/>
      </c>
      <c r="L28" s="228" t="str">
        <f>IF(ISERROR(VLOOKUP(J28,'KAYIT LİSTESİ'!$B$4:$H$1022,4,0)),"",(VLOOKUP(J28,'KAYIT LİSTESİ'!$B$4:$H$1022,4,0)))</f>
        <v/>
      </c>
      <c r="M28" s="180" t="str">
        <f>IF(ISERROR(VLOOKUP(J28,'KAYIT LİSTESİ'!$B$4:$H$1022,5,0)),"",(VLOOKUP(J28,'KAYIT LİSTESİ'!$B$4:$H$1022,5,0)))</f>
        <v/>
      </c>
      <c r="N28" s="180" t="str">
        <f>IF(ISERROR(VLOOKUP(J28,'KAYIT LİSTESİ'!$B$4:$H$1022,6,0)),"",(VLOOKUP(J28,'KAYIT LİSTESİ'!$B$4:$H$1022,6,0)))</f>
        <v/>
      </c>
      <c r="O28" s="229"/>
    </row>
    <row r="29" spans="1:15" ht="26.25" customHeight="1">
      <c r="A29" s="68">
        <v>9</v>
      </c>
      <c r="B29" s="225" t="s">
        <v>228</v>
      </c>
      <c r="C29" s="69" t="str">
        <f>IF(ISERROR(VLOOKUP(B29,'KAYIT LİSTESİ'!$B$4:$H$1022,2,0)),"",(VLOOKUP(B29,'KAYIT LİSTESİ'!$B$4:$H$1022,2,0)))</f>
        <v/>
      </c>
      <c r="D29" s="119" t="str">
        <f>IF(ISERROR(VLOOKUP(B29,'KAYIT LİSTESİ'!$B$4:$H$1022,4,0)),"",(VLOOKUP(B29,'KAYIT LİSTESİ'!$B$4:$H$1022,4,0)))</f>
        <v/>
      </c>
      <c r="E29" s="226" t="str">
        <f>IF(ISERROR(VLOOKUP(B29,'KAYIT LİSTESİ'!$B$4:$H$1022,5,0)),"",(VLOOKUP(B29,'KAYIT LİSTESİ'!$B$4:$H$1022,5,0)))</f>
        <v/>
      </c>
      <c r="F29" s="226" t="str">
        <f>IF(ISERROR(VLOOKUP(B29,'KAYIT LİSTESİ'!$B$4:$H$1022,6,0)),"",(VLOOKUP(B29,'KAYIT LİSTESİ'!$B$4:$H$1022,6,0)))</f>
        <v/>
      </c>
      <c r="G29" s="188"/>
      <c r="H29" s="240"/>
      <c r="I29" s="68">
        <v>22</v>
      </c>
      <c r="J29" s="225" t="s">
        <v>201</v>
      </c>
      <c r="K29" s="227" t="str">
        <f>IF(ISERROR(VLOOKUP(J29,'KAYIT LİSTESİ'!$B$4:$H$1022,2,0)),"",(VLOOKUP(J29,'KAYIT LİSTESİ'!$B$4:$H$1022,2,0)))</f>
        <v/>
      </c>
      <c r="L29" s="228" t="str">
        <f>IF(ISERROR(VLOOKUP(J29,'KAYIT LİSTESİ'!$B$4:$H$1022,4,0)),"",(VLOOKUP(J29,'KAYIT LİSTESİ'!$B$4:$H$1022,4,0)))</f>
        <v/>
      </c>
      <c r="M29" s="180" t="str">
        <f>IF(ISERROR(VLOOKUP(J29,'KAYIT LİSTESİ'!$B$4:$H$1022,5,0)),"",(VLOOKUP(J29,'KAYIT LİSTESİ'!$B$4:$H$1022,5,0)))</f>
        <v/>
      </c>
      <c r="N29" s="180" t="str">
        <f>IF(ISERROR(VLOOKUP(J29,'KAYIT LİSTESİ'!$B$4:$H$1022,6,0)),"",(VLOOKUP(J29,'KAYIT LİSTESİ'!$B$4:$H$1022,6,0)))</f>
        <v/>
      </c>
      <c r="O29" s="229"/>
    </row>
    <row r="30" spans="1:15" ht="26.25" customHeight="1">
      <c r="A30" s="68">
        <v>10</v>
      </c>
      <c r="B30" s="225" t="s">
        <v>229</v>
      </c>
      <c r="C30" s="69" t="str">
        <f>IF(ISERROR(VLOOKUP(B30,'KAYIT LİSTESİ'!$B$4:$H$1022,2,0)),"",(VLOOKUP(B30,'KAYIT LİSTESİ'!$B$4:$H$1022,2,0)))</f>
        <v/>
      </c>
      <c r="D30" s="119" t="str">
        <f>IF(ISERROR(VLOOKUP(B30,'KAYIT LİSTESİ'!$B$4:$H$1022,4,0)),"",(VLOOKUP(B30,'KAYIT LİSTESİ'!$B$4:$H$1022,4,0)))</f>
        <v/>
      </c>
      <c r="E30" s="226" t="str">
        <f>IF(ISERROR(VLOOKUP(B30,'KAYIT LİSTESİ'!$B$4:$H$1022,5,0)),"",(VLOOKUP(B30,'KAYIT LİSTESİ'!$B$4:$H$1022,5,0)))</f>
        <v/>
      </c>
      <c r="F30" s="226" t="str">
        <f>IF(ISERROR(VLOOKUP(B30,'KAYIT LİSTESİ'!$B$4:$H$1022,6,0)),"",(VLOOKUP(B30,'KAYIT LİSTESİ'!$B$4:$H$1022,6,0)))</f>
        <v/>
      </c>
      <c r="G30" s="188"/>
      <c r="H30" s="240"/>
      <c r="I30" s="68">
        <v>23</v>
      </c>
      <c r="J30" s="225" t="s">
        <v>202</v>
      </c>
      <c r="K30" s="227" t="str">
        <f>IF(ISERROR(VLOOKUP(J30,'KAYIT LİSTESİ'!$B$4:$H$1022,2,0)),"",(VLOOKUP(J30,'KAYIT LİSTESİ'!$B$4:$H$1022,2,0)))</f>
        <v/>
      </c>
      <c r="L30" s="228" t="str">
        <f>IF(ISERROR(VLOOKUP(J30,'KAYIT LİSTESİ'!$B$4:$H$1022,4,0)),"",(VLOOKUP(J30,'KAYIT LİSTESİ'!$B$4:$H$1022,4,0)))</f>
        <v/>
      </c>
      <c r="M30" s="180" t="str">
        <f>IF(ISERROR(VLOOKUP(J30,'KAYIT LİSTESİ'!$B$4:$H$1022,5,0)),"",(VLOOKUP(J30,'KAYIT LİSTESİ'!$B$4:$H$1022,5,0)))</f>
        <v/>
      </c>
      <c r="N30" s="180" t="str">
        <f>IF(ISERROR(VLOOKUP(J30,'KAYIT LİSTESİ'!$B$4:$H$1022,6,0)),"",(VLOOKUP(J30,'KAYIT LİSTESİ'!$B$4:$H$1022,6,0)))</f>
        <v/>
      </c>
      <c r="O30" s="229"/>
    </row>
    <row r="31" spans="1:15" ht="26.25" customHeight="1">
      <c r="A31" s="68">
        <v>11</v>
      </c>
      <c r="B31" s="225" t="s">
        <v>230</v>
      </c>
      <c r="C31" s="69" t="str">
        <f>IF(ISERROR(VLOOKUP(B31,'KAYIT LİSTESİ'!$B$4:$H$1022,2,0)),"",(VLOOKUP(B31,'KAYIT LİSTESİ'!$B$4:$H$1022,2,0)))</f>
        <v/>
      </c>
      <c r="D31" s="119" t="str">
        <f>IF(ISERROR(VLOOKUP(B31,'KAYIT LİSTESİ'!$B$4:$H$1022,4,0)),"",(VLOOKUP(B31,'KAYIT LİSTESİ'!$B$4:$H$1022,4,0)))</f>
        <v/>
      </c>
      <c r="E31" s="226" t="str">
        <f>IF(ISERROR(VLOOKUP(B31,'KAYIT LİSTESİ'!$B$4:$H$1022,5,0)),"",(VLOOKUP(B31,'KAYIT LİSTESİ'!$B$4:$H$1022,5,0)))</f>
        <v/>
      </c>
      <c r="F31" s="226" t="str">
        <f>IF(ISERROR(VLOOKUP(B31,'KAYIT LİSTESİ'!$B$4:$H$1022,6,0)),"",(VLOOKUP(B31,'KAYIT LİSTESİ'!$B$4:$H$1022,6,0)))</f>
        <v/>
      </c>
      <c r="G31" s="188"/>
      <c r="H31" s="240"/>
      <c r="I31" s="68">
        <v>24</v>
      </c>
      <c r="J31" s="225" t="s">
        <v>203</v>
      </c>
      <c r="K31" s="227" t="str">
        <f>IF(ISERROR(VLOOKUP(J31,'KAYIT LİSTESİ'!$B$4:$H$1022,2,0)),"",(VLOOKUP(J31,'KAYIT LİSTESİ'!$B$4:$H$1022,2,0)))</f>
        <v/>
      </c>
      <c r="L31" s="228" t="str">
        <f>IF(ISERROR(VLOOKUP(J31,'KAYIT LİSTESİ'!$B$4:$H$1022,4,0)),"",(VLOOKUP(J31,'KAYIT LİSTESİ'!$B$4:$H$1022,4,0)))</f>
        <v/>
      </c>
      <c r="M31" s="180" t="str">
        <f>IF(ISERROR(VLOOKUP(J31,'KAYIT LİSTESİ'!$B$4:$H$1022,5,0)),"",(VLOOKUP(J31,'KAYIT LİSTESİ'!$B$4:$H$1022,5,0)))</f>
        <v/>
      </c>
      <c r="N31" s="180" t="str">
        <f>IF(ISERROR(VLOOKUP(J31,'KAYIT LİSTESİ'!$B$4:$H$1022,6,0)),"",(VLOOKUP(J31,'KAYIT LİSTESİ'!$B$4:$H$1022,6,0)))</f>
        <v/>
      </c>
      <c r="O31" s="229"/>
    </row>
    <row r="32" spans="1:15" ht="26.25" customHeight="1">
      <c r="A32" s="68">
        <v>12</v>
      </c>
      <c r="B32" s="225" t="s">
        <v>231</v>
      </c>
      <c r="C32" s="69" t="str">
        <f>IF(ISERROR(VLOOKUP(B32,'KAYIT LİSTESİ'!$B$4:$H$1022,2,0)),"",(VLOOKUP(B32,'KAYIT LİSTESİ'!$B$4:$H$1022,2,0)))</f>
        <v/>
      </c>
      <c r="D32" s="119" t="str">
        <f>IF(ISERROR(VLOOKUP(B32,'KAYIT LİSTESİ'!$B$4:$H$1022,4,0)),"",(VLOOKUP(B32,'KAYIT LİSTESİ'!$B$4:$H$1022,4,0)))</f>
        <v/>
      </c>
      <c r="E32" s="226" t="str">
        <f>IF(ISERROR(VLOOKUP(B32,'KAYIT LİSTESİ'!$B$4:$H$1022,5,0)),"",(VLOOKUP(B32,'KAYIT LİSTESİ'!$B$4:$H$1022,5,0)))</f>
        <v/>
      </c>
      <c r="F32" s="226" t="str">
        <f>IF(ISERROR(VLOOKUP(B32,'KAYIT LİSTESİ'!$B$4:$H$1022,6,0)),"",(VLOOKUP(B32,'KAYIT LİSTESİ'!$B$4:$H$1022,6,0)))</f>
        <v/>
      </c>
      <c r="G32" s="188"/>
      <c r="H32" s="240"/>
      <c r="I32" s="68">
        <v>25</v>
      </c>
      <c r="J32" s="225" t="s">
        <v>204</v>
      </c>
      <c r="K32" s="227" t="str">
        <f>IF(ISERROR(VLOOKUP(J32,'KAYIT LİSTESİ'!$B$4:$H$1022,2,0)),"",(VLOOKUP(J32,'KAYIT LİSTESİ'!$B$4:$H$1022,2,0)))</f>
        <v/>
      </c>
      <c r="L32" s="228" t="str">
        <f>IF(ISERROR(VLOOKUP(J32,'KAYIT LİSTESİ'!$B$4:$H$1022,4,0)),"",(VLOOKUP(J32,'KAYIT LİSTESİ'!$B$4:$H$1022,4,0)))</f>
        <v/>
      </c>
      <c r="M32" s="180" t="str">
        <f>IF(ISERROR(VLOOKUP(J32,'KAYIT LİSTESİ'!$B$4:$H$1022,5,0)),"",(VLOOKUP(J32,'KAYIT LİSTESİ'!$B$4:$H$1022,5,0)))</f>
        <v/>
      </c>
      <c r="N32" s="180" t="str">
        <f>IF(ISERROR(VLOOKUP(J32,'KAYIT LİSTESİ'!$B$4:$H$1022,6,0)),"",(VLOOKUP(J32,'KAYIT LİSTESİ'!$B$4:$H$1022,6,0)))</f>
        <v/>
      </c>
      <c r="O32" s="229"/>
    </row>
    <row r="33" spans="1:15" ht="26.25" customHeight="1">
      <c r="A33" s="546" t="s">
        <v>17</v>
      </c>
      <c r="B33" s="547"/>
      <c r="C33" s="547"/>
      <c r="D33" s="547"/>
      <c r="E33" s="547"/>
      <c r="F33" s="547"/>
      <c r="G33" s="547"/>
      <c r="H33" s="240"/>
      <c r="I33" s="539" t="s">
        <v>472</v>
      </c>
      <c r="J33" s="539"/>
      <c r="K33" s="539"/>
      <c r="L33" s="539"/>
      <c r="M33" s="539"/>
      <c r="N33" s="539"/>
      <c r="O33" s="539"/>
    </row>
    <row r="34" spans="1:15" ht="35.25" customHeight="1">
      <c r="A34" s="214" t="s">
        <v>11</v>
      </c>
      <c r="B34" s="214" t="s">
        <v>75</v>
      </c>
      <c r="C34" s="214" t="s">
        <v>74</v>
      </c>
      <c r="D34" s="215" t="s">
        <v>12</v>
      </c>
      <c r="E34" s="216" t="s">
        <v>13</v>
      </c>
      <c r="F34" s="216" t="s">
        <v>179</v>
      </c>
      <c r="G34" s="217" t="s">
        <v>262</v>
      </c>
      <c r="H34" s="240"/>
      <c r="I34" s="241" t="s">
        <v>6</v>
      </c>
      <c r="J34" s="261"/>
      <c r="K34" s="241" t="s">
        <v>73</v>
      </c>
      <c r="L34" s="241" t="s">
        <v>19</v>
      </c>
      <c r="M34" s="241" t="s">
        <v>7</v>
      </c>
      <c r="N34" s="241" t="s">
        <v>178</v>
      </c>
      <c r="O34" s="241" t="s">
        <v>272</v>
      </c>
    </row>
    <row r="35" spans="1:15" ht="26.25" customHeight="1">
      <c r="A35" s="68">
        <v>1</v>
      </c>
      <c r="B35" s="225" t="s">
        <v>60</v>
      </c>
      <c r="C35" s="69">
        <f>IF(ISERROR(VLOOKUP(B35,'KAYIT LİSTESİ'!$B$4:$H$1022,2,0)),"",(VLOOKUP(B35,'KAYIT LİSTESİ'!$B$4:$H$1022,2,0)))</f>
        <v>0</v>
      </c>
      <c r="D35" s="119">
        <f>IF(ISERROR(VLOOKUP(B35,'KAYIT LİSTESİ'!$B$4:$H$1022,4,0)),"",(VLOOKUP(B35,'KAYIT LİSTESİ'!$B$4:$H$1022,4,0)))</f>
        <v>36526</v>
      </c>
      <c r="E35" s="226" t="str">
        <f>IF(ISERROR(VLOOKUP(B35,'KAYIT LİSTESİ'!$B$4:$H$1022,5,0)),"",(VLOOKUP(B35,'KAYIT LİSTESİ'!$B$4:$H$1022,5,0)))</f>
        <v>RECEP AKDAĞ (F)</v>
      </c>
      <c r="F35" s="226" t="str">
        <f>IF(ISERROR(VLOOKUP(B35,'KAYIT LİSTESİ'!$B$4:$H$1022,6,0)),"",(VLOOKUP(B35,'KAYIT LİSTESİ'!$B$4:$H$1022,6,0)))</f>
        <v>BİFA ORTAOKULU</v>
      </c>
      <c r="G35" s="188"/>
      <c r="H35" s="240"/>
      <c r="I35" s="91">
        <v>1</v>
      </c>
      <c r="J35" s="92" t="s">
        <v>348</v>
      </c>
      <c r="K35" s="93">
        <f>IF(ISERROR(VLOOKUP(J35,'KAYIT LİSTESİ'!$B$4:$H$1022,2,0)),"",(VLOOKUP(J35,'KAYIT LİSTESİ'!$B$4:$H$1022,2,0)))</f>
        <v>0</v>
      </c>
      <c r="L35" s="94">
        <f>IF(ISERROR(VLOOKUP(J35,'KAYIT LİSTESİ'!$B$4:$H$1022,4,0)),"",(VLOOKUP(J35,'KAYIT LİSTESİ'!$B$4:$H$1022,4,0)))</f>
        <v>36540</v>
      </c>
      <c r="M35" s="193" t="str">
        <f>IF(ISERROR(VLOOKUP(J35,'KAYIT LİSTESİ'!$B$4:$H$1022,5,0)),"",(VLOOKUP(J35,'KAYIT LİSTESİ'!$B$4:$H$1022,5,0)))</f>
        <v>MELEK TAŞ</v>
      </c>
      <c r="N35" s="193" t="str">
        <f>IF(ISERROR(VLOOKUP(J35,'KAYIT LİSTESİ'!$B$4:$H$1022,6,0)),"",(VLOOKUP(J35,'KAYIT LİSTESİ'!$B$4:$H$1022,6,0)))</f>
        <v>SİİRT OSMAN DEMİR ORTAOKULU</v>
      </c>
      <c r="O35" s="229"/>
    </row>
    <row r="36" spans="1:15" ht="26.25" customHeight="1">
      <c r="A36" s="68">
        <v>2</v>
      </c>
      <c r="B36" s="225" t="s">
        <v>61</v>
      </c>
      <c r="C36" s="69">
        <f>IF(ISERROR(VLOOKUP(B36,'KAYIT LİSTESİ'!$B$4:$H$1022,2,0)),"",(VLOOKUP(B36,'KAYIT LİSTESİ'!$B$4:$H$1022,2,0)))</f>
        <v>0</v>
      </c>
      <c r="D36" s="119" t="str">
        <f>IF(ISERROR(VLOOKUP(B36,'KAYIT LİSTESİ'!$B$4:$H$1022,4,0)),"",(VLOOKUP(B36,'KAYIT LİSTESİ'!$B$4:$H$1022,4,0)))</f>
        <v>03.08.2000</v>
      </c>
      <c r="E36" s="226" t="str">
        <f>IF(ISERROR(VLOOKUP(B36,'KAYIT LİSTESİ'!$B$4:$H$1022,5,0)),"",(VLOOKUP(B36,'KAYIT LİSTESİ'!$B$4:$H$1022,5,0)))</f>
        <v>BATUHAN GEDİK (F)</v>
      </c>
      <c r="F36" s="226" t="str">
        <f>IF(ISERROR(VLOOKUP(B36,'KAYIT LİSTESİ'!$B$4:$H$1022,6,0)),"",(VLOOKUP(B36,'KAYIT LİSTESİ'!$B$4:$H$1022,6,0)))</f>
        <v>BULANCAK ATATÜRK ORTAOKULU</v>
      </c>
      <c r="G36" s="188"/>
      <c r="H36" s="240"/>
      <c r="I36" s="91">
        <v>2</v>
      </c>
      <c r="J36" s="92" t="s">
        <v>349</v>
      </c>
      <c r="K36" s="93">
        <f>IF(ISERROR(VLOOKUP(J36,'KAYIT LİSTESİ'!$B$4:$H$1022,2,0)),"",(VLOOKUP(J36,'KAYIT LİSTESİ'!$B$4:$H$1022,2,0)))</f>
        <v>0</v>
      </c>
      <c r="L36" s="94">
        <f>IF(ISERROR(VLOOKUP(J36,'KAYIT LİSTESİ'!$B$4:$H$1022,4,0)),"",(VLOOKUP(J36,'KAYIT LİSTESİ'!$B$4:$H$1022,4,0)))</f>
        <v>36619</v>
      </c>
      <c r="M36" s="193" t="str">
        <f>IF(ISERROR(VLOOKUP(J36,'KAYIT LİSTESİ'!$B$4:$H$1022,5,0)),"",(VLOOKUP(J36,'KAYIT LİSTESİ'!$B$4:$H$1022,5,0)))</f>
        <v>MURAT VURAL</v>
      </c>
      <c r="N36" s="193" t="str">
        <f>IF(ISERROR(VLOOKUP(J36,'KAYIT LİSTESİ'!$B$4:$H$1022,6,0)),"",(VLOOKUP(J36,'KAYIT LİSTESİ'!$B$4:$H$1022,6,0)))</f>
        <v>MUŞ NAMIK KEMAL YBO</v>
      </c>
      <c r="O36" s="229"/>
    </row>
    <row r="37" spans="1:15" ht="26.25" customHeight="1">
      <c r="A37" s="68">
        <v>3</v>
      </c>
      <c r="B37" s="225" t="s">
        <v>62</v>
      </c>
      <c r="C37" s="69">
        <f>IF(ISERROR(VLOOKUP(B37,'KAYIT LİSTESİ'!$B$4:$H$1022,2,0)),"",(VLOOKUP(B37,'KAYIT LİSTESİ'!$B$4:$H$1022,2,0)))</f>
        <v>0</v>
      </c>
      <c r="D37" s="119" t="str">
        <f>IF(ISERROR(VLOOKUP(B37,'KAYIT LİSTESİ'!$B$4:$H$1022,4,0)),"",(VLOOKUP(B37,'KAYIT LİSTESİ'!$B$4:$H$1022,4,0)))</f>
        <v>-</v>
      </c>
      <c r="E37" s="226" t="str">
        <f>IF(ISERROR(VLOOKUP(B37,'KAYIT LİSTESİ'!$B$4:$H$1022,5,0)),"",(VLOOKUP(B37,'KAYIT LİSTESİ'!$B$4:$H$1022,5,0)))</f>
        <v>RESUL ÇIBIK (F)</v>
      </c>
      <c r="F37" s="226" t="str">
        <f>IF(ISERROR(VLOOKUP(B37,'KAYIT LİSTESİ'!$B$4:$H$1022,6,0)),"",(VLOOKUP(B37,'KAYIT LİSTESİ'!$B$4:$H$1022,6,0)))</f>
        <v>ŞÜKÜFE NİHAL ORTAOKULU</v>
      </c>
      <c r="G37" s="188"/>
      <c r="H37" s="240"/>
      <c r="I37" s="91">
        <v>3</v>
      </c>
      <c r="J37" s="92" t="s">
        <v>350</v>
      </c>
      <c r="K37" s="93">
        <f>IF(ISERROR(VLOOKUP(J37,'KAYIT LİSTESİ'!$B$4:$H$1022,2,0)),"",(VLOOKUP(J37,'KAYIT LİSTESİ'!$B$4:$H$1022,2,0)))</f>
        <v>0</v>
      </c>
      <c r="L37" s="94">
        <f>IF(ISERROR(VLOOKUP(J37,'KAYIT LİSTESİ'!$B$4:$H$1022,4,0)),"",(VLOOKUP(J37,'KAYIT LİSTESİ'!$B$4:$H$1022,4,0)))</f>
        <v>37072</v>
      </c>
      <c r="M37" s="193" t="str">
        <f>IF(ISERROR(VLOOKUP(J37,'KAYIT LİSTESİ'!$B$4:$H$1022,5,0)),"",(VLOOKUP(J37,'KAYIT LİSTESİ'!$B$4:$H$1022,5,0)))</f>
        <v>VEYSI KARDAŞ</v>
      </c>
      <c r="N37" s="193" t="str">
        <f>IF(ISERROR(VLOOKUP(J37,'KAYIT LİSTESİ'!$B$4:$H$1022,6,0)),"",(VLOOKUP(J37,'KAYIT LİSTESİ'!$B$4:$H$1022,6,0)))</f>
        <v>ADANA ŞEHIT İDRIS GÜLER ORTAOKULU</v>
      </c>
      <c r="O37" s="229"/>
    </row>
    <row r="38" spans="1:15" ht="26.25" customHeight="1">
      <c r="A38" s="68">
        <v>4</v>
      </c>
      <c r="B38" s="225" t="s">
        <v>63</v>
      </c>
      <c r="C38" s="69">
        <f>IF(ISERROR(VLOOKUP(B38,'KAYIT LİSTESİ'!$B$4:$H$1022,2,0)),"",(VLOOKUP(B38,'KAYIT LİSTESİ'!$B$4:$H$1022,2,0)))</f>
        <v>0</v>
      </c>
      <c r="D38" s="119">
        <f>IF(ISERROR(VLOOKUP(B38,'KAYIT LİSTESİ'!$B$4:$H$1022,4,0)),"",(VLOOKUP(B38,'KAYIT LİSTESİ'!$B$4:$H$1022,4,0)))</f>
        <v>36526</v>
      </c>
      <c r="E38" s="226" t="str">
        <f>IF(ISERROR(VLOOKUP(B38,'KAYIT LİSTESİ'!$B$4:$H$1022,5,0)),"",(VLOOKUP(B38,'KAYIT LİSTESİ'!$B$4:$H$1022,5,0)))</f>
        <v>DEVRİM ÇELİK (F)</v>
      </c>
      <c r="F38" s="226" t="str">
        <f>IF(ISERROR(VLOOKUP(B38,'KAYIT LİSTESİ'!$B$4:$H$1022,6,0)),"",(VLOOKUP(B38,'KAYIT LİSTESİ'!$B$4:$H$1022,6,0)))</f>
        <v>BUCA KOZAĞAÇ ORTAOKULU</v>
      </c>
      <c r="G38" s="188"/>
      <c r="H38" s="240"/>
      <c r="I38" s="91">
        <v>4</v>
      </c>
      <c r="J38" s="92" t="s">
        <v>351</v>
      </c>
      <c r="K38" s="93">
        <f>IF(ISERROR(VLOOKUP(J38,'KAYIT LİSTESİ'!$B$4:$H$1022,2,0)),"",(VLOOKUP(J38,'KAYIT LİSTESİ'!$B$4:$H$1022,2,0)))</f>
        <v>0</v>
      </c>
      <c r="L38" s="94">
        <f>IF(ISERROR(VLOOKUP(J38,'KAYIT LİSTESİ'!$B$4:$H$1022,4,0)),"",(VLOOKUP(J38,'KAYIT LİSTESİ'!$B$4:$H$1022,4,0)))</f>
        <v>36526</v>
      </c>
      <c r="M38" s="193" t="str">
        <f>IF(ISERROR(VLOOKUP(J38,'KAYIT LİSTESİ'!$B$4:$H$1022,5,0)),"",(VLOOKUP(J38,'KAYIT LİSTESİ'!$B$4:$H$1022,5,0)))</f>
        <v>BİNYAMİN AGGÜL</v>
      </c>
      <c r="N38" s="193" t="str">
        <f>IF(ISERROR(VLOOKUP(J38,'KAYIT LİSTESİ'!$B$4:$H$1022,6,0)),"",(VLOOKUP(J38,'KAYIT LİSTESİ'!$B$4:$H$1022,6,0)))</f>
        <v>İSTANBUL NAMIKKEMAL O O</v>
      </c>
      <c r="O38" s="229"/>
    </row>
    <row r="39" spans="1:15" ht="26.25" customHeight="1">
      <c r="A39" s="68">
        <v>5</v>
      </c>
      <c r="B39" s="225" t="s">
        <v>64</v>
      </c>
      <c r="C39" s="69">
        <f>IF(ISERROR(VLOOKUP(B39,'KAYIT LİSTESİ'!$B$4:$H$1022,2,0)),"",(VLOOKUP(B39,'KAYIT LİSTESİ'!$B$4:$H$1022,2,0)))</f>
        <v>0</v>
      </c>
      <c r="D39" s="119" t="str">
        <f>IF(ISERROR(VLOOKUP(B39,'KAYIT LİSTESİ'!$B$4:$H$1022,4,0)),"",(VLOOKUP(B39,'KAYIT LİSTESİ'!$B$4:$H$1022,4,0)))</f>
        <v>-</v>
      </c>
      <c r="E39" s="226" t="str">
        <f>IF(ISERROR(VLOOKUP(B39,'KAYIT LİSTESİ'!$B$4:$H$1022,5,0)),"",(VLOOKUP(B39,'KAYIT LİSTESİ'!$B$4:$H$1022,5,0)))</f>
        <v>KAMURAN ÖZEN (F)</v>
      </c>
      <c r="F39" s="226" t="str">
        <f>IF(ISERROR(VLOOKUP(B39,'KAYIT LİSTESİ'!$B$4:$H$1022,6,0)),"",(VLOOKUP(B39,'KAYIT LİSTESİ'!$B$4:$H$1022,6,0)))</f>
        <v>24 KASIM ORTAOKULU</v>
      </c>
      <c r="G39" s="188"/>
      <c r="H39" s="240"/>
      <c r="I39" s="91">
        <v>5</v>
      </c>
      <c r="J39" s="92" t="s">
        <v>352</v>
      </c>
      <c r="K39" s="93">
        <f>IF(ISERROR(VLOOKUP(J39,'KAYIT LİSTESİ'!$B$4:$H$1022,2,0)),"",(VLOOKUP(J39,'KAYIT LİSTESİ'!$B$4:$H$1022,2,0)))</f>
        <v>0</v>
      </c>
      <c r="L39" s="94">
        <f>IF(ISERROR(VLOOKUP(J39,'KAYIT LİSTESİ'!$B$4:$H$1022,4,0)),"",(VLOOKUP(J39,'KAYIT LİSTESİ'!$B$4:$H$1022,4,0)))</f>
        <v>36585</v>
      </c>
      <c r="M39" s="193" t="str">
        <f>IF(ISERROR(VLOOKUP(J39,'KAYIT LİSTESİ'!$B$4:$H$1022,5,0)),"",(VLOOKUP(J39,'KAYIT LİSTESİ'!$B$4:$H$1022,5,0)))</f>
        <v>Y.SELİM PİŞGİN</v>
      </c>
      <c r="N39" s="193" t="str">
        <f>IF(ISERROR(VLOOKUP(J39,'KAYIT LİSTESİ'!$B$4:$H$1022,6,0)),"",(VLOOKUP(J39,'KAYIT LİSTESİ'!$B$4:$H$1022,6,0)))</f>
        <v>İZMİR-EVİN LEBLEBİCİOĞLU ORTAOKULU</v>
      </c>
      <c r="O39" s="229"/>
    </row>
    <row r="40" spans="1:15" ht="26.25" customHeight="1">
      <c r="A40" s="68">
        <v>6</v>
      </c>
      <c r="B40" s="225" t="s">
        <v>65</v>
      </c>
      <c r="C40" s="69">
        <f>IF(ISERROR(VLOOKUP(B40,'KAYIT LİSTESİ'!$B$4:$H$1022,2,0)),"",(VLOOKUP(B40,'KAYIT LİSTESİ'!$B$4:$H$1022,2,0)))</f>
        <v>0</v>
      </c>
      <c r="D40" s="119">
        <f>IF(ISERROR(VLOOKUP(B40,'KAYIT LİSTESİ'!$B$4:$H$1022,4,0)),"",(VLOOKUP(B40,'KAYIT LİSTESİ'!$B$4:$H$1022,4,0)))</f>
        <v>36526</v>
      </c>
      <c r="E40" s="226" t="str">
        <f>IF(ISERROR(VLOOKUP(B40,'KAYIT LİSTESİ'!$B$4:$H$1022,5,0)),"",(VLOOKUP(B40,'KAYIT LİSTESİ'!$B$4:$H$1022,5,0)))</f>
        <v>MUSTAFA POLAT (F)</v>
      </c>
      <c r="F40" s="226" t="str">
        <f>IF(ISERROR(VLOOKUP(B40,'KAYIT LİSTESİ'!$B$4:$H$1022,6,0)),"",(VLOOKUP(B40,'KAYIT LİSTESİ'!$B$4:$H$1022,6,0)))</f>
        <v>HÜRRİYET ORTAOKULU</v>
      </c>
      <c r="G40" s="188"/>
      <c r="H40" s="240"/>
      <c r="I40" s="91">
        <v>6</v>
      </c>
      <c r="J40" s="92" t="s">
        <v>353</v>
      </c>
      <c r="K40" s="93">
        <f>IF(ISERROR(VLOOKUP(J40,'KAYIT LİSTESİ'!$B$4:$H$1022,2,0)),"",(VLOOKUP(J40,'KAYIT LİSTESİ'!$B$4:$H$1022,2,0)))</f>
        <v>0</v>
      </c>
      <c r="L40" s="94">
        <f>IF(ISERROR(VLOOKUP(J40,'KAYIT LİSTESİ'!$B$4:$H$1022,4,0)),"",(VLOOKUP(J40,'KAYIT LİSTESİ'!$B$4:$H$1022,4,0)))</f>
        <v>36595</v>
      </c>
      <c r="M40" s="193" t="str">
        <f>IF(ISERROR(VLOOKUP(J40,'KAYIT LİSTESİ'!$B$4:$H$1022,5,0)),"",(VLOOKUP(J40,'KAYIT LİSTESİ'!$B$4:$H$1022,5,0)))</f>
        <v>UĞUR KORKMAZ</v>
      </c>
      <c r="N40" s="193" t="str">
        <f>IF(ISERROR(VLOOKUP(J40,'KAYIT LİSTESİ'!$B$4:$H$1022,6,0)),"",(VLOOKUP(J40,'KAYIT LİSTESİ'!$B$4:$H$1022,6,0)))</f>
        <v>İSTANBUL-PENDİK 75.YIL MESUT YILMAZ ORTA O.</v>
      </c>
      <c r="O40" s="229"/>
    </row>
    <row r="41" spans="1:15" ht="26.25" customHeight="1">
      <c r="A41" s="68">
        <v>7</v>
      </c>
      <c r="B41" s="225" t="s">
        <v>232</v>
      </c>
      <c r="C41" s="69">
        <f>IF(ISERROR(VLOOKUP(B41,'KAYIT LİSTESİ'!$B$4:$H$1022,2,0)),"",(VLOOKUP(B41,'KAYIT LİSTESİ'!$B$4:$H$1022,2,0)))</f>
        <v>0</v>
      </c>
      <c r="D41" s="119">
        <f>IF(ISERROR(VLOOKUP(B41,'KAYIT LİSTESİ'!$B$4:$H$1022,4,0)),"",(VLOOKUP(B41,'KAYIT LİSTESİ'!$B$4:$H$1022,4,0)))</f>
        <v>0</v>
      </c>
      <c r="E41" s="226" t="str">
        <f>IF(ISERROR(VLOOKUP(B41,'KAYIT LİSTESİ'!$B$4:$H$1022,5,0)),"",(VLOOKUP(B41,'KAYIT LİSTESİ'!$B$4:$H$1022,5,0)))</f>
        <v>ANIL KALAYCI (F)</v>
      </c>
      <c r="F41" s="226" t="str">
        <f>IF(ISERROR(VLOOKUP(B41,'KAYIT LİSTESİ'!$B$4:$H$1022,6,0)),"",(VLOOKUP(B41,'KAYIT LİSTESİ'!$B$4:$H$1022,6,0)))</f>
        <v>ALTINYILDIZ KOLEJİ</v>
      </c>
      <c r="G41" s="188"/>
      <c r="H41" s="240"/>
      <c r="I41" s="91">
        <v>7</v>
      </c>
      <c r="J41" s="92" t="s">
        <v>354</v>
      </c>
      <c r="K41" s="93">
        <f>IF(ISERROR(VLOOKUP(J41,'KAYIT LİSTESİ'!$B$4:$H$1022,2,0)),"",(VLOOKUP(J41,'KAYIT LİSTESİ'!$B$4:$H$1022,2,0)))</f>
        <v>0</v>
      </c>
      <c r="L41" s="94">
        <f>IF(ISERROR(VLOOKUP(J41,'KAYIT LİSTESİ'!$B$4:$H$1022,4,0)),"",(VLOOKUP(J41,'KAYIT LİSTESİ'!$B$4:$H$1022,4,0)))</f>
        <v>36821</v>
      </c>
      <c r="M41" s="193" t="str">
        <f>IF(ISERROR(VLOOKUP(J41,'KAYIT LİSTESİ'!$B$4:$H$1022,5,0)),"",(VLOOKUP(J41,'KAYIT LİSTESİ'!$B$4:$H$1022,5,0)))</f>
        <v>AHMET PERÇIN</v>
      </c>
      <c r="N41" s="193" t="str">
        <f>IF(ISERROR(VLOOKUP(J41,'KAYIT LİSTESİ'!$B$4:$H$1022,6,0)),"",(VLOOKUP(J41,'KAYIT LİSTESİ'!$B$4:$H$1022,6,0)))</f>
        <v>SAMSUN- İLKADIM TICARET VE SANAYI ODASI  ORTAOKULU</v>
      </c>
      <c r="O41" s="229"/>
    </row>
    <row r="42" spans="1:15" ht="26.25" customHeight="1">
      <c r="A42" s="68">
        <v>8</v>
      </c>
      <c r="B42" s="225" t="s">
        <v>233</v>
      </c>
      <c r="C42" s="69">
        <f>IF(ISERROR(VLOOKUP(B42,'KAYIT LİSTESİ'!$B$4:$H$1022,2,0)),"",(VLOOKUP(B42,'KAYIT LİSTESİ'!$B$4:$H$1022,2,0)))</f>
        <v>0</v>
      </c>
      <c r="D42" s="119">
        <f>IF(ISERROR(VLOOKUP(B42,'KAYIT LİSTESİ'!$B$4:$H$1022,4,0)),"",(VLOOKUP(B42,'KAYIT LİSTESİ'!$B$4:$H$1022,4,0)))</f>
        <v>36526</v>
      </c>
      <c r="E42" s="226" t="str">
        <f>IF(ISERROR(VLOOKUP(B42,'KAYIT LİSTESİ'!$B$4:$H$1022,5,0)),"",(VLOOKUP(B42,'KAYIT LİSTESİ'!$B$4:$H$1022,5,0)))</f>
        <v>EROL PINARBAŞ (F)</v>
      </c>
      <c r="F42" s="226" t="str">
        <f>IF(ISERROR(VLOOKUP(B42,'KAYIT LİSTESİ'!$B$4:$H$1022,6,0)),"",(VLOOKUP(B42,'KAYIT LİSTESİ'!$B$4:$H$1022,6,0)))</f>
        <v>HONAZ CUMHURİYET ORTAOKULU</v>
      </c>
      <c r="G42" s="188"/>
      <c r="H42" s="240"/>
      <c r="I42" s="91">
        <v>8</v>
      </c>
      <c r="J42" s="92" t="s">
        <v>355</v>
      </c>
      <c r="K42" s="93">
        <f>IF(ISERROR(VLOOKUP(J42,'KAYIT LİSTESİ'!$B$4:$H$1022,2,0)),"",(VLOOKUP(J42,'KAYIT LİSTESİ'!$B$4:$H$1022,2,0)))</f>
        <v>0</v>
      </c>
      <c r="L42" s="94">
        <f>IF(ISERROR(VLOOKUP(J42,'KAYIT LİSTESİ'!$B$4:$H$1022,4,0)),"",(VLOOKUP(J42,'KAYIT LİSTESİ'!$B$4:$H$1022,4,0)))</f>
        <v>36526</v>
      </c>
      <c r="M42" s="193" t="str">
        <f>IF(ISERROR(VLOOKUP(J42,'KAYIT LİSTESİ'!$B$4:$H$1022,5,0)),"",(VLOOKUP(J42,'KAYIT LİSTESİ'!$B$4:$H$1022,5,0)))</f>
        <v>ÖKKEŞ FURKAN KARAKUZULU</v>
      </c>
      <c r="N42" s="193" t="str">
        <f>IF(ISERROR(VLOOKUP(J42,'KAYIT LİSTESİ'!$B$4:$H$1022,6,0)),"",(VLOOKUP(J42,'KAYIT LİSTESİ'!$B$4:$H$1022,6,0)))</f>
        <v>GAZİANTEP HATİCE BÜYÜKBEŞE ORT.</v>
      </c>
      <c r="O42" s="229"/>
    </row>
    <row r="43" spans="1:15" ht="26.25" customHeight="1">
      <c r="A43" s="68">
        <v>9</v>
      </c>
      <c r="B43" s="225" t="s">
        <v>234</v>
      </c>
      <c r="C43" s="69" t="str">
        <f>IF(ISERROR(VLOOKUP(B43,'KAYIT LİSTESİ'!$B$4:$H$1022,2,0)),"",(VLOOKUP(B43,'KAYIT LİSTESİ'!$B$4:$H$1022,2,0)))</f>
        <v/>
      </c>
      <c r="D43" s="119" t="str">
        <f>IF(ISERROR(VLOOKUP(B43,'KAYIT LİSTESİ'!$B$4:$H$1022,4,0)),"",(VLOOKUP(B43,'KAYIT LİSTESİ'!$B$4:$H$1022,4,0)))</f>
        <v/>
      </c>
      <c r="E43" s="226" t="str">
        <f>IF(ISERROR(VLOOKUP(B43,'KAYIT LİSTESİ'!$B$4:$H$1022,5,0)),"",(VLOOKUP(B43,'KAYIT LİSTESİ'!$B$4:$H$1022,5,0)))</f>
        <v/>
      </c>
      <c r="F43" s="226" t="str">
        <f>IF(ISERROR(VLOOKUP(B43,'KAYIT LİSTESİ'!$B$4:$H$1022,6,0)),"",(VLOOKUP(B43,'KAYIT LİSTESİ'!$B$4:$H$1022,6,0)))</f>
        <v/>
      </c>
      <c r="G43" s="188"/>
      <c r="H43" s="240"/>
      <c r="I43" s="91">
        <v>9</v>
      </c>
      <c r="J43" s="92" t="s">
        <v>356</v>
      </c>
      <c r="K43" s="93">
        <f>IF(ISERROR(VLOOKUP(J43,'KAYIT LİSTESİ'!$B$4:$H$1022,2,0)),"",(VLOOKUP(J43,'KAYIT LİSTESİ'!$B$4:$H$1022,2,0)))</f>
        <v>0</v>
      </c>
      <c r="L43" s="94">
        <f>IF(ISERROR(VLOOKUP(J43,'KAYIT LİSTESİ'!$B$4:$H$1022,4,0)),"",(VLOOKUP(J43,'KAYIT LİSTESİ'!$B$4:$H$1022,4,0)))</f>
        <v>36864</v>
      </c>
      <c r="M43" s="193" t="str">
        <f>IF(ISERROR(VLOOKUP(J43,'KAYIT LİSTESİ'!$B$4:$H$1022,5,0)),"",(VLOOKUP(J43,'KAYIT LİSTESİ'!$B$4:$H$1022,5,0)))</f>
        <v>MERT BOZACI</v>
      </c>
      <c r="N43" s="193" t="str">
        <f>IF(ISERROR(VLOOKUP(J43,'KAYIT LİSTESİ'!$B$4:$H$1022,6,0)),"",(VLOOKUP(J43,'KAYIT LİSTESİ'!$B$4:$H$1022,6,0)))</f>
        <v>BURSA ZÜBEYDE HANIM ORTAOKULU</v>
      </c>
      <c r="O43" s="229"/>
    </row>
    <row r="44" spans="1:15" ht="26.25" customHeight="1">
      <c r="A44" s="68">
        <v>10</v>
      </c>
      <c r="B44" s="225" t="s">
        <v>235</v>
      </c>
      <c r="C44" s="69" t="str">
        <f>IF(ISERROR(VLOOKUP(B44,'KAYIT LİSTESİ'!$B$4:$H$1022,2,0)),"",(VLOOKUP(B44,'KAYIT LİSTESİ'!$B$4:$H$1022,2,0)))</f>
        <v/>
      </c>
      <c r="D44" s="119" t="str">
        <f>IF(ISERROR(VLOOKUP(B44,'KAYIT LİSTESİ'!$B$4:$H$1022,4,0)),"",(VLOOKUP(B44,'KAYIT LİSTESİ'!$B$4:$H$1022,4,0)))</f>
        <v/>
      </c>
      <c r="E44" s="226" t="str">
        <f>IF(ISERROR(VLOOKUP(B44,'KAYIT LİSTESİ'!$B$4:$H$1022,5,0)),"",(VLOOKUP(B44,'KAYIT LİSTESİ'!$B$4:$H$1022,5,0)))</f>
        <v/>
      </c>
      <c r="F44" s="226" t="str">
        <f>IF(ISERROR(VLOOKUP(B44,'KAYIT LİSTESİ'!$B$4:$H$1022,6,0)),"",(VLOOKUP(B44,'KAYIT LİSTESİ'!$B$4:$H$1022,6,0)))</f>
        <v/>
      </c>
      <c r="G44" s="188"/>
      <c r="H44" s="240"/>
      <c r="I44" s="91">
        <v>10</v>
      </c>
      <c r="J44" s="92" t="s">
        <v>357</v>
      </c>
      <c r="K44" s="93">
        <f>IF(ISERROR(VLOOKUP(J44,'KAYIT LİSTESİ'!$B$4:$H$1022,2,0)),"",(VLOOKUP(J44,'KAYIT LİSTESİ'!$B$4:$H$1022,2,0)))</f>
        <v>0</v>
      </c>
      <c r="L44" s="94">
        <f>IF(ISERROR(VLOOKUP(J44,'KAYIT LİSTESİ'!$B$4:$H$1022,4,0)),"",(VLOOKUP(J44,'KAYIT LİSTESİ'!$B$4:$H$1022,4,0)))</f>
        <v>36526</v>
      </c>
      <c r="M44" s="193" t="str">
        <f>IF(ISERROR(VLOOKUP(J44,'KAYIT LİSTESİ'!$B$4:$H$1022,5,0)),"",(VLOOKUP(J44,'KAYIT LİSTESİ'!$B$4:$H$1022,5,0)))</f>
        <v>ALPEREN KILIÇARSLAN</v>
      </c>
      <c r="N44" s="193" t="str">
        <f>IF(ISERROR(VLOOKUP(J44,'KAYIT LİSTESİ'!$B$4:$H$1022,6,0)),"",(VLOOKUP(J44,'KAYIT LİSTESİ'!$B$4:$H$1022,6,0)))</f>
        <v>ANKARA MEHMET EMİN YURDAKUL ORTAOKULU</v>
      </c>
      <c r="O44" s="229"/>
    </row>
    <row r="45" spans="1:15" ht="26.25" customHeight="1">
      <c r="A45" s="68">
        <v>11</v>
      </c>
      <c r="B45" s="225" t="s">
        <v>236</v>
      </c>
      <c r="C45" s="69" t="str">
        <f>IF(ISERROR(VLOOKUP(B45,'KAYIT LİSTESİ'!$B$4:$H$1022,2,0)),"",(VLOOKUP(B45,'KAYIT LİSTESİ'!$B$4:$H$1022,2,0)))</f>
        <v/>
      </c>
      <c r="D45" s="119" t="str">
        <f>IF(ISERROR(VLOOKUP(B45,'KAYIT LİSTESİ'!$B$4:$H$1022,4,0)),"",(VLOOKUP(B45,'KAYIT LİSTESİ'!$B$4:$H$1022,4,0)))</f>
        <v/>
      </c>
      <c r="E45" s="226" t="str">
        <f>IF(ISERROR(VLOOKUP(B45,'KAYIT LİSTESİ'!$B$4:$H$1022,5,0)),"",(VLOOKUP(B45,'KAYIT LİSTESİ'!$B$4:$H$1022,5,0)))</f>
        <v/>
      </c>
      <c r="F45" s="226" t="str">
        <f>IF(ISERROR(VLOOKUP(B45,'KAYIT LİSTESİ'!$B$4:$H$1022,6,0)),"",(VLOOKUP(B45,'KAYIT LİSTESİ'!$B$4:$H$1022,6,0)))</f>
        <v/>
      </c>
      <c r="G45" s="188"/>
      <c r="H45" s="240"/>
      <c r="I45" s="91">
        <v>11</v>
      </c>
      <c r="J45" s="92" t="s">
        <v>358</v>
      </c>
      <c r="K45" s="93">
        <f>IF(ISERROR(VLOOKUP(J45,'KAYIT LİSTESİ'!$B$4:$H$1022,2,0)),"",(VLOOKUP(J45,'KAYIT LİSTESİ'!$B$4:$H$1022,2,0)))</f>
        <v>0</v>
      </c>
      <c r="L45" s="94">
        <f>IF(ISERROR(VLOOKUP(J45,'KAYIT LİSTESİ'!$B$4:$H$1022,4,0)),"",(VLOOKUP(J45,'KAYIT LİSTESİ'!$B$4:$H$1022,4,0)))</f>
        <v>36526</v>
      </c>
      <c r="M45" s="193" t="str">
        <f>IF(ISERROR(VLOOKUP(J45,'KAYIT LİSTESİ'!$B$4:$H$1022,5,0)),"",(VLOOKUP(J45,'KAYIT LİSTESİ'!$B$4:$H$1022,5,0)))</f>
        <v>BAYRAM TOPCU</v>
      </c>
      <c r="N45" s="193" t="str">
        <f>IF(ISERROR(VLOOKUP(J45,'KAYIT LİSTESİ'!$B$4:$H$1022,6,0)),"",(VLOOKUP(J45,'KAYIT LİSTESİ'!$B$4:$H$1022,6,0)))</f>
        <v>MERSİN-SİLİFKE ATATÜRK ORTAOKULU</v>
      </c>
      <c r="O45" s="229"/>
    </row>
    <row r="46" spans="1:15" ht="26.25" customHeight="1">
      <c r="A46" s="68">
        <v>12</v>
      </c>
      <c r="B46" s="225" t="s">
        <v>237</v>
      </c>
      <c r="C46" s="69" t="str">
        <f>IF(ISERROR(VLOOKUP(B46,'KAYIT LİSTESİ'!$B$4:$H$1022,2,0)),"",(VLOOKUP(B46,'KAYIT LİSTESİ'!$B$4:$H$1022,2,0)))</f>
        <v/>
      </c>
      <c r="D46" s="119" t="str">
        <f>IF(ISERROR(VLOOKUP(B46,'KAYIT LİSTESİ'!$B$4:$H$1022,4,0)),"",(VLOOKUP(B46,'KAYIT LİSTESİ'!$B$4:$H$1022,4,0)))</f>
        <v/>
      </c>
      <c r="E46" s="226" t="str">
        <f>IF(ISERROR(VLOOKUP(B46,'KAYIT LİSTESİ'!$B$4:$H$1022,5,0)),"",(VLOOKUP(B46,'KAYIT LİSTESİ'!$B$4:$H$1022,5,0)))</f>
        <v/>
      </c>
      <c r="F46" s="226" t="str">
        <f>IF(ISERROR(VLOOKUP(B46,'KAYIT LİSTESİ'!$B$4:$H$1022,6,0)),"",(VLOOKUP(B46,'KAYIT LİSTESİ'!$B$4:$H$1022,6,0)))</f>
        <v/>
      </c>
      <c r="G46" s="188"/>
      <c r="H46" s="240"/>
      <c r="I46" s="91">
        <v>12</v>
      </c>
      <c r="J46" s="92" t="s">
        <v>359</v>
      </c>
      <c r="K46" s="93">
        <f>IF(ISERROR(VLOOKUP(J46,'KAYIT LİSTESİ'!$B$4:$H$1022,2,0)),"",(VLOOKUP(J46,'KAYIT LİSTESİ'!$B$4:$H$1022,2,0)))</f>
        <v>0</v>
      </c>
      <c r="L46" s="94">
        <f>IF(ISERROR(VLOOKUP(J46,'KAYIT LİSTESİ'!$B$4:$H$1022,4,0)),"",(VLOOKUP(J46,'KAYIT LİSTESİ'!$B$4:$H$1022,4,0)))</f>
        <v>36647</v>
      </c>
      <c r="M46" s="193" t="str">
        <f>IF(ISERROR(VLOOKUP(J46,'KAYIT LİSTESİ'!$B$4:$H$1022,5,0)),"",(VLOOKUP(J46,'KAYIT LİSTESİ'!$B$4:$H$1022,5,0)))</f>
        <v>KADİR KILIÇ</v>
      </c>
      <c r="N46" s="193" t="str">
        <f>IF(ISERROR(VLOOKUP(J46,'KAYIT LİSTESİ'!$B$4:$H$1022,6,0)),"",(VLOOKUP(J46,'KAYIT LİSTESİ'!$B$4:$H$1022,6,0)))</f>
        <v>İZMİR-ŞEHİT TEĞMEN MURAT ARSLANTÜRK ORTAOKULU</v>
      </c>
      <c r="O46" s="229"/>
    </row>
    <row r="47" spans="1:15" ht="26.25" customHeight="1">
      <c r="A47" s="546" t="s">
        <v>42</v>
      </c>
      <c r="B47" s="547"/>
      <c r="C47" s="547"/>
      <c r="D47" s="547"/>
      <c r="E47" s="547"/>
      <c r="F47" s="547"/>
      <c r="G47" s="547"/>
      <c r="H47" s="240"/>
      <c r="I47" s="91">
        <v>13</v>
      </c>
      <c r="J47" s="92" t="s">
        <v>360</v>
      </c>
      <c r="K47" s="93">
        <f>IF(ISERROR(VLOOKUP(J47,'KAYIT LİSTESİ'!$B$4:$H$1022,2,0)),"",(VLOOKUP(J47,'KAYIT LİSTESİ'!$B$4:$H$1022,2,0)))</f>
        <v>0</v>
      </c>
      <c r="L47" s="94">
        <f>IF(ISERROR(VLOOKUP(J47,'KAYIT LİSTESİ'!$B$4:$H$1022,4,0)),"",(VLOOKUP(J47,'KAYIT LİSTESİ'!$B$4:$H$1022,4,0)))</f>
        <v>36750</v>
      </c>
      <c r="M47" s="193" t="str">
        <f>IF(ISERROR(VLOOKUP(J47,'KAYIT LİSTESİ'!$B$4:$H$1022,5,0)),"",(VLOOKUP(J47,'KAYIT LİSTESİ'!$B$4:$H$1022,5,0)))</f>
        <v>Rıdvan Emirhan AKIN</v>
      </c>
      <c r="N47" s="193" t="str">
        <f>IF(ISERROR(VLOOKUP(J47,'KAYIT LİSTESİ'!$B$4:$H$1022,6,0)),"",(VLOOKUP(J47,'KAYIT LİSTESİ'!$B$4:$H$1022,6,0)))</f>
        <v>SİVAS ZİYA GÖKALP O.O</v>
      </c>
      <c r="O47" s="229"/>
    </row>
    <row r="48" spans="1:15" ht="26.25" customHeight="1">
      <c r="A48" s="214" t="s">
        <v>11</v>
      </c>
      <c r="B48" s="214" t="s">
        <v>75</v>
      </c>
      <c r="C48" s="214" t="s">
        <v>74</v>
      </c>
      <c r="D48" s="215" t="s">
        <v>12</v>
      </c>
      <c r="E48" s="216" t="s">
        <v>13</v>
      </c>
      <c r="F48" s="216" t="s">
        <v>179</v>
      </c>
      <c r="G48" s="217" t="s">
        <v>262</v>
      </c>
      <c r="H48" s="240"/>
      <c r="I48" s="91">
        <v>14</v>
      </c>
      <c r="J48" s="92" t="s">
        <v>361</v>
      </c>
      <c r="K48" s="93">
        <f>IF(ISERROR(VLOOKUP(J48,'KAYIT LİSTESİ'!$B$4:$H$1022,2,0)),"",(VLOOKUP(J48,'KAYIT LİSTESİ'!$B$4:$H$1022,2,0)))</f>
        <v>0</v>
      </c>
      <c r="L48" s="94">
        <f>IF(ISERROR(VLOOKUP(J48,'KAYIT LİSTESİ'!$B$4:$H$1022,4,0)),"",(VLOOKUP(J48,'KAYIT LİSTESİ'!$B$4:$H$1022,4,0)))</f>
        <v>36706</v>
      </c>
      <c r="M48" s="193" t="str">
        <f>IF(ISERROR(VLOOKUP(J48,'KAYIT LİSTESİ'!$B$4:$H$1022,5,0)),"",(VLOOKUP(J48,'KAYIT LİSTESİ'!$B$4:$H$1022,5,0)))</f>
        <v>SEMİH ARIGAN</v>
      </c>
      <c r="N48" s="193" t="str">
        <f>IF(ISERROR(VLOOKUP(J48,'KAYIT LİSTESİ'!$B$4:$H$1022,6,0)),"",(VLOOKUP(J48,'KAYIT LİSTESİ'!$B$4:$H$1022,6,0)))</f>
        <v>KKTC OĞUZ VELİ ORTAOKULU</v>
      </c>
      <c r="O48" s="229"/>
    </row>
    <row r="49" spans="1:15" ht="26.25" customHeight="1">
      <c r="A49" s="68">
        <v>1</v>
      </c>
      <c r="B49" s="225" t="s">
        <v>66</v>
      </c>
      <c r="C49" s="69" t="str">
        <f>IF(ISERROR(VLOOKUP(B49,'KAYIT LİSTESİ'!$B$4:$H$1022,2,0)),"",(VLOOKUP(B49,'KAYIT LİSTESİ'!$B$4:$H$1022,2,0)))</f>
        <v/>
      </c>
      <c r="D49" s="119" t="str">
        <f>IF(ISERROR(VLOOKUP(B49,'KAYIT LİSTESİ'!$B$4:$H$1022,4,0)),"",(VLOOKUP(B49,'KAYIT LİSTESİ'!$B$4:$H$1022,4,0)))</f>
        <v/>
      </c>
      <c r="E49" s="226" t="str">
        <f>IF(ISERROR(VLOOKUP(B49,'KAYIT LİSTESİ'!$B$4:$H$1022,5,0)),"",(VLOOKUP(B49,'KAYIT LİSTESİ'!$B$4:$H$1022,5,0)))</f>
        <v/>
      </c>
      <c r="F49" s="226" t="str">
        <f>IF(ISERROR(VLOOKUP(B49,'KAYIT LİSTESİ'!$B$4:$H$1022,6,0)),"",(VLOOKUP(B49,'KAYIT LİSTESİ'!$B$4:$H$1022,6,0)))</f>
        <v/>
      </c>
      <c r="G49" s="188"/>
      <c r="H49" s="240"/>
      <c r="I49" s="91">
        <v>15</v>
      </c>
      <c r="J49" s="92" t="s">
        <v>362</v>
      </c>
      <c r="K49" s="93">
        <f>IF(ISERROR(VLOOKUP(J49,'KAYIT LİSTESİ'!$B$4:$H$1022,2,0)),"",(VLOOKUP(J49,'KAYIT LİSTESİ'!$B$4:$H$1022,2,0)))</f>
        <v>0</v>
      </c>
      <c r="L49" s="94">
        <f>IF(ISERROR(VLOOKUP(J49,'KAYIT LİSTESİ'!$B$4:$H$1022,4,0)),"",(VLOOKUP(J49,'KAYIT LİSTESİ'!$B$4:$H$1022,4,0)))</f>
        <v>36526</v>
      </c>
      <c r="M49" s="193" t="str">
        <f>IF(ISERROR(VLOOKUP(J49,'KAYIT LİSTESİ'!$B$4:$H$1022,5,0)),"",(VLOOKUP(J49,'KAYIT LİSTESİ'!$B$4:$H$1022,5,0)))</f>
        <v>ALPEREN ÖZÇELİK</v>
      </c>
      <c r="N49" s="193" t="str">
        <f>IF(ISERROR(VLOOKUP(J49,'KAYIT LİSTESİ'!$B$4:$H$1022,6,0)),"",(VLOOKUP(J49,'KAYIT LİSTESİ'!$B$4:$H$1022,6,0)))</f>
        <v>ESKİŞEHİR-ŞEHİT ALİ GAFFAR OKKAN ORTAOKULU</v>
      </c>
      <c r="O49" s="229"/>
    </row>
    <row r="50" spans="1:15" ht="26.25" customHeight="1">
      <c r="A50" s="68">
        <v>2</v>
      </c>
      <c r="B50" s="225" t="s">
        <v>67</v>
      </c>
      <c r="C50" s="69" t="str">
        <f>IF(ISERROR(VLOOKUP(B50,'KAYIT LİSTESİ'!$B$4:$H$1022,2,0)),"",(VLOOKUP(B50,'KAYIT LİSTESİ'!$B$4:$H$1022,2,0)))</f>
        <v/>
      </c>
      <c r="D50" s="119" t="str">
        <f>IF(ISERROR(VLOOKUP(B50,'KAYIT LİSTESİ'!$B$4:$H$1022,4,0)),"",(VLOOKUP(B50,'KAYIT LİSTESİ'!$B$4:$H$1022,4,0)))</f>
        <v/>
      </c>
      <c r="E50" s="226" t="str">
        <f>IF(ISERROR(VLOOKUP(B50,'KAYIT LİSTESİ'!$B$4:$H$1022,5,0)),"",(VLOOKUP(B50,'KAYIT LİSTESİ'!$B$4:$H$1022,5,0)))</f>
        <v/>
      </c>
      <c r="F50" s="226" t="str">
        <f>IF(ISERROR(VLOOKUP(B50,'KAYIT LİSTESİ'!$B$4:$H$1022,6,0)),"",(VLOOKUP(B50,'KAYIT LİSTESİ'!$B$4:$H$1022,6,0)))</f>
        <v/>
      </c>
      <c r="G50" s="188"/>
      <c r="H50" s="240"/>
      <c r="I50" s="91">
        <v>16</v>
      </c>
      <c r="J50" s="92" t="s">
        <v>363</v>
      </c>
      <c r="K50" s="93">
        <f>IF(ISERROR(VLOOKUP(J50,'KAYIT LİSTESİ'!$B$4:$H$1022,2,0)),"",(VLOOKUP(J50,'KAYIT LİSTESİ'!$B$4:$H$1022,2,0)))</f>
        <v>0</v>
      </c>
      <c r="L50" s="94">
        <f>IF(ISERROR(VLOOKUP(J50,'KAYIT LİSTESİ'!$B$4:$H$1022,4,0)),"",(VLOOKUP(J50,'KAYIT LİSTESİ'!$B$4:$H$1022,4,0)))</f>
        <v>36530</v>
      </c>
      <c r="M50" s="193" t="str">
        <f>IF(ISERROR(VLOOKUP(J50,'KAYIT LİSTESİ'!$B$4:$H$1022,5,0)),"",(VLOOKUP(J50,'KAYIT LİSTESİ'!$B$4:$H$1022,5,0)))</f>
        <v>FARUK GENCER</v>
      </c>
      <c r="N50" s="193" t="str">
        <f>IF(ISERROR(VLOOKUP(J50,'KAYIT LİSTESİ'!$B$4:$H$1022,6,0)),"",(VLOOKUP(J50,'KAYIT LİSTESİ'!$B$4:$H$1022,6,0)))</f>
        <v>KKTC YAKIN DOĞU KOLEJİ</v>
      </c>
      <c r="O50" s="229"/>
    </row>
    <row r="51" spans="1:15" ht="26.25" customHeight="1">
      <c r="A51" s="68">
        <v>3</v>
      </c>
      <c r="B51" s="225" t="s">
        <v>68</v>
      </c>
      <c r="C51" s="69" t="str">
        <f>IF(ISERROR(VLOOKUP(B51,'KAYIT LİSTESİ'!$B$4:$H$1022,2,0)),"",(VLOOKUP(B51,'KAYIT LİSTESİ'!$B$4:$H$1022,2,0)))</f>
        <v/>
      </c>
      <c r="D51" s="119" t="str">
        <f>IF(ISERROR(VLOOKUP(B51,'KAYIT LİSTESİ'!$B$4:$H$1022,4,0)),"",(VLOOKUP(B51,'KAYIT LİSTESİ'!$B$4:$H$1022,4,0)))</f>
        <v/>
      </c>
      <c r="E51" s="226" t="str">
        <f>IF(ISERROR(VLOOKUP(B51,'KAYIT LİSTESİ'!$B$4:$H$1022,5,0)),"",(VLOOKUP(B51,'KAYIT LİSTESİ'!$B$4:$H$1022,5,0)))</f>
        <v/>
      </c>
      <c r="F51" s="226" t="str">
        <f>IF(ISERROR(VLOOKUP(B51,'KAYIT LİSTESİ'!$B$4:$H$1022,6,0)),"",(VLOOKUP(B51,'KAYIT LİSTESİ'!$B$4:$H$1022,6,0)))</f>
        <v/>
      </c>
      <c r="G51" s="188"/>
      <c r="H51" s="240"/>
      <c r="I51" s="91">
        <v>17</v>
      </c>
      <c r="J51" s="92" t="s">
        <v>364</v>
      </c>
      <c r="K51" s="93">
        <f>IF(ISERROR(VLOOKUP(J51,'KAYIT LİSTESİ'!$B$4:$H$1022,2,0)),"",(VLOOKUP(J51,'KAYIT LİSTESİ'!$B$4:$H$1022,2,0)))</f>
        <v>0</v>
      </c>
      <c r="L51" s="94">
        <f>IF(ISERROR(VLOOKUP(J51,'KAYIT LİSTESİ'!$B$4:$H$1022,4,0)),"",(VLOOKUP(J51,'KAYIT LİSTESİ'!$B$4:$H$1022,4,0)))</f>
        <v>36772</v>
      </c>
      <c r="M51" s="193" t="str">
        <f>IF(ISERROR(VLOOKUP(J51,'KAYIT LİSTESİ'!$B$4:$H$1022,5,0)),"",(VLOOKUP(J51,'KAYIT LİSTESİ'!$B$4:$H$1022,5,0)))</f>
        <v>FURKAN KIZGIN (F)</v>
      </c>
      <c r="N51" s="193" t="str">
        <f>IF(ISERROR(VLOOKUP(J51,'KAYIT LİSTESİ'!$B$4:$H$1022,6,0)),"",(VLOOKUP(J51,'KAYIT LİSTESİ'!$B$4:$H$1022,6,0)))</f>
        <v>HOCABEY TOKİ ORTAOKULU</v>
      </c>
      <c r="O51" s="229"/>
    </row>
    <row r="52" spans="1:15" ht="26.25" customHeight="1">
      <c r="A52" s="68">
        <v>4</v>
      </c>
      <c r="B52" s="225" t="s">
        <v>69</v>
      </c>
      <c r="C52" s="69" t="str">
        <f>IF(ISERROR(VLOOKUP(B52,'KAYIT LİSTESİ'!$B$4:$H$1022,2,0)),"",(VLOOKUP(B52,'KAYIT LİSTESİ'!$B$4:$H$1022,2,0)))</f>
        <v/>
      </c>
      <c r="D52" s="119" t="str">
        <f>IF(ISERROR(VLOOKUP(B52,'KAYIT LİSTESİ'!$B$4:$H$1022,4,0)),"",(VLOOKUP(B52,'KAYIT LİSTESİ'!$B$4:$H$1022,4,0)))</f>
        <v/>
      </c>
      <c r="E52" s="226" t="str">
        <f>IF(ISERROR(VLOOKUP(B52,'KAYIT LİSTESİ'!$B$4:$H$1022,5,0)),"",(VLOOKUP(B52,'KAYIT LİSTESİ'!$B$4:$H$1022,5,0)))</f>
        <v/>
      </c>
      <c r="F52" s="226" t="str">
        <f>IF(ISERROR(VLOOKUP(B52,'KAYIT LİSTESİ'!$B$4:$H$1022,6,0)),"",(VLOOKUP(B52,'KAYIT LİSTESİ'!$B$4:$H$1022,6,0)))</f>
        <v/>
      </c>
      <c r="G52" s="188"/>
      <c r="H52" s="240"/>
      <c r="I52" s="91">
        <v>18</v>
      </c>
      <c r="J52" s="92" t="s">
        <v>365</v>
      </c>
      <c r="K52" s="93">
        <f>IF(ISERROR(VLOOKUP(J52,'KAYIT LİSTESİ'!$B$4:$H$1022,2,0)),"",(VLOOKUP(J52,'KAYIT LİSTESİ'!$B$4:$H$1022,2,0)))</f>
        <v>0</v>
      </c>
      <c r="L52" s="94">
        <f>IF(ISERROR(VLOOKUP(J52,'KAYIT LİSTESİ'!$B$4:$H$1022,4,0)),"",(VLOOKUP(J52,'KAYIT LİSTESİ'!$B$4:$H$1022,4,0)))</f>
        <v>36594</v>
      </c>
      <c r="M52" s="193" t="str">
        <f>IF(ISERROR(VLOOKUP(J52,'KAYIT LİSTESİ'!$B$4:$H$1022,5,0)),"",(VLOOKUP(J52,'KAYIT LİSTESİ'!$B$4:$H$1022,5,0)))</f>
        <v>EMRE GÜDÜK (F)</v>
      </c>
      <c r="N52" s="193" t="str">
        <f>IF(ISERROR(VLOOKUP(J52,'KAYIT LİSTESİ'!$B$4:$H$1022,6,0)),"",(VLOOKUP(J52,'KAYIT LİSTESİ'!$B$4:$H$1022,6,0)))</f>
        <v xml:space="preserve">EYNESİL ŞEHİT ŞAHİN ABANOZ ORTAOKULU </v>
      </c>
      <c r="O52" s="229"/>
    </row>
    <row r="53" spans="1:15" ht="26.25" customHeight="1">
      <c r="A53" s="68">
        <v>5</v>
      </c>
      <c r="B53" s="225" t="s">
        <v>70</v>
      </c>
      <c r="C53" s="69" t="str">
        <f>IF(ISERROR(VLOOKUP(B53,'KAYIT LİSTESİ'!$B$4:$H$1022,2,0)),"",(VLOOKUP(B53,'KAYIT LİSTESİ'!$B$4:$H$1022,2,0)))</f>
        <v/>
      </c>
      <c r="D53" s="119" t="str">
        <f>IF(ISERROR(VLOOKUP(B53,'KAYIT LİSTESİ'!$B$4:$H$1022,4,0)),"",(VLOOKUP(B53,'KAYIT LİSTESİ'!$B$4:$H$1022,4,0)))</f>
        <v/>
      </c>
      <c r="E53" s="226" t="str">
        <f>IF(ISERROR(VLOOKUP(B53,'KAYIT LİSTESİ'!$B$4:$H$1022,5,0)),"",(VLOOKUP(B53,'KAYIT LİSTESİ'!$B$4:$H$1022,5,0)))</f>
        <v/>
      </c>
      <c r="F53" s="226" t="str">
        <f>IF(ISERROR(VLOOKUP(B53,'KAYIT LİSTESİ'!$B$4:$H$1022,6,0)),"",(VLOOKUP(B53,'KAYIT LİSTESİ'!$B$4:$H$1022,6,0)))</f>
        <v/>
      </c>
      <c r="G53" s="188"/>
      <c r="H53" s="240"/>
      <c r="I53" s="91">
        <v>19</v>
      </c>
      <c r="J53" s="92" t="s">
        <v>366</v>
      </c>
      <c r="K53" s="93">
        <f>IF(ISERROR(VLOOKUP(J53,'KAYIT LİSTESİ'!$B$4:$H$1022,2,0)),"",(VLOOKUP(J53,'KAYIT LİSTESİ'!$B$4:$H$1022,2,0)))</f>
        <v>0</v>
      </c>
      <c r="L53" s="94">
        <f>IF(ISERROR(VLOOKUP(J53,'KAYIT LİSTESİ'!$B$4:$H$1022,4,0)),"",(VLOOKUP(J53,'KAYIT LİSTESİ'!$B$4:$H$1022,4,0)))</f>
        <v>36979</v>
      </c>
      <c r="M53" s="193" t="str">
        <f>IF(ISERROR(VLOOKUP(J53,'KAYIT LİSTESİ'!$B$4:$H$1022,5,0)),"",(VLOOKUP(J53,'KAYIT LİSTESİ'!$B$4:$H$1022,5,0)))</f>
        <v>EREN DAĞLI (F)</v>
      </c>
      <c r="N53" s="193" t="str">
        <f>IF(ISERROR(VLOOKUP(J53,'KAYIT LİSTESİ'!$B$4:$H$1022,6,0)),"",(VLOOKUP(J53,'KAYIT LİSTESİ'!$B$4:$H$1022,6,0)))</f>
        <v>ZONGULDAK YAYLA ORTAOKULU</v>
      </c>
      <c r="O53" s="229"/>
    </row>
    <row r="54" spans="1:15" ht="26.25" customHeight="1">
      <c r="A54" s="68">
        <v>6</v>
      </c>
      <c r="B54" s="225" t="s">
        <v>71</v>
      </c>
      <c r="C54" s="69" t="str">
        <f>IF(ISERROR(VLOOKUP(B54,'KAYIT LİSTESİ'!$B$4:$H$1022,2,0)),"",(VLOOKUP(B54,'KAYIT LİSTESİ'!$B$4:$H$1022,2,0)))</f>
        <v/>
      </c>
      <c r="D54" s="119" t="str">
        <f>IF(ISERROR(VLOOKUP(B54,'KAYIT LİSTESİ'!$B$4:$H$1022,4,0)),"",(VLOOKUP(B54,'KAYIT LİSTESİ'!$B$4:$H$1022,4,0)))</f>
        <v/>
      </c>
      <c r="E54" s="226" t="str">
        <f>IF(ISERROR(VLOOKUP(B54,'KAYIT LİSTESİ'!$B$4:$H$1022,5,0)),"",(VLOOKUP(B54,'KAYIT LİSTESİ'!$B$4:$H$1022,5,0)))</f>
        <v/>
      </c>
      <c r="F54" s="226" t="str">
        <f>IF(ISERROR(VLOOKUP(B54,'KAYIT LİSTESİ'!$B$4:$H$1022,6,0)),"",(VLOOKUP(B54,'KAYIT LİSTESİ'!$B$4:$H$1022,6,0)))</f>
        <v/>
      </c>
      <c r="G54" s="188"/>
      <c r="H54" s="240"/>
      <c r="I54" s="91">
        <v>20</v>
      </c>
      <c r="J54" s="92" t="s">
        <v>367</v>
      </c>
      <c r="K54" s="93">
        <f>IF(ISERROR(VLOOKUP(J54,'KAYIT LİSTESİ'!$B$4:$H$1022,2,0)),"",(VLOOKUP(J54,'KAYIT LİSTESİ'!$B$4:$H$1022,2,0)))</f>
        <v>0</v>
      </c>
      <c r="L54" s="94">
        <f>IF(ISERROR(VLOOKUP(J54,'KAYIT LİSTESİ'!$B$4:$H$1022,4,0)),"",(VLOOKUP(J54,'KAYIT LİSTESİ'!$B$4:$H$1022,4,0)))</f>
        <v>36797</v>
      </c>
      <c r="M54" s="193" t="str">
        <f>IF(ISERROR(VLOOKUP(J54,'KAYIT LİSTESİ'!$B$4:$H$1022,5,0)),"",(VLOOKUP(J54,'KAYIT LİSTESİ'!$B$4:$H$1022,5,0)))</f>
        <v>ABDÜLKADİR YANILMA (F)</v>
      </c>
      <c r="N54" s="193" t="str">
        <f>IF(ISERROR(VLOOKUP(J54,'KAYIT LİSTESİ'!$B$4:$H$1022,6,0)),"",(VLOOKUP(J54,'KAYIT LİSTESİ'!$B$4:$H$1022,6,0)))</f>
        <v>KUŞADASI PAKİZE KAMİL ÇAĞLAYAN ORTAOKULU</v>
      </c>
      <c r="O54" s="229"/>
    </row>
    <row r="55" spans="1:15" ht="26.25" customHeight="1">
      <c r="A55" s="68">
        <v>7</v>
      </c>
      <c r="B55" s="225" t="s">
        <v>238</v>
      </c>
      <c r="C55" s="69" t="str">
        <f>IF(ISERROR(VLOOKUP(B55,'KAYIT LİSTESİ'!$B$4:$H$1022,2,0)),"",(VLOOKUP(B55,'KAYIT LİSTESİ'!$B$4:$H$1022,2,0)))</f>
        <v/>
      </c>
      <c r="D55" s="119" t="str">
        <f>IF(ISERROR(VLOOKUP(B55,'KAYIT LİSTESİ'!$B$4:$H$1022,4,0)),"",(VLOOKUP(B55,'KAYIT LİSTESİ'!$B$4:$H$1022,4,0)))</f>
        <v/>
      </c>
      <c r="E55" s="226" t="str">
        <f>IF(ISERROR(VLOOKUP(B55,'KAYIT LİSTESİ'!$B$4:$H$1022,5,0)),"",(VLOOKUP(B55,'KAYIT LİSTESİ'!$B$4:$H$1022,5,0)))</f>
        <v/>
      </c>
      <c r="F55" s="226" t="str">
        <f>IF(ISERROR(VLOOKUP(B55,'KAYIT LİSTESİ'!$B$4:$H$1022,6,0)),"",(VLOOKUP(B55,'KAYIT LİSTESİ'!$B$4:$H$1022,6,0)))</f>
        <v/>
      </c>
      <c r="G55" s="188"/>
      <c r="H55" s="240"/>
      <c r="I55" s="91">
        <v>21</v>
      </c>
      <c r="J55" s="92" t="s">
        <v>368</v>
      </c>
      <c r="K55" s="93">
        <f>IF(ISERROR(VLOOKUP(J55,'KAYIT LİSTESİ'!$B$4:$H$1022,2,0)),"",(VLOOKUP(J55,'KAYIT LİSTESİ'!$B$4:$H$1022,2,0)))</f>
        <v>0</v>
      </c>
      <c r="L55" s="94">
        <f>IF(ISERROR(VLOOKUP(J55,'KAYIT LİSTESİ'!$B$4:$H$1022,4,0)),"",(VLOOKUP(J55,'KAYIT LİSTESİ'!$B$4:$H$1022,4,0)))</f>
        <v>36731</v>
      </c>
      <c r="M55" s="193" t="str">
        <f>IF(ISERROR(VLOOKUP(J55,'KAYIT LİSTESİ'!$B$4:$H$1022,5,0)),"",(VLOOKUP(J55,'KAYIT LİSTESİ'!$B$4:$H$1022,5,0)))</f>
        <v>BERKAY MAĞDEN (F)</v>
      </c>
      <c r="N55" s="193" t="str">
        <f>IF(ISERROR(VLOOKUP(J55,'KAYIT LİSTESİ'!$B$4:$H$1022,6,0)),"",(VLOOKUP(J55,'KAYIT LİSTESİ'!$B$4:$H$1022,6,0)))</f>
        <v>BAYADI ORTAOKULU</v>
      </c>
      <c r="O55" s="229"/>
    </row>
    <row r="56" spans="1:15" ht="26.25" customHeight="1">
      <c r="A56" s="68">
        <v>8</v>
      </c>
      <c r="B56" s="225" t="s">
        <v>239</v>
      </c>
      <c r="C56" s="69" t="str">
        <f>IF(ISERROR(VLOOKUP(B56,'KAYIT LİSTESİ'!$B$4:$H$1022,2,0)),"",(VLOOKUP(B56,'KAYIT LİSTESİ'!$B$4:$H$1022,2,0)))</f>
        <v/>
      </c>
      <c r="D56" s="119" t="str">
        <f>IF(ISERROR(VLOOKUP(B56,'KAYIT LİSTESİ'!$B$4:$H$1022,4,0)),"",(VLOOKUP(B56,'KAYIT LİSTESİ'!$B$4:$H$1022,4,0)))</f>
        <v/>
      </c>
      <c r="E56" s="226" t="str">
        <f>IF(ISERROR(VLOOKUP(B56,'KAYIT LİSTESİ'!$B$4:$H$1022,5,0)),"",(VLOOKUP(B56,'KAYIT LİSTESİ'!$B$4:$H$1022,5,0)))</f>
        <v/>
      </c>
      <c r="F56" s="226" t="str">
        <f>IF(ISERROR(VLOOKUP(B56,'KAYIT LİSTESİ'!$B$4:$H$1022,6,0)),"",(VLOOKUP(B56,'KAYIT LİSTESİ'!$B$4:$H$1022,6,0)))</f>
        <v/>
      </c>
      <c r="G56" s="188"/>
      <c r="H56" s="240"/>
      <c r="I56" s="91">
        <v>22</v>
      </c>
      <c r="J56" s="92" t="s">
        <v>369</v>
      </c>
      <c r="K56" s="93">
        <f>IF(ISERROR(VLOOKUP(J56,'KAYIT LİSTESİ'!$B$4:$H$1022,2,0)),"",(VLOOKUP(J56,'KAYIT LİSTESİ'!$B$4:$H$1022,2,0)))</f>
        <v>0</v>
      </c>
      <c r="L56" s="94">
        <f>IF(ISERROR(VLOOKUP(J56,'KAYIT LİSTESİ'!$B$4:$H$1022,4,0)),"",(VLOOKUP(J56,'KAYIT LİSTESİ'!$B$4:$H$1022,4,0)))</f>
        <v>36716</v>
      </c>
      <c r="M56" s="193" t="str">
        <f>IF(ISERROR(VLOOKUP(J56,'KAYIT LİSTESİ'!$B$4:$H$1022,5,0)),"",(VLOOKUP(J56,'KAYIT LİSTESİ'!$B$4:$H$1022,5,0)))</f>
        <v>OZAN ÇIMAR (F)</v>
      </c>
      <c r="N56" s="193" t="str">
        <f>IF(ISERROR(VLOOKUP(J56,'KAYIT LİSTESİ'!$B$4:$H$1022,6,0)),"",(VLOOKUP(J56,'KAYIT LİSTESİ'!$B$4:$H$1022,6,0)))</f>
        <v>NAMIK KEMAL ORTAOKULU</v>
      </c>
      <c r="O56" s="229"/>
    </row>
    <row r="57" spans="1:15" ht="26.25" customHeight="1">
      <c r="A57" s="68">
        <v>9</v>
      </c>
      <c r="B57" s="225" t="s">
        <v>240</v>
      </c>
      <c r="C57" s="69" t="str">
        <f>IF(ISERROR(VLOOKUP(B57,'KAYIT LİSTESİ'!$B$4:$H$1022,2,0)),"",(VLOOKUP(B57,'KAYIT LİSTESİ'!$B$4:$H$1022,2,0)))</f>
        <v/>
      </c>
      <c r="D57" s="119" t="str">
        <f>IF(ISERROR(VLOOKUP(B57,'KAYIT LİSTESİ'!$B$4:$H$1022,4,0)),"",(VLOOKUP(B57,'KAYIT LİSTESİ'!$B$4:$H$1022,4,0)))</f>
        <v/>
      </c>
      <c r="E57" s="226" t="str">
        <f>IF(ISERROR(VLOOKUP(B57,'KAYIT LİSTESİ'!$B$4:$H$1022,5,0)),"",(VLOOKUP(B57,'KAYIT LİSTESİ'!$B$4:$H$1022,5,0)))</f>
        <v/>
      </c>
      <c r="F57" s="226" t="str">
        <f>IF(ISERROR(VLOOKUP(B57,'KAYIT LİSTESİ'!$B$4:$H$1022,6,0)),"",(VLOOKUP(B57,'KAYIT LİSTESİ'!$B$4:$H$1022,6,0)))</f>
        <v/>
      </c>
      <c r="G57" s="188"/>
      <c r="H57" s="240"/>
      <c r="I57" s="91">
        <v>23</v>
      </c>
      <c r="J57" s="92" t="s">
        <v>370</v>
      </c>
      <c r="K57" s="93">
        <f>IF(ISERROR(VLOOKUP(J57,'KAYIT LİSTESİ'!$B$4:$H$1022,2,0)),"",(VLOOKUP(J57,'KAYIT LİSTESİ'!$B$4:$H$1022,2,0)))</f>
        <v>0</v>
      </c>
      <c r="L57" s="94" t="str">
        <f>IF(ISERROR(VLOOKUP(J57,'KAYIT LİSTESİ'!$B$4:$H$1022,4,0)),"",(VLOOKUP(J57,'KAYIT LİSTESİ'!$B$4:$H$1022,4,0)))</f>
        <v>-</v>
      </c>
      <c r="M57" s="193" t="str">
        <f>IF(ISERROR(VLOOKUP(J57,'KAYIT LİSTESİ'!$B$4:$H$1022,5,0)),"",(VLOOKUP(J57,'KAYIT LİSTESİ'!$B$4:$H$1022,5,0)))</f>
        <v>MESUT EYERTAŞ (F)</v>
      </c>
      <c r="N57" s="193" t="str">
        <f>IF(ISERROR(VLOOKUP(J57,'KAYIT LİSTESİ'!$B$4:$H$1022,6,0)),"",(VLOOKUP(J57,'KAYIT LİSTESİ'!$B$4:$H$1022,6,0)))</f>
        <v>HUN ORTAOKULU</v>
      </c>
      <c r="O57" s="229"/>
    </row>
    <row r="58" spans="1:15" ht="26.25" customHeight="1">
      <c r="A58" s="68">
        <v>10</v>
      </c>
      <c r="B58" s="225" t="s">
        <v>241</v>
      </c>
      <c r="C58" s="69" t="str">
        <f>IF(ISERROR(VLOOKUP(B58,'KAYIT LİSTESİ'!$B$4:$H$1022,2,0)),"",(VLOOKUP(B58,'KAYIT LİSTESİ'!$B$4:$H$1022,2,0)))</f>
        <v/>
      </c>
      <c r="D58" s="119" t="str">
        <f>IF(ISERROR(VLOOKUP(B58,'KAYIT LİSTESİ'!$B$4:$H$1022,4,0)),"",(VLOOKUP(B58,'KAYIT LİSTESİ'!$B$4:$H$1022,4,0)))</f>
        <v/>
      </c>
      <c r="E58" s="226" t="str">
        <f>IF(ISERROR(VLOOKUP(B58,'KAYIT LİSTESİ'!$B$4:$H$1022,5,0)),"",(VLOOKUP(B58,'KAYIT LİSTESİ'!$B$4:$H$1022,5,0)))</f>
        <v/>
      </c>
      <c r="F58" s="226" t="str">
        <f>IF(ISERROR(VLOOKUP(B58,'KAYIT LİSTESİ'!$B$4:$H$1022,6,0)),"",(VLOOKUP(B58,'KAYIT LİSTESİ'!$B$4:$H$1022,6,0)))</f>
        <v/>
      </c>
      <c r="G58" s="188"/>
      <c r="H58" s="240"/>
      <c r="I58" s="91">
        <v>24</v>
      </c>
      <c r="J58" s="92" t="s">
        <v>371</v>
      </c>
      <c r="K58" s="93" t="str">
        <f>IF(ISERROR(VLOOKUP(J58,'KAYIT LİSTESİ'!$B$4:$H$1022,2,0)),"",(VLOOKUP(J58,'KAYIT LİSTESİ'!$B$4:$H$1022,2,0)))</f>
        <v/>
      </c>
      <c r="L58" s="94" t="str">
        <f>IF(ISERROR(VLOOKUP(J58,'KAYIT LİSTESİ'!$B$4:$H$1022,4,0)),"",(VLOOKUP(J58,'KAYIT LİSTESİ'!$B$4:$H$1022,4,0)))</f>
        <v/>
      </c>
      <c r="M58" s="193" t="str">
        <f>IF(ISERROR(VLOOKUP(J58,'KAYIT LİSTESİ'!$B$4:$H$1022,5,0)),"",(VLOOKUP(J58,'KAYIT LİSTESİ'!$B$4:$H$1022,5,0)))</f>
        <v/>
      </c>
      <c r="N58" s="193" t="str">
        <f>IF(ISERROR(VLOOKUP(J58,'KAYIT LİSTESİ'!$B$4:$H$1022,6,0)),"",(VLOOKUP(J58,'KAYIT LİSTESİ'!$B$4:$H$1022,6,0)))</f>
        <v/>
      </c>
      <c r="O58" s="229"/>
    </row>
    <row r="59" spans="1:15" ht="26.25" customHeight="1">
      <c r="A59" s="68">
        <v>11</v>
      </c>
      <c r="B59" s="225" t="s">
        <v>242</v>
      </c>
      <c r="C59" s="69" t="str">
        <f>IF(ISERROR(VLOOKUP(B59,'KAYIT LİSTESİ'!$B$4:$H$1022,2,0)),"",(VLOOKUP(B59,'KAYIT LİSTESİ'!$B$4:$H$1022,2,0)))</f>
        <v/>
      </c>
      <c r="D59" s="119" t="str">
        <f>IF(ISERROR(VLOOKUP(B59,'KAYIT LİSTESİ'!$B$4:$H$1022,4,0)),"",(VLOOKUP(B59,'KAYIT LİSTESİ'!$B$4:$H$1022,4,0)))</f>
        <v/>
      </c>
      <c r="E59" s="226" t="str">
        <f>IF(ISERROR(VLOOKUP(B59,'KAYIT LİSTESİ'!$B$4:$H$1022,5,0)),"",(VLOOKUP(B59,'KAYIT LİSTESİ'!$B$4:$H$1022,5,0)))</f>
        <v/>
      </c>
      <c r="F59" s="226" t="str">
        <f>IF(ISERROR(VLOOKUP(B59,'KAYIT LİSTESİ'!$B$4:$H$1022,6,0)),"",(VLOOKUP(B59,'KAYIT LİSTESİ'!$B$4:$H$1022,6,0)))</f>
        <v/>
      </c>
      <c r="G59" s="188"/>
      <c r="H59" s="240"/>
      <c r="I59" s="91">
        <v>25</v>
      </c>
      <c r="J59" s="92" t="s">
        <v>372</v>
      </c>
      <c r="K59" s="93" t="str">
        <f>IF(ISERROR(VLOOKUP(J59,'KAYIT LİSTESİ'!$B$4:$H$1022,2,0)),"",(VLOOKUP(J59,'KAYIT LİSTESİ'!$B$4:$H$1022,2,0)))</f>
        <v/>
      </c>
      <c r="L59" s="94" t="str">
        <f>IF(ISERROR(VLOOKUP(J59,'KAYIT LİSTESİ'!$B$4:$H$1022,4,0)),"",(VLOOKUP(J59,'KAYIT LİSTESİ'!$B$4:$H$1022,4,0)))</f>
        <v/>
      </c>
      <c r="M59" s="193" t="str">
        <f>IF(ISERROR(VLOOKUP(J59,'KAYIT LİSTESİ'!$B$4:$H$1022,5,0)),"",(VLOOKUP(J59,'KAYIT LİSTESİ'!$B$4:$H$1022,5,0)))</f>
        <v/>
      </c>
      <c r="N59" s="193" t="str">
        <f>IF(ISERROR(VLOOKUP(J59,'KAYIT LİSTESİ'!$B$4:$H$1022,6,0)),"",(VLOOKUP(J59,'KAYIT LİSTESİ'!$B$4:$H$1022,6,0)))</f>
        <v/>
      </c>
      <c r="O59" s="229"/>
    </row>
    <row r="60" spans="1:15" ht="26.25" customHeight="1">
      <c r="A60" s="68">
        <v>12</v>
      </c>
      <c r="B60" s="225" t="s">
        <v>243</v>
      </c>
      <c r="C60" s="69" t="str">
        <f>IF(ISERROR(VLOOKUP(B60,'KAYIT LİSTESİ'!$B$4:$H$1022,2,0)),"",(VLOOKUP(B60,'KAYIT LİSTESİ'!$B$4:$H$1022,2,0)))</f>
        <v/>
      </c>
      <c r="D60" s="119" t="str">
        <f>IF(ISERROR(VLOOKUP(B60,'KAYIT LİSTESİ'!$B$4:$H$1022,4,0)),"",(VLOOKUP(B60,'KAYIT LİSTESİ'!$B$4:$H$1022,4,0)))</f>
        <v/>
      </c>
      <c r="E60" s="226" t="str">
        <f>IF(ISERROR(VLOOKUP(B60,'KAYIT LİSTESİ'!$B$4:$H$1022,5,0)),"",(VLOOKUP(B60,'KAYIT LİSTESİ'!$B$4:$H$1022,5,0)))</f>
        <v/>
      </c>
      <c r="F60" s="226" t="str">
        <f>IF(ISERROR(VLOOKUP(B60,'KAYIT LİSTESİ'!$B$4:$H$1022,6,0)),"",(VLOOKUP(B60,'KAYIT LİSTESİ'!$B$4:$H$1022,6,0)))</f>
        <v/>
      </c>
      <c r="G60" s="188"/>
      <c r="H60" s="240"/>
      <c r="I60" s="91">
        <v>26</v>
      </c>
      <c r="J60" s="92" t="s">
        <v>373</v>
      </c>
      <c r="K60" s="93" t="str">
        <f>IF(ISERROR(VLOOKUP(J60,'KAYIT LİSTESİ'!$B$4:$H$1022,2,0)),"",(VLOOKUP(J60,'KAYIT LİSTESİ'!$B$4:$H$1022,2,0)))</f>
        <v/>
      </c>
      <c r="L60" s="94" t="str">
        <f>IF(ISERROR(VLOOKUP(J60,'KAYIT LİSTESİ'!$B$4:$H$1022,4,0)),"",(VLOOKUP(J60,'KAYIT LİSTESİ'!$B$4:$H$1022,4,0)))</f>
        <v/>
      </c>
      <c r="M60" s="193" t="str">
        <f>IF(ISERROR(VLOOKUP(J60,'KAYIT LİSTESİ'!$B$4:$H$1022,5,0)),"",(VLOOKUP(J60,'KAYIT LİSTESİ'!$B$4:$H$1022,5,0)))</f>
        <v/>
      </c>
      <c r="N60" s="193" t="str">
        <f>IF(ISERROR(VLOOKUP(J60,'KAYIT LİSTESİ'!$B$4:$H$1022,6,0)),"",(VLOOKUP(J60,'KAYIT LİSTESİ'!$B$4:$H$1022,6,0)))</f>
        <v/>
      </c>
      <c r="O60" s="229"/>
    </row>
    <row r="61" spans="1:15" ht="26.25" customHeight="1">
      <c r="A61" s="640" t="s">
        <v>471</v>
      </c>
      <c r="B61" s="640"/>
      <c r="C61" s="640"/>
      <c r="D61" s="640"/>
      <c r="E61" s="640"/>
      <c r="F61" s="640"/>
      <c r="G61" s="640"/>
      <c r="H61" s="240"/>
      <c r="I61" s="91">
        <v>27</v>
      </c>
      <c r="J61" s="92" t="s">
        <v>374</v>
      </c>
      <c r="K61" s="93" t="str">
        <f>IF(ISERROR(VLOOKUP(J61,'KAYIT LİSTESİ'!$B$4:$H$1022,2,0)),"",(VLOOKUP(J61,'KAYIT LİSTESİ'!$B$4:$H$1022,2,0)))</f>
        <v/>
      </c>
      <c r="L61" s="94" t="str">
        <f>IF(ISERROR(VLOOKUP(J61,'KAYIT LİSTESİ'!$B$4:$H$1022,4,0)),"",(VLOOKUP(J61,'KAYIT LİSTESİ'!$B$4:$H$1022,4,0)))</f>
        <v/>
      </c>
      <c r="M61" s="193" t="str">
        <f>IF(ISERROR(VLOOKUP(J61,'KAYIT LİSTESİ'!$B$4:$H$1022,5,0)),"",(VLOOKUP(J61,'KAYIT LİSTESİ'!$B$4:$H$1022,5,0)))</f>
        <v/>
      </c>
      <c r="N61" s="193" t="str">
        <f>IF(ISERROR(VLOOKUP(J61,'KAYIT LİSTESİ'!$B$4:$H$1022,6,0)),"",(VLOOKUP(J61,'KAYIT LİSTESİ'!$B$4:$H$1022,6,0)))</f>
        <v/>
      </c>
      <c r="O61" s="229"/>
    </row>
    <row r="62" spans="1:15" ht="26.25" customHeight="1">
      <c r="A62" s="546" t="s">
        <v>15</v>
      </c>
      <c r="B62" s="547"/>
      <c r="C62" s="547"/>
      <c r="D62" s="547"/>
      <c r="E62" s="547"/>
      <c r="F62" s="547"/>
      <c r="G62" s="547"/>
      <c r="H62" s="240"/>
      <c r="I62" s="91">
        <v>28</v>
      </c>
      <c r="J62" s="92" t="s">
        <v>375</v>
      </c>
      <c r="K62" s="93" t="str">
        <f>IF(ISERROR(VLOOKUP(J62,'KAYIT LİSTESİ'!$B$4:$H$1022,2,0)),"",(VLOOKUP(J62,'KAYIT LİSTESİ'!$B$4:$H$1022,2,0)))</f>
        <v/>
      </c>
      <c r="L62" s="94" t="str">
        <f>IF(ISERROR(VLOOKUP(J62,'KAYIT LİSTESİ'!$B$4:$H$1022,4,0)),"",(VLOOKUP(J62,'KAYIT LİSTESİ'!$B$4:$H$1022,4,0)))</f>
        <v/>
      </c>
      <c r="M62" s="193" t="str">
        <f>IF(ISERROR(VLOOKUP(J62,'KAYIT LİSTESİ'!$B$4:$H$1022,5,0)),"",(VLOOKUP(J62,'KAYIT LİSTESİ'!$B$4:$H$1022,5,0)))</f>
        <v/>
      </c>
      <c r="N62" s="193" t="str">
        <f>IF(ISERROR(VLOOKUP(J62,'KAYIT LİSTESİ'!$B$4:$H$1022,6,0)),"",(VLOOKUP(J62,'KAYIT LİSTESİ'!$B$4:$H$1022,6,0)))</f>
        <v/>
      </c>
      <c r="O62" s="229"/>
    </row>
    <row r="63" spans="1:15" ht="26.25" customHeight="1">
      <c r="A63" s="47" t="s">
        <v>11</v>
      </c>
      <c r="B63" s="44" t="s">
        <v>75</v>
      </c>
      <c r="C63" s="44" t="s">
        <v>74</v>
      </c>
      <c r="D63" s="45" t="s">
        <v>12</v>
      </c>
      <c r="E63" s="46" t="s">
        <v>13</v>
      </c>
      <c r="F63" s="46" t="s">
        <v>179</v>
      </c>
      <c r="G63" s="44" t="s">
        <v>14</v>
      </c>
      <c r="H63" s="240"/>
      <c r="I63" s="91">
        <v>29</v>
      </c>
      <c r="J63" s="92" t="s">
        <v>376</v>
      </c>
      <c r="K63" s="93" t="str">
        <f>IF(ISERROR(VLOOKUP(J63,'KAYIT LİSTESİ'!$B$4:$H$1022,2,0)),"",(VLOOKUP(J63,'KAYIT LİSTESİ'!$B$4:$H$1022,2,0)))</f>
        <v/>
      </c>
      <c r="L63" s="94" t="str">
        <f>IF(ISERROR(VLOOKUP(J63,'KAYIT LİSTESİ'!$B$4:$H$1022,4,0)),"",(VLOOKUP(J63,'KAYIT LİSTESİ'!$B$4:$H$1022,4,0)))</f>
        <v/>
      </c>
      <c r="M63" s="193" t="str">
        <f>IF(ISERROR(VLOOKUP(J63,'KAYIT LİSTESİ'!$B$4:$H$1022,5,0)),"",(VLOOKUP(J63,'KAYIT LİSTESİ'!$B$4:$H$1022,5,0)))</f>
        <v/>
      </c>
      <c r="N63" s="193" t="str">
        <f>IF(ISERROR(VLOOKUP(J63,'KAYIT LİSTESİ'!$B$4:$H$1022,6,0)),"",(VLOOKUP(J63,'KAYIT LİSTESİ'!$B$4:$H$1022,6,0)))</f>
        <v/>
      </c>
      <c r="O63" s="229"/>
    </row>
    <row r="64" spans="1:15" ht="26.25" customHeight="1">
      <c r="A64" s="21">
        <v>1</v>
      </c>
      <c r="B64" s="22" t="s">
        <v>311</v>
      </c>
      <c r="C64" s="23">
        <f>IF(ISERROR(VLOOKUP(B64,'KAYIT LİSTESİ'!$B$4:$H$1022,2,0)),"",(VLOOKUP(B64,'KAYIT LİSTESİ'!$B$4:$H$1022,2,0)))</f>
        <v>0</v>
      </c>
      <c r="D64" s="24">
        <f>IF(ISERROR(VLOOKUP(B64,'KAYIT LİSTESİ'!$B$4:$H$1022,4,0)),"",(VLOOKUP(B64,'KAYIT LİSTESİ'!$B$4:$H$1022,4,0)))</f>
        <v>36526</v>
      </c>
      <c r="E64" s="48" t="str">
        <f>IF(ISERROR(VLOOKUP(B64,'KAYIT LİSTESİ'!$B$4:$H$1022,5,0)),"",(VLOOKUP(B64,'KAYIT LİSTESİ'!$B$4:$H$1022,5,0)))</f>
        <v>ONUR AKBİNGÖL</v>
      </c>
      <c r="F64" s="48" t="str">
        <f>IF(ISERROR(VLOOKUP(B64,'KAYIT LİSTESİ'!$B$4:$H$1022,6,0)),"",(VLOOKUP(B64,'KAYIT LİSTESİ'!$B$4:$H$1022,6,0)))</f>
        <v>MUŞ NAMIK KEMAL YBO</v>
      </c>
      <c r="G64" s="25"/>
      <c r="H64" s="240"/>
      <c r="I64" s="91">
        <v>30</v>
      </c>
      <c r="J64" s="92" t="s">
        <v>377</v>
      </c>
      <c r="K64" s="93" t="str">
        <f>IF(ISERROR(VLOOKUP(J64,'KAYIT LİSTESİ'!$B$4:$H$1022,2,0)),"",(VLOOKUP(J64,'KAYIT LİSTESİ'!$B$4:$H$1022,2,0)))</f>
        <v/>
      </c>
      <c r="L64" s="94" t="str">
        <f>IF(ISERROR(VLOOKUP(J64,'KAYIT LİSTESİ'!$B$4:$H$1022,4,0)),"",(VLOOKUP(J64,'KAYIT LİSTESİ'!$B$4:$H$1022,4,0)))</f>
        <v/>
      </c>
      <c r="M64" s="193" t="str">
        <f>IF(ISERROR(VLOOKUP(J64,'KAYIT LİSTESİ'!$B$4:$H$1022,5,0)),"",(VLOOKUP(J64,'KAYIT LİSTESİ'!$B$4:$H$1022,5,0)))</f>
        <v/>
      </c>
      <c r="N64" s="193" t="str">
        <f>IF(ISERROR(VLOOKUP(J64,'KAYIT LİSTESİ'!$B$4:$H$1022,6,0)),"",(VLOOKUP(J64,'KAYIT LİSTESİ'!$B$4:$H$1022,6,0)))</f>
        <v/>
      </c>
      <c r="O64" s="229"/>
    </row>
    <row r="65" spans="1:15" ht="26.25" customHeight="1">
      <c r="A65" s="21">
        <v>2</v>
      </c>
      <c r="B65" s="22" t="s">
        <v>312</v>
      </c>
      <c r="C65" s="23">
        <f>IF(ISERROR(VLOOKUP(B65,'KAYIT LİSTESİ'!$B$4:$H$1022,2,0)),"",(VLOOKUP(B65,'KAYIT LİSTESİ'!$B$4:$H$1022,2,0)))</f>
        <v>0</v>
      </c>
      <c r="D65" s="24">
        <f>IF(ISERROR(VLOOKUP(B65,'KAYIT LİSTESİ'!$B$4:$H$1022,4,0)),"",(VLOOKUP(B65,'KAYIT LİSTESİ'!$B$4:$H$1022,4,0)))</f>
        <v>36526</v>
      </c>
      <c r="E65" s="48" t="str">
        <f>IF(ISERROR(VLOOKUP(B65,'KAYIT LİSTESİ'!$B$4:$H$1022,5,0)),"",(VLOOKUP(B65,'KAYIT LİSTESİ'!$B$4:$H$1022,5,0)))</f>
        <v>MEHMET YAZ</v>
      </c>
      <c r="F65" s="48" t="str">
        <f>IF(ISERROR(VLOOKUP(B65,'KAYIT LİSTESİ'!$B$4:$H$1022,6,0)),"",(VLOOKUP(B65,'KAYIT LİSTESİ'!$B$4:$H$1022,6,0)))</f>
        <v>İSTANBUL NAMIKKEMAL O O</v>
      </c>
      <c r="G65" s="25"/>
      <c r="H65" s="240"/>
      <c r="I65" s="91">
        <v>31</v>
      </c>
      <c r="J65" s="92" t="s">
        <v>378</v>
      </c>
      <c r="K65" s="93" t="str">
        <f>IF(ISERROR(VLOOKUP(J65,'KAYIT LİSTESİ'!$B$4:$H$1022,2,0)),"",(VLOOKUP(J65,'KAYIT LİSTESİ'!$B$4:$H$1022,2,0)))</f>
        <v/>
      </c>
      <c r="L65" s="94" t="str">
        <f>IF(ISERROR(VLOOKUP(J65,'KAYIT LİSTESİ'!$B$4:$H$1022,4,0)),"",(VLOOKUP(J65,'KAYIT LİSTESİ'!$B$4:$H$1022,4,0)))</f>
        <v/>
      </c>
      <c r="M65" s="193" t="str">
        <f>IF(ISERROR(VLOOKUP(J65,'KAYIT LİSTESİ'!$B$4:$H$1022,5,0)),"",(VLOOKUP(J65,'KAYIT LİSTESİ'!$B$4:$H$1022,5,0)))</f>
        <v/>
      </c>
      <c r="N65" s="193" t="str">
        <f>IF(ISERROR(VLOOKUP(J65,'KAYIT LİSTESİ'!$B$4:$H$1022,6,0)),"",(VLOOKUP(J65,'KAYIT LİSTESİ'!$B$4:$H$1022,6,0)))</f>
        <v/>
      </c>
      <c r="O65" s="229"/>
    </row>
    <row r="66" spans="1:15" ht="26.25" customHeight="1">
      <c r="A66" s="21">
        <v>3</v>
      </c>
      <c r="B66" s="22" t="s">
        <v>313</v>
      </c>
      <c r="C66" s="23">
        <f>IF(ISERROR(VLOOKUP(B66,'KAYIT LİSTESİ'!$B$4:$H$1022,2,0)),"",(VLOOKUP(B66,'KAYIT LİSTESİ'!$B$4:$H$1022,2,0)))</f>
        <v>0</v>
      </c>
      <c r="D66" s="24">
        <f>IF(ISERROR(VLOOKUP(B66,'KAYIT LİSTESİ'!$B$4:$H$1022,4,0)),"",(VLOOKUP(B66,'KAYIT LİSTESİ'!$B$4:$H$1022,4,0)))</f>
        <v>36683</v>
      </c>
      <c r="E66" s="48" t="str">
        <f>IF(ISERROR(VLOOKUP(B66,'KAYIT LİSTESİ'!$B$4:$H$1022,5,0)),"",(VLOOKUP(B66,'KAYIT LİSTESİ'!$B$4:$H$1022,5,0)))</f>
        <v>M. BATUHAN TAŞAR</v>
      </c>
      <c r="F66" s="48" t="str">
        <f>IF(ISERROR(VLOOKUP(B66,'KAYIT LİSTESİ'!$B$4:$H$1022,6,0)),"",(VLOOKUP(B66,'KAYIT LİSTESİ'!$B$4:$H$1022,6,0)))</f>
        <v>İSTANBUL-PENDİK 75.YIL MESUT YILMAZ ORTA O.</v>
      </c>
      <c r="G66" s="25"/>
      <c r="H66" s="240"/>
      <c r="I66" s="91">
        <v>32</v>
      </c>
      <c r="J66" s="92" t="s">
        <v>379</v>
      </c>
      <c r="K66" s="93" t="str">
        <f>IF(ISERROR(VLOOKUP(J66,'KAYIT LİSTESİ'!$B$4:$H$1022,2,0)),"",(VLOOKUP(J66,'KAYIT LİSTESİ'!$B$4:$H$1022,2,0)))</f>
        <v/>
      </c>
      <c r="L66" s="94" t="str">
        <f>IF(ISERROR(VLOOKUP(J66,'KAYIT LİSTESİ'!$B$4:$H$1022,4,0)),"",(VLOOKUP(J66,'KAYIT LİSTESİ'!$B$4:$H$1022,4,0)))</f>
        <v/>
      </c>
      <c r="M66" s="193" t="str">
        <f>IF(ISERROR(VLOOKUP(J66,'KAYIT LİSTESİ'!$B$4:$H$1022,5,0)),"",(VLOOKUP(J66,'KAYIT LİSTESİ'!$B$4:$H$1022,5,0)))</f>
        <v/>
      </c>
      <c r="N66" s="193" t="str">
        <f>IF(ISERROR(VLOOKUP(J66,'KAYIT LİSTESİ'!$B$4:$H$1022,6,0)),"",(VLOOKUP(J66,'KAYIT LİSTESİ'!$B$4:$H$1022,6,0)))</f>
        <v/>
      </c>
      <c r="O66" s="229"/>
    </row>
    <row r="67" spans="1:15" ht="26.25" customHeight="1">
      <c r="A67" s="21">
        <v>4</v>
      </c>
      <c r="B67" s="22" t="s">
        <v>314</v>
      </c>
      <c r="C67" s="23">
        <f>IF(ISERROR(VLOOKUP(B67,'KAYIT LİSTESİ'!$B$4:$H$1022,2,0)),"",(VLOOKUP(B67,'KAYIT LİSTESİ'!$B$4:$H$1022,2,0)))</f>
        <v>0</v>
      </c>
      <c r="D67" s="24">
        <f>IF(ISERROR(VLOOKUP(B67,'KAYIT LİSTESİ'!$B$4:$H$1022,4,0)),"",(VLOOKUP(B67,'KAYIT LİSTESİ'!$B$4:$H$1022,4,0)))</f>
        <v>36526</v>
      </c>
      <c r="E67" s="48" t="str">
        <f>IF(ISERROR(VLOOKUP(B67,'KAYIT LİSTESİ'!$B$4:$H$1022,5,0)),"",(VLOOKUP(B67,'KAYIT LİSTESİ'!$B$4:$H$1022,5,0)))</f>
        <v>ALİ DOĞAN</v>
      </c>
      <c r="F67" s="48" t="str">
        <f>IF(ISERROR(VLOOKUP(B67,'KAYIT LİSTESİ'!$B$4:$H$1022,6,0)),"",(VLOOKUP(B67,'KAYIT LİSTESİ'!$B$4:$H$1022,6,0)))</f>
        <v>GAZİANTEP HATİCE BÜYÜKBEŞE ORT.</v>
      </c>
      <c r="G67" s="25"/>
      <c r="H67" s="240"/>
      <c r="I67" s="91">
        <v>33</v>
      </c>
      <c r="J67" s="92" t="s">
        <v>380</v>
      </c>
      <c r="K67" s="93" t="str">
        <f>IF(ISERROR(VLOOKUP(J67,'KAYIT LİSTESİ'!$B$4:$H$1022,2,0)),"",(VLOOKUP(J67,'KAYIT LİSTESİ'!$B$4:$H$1022,2,0)))</f>
        <v/>
      </c>
      <c r="L67" s="94" t="str">
        <f>IF(ISERROR(VLOOKUP(J67,'KAYIT LİSTESİ'!$B$4:$H$1022,4,0)),"",(VLOOKUP(J67,'KAYIT LİSTESİ'!$B$4:$H$1022,4,0)))</f>
        <v/>
      </c>
      <c r="M67" s="193" t="str">
        <f>IF(ISERROR(VLOOKUP(J67,'KAYIT LİSTESİ'!$B$4:$H$1022,5,0)),"",(VLOOKUP(J67,'KAYIT LİSTESİ'!$B$4:$H$1022,5,0)))</f>
        <v/>
      </c>
      <c r="N67" s="193" t="str">
        <f>IF(ISERROR(VLOOKUP(J67,'KAYIT LİSTESİ'!$B$4:$H$1022,6,0)),"",(VLOOKUP(J67,'KAYIT LİSTESİ'!$B$4:$H$1022,6,0)))</f>
        <v/>
      </c>
      <c r="O67" s="229"/>
    </row>
    <row r="68" spans="1:15" ht="26.25" customHeight="1">
      <c r="A68" s="21">
        <v>5</v>
      </c>
      <c r="B68" s="22" t="s">
        <v>315</v>
      </c>
      <c r="C68" s="23">
        <f>IF(ISERROR(VLOOKUP(B68,'KAYIT LİSTESİ'!$B$4:$H$1022,2,0)),"",(VLOOKUP(B68,'KAYIT LİSTESİ'!$B$4:$H$1022,2,0)))</f>
        <v>0</v>
      </c>
      <c r="D68" s="24">
        <f>IF(ISERROR(VLOOKUP(B68,'KAYIT LİSTESİ'!$B$4:$H$1022,4,0)),"",(VLOOKUP(B68,'KAYIT LİSTESİ'!$B$4:$H$1022,4,0)))</f>
        <v>36641</v>
      </c>
      <c r="E68" s="48" t="str">
        <f>IF(ISERROR(VLOOKUP(B68,'KAYIT LİSTESİ'!$B$4:$H$1022,5,0)),"",(VLOOKUP(B68,'KAYIT LİSTESİ'!$B$4:$H$1022,5,0)))</f>
        <v>ORHAN TOSUN</v>
      </c>
      <c r="F68" s="48" t="str">
        <f>IF(ISERROR(VLOOKUP(B68,'KAYIT LİSTESİ'!$B$4:$H$1022,6,0)),"",(VLOOKUP(B68,'KAYIT LİSTESİ'!$B$4:$H$1022,6,0)))</f>
        <v>SAMSUN- İLKADIM TICARET VE SANAYI ODASI  ORTAOKULU</v>
      </c>
      <c r="G68" s="25"/>
      <c r="H68" s="240"/>
      <c r="I68" s="91">
        <v>34</v>
      </c>
      <c r="J68" s="92" t="s">
        <v>381</v>
      </c>
      <c r="K68" s="93" t="str">
        <f>IF(ISERROR(VLOOKUP(J68,'KAYIT LİSTESİ'!$B$4:$H$1022,2,0)),"",(VLOOKUP(J68,'KAYIT LİSTESİ'!$B$4:$H$1022,2,0)))</f>
        <v/>
      </c>
      <c r="L68" s="94" t="str">
        <f>IF(ISERROR(VLOOKUP(J68,'KAYIT LİSTESİ'!$B$4:$H$1022,4,0)),"",(VLOOKUP(J68,'KAYIT LİSTESİ'!$B$4:$H$1022,4,0)))</f>
        <v/>
      </c>
      <c r="M68" s="193" t="str">
        <f>IF(ISERROR(VLOOKUP(J68,'KAYIT LİSTESİ'!$B$4:$H$1022,5,0)),"",(VLOOKUP(J68,'KAYIT LİSTESİ'!$B$4:$H$1022,5,0)))</f>
        <v/>
      </c>
      <c r="N68" s="193" t="str">
        <f>IF(ISERROR(VLOOKUP(J68,'KAYIT LİSTESİ'!$B$4:$H$1022,6,0)),"",(VLOOKUP(J68,'KAYIT LİSTESİ'!$B$4:$H$1022,6,0)))</f>
        <v/>
      </c>
      <c r="O68" s="229"/>
    </row>
    <row r="69" spans="1:15" ht="26.25" customHeight="1">
      <c r="A69" s="21">
        <v>6</v>
      </c>
      <c r="B69" s="22" t="s">
        <v>316</v>
      </c>
      <c r="C69" s="23">
        <f>IF(ISERROR(VLOOKUP(B69,'KAYIT LİSTESİ'!$B$4:$H$1022,2,0)),"",(VLOOKUP(B69,'KAYIT LİSTESİ'!$B$4:$H$1022,2,0)))</f>
        <v>0</v>
      </c>
      <c r="D69" s="24">
        <f>IF(ISERROR(VLOOKUP(B69,'KAYIT LİSTESİ'!$B$4:$H$1022,4,0)),"",(VLOOKUP(B69,'KAYIT LİSTESİ'!$B$4:$H$1022,4,0)))</f>
        <v>36998</v>
      </c>
      <c r="E69" s="48" t="str">
        <f>IF(ISERROR(VLOOKUP(B69,'KAYIT LİSTESİ'!$B$4:$H$1022,5,0)),"",(VLOOKUP(B69,'KAYIT LİSTESİ'!$B$4:$H$1022,5,0)))</f>
        <v>EMİN KIZILER</v>
      </c>
      <c r="F69" s="48" t="str">
        <f>IF(ISERROR(VLOOKUP(B69,'KAYIT LİSTESİ'!$B$4:$H$1022,6,0)),"",(VLOOKUP(B69,'KAYIT LİSTESİ'!$B$4:$H$1022,6,0)))</f>
        <v>İZMİR-EVİN LEBLEBİCİOĞLU ORTAOKULU</v>
      </c>
      <c r="G69" s="25"/>
      <c r="H69" s="240"/>
      <c r="I69" s="91">
        <v>35</v>
      </c>
      <c r="J69" s="92" t="s">
        <v>382</v>
      </c>
      <c r="K69" s="93" t="str">
        <f>IF(ISERROR(VLOOKUP(J69,'KAYIT LİSTESİ'!$B$4:$H$1022,2,0)),"",(VLOOKUP(J69,'KAYIT LİSTESİ'!$B$4:$H$1022,2,0)))</f>
        <v/>
      </c>
      <c r="L69" s="94" t="str">
        <f>IF(ISERROR(VLOOKUP(J69,'KAYIT LİSTESİ'!$B$4:$H$1022,4,0)),"",(VLOOKUP(J69,'KAYIT LİSTESİ'!$B$4:$H$1022,4,0)))</f>
        <v/>
      </c>
      <c r="M69" s="193" t="str">
        <f>IF(ISERROR(VLOOKUP(J69,'KAYIT LİSTESİ'!$B$4:$H$1022,5,0)),"",(VLOOKUP(J69,'KAYIT LİSTESİ'!$B$4:$H$1022,5,0)))</f>
        <v/>
      </c>
      <c r="N69" s="193" t="str">
        <f>IF(ISERROR(VLOOKUP(J69,'KAYIT LİSTESİ'!$B$4:$H$1022,6,0)),"",(VLOOKUP(J69,'KAYIT LİSTESİ'!$B$4:$H$1022,6,0)))</f>
        <v/>
      </c>
      <c r="O69" s="229"/>
    </row>
    <row r="70" spans="1:15" ht="26.25" customHeight="1">
      <c r="A70" s="21">
        <v>7</v>
      </c>
      <c r="B70" s="22" t="s">
        <v>317</v>
      </c>
      <c r="C70" s="23">
        <f>IF(ISERROR(VLOOKUP(B70,'KAYIT LİSTESİ'!$B$4:$H$1022,2,0)),"",(VLOOKUP(B70,'KAYIT LİSTESİ'!$B$4:$H$1022,2,0)))</f>
        <v>0</v>
      </c>
      <c r="D70" s="24">
        <f>IF(ISERROR(VLOOKUP(B70,'KAYIT LİSTESİ'!$B$4:$H$1022,4,0)),"",(VLOOKUP(B70,'KAYIT LİSTESİ'!$B$4:$H$1022,4,0)))</f>
        <v>36534</v>
      </c>
      <c r="E70" s="48" t="str">
        <f>IF(ISERROR(VLOOKUP(B70,'KAYIT LİSTESİ'!$B$4:$H$1022,5,0)),"",(VLOOKUP(B70,'KAYIT LİSTESİ'!$B$4:$H$1022,5,0)))</f>
        <v>HASAN SALIK</v>
      </c>
      <c r="F70" s="48" t="str">
        <f>IF(ISERROR(VLOOKUP(B70,'KAYIT LİSTESİ'!$B$4:$H$1022,6,0)),"",(VLOOKUP(B70,'KAYIT LİSTESİ'!$B$4:$H$1022,6,0)))</f>
        <v>ADANA ŞEHIT İDRIS GÜLER ORTAOKULU</v>
      </c>
      <c r="G70" s="25"/>
      <c r="H70" s="240"/>
      <c r="I70" s="91">
        <v>36</v>
      </c>
      <c r="J70" s="92" t="s">
        <v>383</v>
      </c>
      <c r="K70" s="93" t="str">
        <f>IF(ISERROR(VLOOKUP(J70,'KAYIT LİSTESİ'!$B$4:$H$1022,2,0)),"",(VLOOKUP(J70,'KAYIT LİSTESİ'!$B$4:$H$1022,2,0)))</f>
        <v/>
      </c>
      <c r="L70" s="94" t="str">
        <f>IF(ISERROR(VLOOKUP(J70,'KAYIT LİSTESİ'!$B$4:$H$1022,4,0)),"",(VLOOKUP(J70,'KAYIT LİSTESİ'!$B$4:$H$1022,4,0)))</f>
        <v/>
      </c>
      <c r="M70" s="193" t="str">
        <f>IF(ISERROR(VLOOKUP(J70,'KAYIT LİSTESİ'!$B$4:$H$1022,5,0)),"",(VLOOKUP(J70,'KAYIT LİSTESİ'!$B$4:$H$1022,5,0)))</f>
        <v/>
      </c>
      <c r="N70" s="193" t="str">
        <f>IF(ISERROR(VLOOKUP(J70,'KAYIT LİSTESİ'!$B$4:$H$1022,6,0)),"",(VLOOKUP(J70,'KAYIT LİSTESİ'!$B$4:$H$1022,6,0)))</f>
        <v/>
      </c>
      <c r="O70" s="229"/>
    </row>
    <row r="71" spans="1:15" ht="26.25" customHeight="1">
      <c r="A71" s="21">
        <v>8</v>
      </c>
      <c r="B71" s="22" t="s">
        <v>318</v>
      </c>
      <c r="C71" s="23">
        <f>IF(ISERROR(VLOOKUP(B71,'KAYIT LİSTESİ'!$B$4:$H$1022,2,0)),"",(VLOOKUP(B71,'KAYIT LİSTESİ'!$B$4:$H$1022,2,0)))</f>
        <v>0</v>
      </c>
      <c r="D71" s="24">
        <f>IF(ISERROR(VLOOKUP(B71,'KAYIT LİSTESİ'!$B$4:$H$1022,4,0)),"",(VLOOKUP(B71,'KAYIT LİSTESİ'!$B$4:$H$1022,4,0)))</f>
        <v>36590</v>
      </c>
      <c r="E71" s="48" t="str">
        <f>IF(ISERROR(VLOOKUP(B71,'KAYIT LİSTESİ'!$B$4:$H$1022,5,0)),"",(VLOOKUP(B71,'KAYIT LİSTESİ'!$B$4:$H$1022,5,0)))</f>
        <v>HARUN SAPKAMAK</v>
      </c>
      <c r="F71" s="48" t="str">
        <f>IF(ISERROR(VLOOKUP(B71,'KAYIT LİSTESİ'!$B$4:$H$1022,6,0)),"",(VLOOKUP(B71,'KAYIT LİSTESİ'!$B$4:$H$1022,6,0)))</f>
        <v>SİİRT OSMAN DEMİR ORTAOKULU</v>
      </c>
      <c r="G71" s="25"/>
      <c r="H71" s="240"/>
      <c r="I71" s="91">
        <v>37</v>
      </c>
      <c r="J71" s="92" t="s">
        <v>384</v>
      </c>
      <c r="K71" s="93" t="str">
        <f>IF(ISERROR(VLOOKUP(J71,'KAYIT LİSTESİ'!$B$4:$H$1022,2,0)),"",(VLOOKUP(J71,'KAYIT LİSTESİ'!$B$4:$H$1022,2,0)))</f>
        <v/>
      </c>
      <c r="L71" s="94" t="str">
        <f>IF(ISERROR(VLOOKUP(J71,'KAYIT LİSTESİ'!$B$4:$H$1022,4,0)),"",(VLOOKUP(J71,'KAYIT LİSTESİ'!$B$4:$H$1022,4,0)))</f>
        <v/>
      </c>
      <c r="M71" s="193" t="str">
        <f>IF(ISERROR(VLOOKUP(J71,'KAYIT LİSTESİ'!$B$4:$H$1022,5,0)),"",(VLOOKUP(J71,'KAYIT LİSTESİ'!$B$4:$H$1022,5,0)))</f>
        <v/>
      </c>
      <c r="N71" s="193" t="str">
        <f>IF(ISERROR(VLOOKUP(J71,'KAYIT LİSTESİ'!$B$4:$H$1022,6,0)),"",(VLOOKUP(J71,'KAYIT LİSTESİ'!$B$4:$H$1022,6,0)))</f>
        <v/>
      </c>
      <c r="O71" s="229"/>
    </row>
    <row r="72" spans="1:15" ht="26.25" customHeight="1">
      <c r="A72" s="546" t="s">
        <v>16</v>
      </c>
      <c r="B72" s="547"/>
      <c r="C72" s="547"/>
      <c r="D72" s="547"/>
      <c r="E72" s="547"/>
      <c r="F72" s="547"/>
      <c r="G72" s="547"/>
      <c r="H72" s="240"/>
      <c r="I72" s="91">
        <v>38</v>
      </c>
      <c r="J72" s="92" t="s">
        <v>385</v>
      </c>
      <c r="K72" s="93" t="str">
        <f>IF(ISERROR(VLOOKUP(J72,'KAYIT LİSTESİ'!$B$4:$H$1022,2,0)),"",(VLOOKUP(J72,'KAYIT LİSTESİ'!$B$4:$H$1022,2,0)))</f>
        <v/>
      </c>
      <c r="L72" s="94" t="str">
        <f>IF(ISERROR(VLOOKUP(J72,'KAYIT LİSTESİ'!$B$4:$H$1022,4,0)),"",(VLOOKUP(J72,'KAYIT LİSTESİ'!$B$4:$H$1022,4,0)))</f>
        <v/>
      </c>
      <c r="M72" s="193" t="str">
        <f>IF(ISERROR(VLOOKUP(J72,'KAYIT LİSTESİ'!$B$4:$H$1022,5,0)),"",(VLOOKUP(J72,'KAYIT LİSTESİ'!$B$4:$H$1022,5,0)))</f>
        <v/>
      </c>
      <c r="N72" s="193" t="str">
        <f>IF(ISERROR(VLOOKUP(J72,'KAYIT LİSTESİ'!$B$4:$H$1022,6,0)),"",(VLOOKUP(J72,'KAYIT LİSTESİ'!$B$4:$H$1022,6,0)))</f>
        <v/>
      </c>
      <c r="O72" s="229"/>
    </row>
    <row r="73" spans="1:15" ht="26.25" customHeight="1">
      <c r="A73" s="47" t="s">
        <v>11</v>
      </c>
      <c r="B73" s="44" t="s">
        <v>75</v>
      </c>
      <c r="C73" s="44" t="s">
        <v>74</v>
      </c>
      <c r="D73" s="45" t="s">
        <v>12</v>
      </c>
      <c r="E73" s="46" t="s">
        <v>13</v>
      </c>
      <c r="F73" s="46" t="s">
        <v>179</v>
      </c>
      <c r="G73" s="44" t="s">
        <v>14</v>
      </c>
      <c r="H73" s="240"/>
      <c r="I73" s="91">
        <v>39</v>
      </c>
      <c r="J73" s="92" t="s">
        <v>386</v>
      </c>
      <c r="K73" s="93" t="str">
        <f>IF(ISERROR(VLOOKUP(J73,'KAYIT LİSTESİ'!$B$4:$H$1022,2,0)),"",(VLOOKUP(J73,'KAYIT LİSTESİ'!$B$4:$H$1022,2,0)))</f>
        <v/>
      </c>
      <c r="L73" s="94" t="str">
        <f>IF(ISERROR(VLOOKUP(J73,'KAYIT LİSTESİ'!$B$4:$H$1022,4,0)),"",(VLOOKUP(J73,'KAYIT LİSTESİ'!$B$4:$H$1022,4,0)))</f>
        <v/>
      </c>
      <c r="M73" s="193" t="str">
        <f>IF(ISERROR(VLOOKUP(J73,'KAYIT LİSTESİ'!$B$4:$H$1022,5,0)),"",(VLOOKUP(J73,'KAYIT LİSTESİ'!$B$4:$H$1022,5,0)))</f>
        <v/>
      </c>
      <c r="N73" s="193" t="str">
        <f>IF(ISERROR(VLOOKUP(J73,'KAYIT LİSTESİ'!$B$4:$H$1022,6,0)),"",(VLOOKUP(J73,'KAYIT LİSTESİ'!$B$4:$H$1022,6,0)))</f>
        <v/>
      </c>
      <c r="O73" s="229"/>
    </row>
    <row r="74" spans="1:15" ht="26.25" customHeight="1">
      <c r="A74" s="21">
        <v>1</v>
      </c>
      <c r="B74" s="22" t="s">
        <v>319</v>
      </c>
      <c r="C74" s="23">
        <f>IF(ISERROR(VLOOKUP(B74,'KAYIT LİSTESİ'!$B$4:$H$1022,2,0)),"",(VLOOKUP(B74,'KAYIT LİSTESİ'!$B$4:$H$1022,2,0)))</f>
        <v>0</v>
      </c>
      <c r="D74" s="24">
        <f>IF(ISERROR(VLOOKUP(B74,'KAYIT LİSTESİ'!$B$4:$H$1022,4,0)),"",(VLOOKUP(B74,'KAYIT LİSTESİ'!$B$4:$H$1022,4,0)))</f>
        <v>36526</v>
      </c>
      <c r="E74" s="48" t="str">
        <f>IF(ISERROR(VLOOKUP(B74,'KAYIT LİSTESİ'!$B$4:$H$1022,5,0)),"",(VLOOKUP(B74,'KAYIT LİSTESİ'!$B$4:$H$1022,5,0)))</f>
        <v>BURAK ALTAY</v>
      </c>
      <c r="F74" s="48" t="str">
        <f>IF(ISERROR(VLOOKUP(B74,'KAYIT LİSTESİ'!$B$4:$H$1022,6,0)),"",(VLOOKUP(B74,'KAYIT LİSTESİ'!$B$4:$H$1022,6,0)))</f>
        <v>ANKARA MEHMET EMİN YURDAKUL ORTAOKULU</v>
      </c>
      <c r="G74" s="25"/>
      <c r="H74" s="240"/>
      <c r="I74" s="91">
        <v>40</v>
      </c>
      <c r="J74" s="92" t="s">
        <v>387</v>
      </c>
      <c r="K74" s="93" t="str">
        <f>IF(ISERROR(VLOOKUP(J74,'KAYIT LİSTESİ'!$B$4:$H$1022,2,0)),"",(VLOOKUP(J74,'KAYIT LİSTESİ'!$B$4:$H$1022,2,0)))</f>
        <v/>
      </c>
      <c r="L74" s="94" t="str">
        <f>IF(ISERROR(VLOOKUP(J74,'KAYIT LİSTESİ'!$B$4:$H$1022,4,0)),"",(VLOOKUP(J74,'KAYIT LİSTESİ'!$B$4:$H$1022,4,0)))</f>
        <v/>
      </c>
      <c r="M74" s="193" t="str">
        <f>IF(ISERROR(VLOOKUP(J74,'KAYIT LİSTESİ'!$B$4:$H$1022,5,0)),"",(VLOOKUP(J74,'KAYIT LİSTESİ'!$B$4:$H$1022,5,0)))</f>
        <v/>
      </c>
      <c r="N74" s="193" t="str">
        <f>IF(ISERROR(VLOOKUP(J74,'KAYIT LİSTESİ'!$B$4:$H$1022,6,0)),"",(VLOOKUP(J74,'KAYIT LİSTESİ'!$B$4:$H$1022,6,0)))</f>
        <v/>
      </c>
      <c r="O74" s="229"/>
    </row>
    <row r="75" spans="1:15" ht="26.25" customHeight="1">
      <c r="A75" s="21">
        <v>2</v>
      </c>
      <c r="B75" s="22" t="s">
        <v>320</v>
      </c>
      <c r="C75" s="23">
        <f>IF(ISERROR(VLOOKUP(B75,'KAYIT LİSTESİ'!$B$4:$H$1022,2,0)),"",(VLOOKUP(B75,'KAYIT LİSTESİ'!$B$4:$H$1022,2,0)))</f>
        <v>0</v>
      </c>
      <c r="D75" s="24">
        <f>IF(ISERROR(VLOOKUP(B75,'KAYIT LİSTESİ'!$B$4:$H$1022,4,0)),"",(VLOOKUP(B75,'KAYIT LİSTESİ'!$B$4:$H$1022,4,0)))</f>
        <v>36558</v>
      </c>
      <c r="E75" s="48" t="str">
        <f>IF(ISERROR(VLOOKUP(B75,'KAYIT LİSTESİ'!$B$4:$H$1022,5,0)),"",(VLOOKUP(B75,'KAYIT LİSTESİ'!$B$4:$H$1022,5,0)))</f>
        <v>BURAK YÜCEER</v>
      </c>
      <c r="F75" s="48" t="str">
        <f>IF(ISERROR(VLOOKUP(B75,'KAYIT LİSTESİ'!$B$4:$H$1022,6,0)),"",(VLOOKUP(B75,'KAYIT LİSTESİ'!$B$4:$H$1022,6,0)))</f>
        <v>İZMİR-ŞEHİT TEĞMEN MURAT ARSLANTÜRK ORTAOKULU</v>
      </c>
      <c r="G75" s="25"/>
      <c r="H75" s="240"/>
      <c r="I75" s="539" t="s">
        <v>472</v>
      </c>
      <c r="J75" s="539"/>
      <c r="K75" s="539"/>
      <c r="L75" s="539"/>
      <c r="M75" s="539"/>
      <c r="N75" s="539"/>
      <c r="O75" s="539"/>
    </row>
    <row r="76" spans="1:15" ht="39" customHeight="1">
      <c r="A76" s="21">
        <v>3</v>
      </c>
      <c r="B76" s="22" t="s">
        <v>321</v>
      </c>
      <c r="C76" s="23">
        <f>IF(ISERROR(VLOOKUP(B76,'KAYIT LİSTESİ'!$B$4:$H$1022,2,0)),"",(VLOOKUP(B76,'KAYIT LİSTESİ'!$B$4:$H$1022,2,0)))</f>
        <v>0</v>
      </c>
      <c r="D76" s="24">
        <f>IF(ISERROR(VLOOKUP(B76,'KAYIT LİSTESİ'!$B$4:$H$1022,4,0)),"",(VLOOKUP(B76,'KAYIT LİSTESİ'!$B$4:$H$1022,4,0)))</f>
        <v>36613</v>
      </c>
      <c r="E76" s="48" t="str">
        <f>IF(ISERROR(VLOOKUP(B76,'KAYIT LİSTESİ'!$B$4:$H$1022,5,0)),"",(VLOOKUP(B76,'KAYIT LİSTESİ'!$B$4:$H$1022,5,0)))</f>
        <v>MUSTAFA GEZER</v>
      </c>
      <c r="F76" s="48" t="str">
        <f>IF(ISERROR(VLOOKUP(B76,'KAYIT LİSTESİ'!$B$4:$H$1022,6,0)),"",(VLOOKUP(B76,'KAYIT LİSTESİ'!$B$4:$H$1022,6,0)))</f>
        <v>KKTC OĞUZ VELİ ORTAOKULU</v>
      </c>
      <c r="G76" s="25"/>
      <c r="H76" s="240"/>
      <c r="I76" s="241" t="s">
        <v>6</v>
      </c>
      <c r="J76" s="261"/>
      <c r="K76" s="241" t="s">
        <v>73</v>
      </c>
      <c r="L76" s="241" t="s">
        <v>19</v>
      </c>
      <c r="M76" s="241" t="s">
        <v>7</v>
      </c>
      <c r="N76" s="241" t="s">
        <v>178</v>
      </c>
      <c r="O76" s="241" t="s">
        <v>272</v>
      </c>
    </row>
    <row r="77" spans="1:15" ht="26.25" customHeight="1">
      <c r="A77" s="21">
        <v>4</v>
      </c>
      <c r="B77" s="22" t="s">
        <v>322</v>
      </c>
      <c r="C77" s="23">
        <f>IF(ISERROR(VLOOKUP(B77,'KAYIT LİSTESİ'!$B$4:$H$1022,2,0)),"",(VLOOKUP(B77,'KAYIT LİSTESİ'!$B$4:$H$1022,2,0)))</f>
        <v>0</v>
      </c>
      <c r="D77" s="24">
        <f>IF(ISERROR(VLOOKUP(B77,'KAYIT LİSTESİ'!$B$4:$H$1022,4,0)),"",(VLOOKUP(B77,'KAYIT LİSTESİ'!$B$4:$H$1022,4,0)))</f>
        <v>36736</v>
      </c>
      <c r="E77" s="48" t="str">
        <f>IF(ISERROR(VLOOKUP(B77,'KAYIT LİSTESİ'!$B$4:$H$1022,5,0)),"",(VLOOKUP(B77,'KAYIT LİSTESİ'!$B$4:$H$1022,5,0)))</f>
        <v>CANER ÖZTABAK</v>
      </c>
      <c r="F77" s="48" t="str">
        <f>IF(ISERROR(VLOOKUP(B77,'KAYIT LİSTESİ'!$B$4:$H$1022,6,0)),"",(VLOOKUP(B77,'KAYIT LİSTESİ'!$B$4:$H$1022,6,0)))</f>
        <v>KKTC YAKIN DOĞU KOLEJİ</v>
      </c>
      <c r="G77" s="25"/>
      <c r="H77" s="240"/>
      <c r="I77" s="91">
        <v>1</v>
      </c>
      <c r="J77" s="92" t="s">
        <v>388</v>
      </c>
      <c r="K77" s="93">
        <f>IF(ISERROR(VLOOKUP(J77,'KAYIT LİSTESİ'!$B$4:$H$1022,2,0)),"",(VLOOKUP(J77,'KAYIT LİSTESİ'!$B$4:$H$1022,2,0)))</f>
        <v>0</v>
      </c>
      <c r="L77" s="94">
        <f>IF(ISERROR(VLOOKUP(J77,'KAYIT LİSTESİ'!$B$4:$H$1022,4,0)),"",(VLOOKUP(J77,'KAYIT LİSTESİ'!$B$4:$H$1022,4,0)))</f>
        <v>36541</v>
      </c>
      <c r="M77" s="193" t="str">
        <f>IF(ISERROR(VLOOKUP(J77,'KAYIT LİSTESİ'!$B$4:$H$1022,5,0)),"",(VLOOKUP(J77,'KAYIT LİSTESİ'!$B$4:$H$1022,5,0)))</f>
        <v>AHMET KAÇHAN</v>
      </c>
      <c r="N77" s="193" t="str">
        <f>IF(ISERROR(VLOOKUP(J77,'KAYIT LİSTESİ'!$B$4:$H$1022,6,0)),"",(VLOOKUP(J77,'KAYIT LİSTESİ'!$B$4:$H$1022,6,0)))</f>
        <v>SİİRT OSMAN DEMİR ORTAOKULU</v>
      </c>
      <c r="O77" s="229"/>
    </row>
    <row r="78" spans="1:15" ht="26.25" customHeight="1">
      <c r="A78" s="21">
        <v>5</v>
      </c>
      <c r="B78" s="22" t="s">
        <v>323</v>
      </c>
      <c r="C78" s="23">
        <f>IF(ISERROR(VLOOKUP(B78,'KAYIT LİSTESİ'!$B$4:$H$1022,2,0)),"",(VLOOKUP(B78,'KAYIT LİSTESİ'!$B$4:$H$1022,2,0)))</f>
        <v>0</v>
      </c>
      <c r="D78" s="24">
        <f>IF(ISERROR(VLOOKUP(B78,'KAYIT LİSTESİ'!$B$4:$H$1022,4,0)),"",(VLOOKUP(B78,'KAYIT LİSTESİ'!$B$4:$H$1022,4,0)))</f>
        <v>36526</v>
      </c>
      <c r="E78" s="48" t="str">
        <f>IF(ISERROR(VLOOKUP(B78,'KAYIT LİSTESİ'!$B$4:$H$1022,5,0)),"",(VLOOKUP(B78,'KAYIT LİSTESİ'!$B$4:$H$1022,5,0)))</f>
        <v>MUHAMMED ÜSTÜN</v>
      </c>
      <c r="F78" s="48" t="str">
        <f>IF(ISERROR(VLOOKUP(B78,'KAYIT LİSTESİ'!$B$4:$H$1022,6,0)),"",(VLOOKUP(B78,'KAYIT LİSTESİ'!$B$4:$H$1022,6,0)))</f>
        <v>ESKİŞEHİR-ŞEHİT ALİ GAFFAR OKKAN ORTAOKULU</v>
      </c>
      <c r="G78" s="25"/>
      <c r="H78" s="240"/>
      <c r="I78" s="91">
        <v>2</v>
      </c>
      <c r="J78" s="92" t="s">
        <v>389</v>
      </c>
      <c r="K78" s="93">
        <f>IF(ISERROR(VLOOKUP(J78,'KAYIT LİSTESİ'!$B$4:$H$1022,2,0)),"",(VLOOKUP(J78,'KAYIT LİSTESİ'!$B$4:$H$1022,2,0)))</f>
        <v>0</v>
      </c>
      <c r="L78" s="94">
        <f>IF(ISERROR(VLOOKUP(J78,'KAYIT LİSTESİ'!$B$4:$H$1022,4,0)),"",(VLOOKUP(J78,'KAYIT LİSTESİ'!$B$4:$H$1022,4,0)))</f>
        <v>36619</v>
      </c>
      <c r="M78" s="193" t="str">
        <f>IF(ISERROR(VLOOKUP(J78,'KAYIT LİSTESİ'!$B$4:$H$1022,5,0)),"",(VLOOKUP(J78,'KAYIT LİSTESİ'!$B$4:$H$1022,5,0)))</f>
        <v>MURAT VURAL</v>
      </c>
      <c r="N78" s="193" t="str">
        <f>IF(ISERROR(VLOOKUP(J78,'KAYIT LİSTESİ'!$B$4:$H$1022,6,0)),"",(VLOOKUP(J78,'KAYIT LİSTESİ'!$B$4:$H$1022,6,0)))</f>
        <v>MUŞ NAMIK KEMAL YBO</v>
      </c>
      <c r="O78" s="229"/>
    </row>
    <row r="79" spans="1:15" ht="26.25" customHeight="1">
      <c r="A79" s="21">
        <v>6</v>
      </c>
      <c r="B79" s="22" t="s">
        <v>324</v>
      </c>
      <c r="C79" s="23">
        <f>IF(ISERROR(VLOOKUP(B79,'KAYIT LİSTESİ'!$B$4:$H$1022,2,0)),"",(VLOOKUP(B79,'KAYIT LİSTESİ'!$B$4:$H$1022,2,0)))</f>
        <v>0</v>
      </c>
      <c r="D79" s="24">
        <f>IF(ISERROR(VLOOKUP(B79,'KAYIT LİSTESİ'!$B$4:$H$1022,4,0)),"",(VLOOKUP(B79,'KAYIT LİSTESİ'!$B$4:$H$1022,4,0)))</f>
        <v>36934</v>
      </c>
      <c r="E79" s="48" t="str">
        <f>IF(ISERROR(VLOOKUP(B79,'KAYIT LİSTESİ'!$B$4:$H$1022,5,0)),"",(VLOOKUP(B79,'KAYIT LİSTESİ'!$B$4:$H$1022,5,0)))</f>
        <v>Çağrı KARABEY</v>
      </c>
      <c r="F79" s="48" t="str">
        <f>IF(ISERROR(VLOOKUP(B79,'KAYIT LİSTESİ'!$B$4:$H$1022,6,0)),"",(VLOOKUP(B79,'KAYIT LİSTESİ'!$B$4:$H$1022,6,0)))</f>
        <v>SİVAS ZİYA GÖKALP O.O</v>
      </c>
      <c r="G79" s="25"/>
      <c r="H79" s="240"/>
      <c r="I79" s="91">
        <v>3</v>
      </c>
      <c r="J79" s="92" t="s">
        <v>390</v>
      </c>
      <c r="K79" s="93">
        <f>IF(ISERROR(VLOOKUP(J79,'KAYIT LİSTESİ'!$B$4:$H$1022,2,0)),"",(VLOOKUP(J79,'KAYIT LİSTESİ'!$B$4:$H$1022,2,0)))</f>
        <v>0</v>
      </c>
      <c r="L79" s="94">
        <f>IF(ISERROR(VLOOKUP(J79,'KAYIT LİSTESİ'!$B$4:$H$1022,4,0)),"",(VLOOKUP(J79,'KAYIT LİSTESİ'!$B$4:$H$1022,4,0)))</f>
        <v>36526</v>
      </c>
      <c r="M79" s="193" t="str">
        <f>IF(ISERROR(VLOOKUP(J79,'KAYIT LİSTESİ'!$B$4:$H$1022,5,0)),"",(VLOOKUP(J79,'KAYIT LİSTESİ'!$B$4:$H$1022,5,0)))</f>
        <v>AHMET ÇIÇEK</v>
      </c>
      <c r="N79" s="193" t="str">
        <f>IF(ISERROR(VLOOKUP(J79,'KAYIT LİSTESİ'!$B$4:$H$1022,6,0)),"",(VLOOKUP(J79,'KAYIT LİSTESİ'!$B$4:$H$1022,6,0)))</f>
        <v>ADANA ŞEHIT İDRIS GÜLER ORTAOKULU</v>
      </c>
      <c r="O79" s="229"/>
    </row>
    <row r="80" spans="1:15" ht="26.25" customHeight="1">
      <c r="A80" s="21">
        <v>7</v>
      </c>
      <c r="B80" s="22" t="s">
        <v>325</v>
      </c>
      <c r="C80" s="23">
        <f>IF(ISERROR(VLOOKUP(B80,'KAYIT LİSTESİ'!$B$4:$H$1022,2,0)),"",(VLOOKUP(B80,'KAYIT LİSTESİ'!$B$4:$H$1022,2,0)))</f>
        <v>0</v>
      </c>
      <c r="D80" s="24">
        <f>IF(ISERROR(VLOOKUP(B80,'KAYIT LİSTESİ'!$B$4:$H$1022,4,0)),"",(VLOOKUP(B80,'KAYIT LİSTESİ'!$B$4:$H$1022,4,0)))</f>
        <v>36953</v>
      </c>
      <c r="E80" s="48" t="str">
        <f>IF(ISERROR(VLOOKUP(B80,'KAYIT LİSTESİ'!$B$4:$H$1022,5,0)),"",(VLOOKUP(B80,'KAYIT LİSTESİ'!$B$4:$H$1022,5,0)))</f>
        <v>BÜLENT TIRAK</v>
      </c>
      <c r="F80" s="48" t="str">
        <f>IF(ISERROR(VLOOKUP(B80,'KAYIT LİSTESİ'!$B$4:$H$1022,6,0)),"",(VLOOKUP(B80,'KAYIT LİSTESİ'!$B$4:$H$1022,6,0)))</f>
        <v>MERSİN-SİLİFKE ATATÜRK ORTAOKULU</v>
      </c>
      <c r="G80" s="25"/>
      <c r="H80" s="240"/>
      <c r="I80" s="91">
        <v>4</v>
      </c>
      <c r="J80" s="92" t="s">
        <v>391</v>
      </c>
      <c r="K80" s="93">
        <f>IF(ISERROR(VLOOKUP(J80,'KAYIT LİSTESİ'!$B$4:$H$1022,2,0)),"",(VLOOKUP(J80,'KAYIT LİSTESİ'!$B$4:$H$1022,2,0)))</f>
        <v>0</v>
      </c>
      <c r="L80" s="94">
        <f>IF(ISERROR(VLOOKUP(J80,'KAYIT LİSTESİ'!$B$4:$H$1022,4,0)),"",(VLOOKUP(J80,'KAYIT LİSTESİ'!$B$4:$H$1022,4,0)))</f>
        <v>36526</v>
      </c>
      <c r="M80" s="193" t="str">
        <f>IF(ISERROR(VLOOKUP(J80,'KAYIT LİSTESİ'!$B$4:$H$1022,5,0)),"",(VLOOKUP(J80,'KAYIT LİSTESİ'!$B$4:$H$1022,5,0)))</f>
        <v>MUSA KENBEN</v>
      </c>
      <c r="N80" s="193" t="str">
        <f>IF(ISERROR(VLOOKUP(J80,'KAYIT LİSTESİ'!$B$4:$H$1022,6,0)),"",(VLOOKUP(J80,'KAYIT LİSTESİ'!$B$4:$H$1022,6,0)))</f>
        <v>İSTANBUL NAMIKKEMAL O O</v>
      </c>
      <c r="O80" s="229"/>
    </row>
    <row r="81" spans="1:15" ht="26.25" customHeight="1">
      <c r="A81" s="21">
        <v>8</v>
      </c>
      <c r="B81" s="22" t="s">
        <v>326</v>
      </c>
      <c r="C81" s="23">
        <f>IF(ISERROR(VLOOKUP(B81,'KAYIT LİSTESİ'!$B$4:$H$1022,2,0)),"",(VLOOKUP(B81,'KAYIT LİSTESİ'!$B$4:$H$1022,2,0)))</f>
        <v>0</v>
      </c>
      <c r="D81" s="24">
        <f>IF(ISERROR(VLOOKUP(B81,'KAYIT LİSTESİ'!$B$4:$H$1022,4,0)),"",(VLOOKUP(B81,'KAYIT LİSTESİ'!$B$4:$H$1022,4,0)))</f>
        <v>36617</v>
      </c>
      <c r="E81" s="48" t="str">
        <f>IF(ISERROR(VLOOKUP(B81,'KAYIT LİSTESİ'!$B$4:$H$1022,5,0)),"",(VLOOKUP(B81,'KAYIT LİSTESİ'!$B$4:$H$1022,5,0)))</f>
        <v>DOĞAN ŞİMŞEK</v>
      </c>
      <c r="F81" s="48" t="str">
        <f>IF(ISERROR(VLOOKUP(B81,'KAYIT LİSTESİ'!$B$4:$H$1022,6,0)),"",(VLOOKUP(B81,'KAYIT LİSTESİ'!$B$4:$H$1022,6,0)))</f>
        <v>BURSA ZÜBEYDE HANIM ORTAOKULU</v>
      </c>
      <c r="G81" s="25"/>
      <c r="H81" s="240"/>
      <c r="I81" s="91">
        <v>5</v>
      </c>
      <c r="J81" s="92" t="s">
        <v>392</v>
      </c>
      <c r="K81" s="93">
        <f>IF(ISERROR(VLOOKUP(J81,'KAYIT LİSTESİ'!$B$4:$H$1022,2,0)),"",(VLOOKUP(J81,'KAYIT LİSTESİ'!$B$4:$H$1022,2,0)))</f>
        <v>0</v>
      </c>
      <c r="L81" s="94">
        <f>IF(ISERROR(VLOOKUP(J81,'KAYIT LİSTESİ'!$B$4:$H$1022,4,0)),"",(VLOOKUP(J81,'KAYIT LİSTESİ'!$B$4:$H$1022,4,0)))</f>
        <v>36564</v>
      </c>
      <c r="M81" s="193" t="str">
        <f>IF(ISERROR(VLOOKUP(J81,'KAYIT LİSTESİ'!$B$4:$H$1022,5,0)),"",(VLOOKUP(J81,'KAYIT LİSTESİ'!$B$4:$H$1022,5,0)))</f>
        <v>EMRE ÜN</v>
      </c>
      <c r="N81" s="193" t="str">
        <f>IF(ISERROR(VLOOKUP(J81,'KAYIT LİSTESİ'!$B$4:$H$1022,6,0)),"",(VLOOKUP(J81,'KAYIT LİSTESİ'!$B$4:$H$1022,6,0)))</f>
        <v>İZMİR-EVİN LEBLEBİCİOĞLU ORTAOKULU</v>
      </c>
      <c r="O81" s="229"/>
    </row>
    <row r="82" spans="1:15" ht="26.25" customHeight="1">
      <c r="A82" s="546" t="s">
        <v>17</v>
      </c>
      <c r="B82" s="547"/>
      <c r="C82" s="547"/>
      <c r="D82" s="547"/>
      <c r="E82" s="547"/>
      <c r="F82" s="547"/>
      <c r="G82" s="547"/>
      <c r="H82" s="240"/>
      <c r="I82" s="91">
        <v>6</v>
      </c>
      <c r="J82" s="92" t="s">
        <v>393</v>
      </c>
      <c r="K82" s="93">
        <f>IF(ISERROR(VLOOKUP(J82,'KAYIT LİSTESİ'!$B$4:$H$1022,2,0)),"",(VLOOKUP(J82,'KAYIT LİSTESİ'!$B$4:$H$1022,2,0)))</f>
        <v>0</v>
      </c>
      <c r="L82" s="94">
        <f>IF(ISERROR(VLOOKUP(J82,'KAYIT LİSTESİ'!$B$4:$H$1022,4,0)),"",(VLOOKUP(J82,'KAYIT LİSTESİ'!$B$4:$H$1022,4,0)))</f>
        <v>36595</v>
      </c>
      <c r="M82" s="193" t="str">
        <f>IF(ISERROR(VLOOKUP(J82,'KAYIT LİSTESİ'!$B$4:$H$1022,5,0)),"",(VLOOKUP(J82,'KAYIT LİSTESİ'!$B$4:$H$1022,5,0)))</f>
        <v>UĞUR KORKMAZ</v>
      </c>
      <c r="N82" s="193" t="str">
        <f>IF(ISERROR(VLOOKUP(J82,'KAYIT LİSTESİ'!$B$4:$H$1022,6,0)),"",(VLOOKUP(J82,'KAYIT LİSTESİ'!$B$4:$H$1022,6,0)))</f>
        <v>İSTANBUL-PENDİK 75.YIL MESUT YILMAZ ORTA O.</v>
      </c>
      <c r="O82" s="229"/>
    </row>
    <row r="83" spans="1:15" ht="26.25" customHeight="1">
      <c r="A83" s="47" t="s">
        <v>11</v>
      </c>
      <c r="B83" s="44" t="s">
        <v>75</v>
      </c>
      <c r="C83" s="44" t="s">
        <v>74</v>
      </c>
      <c r="D83" s="45" t="s">
        <v>12</v>
      </c>
      <c r="E83" s="46" t="s">
        <v>13</v>
      </c>
      <c r="F83" s="46" t="s">
        <v>179</v>
      </c>
      <c r="G83" s="44" t="s">
        <v>14</v>
      </c>
      <c r="H83" s="240"/>
      <c r="I83" s="91">
        <v>7</v>
      </c>
      <c r="J83" s="92" t="s">
        <v>394</v>
      </c>
      <c r="K83" s="93">
        <f>IF(ISERROR(VLOOKUP(J83,'KAYIT LİSTESİ'!$B$4:$H$1022,2,0)),"",(VLOOKUP(J83,'KAYIT LİSTESİ'!$B$4:$H$1022,2,0)))</f>
        <v>0</v>
      </c>
      <c r="L83" s="94">
        <f>IF(ISERROR(VLOOKUP(J83,'KAYIT LİSTESİ'!$B$4:$H$1022,4,0)),"",(VLOOKUP(J83,'KAYIT LİSTESİ'!$B$4:$H$1022,4,0)))</f>
        <v>36533</v>
      </c>
      <c r="M83" s="193" t="str">
        <f>IF(ISERROR(VLOOKUP(J83,'KAYIT LİSTESİ'!$B$4:$H$1022,5,0)),"",(VLOOKUP(J83,'KAYIT LİSTESİ'!$B$4:$H$1022,5,0)))</f>
        <v>RAMAZAN B.ÇELİK</v>
      </c>
      <c r="N83" s="193" t="str">
        <f>IF(ISERROR(VLOOKUP(J83,'KAYIT LİSTESİ'!$B$4:$H$1022,6,0)),"",(VLOOKUP(J83,'KAYIT LİSTESİ'!$B$4:$H$1022,6,0)))</f>
        <v>SAMSUN- İLKADIM TICARET VE SANAYI ODASI  ORTAOKULU</v>
      </c>
      <c r="O83" s="229"/>
    </row>
    <row r="84" spans="1:15" ht="26.25" customHeight="1">
      <c r="A84" s="21">
        <v>1</v>
      </c>
      <c r="B84" s="22" t="s">
        <v>327</v>
      </c>
      <c r="C84" s="23">
        <f>IF(ISERROR(VLOOKUP(B84,'KAYIT LİSTESİ'!$B$4:$H$1022,2,0)),"",(VLOOKUP(B84,'KAYIT LİSTESİ'!$B$4:$H$1022,2,0)))</f>
        <v>0</v>
      </c>
      <c r="D84" s="24" t="str">
        <f>IF(ISERROR(VLOOKUP(B84,'KAYIT LİSTESİ'!$B$4:$H$1022,4,0)),"",(VLOOKUP(B84,'KAYIT LİSTESİ'!$B$4:$H$1022,4,0)))</f>
        <v>01,01,2000</v>
      </c>
      <c r="E84" s="48" t="str">
        <f>IF(ISERROR(VLOOKUP(B84,'KAYIT LİSTESİ'!$B$4:$H$1022,5,0)),"",(VLOOKUP(B84,'KAYIT LİSTESİ'!$B$4:$H$1022,5,0)))</f>
        <v>YASİN İŞCAN (F)</v>
      </c>
      <c r="F84" s="48" t="str">
        <f>IF(ISERROR(VLOOKUP(B84,'KAYIT LİSTESİ'!$B$4:$H$1022,6,0)),"",(VLOOKUP(B84,'KAYIT LİSTESİ'!$B$4:$H$1022,6,0)))</f>
        <v>TOROS ORTAOKULU</v>
      </c>
      <c r="G84" s="25"/>
      <c r="H84" s="240"/>
      <c r="I84" s="91">
        <v>8</v>
      </c>
      <c r="J84" s="92" t="s">
        <v>395</v>
      </c>
      <c r="K84" s="93">
        <f>IF(ISERROR(VLOOKUP(J84,'KAYIT LİSTESİ'!$B$4:$H$1022,2,0)),"",(VLOOKUP(J84,'KAYIT LİSTESİ'!$B$4:$H$1022,2,0)))</f>
        <v>0</v>
      </c>
      <c r="L84" s="94">
        <f>IF(ISERROR(VLOOKUP(J84,'KAYIT LİSTESİ'!$B$4:$H$1022,4,0)),"",(VLOOKUP(J84,'KAYIT LİSTESİ'!$B$4:$H$1022,4,0)))</f>
        <v>36892</v>
      </c>
      <c r="M84" s="193" t="str">
        <f>IF(ISERROR(VLOOKUP(J84,'KAYIT LİSTESİ'!$B$4:$H$1022,5,0)),"",(VLOOKUP(J84,'KAYIT LİSTESİ'!$B$4:$H$1022,5,0)))</f>
        <v>ALİ CAN EŞGİ</v>
      </c>
      <c r="N84" s="193" t="str">
        <f>IF(ISERROR(VLOOKUP(J84,'KAYIT LİSTESİ'!$B$4:$H$1022,6,0)),"",(VLOOKUP(J84,'KAYIT LİSTESİ'!$B$4:$H$1022,6,0)))</f>
        <v>GAZİANTEP HATİCE BÜYÜKBEŞE ORT.</v>
      </c>
      <c r="O84" s="229"/>
    </row>
    <row r="85" spans="1:15" ht="26.25" customHeight="1">
      <c r="A85" s="21">
        <v>2</v>
      </c>
      <c r="B85" s="22" t="s">
        <v>328</v>
      </c>
      <c r="C85" s="23">
        <f>IF(ISERROR(VLOOKUP(B85,'KAYIT LİSTESİ'!$B$4:$H$1022,2,0)),"",(VLOOKUP(B85,'KAYIT LİSTESİ'!$B$4:$H$1022,2,0)))</f>
        <v>0</v>
      </c>
      <c r="D85" s="24">
        <f>IF(ISERROR(VLOOKUP(B85,'KAYIT LİSTESİ'!$B$4:$H$1022,4,0)),"",(VLOOKUP(B85,'KAYIT LİSTESİ'!$B$4:$H$1022,4,0)))</f>
        <v>36712</v>
      </c>
      <c r="E85" s="48" t="str">
        <f>IF(ISERROR(VLOOKUP(B85,'KAYIT LİSTESİ'!$B$4:$H$1022,5,0)),"",(VLOOKUP(B85,'KAYIT LİSTESİ'!$B$4:$H$1022,5,0)))</f>
        <v>HAKAN YILDIRIM (F)</v>
      </c>
      <c r="F85" s="48" t="str">
        <f>IF(ISERROR(VLOOKUP(B85,'KAYIT LİSTESİ'!$B$4:$H$1022,6,0)),"",(VLOOKUP(B85,'KAYIT LİSTESİ'!$B$4:$H$1022,6,0)))</f>
        <v>YAVUZ SELİM ORTAOKULU</v>
      </c>
      <c r="G85" s="25"/>
      <c r="H85" s="240"/>
      <c r="I85" s="91">
        <v>9</v>
      </c>
      <c r="J85" s="92" t="s">
        <v>396</v>
      </c>
      <c r="K85" s="93">
        <f>IF(ISERROR(VLOOKUP(J85,'KAYIT LİSTESİ'!$B$4:$H$1022,2,0)),"",(VLOOKUP(J85,'KAYIT LİSTESİ'!$B$4:$H$1022,2,0)))</f>
        <v>0</v>
      </c>
      <c r="L85" s="94">
        <f>IF(ISERROR(VLOOKUP(J85,'KAYIT LİSTESİ'!$B$4:$H$1022,4,0)),"",(VLOOKUP(J85,'KAYIT LİSTESİ'!$B$4:$H$1022,4,0)))</f>
        <v>36864</v>
      </c>
      <c r="M85" s="193" t="str">
        <f>IF(ISERROR(VLOOKUP(J85,'KAYIT LİSTESİ'!$B$4:$H$1022,5,0)),"",(VLOOKUP(J85,'KAYIT LİSTESİ'!$B$4:$H$1022,5,0)))</f>
        <v>MERT BOZACI</v>
      </c>
      <c r="N85" s="193" t="str">
        <f>IF(ISERROR(VLOOKUP(J85,'KAYIT LİSTESİ'!$B$4:$H$1022,6,0)),"",(VLOOKUP(J85,'KAYIT LİSTESİ'!$B$4:$H$1022,6,0)))</f>
        <v>BURSA ZÜBEYDE HANIM ORTAOKULU</v>
      </c>
      <c r="O85" s="229"/>
    </row>
    <row r="86" spans="1:15" ht="26.25" customHeight="1">
      <c r="A86" s="21">
        <v>3</v>
      </c>
      <c r="B86" s="22" t="s">
        <v>329</v>
      </c>
      <c r="C86" s="23">
        <f>IF(ISERROR(VLOOKUP(B86,'KAYIT LİSTESİ'!$B$4:$H$1022,2,0)),"",(VLOOKUP(B86,'KAYIT LİSTESİ'!$B$4:$H$1022,2,0)))</f>
        <v>0</v>
      </c>
      <c r="D86" s="24" t="str">
        <f>IF(ISERROR(VLOOKUP(B86,'KAYIT LİSTESİ'!$B$4:$H$1022,4,0)),"",(VLOOKUP(B86,'KAYIT LİSTESİ'!$B$4:$H$1022,4,0)))</f>
        <v>-</v>
      </c>
      <c r="E86" s="48" t="str">
        <f>IF(ISERROR(VLOOKUP(B86,'KAYIT LİSTESİ'!$B$4:$H$1022,5,0)),"",(VLOOKUP(B86,'KAYIT LİSTESİ'!$B$4:$H$1022,5,0)))</f>
        <v>RESUL ÇIBIK (F)</v>
      </c>
      <c r="F86" s="48" t="str">
        <f>IF(ISERROR(VLOOKUP(B86,'KAYIT LİSTESİ'!$B$4:$H$1022,6,0)),"",(VLOOKUP(B86,'KAYIT LİSTESİ'!$B$4:$H$1022,6,0)))</f>
        <v>ŞÜKÜFE NİHAL ORTAOKULU</v>
      </c>
      <c r="G86" s="25"/>
      <c r="H86" s="240"/>
      <c r="I86" s="91">
        <v>10</v>
      </c>
      <c r="J86" s="92" t="s">
        <v>397</v>
      </c>
      <c r="K86" s="93">
        <f>IF(ISERROR(VLOOKUP(J86,'KAYIT LİSTESİ'!$B$4:$H$1022,2,0)),"",(VLOOKUP(J86,'KAYIT LİSTESİ'!$B$4:$H$1022,2,0)))</f>
        <v>0</v>
      </c>
      <c r="L86" s="94">
        <f>IF(ISERROR(VLOOKUP(J86,'KAYIT LİSTESİ'!$B$4:$H$1022,4,0)),"",(VLOOKUP(J86,'KAYIT LİSTESİ'!$B$4:$H$1022,4,0)))</f>
        <v>36526</v>
      </c>
      <c r="M86" s="193" t="str">
        <f>IF(ISERROR(VLOOKUP(J86,'KAYIT LİSTESİ'!$B$4:$H$1022,5,0)),"",(VLOOKUP(J86,'KAYIT LİSTESİ'!$B$4:$H$1022,5,0)))</f>
        <v>ATAKAN ARINAN</v>
      </c>
      <c r="N86" s="193" t="str">
        <f>IF(ISERROR(VLOOKUP(J86,'KAYIT LİSTESİ'!$B$4:$H$1022,6,0)),"",(VLOOKUP(J86,'KAYIT LİSTESİ'!$B$4:$H$1022,6,0)))</f>
        <v>ANKARA MEHMET EMİN YURDAKUL ORTAOKULU</v>
      </c>
      <c r="O86" s="229"/>
    </row>
    <row r="87" spans="1:15" ht="26.25" customHeight="1">
      <c r="A87" s="21">
        <v>4</v>
      </c>
      <c r="B87" s="22" t="s">
        <v>330</v>
      </c>
      <c r="C87" s="23">
        <f>IF(ISERROR(VLOOKUP(B87,'KAYIT LİSTESİ'!$B$4:$H$1022,2,0)),"",(VLOOKUP(B87,'KAYIT LİSTESİ'!$B$4:$H$1022,2,0)))</f>
        <v>0</v>
      </c>
      <c r="D87" s="24" t="str">
        <f>IF(ISERROR(VLOOKUP(B87,'KAYIT LİSTESİ'!$B$4:$H$1022,4,0)),"",(VLOOKUP(B87,'KAYIT LİSTESİ'!$B$4:$H$1022,4,0)))</f>
        <v>-</v>
      </c>
      <c r="E87" s="48" t="str">
        <f>IF(ISERROR(VLOOKUP(B87,'KAYIT LİSTESİ'!$B$4:$H$1022,5,0)),"",(VLOOKUP(B87,'KAYIT LİSTESİ'!$B$4:$H$1022,5,0)))</f>
        <v>KAMURAN ÖZEN (F)</v>
      </c>
      <c r="F87" s="48" t="str">
        <f>IF(ISERROR(VLOOKUP(B87,'KAYIT LİSTESİ'!$B$4:$H$1022,6,0)),"",(VLOOKUP(B87,'KAYIT LİSTESİ'!$B$4:$H$1022,6,0)))</f>
        <v>24 KASIM ORTAOKULU</v>
      </c>
      <c r="G87" s="25"/>
      <c r="H87" s="240"/>
      <c r="I87" s="91">
        <v>11</v>
      </c>
      <c r="J87" s="92" t="s">
        <v>398</v>
      </c>
      <c r="K87" s="93">
        <f>IF(ISERROR(VLOOKUP(J87,'KAYIT LİSTESİ'!$B$4:$H$1022,2,0)),"",(VLOOKUP(J87,'KAYIT LİSTESİ'!$B$4:$H$1022,2,0)))</f>
        <v>0</v>
      </c>
      <c r="L87" s="94">
        <f>IF(ISERROR(VLOOKUP(J87,'KAYIT LİSTESİ'!$B$4:$H$1022,4,0)),"",(VLOOKUP(J87,'KAYIT LİSTESİ'!$B$4:$H$1022,4,0)))</f>
        <v>36896</v>
      </c>
      <c r="M87" s="193" t="str">
        <f>IF(ISERROR(VLOOKUP(J87,'KAYIT LİSTESİ'!$B$4:$H$1022,5,0)),"",(VLOOKUP(J87,'KAYIT LİSTESİ'!$B$4:$H$1022,5,0)))</f>
        <v>HAMZA YILMAZ</v>
      </c>
      <c r="N87" s="193" t="str">
        <f>IF(ISERROR(VLOOKUP(J87,'KAYIT LİSTESİ'!$B$4:$H$1022,6,0)),"",(VLOOKUP(J87,'KAYIT LİSTESİ'!$B$4:$H$1022,6,0)))</f>
        <v>MERSİN-SİLİFKE ATATÜRK ORTAOKULU</v>
      </c>
      <c r="O87" s="229"/>
    </row>
    <row r="88" spans="1:15" ht="26.25" customHeight="1">
      <c r="A88" s="21">
        <v>5</v>
      </c>
      <c r="B88" s="22" t="s">
        <v>331</v>
      </c>
      <c r="C88" s="23">
        <f>IF(ISERROR(VLOOKUP(B88,'KAYIT LİSTESİ'!$B$4:$H$1022,2,0)),"",(VLOOKUP(B88,'KAYIT LİSTESİ'!$B$4:$H$1022,2,0)))</f>
        <v>0</v>
      </c>
      <c r="D88" s="24">
        <f>IF(ISERROR(VLOOKUP(B88,'KAYIT LİSTESİ'!$B$4:$H$1022,4,0)),"",(VLOOKUP(B88,'KAYIT LİSTESİ'!$B$4:$H$1022,4,0)))</f>
        <v>36526</v>
      </c>
      <c r="E88" s="48" t="str">
        <f>IF(ISERROR(VLOOKUP(B88,'KAYIT LİSTESİ'!$B$4:$H$1022,5,0)),"",(VLOOKUP(B88,'KAYIT LİSTESİ'!$B$4:$H$1022,5,0)))</f>
        <v>EROL PINARBAŞ (F)</v>
      </c>
      <c r="F88" s="48" t="str">
        <f>IF(ISERROR(VLOOKUP(B88,'KAYIT LİSTESİ'!$B$4:$H$1022,6,0)),"",(VLOOKUP(B88,'KAYIT LİSTESİ'!$B$4:$H$1022,6,0)))</f>
        <v>HONAZ CUMHURİYET ORTAOKULU</v>
      </c>
      <c r="G88" s="25"/>
      <c r="H88" s="240"/>
      <c r="I88" s="91">
        <v>12</v>
      </c>
      <c r="J88" s="92" t="s">
        <v>399</v>
      </c>
      <c r="K88" s="93">
        <f>IF(ISERROR(VLOOKUP(J88,'KAYIT LİSTESİ'!$B$4:$H$1022,2,0)),"",(VLOOKUP(J88,'KAYIT LİSTESİ'!$B$4:$H$1022,2,0)))</f>
        <v>0</v>
      </c>
      <c r="L88" s="94">
        <f>IF(ISERROR(VLOOKUP(J88,'KAYIT LİSTESİ'!$B$4:$H$1022,4,0)),"",(VLOOKUP(J88,'KAYIT LİSTESİ'!$B$4:$H$1022,4,0)))</f>
        <v>36526</v>
      </c>
      <c r="M88" s="193" t="str">
        <f>IF(ISERROR(VLOOKUP(J88,'KAYIT LİSTESİ'!$B$4:$H$1022,5,0)),"",(VLOOKUP(J88,'KAYIT LİSTESİ'!$B$4:$H$1022,5,0)))</f>
        <v>ABDURRAHİM KARAGÖZ</v>
      </c>
      <c r="N88" s="193" t="str">
        <f>IF(ISERROR(VLOOKUP(J88,'KAYIT LİSTESİ'!$B$4:$H$1022,6,0)),"",(VLOOKUP(J88,'KAYIT LİSTESİ'!$B$4:$H$1022,6,0)))</f>
        <v>İZMİR-ŞEHİT TEĞMEN MURAT ARSLANTÜRK ORTAOKULU</v>
      </c>
      <c r="O88" s="229"/>
    </row>
    <row r="89" spans="1:15" ht="26.25" customHeight="1">
      <c r="A89" s="21">
        <v>6</v>
      </c>
      <c r="B89" s="22" t="s">
        <v>332</v>
      </c>
      <c r="C89" s="23">
        <f>IF(ISERROR(VLOOKUP(B89,'KAYIT LİSTESİ'!$B$4:$H$1022,2,0)),"",(VLOOKUP(B89,'KAYIT LİSTESİ'!$B$4:$H$1022,2,0)))</f>
        <v>0</v>
      </c>
      <c r="D89" s="24">
        <f>IF(ISERROR(VLOOKUP(B89,'KAYIT LİSTESİ'!$B$4:$H$1022,4,0)),"",(VLOOKUP(B89,'KAYIT LİSTESİ'!$B$4:$H$1022,4,0)))</f>
        <v>36526</v>
      </c>
      <c r="E89" s="48" t="str">
        <f>IF(ISERROR(VLOOKUP(B89,'KAYIT LİSTESİ'!$B$4:$H$1022,5,0)),"",(VLOOKUP(B89,'KAYIT LİSTESİ'!$B$4:$H$1022,5,0)))</f>
        <v>KUBİLAY KARADANA (F)</v>
      </c>
      <c r="F89" s="48" t="str">
        <f>IF(ISERROR(VLOOKUP(B89,'KAYIT LİSTESİ'!$B$4:$H$1022,6,0)),"",(VLOOKUP(B89,'KAYIT LİSTESİ'!$B$4:$H$1022,6,0)))</f>
        <v>75. YIL ORTAOKULU</v>
      </c>
      <c r="G89" s="25"/>
      <c r="H89" s="240"/>
      <c r="I89" s="91">
        <v>13</v>
      </c>
      <c r="J89" s="92" t="s">
        <v>400</v>
      </c>
      <c r="K89" s="93">
        <f>IF(ISERROR(VLOOKUP(J89,'KAYIT LİSTESİ'!$B$4:$H$1022,2,0)),"",(VLOOKUP(J89,'KAYIT LİSTESİ'!$B$4:$H$1022,2,0)))</f>
        <v>0</v>
      </c>
      <c r="L89" s="94">
        <f>IF(ISERROR(VLOOKUP(J89,'KAYIT LİSTESİ'!$B$4:$H$1022,4,0)),"",(VLOOKUP(J89,'KAYIT LİSTESİ'!$B$4:$H$1022,4,0)))</f>
        <v>36599</v>
      </c>
      <c r="M89" s="193" t="str">
        <f>IF(ISERROR(VLOOKUP(J89,'KAYIT LİSTESİ'!$B$4:$H$1022,5,0)),"",(VLOOKUP(J89,'KAYIT LİSTESİ'!$B$4:$H$1022,5,0)))</f>
        <v>Mert ÖZGÜLMEZ</v>
      </c>
      <c r="N89" s="193" t="str">
        <f>IF(ISERROR(VLOOKUP(J89,'KAYIT LİSTESİ'!$B$4:$H$1022,6,0)),"",(VLOOKUP(J89,'KAYIT LİSTESİ'!$B$4:$H$1022,6,0)))</f>
        <v>SİVAS ZİYA GÖKALP O.O</v>
      </c>
      <c r="O89" s="229"/>
    </row>
    <row r="90" spans="1:15" ht="26.25" customHeight="1">
      <c r="A90" s="21">
        <v>7</v>
      </c>
      <c r="B90" s="22" t="s">
        <v>333</v>
      </c>
      <c r="C90" s="23">
        <f>IF(ISERROR(VLOOKUP(B90,'KAYIT LİSTESİ'!$B$4:$H$1022,2,0)),"",(VLOOKUP(B90,'KAYIT LİSTESİ'!$B$4:$H$1022,2,0)))</f>
        <v>0</v>
      </c>
      <c r="D90" s="24" t="str">
        <f>IF(ISERROR(VLOOKUP(B90,'KAYIT LİSTESİ'!$B$4:$H$1022,4,0)),"",(VLOOKUP(B90,'KAYIT LİSTESİ'!$B$4:$H$1022,4,0)))</f>
        <v>03.08.2000</v>
      </c>
      <c r="E90" s="48" t="str">
        <f>IF(ISERROR(VLOOKUP(B90,'KAYIT LİSTESİ'!$B$4:$H$1022,5,0)),"",(VLOOKUP(B90,'KAYIT LİSTESİ'!$B$4:$H$1022,5,0)))</f>
        <v>BATUHAN GEDİK (F)</v>
      </c>
      <c r="F90" s="48" t="str">
        <f>IF(ISERROR(VLOOKUP(B90,'KAYIT LİSTESİ'!$B$4:$H$1022,6,0)),"",(VLOOKUP(B90,'KAYIT LİSTESİ'!$B$4:$H$1022,6,0)))</f>
        <v>BULANCAK ATATÜRK ORTAOKULU</v>
      </c>
      <c r="G90" s="25"/>
      <c r="H90" s="240"/>
      <c r="I90" s="91">
        <v>14</v>
      </c>
      <c r="J90" s="92" t="s">
        <v>401</v>
      </c>
      <c r="K90" s="93">
        <f>IF(ISERROR(VLOOKUP(J90,'KAYIT LİSTESİ'!$B$4:$H$1022,2,0)),"",(VLOOKUP(J90,'KAYIT LİSTESİ'!$B$4:$H$1022,2,0)))</f>
        <v>0</v>
      </c>
      <c r="L90" s="94">
        <f>IF(ISERROR(VLOOKUP(J90,'KAYIT LİSTESİ'!$B$4:$H$1022,4,0)),"",(VLOOKUP(J90,'KAYIT LİSTESİ'!$B$4:$H$1022,4,0)))</f>
        <v>36613</v>
      </c>
      <c r="M90" s="193" t="str">
        <f>IF(ISERROR(VLOOKUP(J90,'KAYIT LİSTESİ'!$B$4:$H$1022,5,0)),"",(VLOOKUP(J90,'KAYIT LİSTESİ'!$B$4:$H$1022,5,0)))</f>
        <v>MUSTAFA GEZER</v>
      </c>
      <c r="N90" s="193" t="str">
        <f>IF(ISERROR(VLOOKUP(J90,'KAYIT LİSTESİ'!$B$4:$H$1022,6,0)),"",(VLOOKUP(J90,'KAYIT LİSTESİ'!$B$4:$H$1022,6,0)))</f>
        <v>KKTC OĞUZ VELİ ORTAOKULU</v>
      </c>
      <c r="O90" s="229"/>
    </row>
    <row r="91" spans="1:15" ht="26.25" customHeight="1">
      <c r="A91" s="21">
        <v>8</v>
      </c>
      <c r="B91" s="22" t="s">
        <v>334</v>
      </c>
      <c r="C91" s="23">
        <f>IF(ISERROR(VLOOKUP(B91,'KAYIT LİSTESİ'!$B$4:$H$1022,2,0)),"",(VLOOKUP(B91,'KAYIT LİSTESİ'!$B$4:$H$1022,2,0)))</f>
        <v>0</v>
      </c>
      <c r="D91" s="24">
        <f>IF(ISERROR(VLOOKUP(B91,'KAYIT LİSTESİ'!$B$4:$H$1022,4,0)),"",(VLOOKUP(B91,'KAYIT LİSTESİ'!$B$4:$H$1022,4,0)))</f>
        <v>2000</v>
      </c>
      <c r="E91" s="48" t="str">
        <f>IF(ISERROR(VLOOKUP(B91,'KAYIT LİSTESİ'!$B$4:$H$1022,5,0)),"",(VLOOKUP(B91,'KAYIT LİSTESİ'!$B$4:$H$1022,5,0)))</f>
        <v>BERAT YEŞİLYURT (F)</v>
      </c>
      <c r="F91" s="48" t="str">
        <f>IF(ISERROR(VLOOKUP(B91,'KAYIT LİSTESİ'!$B$4:$H$1022,6,0)),"",(VLOOKUP(B91,'KAYIT LİSTESİ'!$B$4:$H$1022,6,0)))</f>
        <v>HÜSEYİN ÖZENEN ORTAOKULU</v>
      </c>
      <c r="G91" s="25"/>
      <c r="H91" s="240"/>
      <c r="I91" s="91">
        <v>15</v>
      </c>
      <c r="J91" s="92" t="s">
        <v>402</v>
      </c>
      <c r="K91" s="93">
        <f>IF(ISERROR(VLOOKUP(J91,'KAYIT LİSTESİ'!$B$4:$H$1022,2,0)),"",(VLOOKUP(J91,'KAYIT LİSTESİ'!$B$4:$H$1022,2,0)))</f>
        <v>0</v>
      </c>
      <c r="L91" s="94">
        <f>IF(ISERROR(VLOOKUP(J91,'KAYIT LİSTESİ'!$B$4:$H$1022,4,0)),"",(VLOOKUP(J91,'KAYIT LİSTESİ'!$B$4:$H$1022,4,0)))</f>
        <v>36526</v>
      </c>
      <c r="M91" s="193" t="str">
        <f>IF(ISERROR(VLOOKUP(J91,'KAYIT LİSTESİ'!$B$4:$H$1022,5,0)),"",(VLOOKUP(J91,'KAYIT LİSTESİ'!$B$4:$H$1022,5,0)))</f>
        <v>DOĞUKAN BEL</v>
      </c>
      <c r="N91" s="193" t="str">
        <f>IF(ISERROR(VLOOKUP(J91,'KAYIT LİSTESİ'!$B$4:$H$1022,6,0)),"",(VLOOKUP(J91,'KAYIT LİSTESİ'!$B$4:$H$1022,6,0)))</f>
        <v>ESKİŞEHİR-ŞEHİT ALİ GAFFAR OKKAN ORTAOKULU</v>
      </c>
      <c r="O91" s="229"/>
    </row>
    <row r="92" spans="1:15" ht="26.25" customHeight="1">
      <c r="A92" s="546" t="s">
        <v>42</v>
      </c>
      <c r="B92" s="547"/>
      <c r="C92" s="547"/>
      <c r="D92" s="547"/>
      <c r="E92" s="547"/>
      <c r="F92" s="547"/>
      <c r="G92" s="547"/>
      <c r="H92" s="240"/>
      <c r="I92" s="91">
        <v>16</v>
      </c>
      <c r="J92" s="92" t="s">
        <v>403</v>
      </c>
      <c r="K92" s="93">
        <f>IF(ISERROR(VLOOKUP(J92,'KAYIT LİSTESİ'!$B$4:$H$1022,2,0)),"",(VLOOKUP(J92,'KAYIT LİSTESİ'!$B$4:$H$1022,2,0)))</f>
        <v>0</v>
      </c>
      <c r="L92" s="94">
        <f>IF(ISERROR(VLOOKUP(J92,'KAYIT LİSTESİ'!$B$4:$H$1022,4,0)),"",(VLOOKUP(J92,'KAYIT LİSTESİ'!$B$4:$H$1022,4,0)))</f>
        <v>36634</v>
      </c>
      <c r="M92" s="193" t="str">
        <f>IF(ISERROR(VLOOKUP(J92,'KAYIT LİSTESİ'!$B$4:$H$1022,5,0)),"",(VLOOKUP(J92,'KAYIT LİSTESİ'!$B$4:$H$1022,5,0)))</f>
        <v>ALP KARDEŞ</v>
      </c>
      <c r="N92" s="193" t="str">
        <f>IF(ISERROR(VLOOKUP(J92,'KAYIT LİSTESİ'!$B$4:$H$1022,6,0)),"",(VLOOKUP(J92,'KAYIT LİSTESİ'!$B$4:$H$1022,6,0)))</f>
        <v>KKTC YAKIN DOĞU KOLEJİ</v>
      </c>
      <c r="O92" s="229"/>
    </row>
    <row r="93" spans="1:15" ht="26.25" customHeight="1">
      <c r="A93" s="47" t="s">
        <v>11</v>
      </c>
      <c r="B93" s="44" t="s">
        <v>75</v>
      </c>
      <c r="C93" s="44" t="s">
        <v>74</v>
      </c>
      <c r="D93" s="45" t="s">
        <v>12</v>
      </c>
      <c r="E93" s="46" t="s">
        <v>13</v>
      </c>
      <c r="F93" s="46" t="s">
        <v>179</v>
      </c>
      <c r="G93" s="44" t="s">
        <v>14</v>
      </c>
      <c r="H93" s="240"/>
      <c r="I93" s="91">
        <v>17</v>
      </c>
      <c r="J93" s="92" t="s">
        <v>404</v>
      </c>
      <c r="K93" s="93">
        <f>IF(ISERROR(VLOOKUP(J93,'KAYIT LİSTESİ'!$B$4:$H$1022,2,0)),"",(VLOOKUP(J93,'KAYIT LİSTESİ'!$B$4:$H$1022,2,0)))</f>
        <v>0</v>
      </c>
      <c r="L93" s="94">
        <f>IF(ISERROR(VLOOKUP(J93,'KAYIT LİSTESİ'!$B$4:$H$1022,4,0)),"",(VLOOKUP(J93,'KAYIT LİSTESİ'!$B$4:$H$1022,4,0)))</f>
        <v>0</v>
      </c>
      <c r="M93" s="193" t="str">
        <f>IF(ISERROR(VLOOKUP(J93,'KAYIT LİSTESİ'!$B$4:$H$1022,5,0)),"",(VLOOKUP(J93,'KAYIT LİSTESİ'!$B$4:$H$1022,5,0)))</f>
        <v>ALPEREN ŞİMŞEK (F)</v>
      </c>
      <c r="N93" s="193" t="str">
        <f>IF(ISERROR(VLOOKUP(J93,'KAYIT LİSTESİ'!$B$4:$H$1022,6,0)),"",(VLOOKUP(J93,'KAYIT LİSTESİ'!$B$4:$H$1022,6,0)))</f>
        <v>MERSİN -FERDİ</v>
      </c>
      <c r="O93" s="229"/>
    </row>
    <row r="94" spans="1:15" ht="26.25" customHeight="1">
      <c r="A94" s="21">
        <v>1</v>
      </c>
      <c r="B94" s="22" t="s">
        <v>335</v>
      </c>
      <c r="C94" s="23" t="str">
        <f>IF(ISERROR(VLOOKUP(B94,'KAYIT LİSTESİ'!$B$4:$H$1022,2,0)),"",(VLOOKUP(B94,'KAYIT LİSTESİ'!$B$4:$H$1022,2,0)))</f>
        <v/>
      </c>
      <c r="D94" s="24" t="str">
        <f>IF(ISERROR(VLOOKUP(B94,'KAYIT LİSTESİ'!$B$4:$H$1022,4,0)),"",(VLOOKUP(B94,'KAYIT LİSTESİ'!$B$4:$H$1022,4,0)))</f>
        <v/>
      </c>
      <c r="E94" s="48" t="str">
        <f>IF(ISERROR(VLOOKUP(B94,'KAYIT LİSTESİ'!$B$4:$H$1022,5,0)),"",(VLOOKUP(B94,'KAYIT LİSTESİ'!$B$4:$H$1022,5,0)))</f>
        <v/>
      </c>
      <c r="F94" s="48" t="str">
        <f>IF(ISERROR(VLOOKUP(B94,'KAYIT LİSTESİ'!$B$4:$H$1022,6,0)),"",(VLOOKUP(B94,'KAYIT LİSTESİ'!$B$4:$H$1022,6,0)))</f>
        <v/>
      </c>
      <c r="G94" s="25"/>
      <c r="H94" s="240"/>
      <c r="I94" s="91">
        <v>18</v>
      </c>
      <c r="J94" s="92" t="s">
        <v>405</v>
      </c>
      <c r="K94" s="93">
        <f>IF(ISERROR(VLOOKUP(J94,'KAYIT LİSTESİ'!$B$4:$H$1022,2,0)),"",(VLOOKUP(J94,'KAYIT LİSTESİ'!$B$4:$H$1022,2,0)))</f>
        <v>0</v>
      </c>
      <c r="L94" s="94">
        <f>IF(ISERROR(VLOOKUP(J94,'KAYIT LİSTESİ'!$B$4:$H$1022,4,0)),"",(VLOOKUP(J94,'KAYIT LİSTESİ'!$B$4:$H$1022,4,0)))</f>
        <v>36769</v>
      </c>
      <c r="M94" s="193" t="str">
        <f>IF(ISERROR(VLOOKUP(J94,'KAYIT LİSTESİ'!$B$4:$H$1022,5,0)),"",(VLOOKUP(J94,'KAYIT LİSTESİ'!$B$4:$H$1022,5,0)))</f>
        <v>ÖZGÜR GÜLEÇ (F)</v>
      </c>
      <c r="N94" s="193" t="str">
        <f>IF(ISERROR(VLOOKUP(J94,'KAYIT LİSTESİ'!$B$4:$H$1022,6,0)),"",(VLOOKUP(J94,'KAYIT LİSTESİ'!$B$4:$H$1022,6,0)))</f>
        <v>SAMSUN-FERDİ</v>
      </c>
      <c r="O94" s="229"/>
    </row>
    <row r="95" spans="1:15" ht="26.25" customHeight="1">
      <c r="A95" s="21">
        <v>2</v>
      </c>
      <c r="B95" s="22" t="s">
        <v>336</v>
      </c>
      <c r="C95" s="23" t="str">
        <f>IF(ISERROR(VLOOKUP(B95,'KAYIT LİSTESİ'!$B$4:$H$1022,2,0)),"",(VLOOKUP(B95,'KAYIT LİSTESİ'!$B$4:$H$1022,2,0)))</f>
        <v/>
      </c>
      <c r="D95" s="24" t="str">
        <f>IF(ISERROR(VLOOKUP(B95,'KAYIT LİSTESİ'!$B$4:$H$1022,4,0)),"",(VLOOKUP(B95,'KAYIT LİSTESİ'!$B$4:$H$1022,4,0)))</f>
        <v/>
      </c>
      <c r="E95" s="48" t="str">
        <f>IF(ISERROR(VLOOKUP(B95,'KAYIT LİSTESİ'!$B$4:$H$1022,5,0)),"",(VLOOKUP(B95,'KAYIT LİSTESİ'!$B$4:$H$1022,5,0)))</f>
        <v/>
      </c>
      <c r="F95" s="48" t="str">
        <f>IF(ISERROR(VLOOKUP(B95,'KAYIT LİSTESİ'!$B$4:$H$1022,6,0)),"",(VLOOKUP(B95,'KAYIT LİSTESİ'!$B$4:$H$1022,6,0)))</f>
        <v/>
      </c>
      <c r="G95" s="25"/>
      <c r="H95" s="240"/>
      <c r="I95" s="91">
        <v>19</v>
      </c>
      <c r="J95" s="92" t="s">
        <v>406</v>
      </c>
      <c r="K95" s="93">
        <f>IF(ISERROR(VLOOKUP(J95,'KAYIT LİSTESİ'!$B$4:$H$1022,2,0)),"",(VLOOKUP(J95,'KAYIT LİSTESİ'!$B$4:$H$1022,2,0)))</f>
        <v>0</v>
      </c>
      <c r="L95" s="94">
        <f>IF(ISERROR(VLOOKUP(J95,'KAYIT LİSTESİ'!$B$4:$H$1022,4,0)),"",(VLOOKUP(J95,'KAYIT LİSTESİ'!$B$4:$H$1022,4,0)))</f>
        <v>36526</v>
      </c>
      <c r="M95" s="193" t="str">
        <f>IF(ISERROR(VLOOKUP(J95,'KAYIT LİSTESİ'!$B$4:$H$1022,5,0)),"",(VLOOKUP(J95,'KAYIT LİSTESİ'!$B$4:$H$1022,5,0)))</f>
        <v>HAKAN KARABULAK (F)</v>
      </c>
      <c r="N95" s="193" t="str">
        <f>IF(ISERROR(VLOOKUP(J95,'KAYIT LİSTESİ'!$B$4:$H$1022,6,0)),"",(VLOOKUP(J95,'KAYIT LİSTESİ'!$B$4:$H$1022,6,0)))</f>
        <v>KONYA-FERDİ</v>
      </c>
      <c r="O95" s="229"/>
    </row>
    <row r="96" spans="1:15" ht="26.25" customHeight="1">
      <c r="A96" s="21">
        <v>3</v>
      </c>
      <c r="B96" s="22" t="s">
        <v>337</v>
      </c>
      <c r="C96" s="23" t="str">
        <f>IF(ISERROR(VLOOKUP(B96,'KAYIT LİSTESİ'!$B$4:$H$1022,2,0)),"",(VLOOKUP(B96,'KAYIT LİSTESİ'!$B$4:$H$1022,2,0)))</f>
        <v/>
      </c>
      <c r="D96" s="24" t="str">
        <f>IF(ISERROR(VLOOKUP(B96,'KAYIT LİSTESİ'!$B$4:$H$1022,4,0)),"",(VLOOKUP(B96,'KAYIT LİSTESİ'!$B$4:$H$1022,4,0)))</f>
        <v/>
      </c>
      <c r="E96" s="48" t="str">
        <f>IF(ISERROR(VLOOKUP(B96,'KAYIT LİSTESİ'!$B$4:$H$1022,5,0)),"",(VLOOKUP(B96,'KAYIT LİSTESİ'!$B$4:$H$1022,5,0)))</f>
        <v/>
      </c>
      <c r="F96" s="48" t="str">
        <f>IF(ISERROR(VLOOKUP(B96,'KAYIT LİSTESİ'!$B$4:$H$1022,6,0)),"",(VLOOKUP(B96,'KAYIT LİSTESİ'!$B$4:$H$1022,6,0)))</f>
        <v/>
      </c>
      <c r="G96" s="25"/>
      <c r="H96" s="240"/>
      <c r="I96" s="91">
        <v>20</v>
      </c>
      <c r="J96" s="92" t="s">
        <v>407</v>
      </c>
      <c r="K96" s="93">
        <f>IF(ISERROR(VLOOKUP(J96,'KAYIT LİSTESİ'!$B$4:$H$1022,2,0)),"",(VLOOKUP(J96,'KAYIT LİSTESİ'!$B$4:$H$1022,2,0)))</f>
        <v>0</v>
      </c>
      <c r="L96" s="94">
        <f>IF(ISERROR(VLOOKUP(J96,'KAYIT LİSTESİ'!$B$4:$H$1022,4,0)),"",(VLOOKUP(J96,'KAYIT LİSTESİ'!$B$4:$H$1022,4,0)))</f>
        <v>36541</v>
      </c>
      <c r="M96" s="193" t="str">
        <f>IF(ISERROR(VLOOKUP(J96,'KAYIT LİSTESİ'!$B$4:$H$1022,5,0)),"",(VLOOKUP(J96,'KAYIT LİSTESİ'!$B$4:$H$1022,5,0)))</f>
        <v>ABDULLAH KARATAŞ (F)</v>
      </c>
      <c r="N96" s="193" t="str">
        <f>IF(ISERROR(VLOOKUP(J96,'KAYIT LİSTESİ'!$B$4:$H$1022,6,0)),"",(VLOOKUP(J96,'KAYIT LİSTESİ'!$B$4:$H$1022,6,0)))</f>
        <v>FEKE LÜTFİYE AYŞE BAYTOK YİBO</v>
      </c>
      <c r="O96" s="229"/>
    </row>
    <row r="97" spans="1:15" ht="26.25" customHeight="1">
      <c r="A97" s="21">
        <v>4</v>
      </c>
      <c r="B97" s="22" t="s">
        <v>338</v>
      </c>
      <c r="C97" s="23" t="str">
        <f>IF(ISERROR(VLOOKUP(B97,'KAYIT LİSTESİ'!$B$4:$H$1022,2,0)),"",(VLOOKUP(B97,'KAYIT LİSTESİ'!$B$4:$H$1022,2,0)))</f>
        <v/>
      </c>
      <c r="D97" s="24" t="str">
        <f>IF(ISERROR(VLOOKUP(B97,'KAYIT LİSTESİ'!$B$4:$H$1022,4,0)),"",(VLOOKUP(B97,'KAYIT LİSTESİ'!$B$4:$H$1022,4,0)))</f>
        <v/>
      </c>
      <c r="E97" s="48" t="str">
        <f>IF(ISERROR(VLOOKUP(B97,'KAYIT LİSTESİ'!$B$4:$H$1022,5,0)),"",(VLOOKUP(B97,'KAYIT LİSTESİ'!$B$4:$H$1022,5,0)))</f>
        <v/>
      </c>
      <c r="F97" s="48" t="str">
        <f>IF(ISERROR(VLOOKUP(B97,'KAYIT LİSTESİ'!$B$4:$H$1022,6,0)),"",(VLOOKUP(B97,'KAYIT LİSTESİ'!$B$4:$H$1022,6,0)))</f>
        <v/>
      </c>
      <c r="G97" s="25"/>
      <c r="H97" s="240"/>
      <c r="I97" s="91">
        <v>21</v>
      </c>
      <c r="J97" s="92" t="s">
        <v>408</v>
      </c>
      <c r="K97" s="93">
        <f>IF(ISERROR(VLOOKUP(J97,'KAYIT LİSTESİ'!$B$4:$H$1022,2,0)),"",(VLOOKUP(J97,'KAYIT LİSTESİ'!$B$4:$H$1022,2,0)))</f>
        <v>0</v>
      </c>
      <c r="L97" s="94">
        <f>IF(ISERROR(VLOOKUP(J97,'KAYIT LİSTESİ'!$B$4:$H$1022,4,0)),"",(VLOOKUP(J97,'KAYIT LİSTESİ'!$B$4:$H$1022,4,0)))</f>
        <v>36610</v>
      </c>
      <c r="M97" s="193" t="str">
        <f>IF(ISERROR(VLOOKUP(J97,'KAYIT LİSTESİ'!$B$4:$H$1022,5,0)),"",(VLOOKUP(J97,'KAYIT LİSTESİ'!$B$4:$H$1022,5,0)))</f>
        <v>BEHİÇ CAN ÜNAL (F)</v>
      </c>
      <c r="N97" s="193" t="str">
        <f>IF(ISERROR(VLOOKUP(J97,'KAYIT LİSTESİ'!$B$4:$H$1022,6,0)),"",(VLOOKUP(J97,'KAYIT LİSTESİ'!$B$4:$H$1022,6,0)))</f>
        <v>NAMIK KEMAL ORTAOKULU</v>
      </c>
      <c r="O97" s="229"/>
    </row>
    <row r="98" spans="1:15" ht="26.25" customHeight="1">
      <c r="A98" s="21">
        <v>5</v>
      </c>
      <c r="B98" s="22" t="s">
        <v>339</v>
      </c>
      <c r="C98" s="23" t="str">
        <f>IF(ISERROR(VLOOKUP(B98,'KAYIT LİSTESİ'!$B$4:$H$1022,2,0)),"",(VLOOKUP(B98,'KAYIT LİSTESİ'!$B$4:$H$1022,2,0)))</f>
        <v/>
      </c>
      <c r="D98" s="24" t="str">
        <f>IF(ISERROR(VLOOKUP(B98,'KAYIT LİSTESİ'!$B$4:$H$1022,4,0)),"",(VLOOKUP(B98,'KAYIT LİSTESİ'!$B$4:$H$1022,4,0)))</f>
        <v/>
      </c>
      <c r="E98" s="48" t="str">
        <f>IF(ISERROR(VLOOKUP(B98,'KAYIT LİSTESİ'!$B$4:$H$1022,5,0)),"",(VLOOKUP(B98,'KAYIT LİSTESİ'!$B$4:$H$1022,5,0)))</f>
        <v/>
      </c>
      <c r="F98" s="48" t="str">
        <f>IF(ISERROR(VLOOKUP(B98,'KAYIT LİSTESİ'!$B$4:$H$1022,6,0)),"",(VLOOKUP(B98,'KAYIT LİSTESİ'!$B$4:$H$1022,6,0)))</f>
        <v/>
      </c>
      <c r="G98" s="25"/>
      <c r="H98" s="240"/>
      <c r="I98" s="91">
        <v>22</v>
      </c>
      <c r="J98" s="92" t="s">
        <v>409</v>
      </c>
      <c r="K98" s="93">
        <f>IF(ISERROR(VLOOKUP(J98,'KAYIT LİSTESİ'!$B$4:$H$1022,2,0)),"",(VLOOKUP(J98,'KAYIT LİSTESİ'!$B$4:$H$1022,2,0)))</f>
        <v>0</v>
      </c>
      <c r="L98" s="94">
        <f>IF(ISERROR(VLOOKUP(J98,'KAYIT LİSTESİ'!$B$4:$H$1022,4,0)),"",(VLOOKUP(J98,'KAYIT LİSTESİ'!$B$4:$H$1022,4,0)))</f>
        <v>36559</v>
      </c>
      <c r="M98" s="193" t="str">
        <f>IF(ISERROR(VLOOKUP(J98,'KAYIT LİSTESİ'!$B$4:$H$1022,5,0)),"",(VLOOKUP(J98,'KAYIT LİSTESİ'!$B$4:$H$1022,5,0)))</f>
        <v>BARAN SEMEN (F)</v>
      </c>
      <c r="N98" s="193" t="str">
        <f>IF(ISERROR(VLOOKUP(J98,'KAYIT LİSTESİ'!$B$4:$H$1022,6,0)),"",(VLOOKUP(J98,'KAYIT LİSTESİ'!$B$4:$H$1022,6,0)))</f>
        <v>GÜLBAHÇESİ ORTAOKULU</v>
      </c>
      <c r="O98" s="229"/>
    </row>
    <row r="99" spans="1:15" ht="26.25" customHeight="1">
      <c r="A99" s="21">
        <v>6</v>
      </c>
      <c r="B99" s="22" t="s">
        <v>340</v>
      </c>
      <c r="C99" s="23" t="str">
        <f>IF(ISERROR(VLOOKUP(B99,'KAYIT LİSTESİ'!$B$4:$H$1022,2,0)),"",(VLOOKUP(B99,'KAYIT LİSTESİ'!$B$4:$H$1022,2,0)))</f>
        <v/>
      </c>
      <c r="D99" s="24" t="str">
        <f>IF(ISERROR(VLOOKUP(B99,'KAYIT LİSTESİ'!$B$4:$H$1022,4,0)),"",(VLOOKUP(B99,'KAYIT LİSTESİ'!$B$4:$H$1022,4,0)))</f>
        <v/>
      </c>
      <c r="E99" s="48" t="str">
        <f>IF(ISERROR(VLOOKUP(B99,'KAYIT LİSTESİ'!$B$4:$H$1022,5,0)),"",(VLOOKUP(B99,'KAYIT LİSTESİ'!$B$4:$H$1022,5,0)))</f>
        <v/>
      </c>
      <c r="F99" s="48" t="str">
        <f>IF(ISERROR(VLOOKUP(B99,'KAYIT LİSTESİ'!$B$4:$H$1022,6,0)),"",(VLOOKUP(B99,'KAYIT LİSTESİ'!$B$4:$H$1022,6,0)))</f>
        <v/>
      </c>
      <c r="G99" s="25"/>
      <c r="H99" s="240"/>
      <c r="I99" s="91">
        <v>23</v>
      </c>
      <c r="J99" s="92" t="s">
        <v>410</v>
      </c>
      <c r="K99" s="93" t="str">
        <f>IF(ISERROR(VLOOKUP(J99,'KAYIT LİSTESİ'!$B$4:$H$1022,2,0)),"",(VLOOKUP(J99,'KAYIT LİSTESİ'!$B$4:$H$1022,2,0)))</f>
        <v/>
      </c>
      <c r="L99" s="94" t="str">
        <f>IF(ISERROR(VLOOKUP(J99,'KAYIT LİSTESİ'!$B$4:$H$1022,4,0)),"",(VLOOKUP(J99,'KAYIT LİSTESİ'!$B$4:$H$1022,4,0)))</f>
        <v/>
      </c>
      <c r="M99" s="193" t="str">
        <f>IF(ISERROR(VLOOKUP(J99,'KAYIT LİSTESİ'!$B$4:$H$1022,5,0)),"",(VLOOKUP(J99,'KAYIT LİSTESİ'!$B$4:$H$1022,5,0)))</f>
        <v/>
      </c>
      <c r="N99" s="193" t="str">
        <f>IF(ISERROR(VLOOKUP(J99,'KAYIT LİSTESİ'!$B$4:$H$1022,6,0)),"",(VLOOKUP(J99,'KAYIT LİSTESİ'!$B$4:$H$1022,6,0)))</f>
        <v/>
      </c>
      <c r="O99" s="229"/>
    </row>
    <row r="100" spans="1:15" ht="26.25" customHeight="1">
      <c r="A100" s="21">
        <v>7</v>
      </c>
      <c r="B100" s="22" t="s">
        <v>341</v>
      </c>
      <c r="C100" s="23" t="str">
        <f>IF(ISERROR(VLOOKUP(B100,'KAYIT LİSTESİ'!$B$4:$H$1022,2,0)),"",(VLOOKUP(B100,'KAYIT LİSTESİ'!$B$4:$H$1022,2,0)))</f>
        <v/>
      </c>
      <c r="D100" s="24" t="str">
        <f>IF(ISERROR(VLOOKUP(B100,'KAYIT LİSTESİ'!$B$4:$H$1022,4,0)),"",(VLOOKUP(B100,'KAYIT LİSTESİ'!$B$4:$H$1022,4,0)))</f>
        <v/>
      </c>
      <c r="E100" s="48" t="str">
        <f>IF(ISERROR(VLOOKUP(B100,'KAYIT LİSTESİ'!$B$4:$H$1022,5,0)),"",(VLOOKUP(B100,'KAYIT LİSTESİ'!$B$4:$H$1022,5,0)))</f>
        <v/>
      </c>
      <c r="F100" s="48" t="str">
        <f>IF(ISERROR(VLOOKUP(B100,'KAYIT LİSTESİ'!$B$4:$H$1022,6,0)),"",(VLOOKUP(B100,'KAYIT LİSTESİ'!$B$4:$H$1022,6,0)))</f>
        <v/>
      </c>
      <c r="G100" s="25"/>
      <c r="H100" s="240"/>
      <c r="I100" s="91">
        <v>24</v>
      </c>
      <c r="J100" s="92" t="s">
        <v>411</v>
      </c>
      <c r="K100" s="93" t="str">
        <f>IF(ISERROR(VLOOKUP(J100,'KAYIT LİSTESİ'!$B$4:$H$1022,2,0)),"",(VLOOKUP(J100,'KAYIT LİSTESİ'!$B$4:$H$1022,2,0)))</f>
        <v/>
      </c>
      <c r="L100" s="94" t="str">
        <f>IF(ISERROR(VLOOKUP(J100,'KAYIT LİSTESİ'!$B$4:$H$1022,4,0)),"",(VLOOKUP(J100,'KAYIT LİSTESİ'!$B$4:$H$1022,4,0)))</f>
        <v/>
      </c>
      <c r="M100" s="193" t="str">
        <f>IF(ISERROR(VLOOKUP(J100,'KAYIT LİSTESİ'!$B$4:$H$1022,5,0)),"",(VLOOKUP(J100,'KAYIT LİSTESİ'!$B$4:$H$1022,5,0)))</f>
        <v/>
      </c>
      <c r="N100" s="193" t="str">
        <f>IF(ISERROR(VLOOKUP(J100,'KAYIT LİSTESİ'!$B$4:$H$1022,6,0)),"",(VLOOKUP(J100,'KAYIT LİSTESİ'!$B$4:$H$1022,6,0)))</f>
        <v/>
      </c>
      <c r="O100" s="229"/>
    </row>
    <row r="101" spans="1:15" ht="26.25" customHeight="1">
      <c r="A101" s="21">
        <v>8</v>
      </c>
      <c r="B101" s="22" t="s">
        <v>342</v>
      </c>
      <c r="C101" s="23" t="str">
        <f>IF(ISERROR(VLOOKUP(B101,'KAYIT LİSTESİ'!$B$4:$H$1022,2,0)),"",(VLOOKUP(B101,'KAYIT LİSTESİ'!$B$4:$H$1022,2,0)))</f>
        <v/>
      </c>
      <c r="D101" s="24" t="str">
        <f>IF(ISERROR(VLOOKUP(B101,'KAYIT LİSTESİ'!$B$4:$H$1022,4,0)),"",(VLOOKUP(B101,'KAYIT LİSTESİ'!$B$4:$H$1022,4,0)))</f>
        <v/>
      </c>
      <c r="E101" s="48" t="str">
        <f>IF(ISERROR(VLOOKUP(B101,'KAYIT LİSTESİ'!$B$4:$H$1022,5,0)),"",(VLOOKUP(B101,'KAYIT LİSTESİ'!$B$4:$H$1022,5,0)))</f>
        <v/>
      </c>
      <c r="F101" s="48" t="str">
        <f>IF(ISERROR(VLOOKUP(B101,'KAYIT LİSTESİ'!$B$4:$H$1022,6,0)),"",(VLOOKUP(B101,'KAYIT LİSTESİ'!$B$4:$H$1022,6,0)))</f>
        <v/>
      </c>
      <c r="G101" s="25"/>
      <c r="H101" s="240"/>
      <c r="I101" s="91">
        <v>25</v>
      </c>
      <c r="J101" s="92" t="s">
        <v>412</v>
      </c>
      <c r="K101" s="93" t="str">
        <f>IF(ISERROR(VLOOKUP(J101,'KAYIT LİSTESİ'!$B$4:$H$1022,2,0)),"",(VLOOKUP(J101,'KAYIT LİSTESİ'!$B$4:$H$1022,2,0)))</f>
        <v/>
      </c>
      <c r="L101" s="94" t="str">
        <f>IF(ISERROR(VLOOKUP(J101,'KAYIT LİSTESİ'!$B$4:$H$1022,4,0)),"",(VLOOKUP(J101,'KAYIT LİSTESİ'!$B$4:$H$1022,4,0)))</f>
        <v/>
      </c>
      <c r="M101" s="193" t="str">
        <f>IF(ISERROR(VLOOKUP(J101,'KAYIT LİSTESİ'!$B$4:$H$1022,5,0)),"",(VLOOKUP(J101,'KAYIT LİSTESİ'!$B$4:$H$1022,5,0)))</f>
        <v/>
      </c>
      <c r="N101" s="193" t="str">
        <f>IF(ISERROR(VLOOKUP(J101,'KAYIT LİSTESİ'!$B$4:$H$1022,6,0)),"",(VLOOKUP(J101,'KAYIT LİSTESİ'!$B$4:$H$1022,6,0)))</f>
        <v/>
      </c>
      <c r="O101" s="229"/>
    </row>
    <row r="102" spans="1:15" ht="26.25" customHeight="1">
      <c r="A102" s="247"/>
      <c r="B102" s="248"/>
      <c r="C102" s="249"/>
      <c r="D102" s="250"/>
      <c r="E102" s="251"/>
      <c r="F102" s="251"/>
      <c r="G102" s="238"/>
      <c r="H102" s="252"/>
      <c r="I102" s="91">
        <v>26</v>
      </c>
      <c r="J102" s="92" t="s">
        <v>413</v>
      </c>
      <c r="K102" s="93" t="str">
        <f>IF(ISERROR(VLOOKUP(J102,'KAYIT LİSTESİ'!$B$4:$H$1022,2,0)),"",(VLOOKUP(J102,'KAYIT LİSTESİ'!$B$4:$H$1022,2,0)))</f>
        <v/>
      </c>
      <c r="L102" s="94" t="str">
        <f>IF(ISERROR(VLOOKUP(J102,'KAYIT LİSTESİ'!$B$4:$H$1022,4,0)),"",(VLOOKUP(J102,'KAYIT LİSTESİ'!$B$4:$H$1022,4,0)))</f>
        <v/>
      </c>
      <c r="M102" s="193" t="str">
        <f>IF(ISERROR(VLOOKUP(J102,'KAYIT LİSTESİ'!$B$4:$H$1022,5,0)),"",(VLOOKUP(J102,'KAYIT LİSTESİ'!$B$4:$H$1022,5,0)))</f>
        <v/>
      </c>
      <c r="N102" s="193" t="str">
        <f>IF(ISERROR(VLOOKUP(J102,'KAYIT LİSTESİ'!$B$4:$H$1022,6,0)),"",(VLOOKUP(J102,'KAYIT LİSTESİ'!$B$4:$H$1022,6,0)))</f>
        <v/>
      </c>
      <c r="O102" s="229"/>
    </row>
    <row r="103" spans="1:15" ht="26.25" customHeight="1">
      <c r="A103" s="247"/>
      <c r="B103" s="248"/>
      <c r="C103" s="249"/>
      <c r="D103" s="250"/>
      <c r="E103" s="251"/>
      <c r="F103" s="251"/>
      <c r="G103" s="238"/>
      <c r="H103" s="252"/>
      <c r="I103" s="91">
        <v>27</v>
      </c>
      <c r="J103" s="92" t="s">
        <v>414</v>
      </c>
      <c r="K103" s="93" t="str">
        <f>IF(ISERROR(VLOOKUP(J103,'KAYIT LİSTESİ'!$B$4:$H$1022,2,0)),"",(VLOOKUP(J103,'KAYIT LİSTESİ'!$B$4:$H$1022,2,0)))</f>
        <v/>
      </c>
      <c r="L103" s="94" t="str">
        <f>IF(ISERROR(VLOOKUP(J103,'KAYIT LİSTESİ'!$B$4:$H$1022,4,0)),"",(VLOOKUP(J103,'KAYIT LİSTESİ'!$B$4:$H$1022,4,0)))</f>
        <v/>
      </c>
      <c r="M103" s="193" t="str">
        <f>IF(ISERROR(VLOOKUP(J103,'KAYIT LİSTESİ'!$B$4:$H$1022,5,0)),"",(VLOOKUP(J103,'KAYIT LİSTESİ'!$B$4:$H$1022,5,0)))</f>
        <v/>
      </c>
      <c r="N103" s="193" t="str">
        <f>IF(ISERROR(VLOOKUP(J103,'KAYIT LİSTESİ'!$B$4:$H$1022,6,0)),"",(VLOOKUP(J103,'KAYIT LİSTESİ'!$B$4:$H$1022,6,0)))</f>
        <v/>
      </c>
      <c r="O103" s="229"/>
    </row>
    <row r="104" spans="1:15" ht="26.25" customHeight="1">
      <c r="A104" s="247"/>
      <c r="B104" s="248"/>
      <c r="C104" s="249"/>
      <c r="D104" s="250"/>
      <c r="E104" s="251"/>
      <c r="F104" s="251"/>
      <c r="G104" s="238"/>
      <c r="H104" s="252"/>
      <c r="I104" s="91">
        <v>28</v>
      </c>
      <c r="J104" s="92" t="s">
        <v>415</v>
      </c>
      <c r="K104" s="93" t="str">
        <f>IF(ISERROR(VLOOKUP(J104,'KAYIT LİSTESİ'!$B$4:$H$1022,2,0)),"",(VLOOKUP(J104,'KAYIT LİSTESİ'!$B$4:$H$1022,2,0)))</f>
        <v/>
      </c>
      <c r="L104" s="94" t="str">
        <f>IF(ISERROR(VLOOKUP(J104,'KAYIT LİSTESİ'!$B$4:$H$1022,4,0)),"",(VLOOKUP(J104,'KAYIT LİSTESİ'!$B$4:$H$1022,4,0)))</f>
        <v/>
      </c>
      <c r="M104" s="193" t="str">
        <f>IF(ISERROR(VLOOKUP(J104,'KAYIT LİSTESİ'!$B$4:$H$1022,5,0)),"",(VLOOKUP(J104,'KAYIT LİSTESİ'!$B$4:$H$1022,5,0)))</f>
        <v/>
      </c>
      <c r="N104" s="193" t="str">
        <f>IF(ISERROR(VLOOKUP(J104,'KAYIT LİSTESİ'!$B$4:$H$1022,6,0)),"",(VLOOKUP(J104,'KAYIT LİSTESİ'!$B$4:$H$1022,6,0)))</f>
        <v/>
      </c>
      <c r="O104" s="229"/>
    </row>
    <row r="105" spans="1:15" ht="26.25" customHeight="1">
      <c r="A105" s="247"/>
      <c r="B105" s="248"/>
      <c r="C105" s="249"/>
      <c r="D105" s="250"/>
      <c r="E105" s="251"/>
      <c r="F105" s="251"/>
      <c r="G105" s="238"/>
      <c r="H105" s="252"/>
      <c r="I105" s="91">
        <v>29</v>
      </c>
      <c r="J105" s="92" t="s">
        <v>416</v>
      </c>
      <c r="K105" s="93" t="str">
        <f>IF(ISERROR(VLOOKUP(J105,'KAYIT LİSTESİ'!$B$4:$H$1022,2,0)),"",(VLOOKUP(J105,'KAYIT LİSTESİ'!$B$4:$H$1022,2,0)))</f>
        <v/>
      </c>
      <c r="L105" s="94" t="str">
        <f>IF(ISERROR(VLOOKUP(J105,'KAYIT LİSTESİ'!$B$4:$H$1022,4,0)),"",(VLOOKUP(J105,'KAYIT LİSTESİ'!$B$4:$H$1022,4,0)))</f>
        <v/>
      </c>
      <c r="M105" s="193" t="str">
        <f>IF(ISERROR(VLOOKUP(J105,'KAYIT LİSTESİ'!$B$4:$H$1022,5,0)),"",(VLOOKUP(J105,'KAYIT LİSTESİ'!$B$4:$H$1022,5,0)))</f>
        <v/>
      </c>
      <c r="N105" s="193" t="str">
        <f>IF(ISERROR(VLOOKUP(J105,'KAYIT LİSTESİ'!$B$4:$H$1022,6,0)),"",(VLOOKUP(J105,'KAYIT LİSTESİ'!$B$4:$H$1022,6,0)))</f>
        <v/>
      </c>
      <c r="O105" s="229"/>
    </row>
    <row r="106" spans="1:15" ht="26.25" customHeight="1">
      <c r="A106" s="247"/>
      <c r="B106" s="248"/>
      <c r="C106" s="249"/>
      <c r="D106" s="250"/>
      <c r="E106" s="251"/>
      <c r="F106" s="251"/>
      <c r="G106" s="238"/>
      <c r="H106" s="252"/>
      <c r="I106" s="91">
        <v>30</v>
      </c>
      <c r="J106" s="92" t="s">
        <v>417</v>
      </c>
      <c r="K106" s="93" t="str">
        <f>IF(ISERROR(VLOOKUP(J106,'KAYIT LİSTESİ'!$B$4:$H$1022,2,0)),"",(VLOOKUP(J106,'KAYIT LİSTESİ'!$B$4:$H$1022,2,0)))</f>
        <v/>
      </c>
      <c r="L106" s="94" t="str">
        <f>IF(ISERROR(VLOOKUP(J106,'KAYIT LİSTESİ'!$B$4:$H$1022,4,0)),"",(VLOOKUP(J106,'KAYIT LİSTESİ'!$B$4:$H$1022,4,0)))</f>
        <v/>
      </c>
      <c r="M106" s="193" t="str">
        <f>IF(ISERROR(VLOOKUP(J106,'KAYIT LİSTESİ'!$B$4:$H$1022,5,0)),"",(VLOOKUP(J106,'KAYIT LİSTESİ'!$B$4:$H$1022,5,0)))</f>
        <v/>
      </c>
      <c r="N106" s="193" t="str">
        <f>IF(ISERROR(VLOOKUP(J106,'KAYIT LİSTESİ'!$B$4:$H$1022,6,0)),"",(VLOOKUP(J106,'KAYIT LİSTESİ'!$B$4:$H$1022,6,0)))</f>
        <v/>
      </c>
      <c r="O106" s="229"/>
    </row>
    <row r="107" spans="1:15" ht="26.25" customHeight="1">
      <c r="A107" s="247"/>
      <c r="B107" s="248"/>
      <c r="C107" s="249"/>
      <c r="D107" s="250"/>
      <c r="E107" s="251"/>
      <c r="F107" s="251"/>
      <c r="G107" s="238"/>
      <c r="H107" s="252"/>
      <c r="I107" s="91">
        <v>31</v>
      </c>
      <c r="J107" s="92" t="s">
        <v>418</v>
      </c>
      <c r="K107" s="93" t="str">
        <f>IF(ISERROR(VLOOKUP(J107,'KAYIT LİSTESİ'!$B$4:$H$1022,2,0)),"",(VLOOKUP(J107,'KAYIT LİSTESİ'!$B$4:$H$1022,2,0)))</f>
        <v/>
      </c>
      <c r="L107" s="94" t="str">
        <f>IF(ISERROR(VLOOKUP(J107,'KAYIT LİSTESİ'!$B$4:$H$1022,4,0)),"",(VLOOKUP(J107,'KAYIT LİSTESİ'!$B$4:$H$1022,4,0)))</f>
        <v/>
      </c>
      <c r="M107" s="193" t="str">
        <f>IF(ISERROR(VLOOKUP(J107,'KAYIT LİSTESİ'!$B$4:$H$1022,5,0)),"",(VLOOKUP(J107,'KAYIT LİSTESİ'!$B$4:$H$1022,5,0)))</f>
        <v/>
      </c>
      <c r="N107" s="193" t="str">
        <f>IF(ISERROR(VLOOKUP(J107,'KAYIT LİSTESİ'!$B$4:$H$1022,6,0)),"",(VLOOKUP(J107,'KAYIT LİSTESİ'!$B$4:$H$1022,6,0)))</f>
        <v/>
      </c>
      <c r="O107" s="229"/>
    </row>
    <row r="108" spans="1:15" ht="26.25" customHeight="1">
      <c r="A108" s="247"/>
      <c r="B108" s="248"/>
      <c r="C108" s="249"/>
      <c r="D108" s="250"/>
      <c r="E108" s="251"/>
      <c r="F108" s="251"/>
      <c r="G108" s="238"/>
      <c r="H108" s="252"/>
      <c r="I108" s="91">
        <v>32</v>
      </c>
      <c r="J108" s="92" t="s">
        <v>419</v>
      </c>
      <c r="K108" s="93" t="str">
        <f>IF(ISERROR(VLOOKUP(J108,'KAYIT LİSTESİ'!$B$4:$H$1022,2,0)),"",(VLOOKUP(J108,'KAYIT LİSTESİ'!$B$4:$H$1022,2,0)))</f>
        <v/>
      </c>
      <c r="L108" s="94" t="str">
        <f>IF(ISERROR(VLOOKUP(J108,'KAYIT LİSTESİ'!$B$4:$H$1022,4,0)),"",(VLOOKUP(J108,'KAYIT LİSTESİ'!$B$4:$H$1022,4,0)))</f>
        <v/>
      </c>
      <c r="M108" s="193" t="str">
        <f>IF(ISERROR(VLOOKUP(J108,'KAYIT LİSTESİ'!$B$4:$H$1022,5,0)),"",(VLOOKUP(J108,'KAYIT LİSTESİ'!$B$4:$H$1022,5,0)))</f>
        <v/>
      </c>
      <c r="N108" s="193" t="str">
        <f>IF(ISERROR(VLOOKUP(J108,'KAYIT LİSTESİ'!$B$4:$H$1022,6,0)),"",(VLOOKUP(J108,'KAYIT LİSTESİ'!$B$4:$H$1022,6,0)))</f>
        <v/>
      </c>
      <c r="O108" s="229"/>
    </row>
    <row r="109" spans="1:15" ht="26.25" customHeight="1">
      <c r="A109" s="247"/>
      <c r="B109" s="248"/>
      <c r="C109" s="249"/>
      <c r="D109" s="250"/>
      <c r="E109" s="251"/>
      <c r="F109" s="251"/>
      <c r="G109" s="238"/>
      <c r="H109" s="252"/>
      <c r="I109" s="91">
        <v>33</v>
      </c>
      <c r="J109" s="92" t="s">
        <v>420</v>
      </c>
      <c r="K109" s="93" t="str">
        <f>IF(ISERROR(VLOOKUP(J109,'KAYIT LİSTESİ'!$B$4:$H$1022,2,0)),"",(VLOOKUP(J109,'KAYIT LİSTESİ'!$B$4:$H$1022,2,0)))</f>
        <v/>
      </c>
      <c r="L109" s="94" t="str">
        <f>IF(ISERROR(VLOOKUP(J109,'KAYIT LİSTESİ'!$B$4:$H$1022,4,0)),"",(VLOOKUP(J109,'KAYIT LİSTESİ'!$B$4:$H$1022,4,0)))</f>
        <v/>
      </c>
      <c r="M109" s="193" t="str">
        <f>IF(ISERROR(VLOOKUP(J109,'KAYIT LİSTESİ'!$B$4:$H$1022,5,0)),"",(VLOOKUP(J109,'KAYIT LİSTESİ'!$B$4:$H$1022,5,0)))</f>
        <v/>
      </c>
      <c r="N109" s="193" t="str">
        <f>IF(ISERROR(VLOOKUP(J109,'KAYIT LİSTESİ'!$B$4:$H$1022,6,0)),"",(VLOOKUP(J109,'KAYIT LİSTESİ'!$B$4:$H$1022,6,0)))</f>
        <v/>
      </c>
      <c r="O109" s="229"/>
    </row>
    <row r="110" spans="1:15" ht="26.25" customHeight="1">
      <c r="A110" s="247"/>
      <c r="B110" s="248"/>
      <c r="C110" s="249"/>
      <c r="D110" s="250"/>
      <c r="E110" s="251"/>
      <c r="F110" s="251"/>
      <c r="G110" s="238"/>
      <c r="H110" s="233"/>
      <c r="I110" s="91">
        <v>34</v>
      </c>
      <c r="J110" s="92" t="s">
        <v>421</v>
      </c>
      <c r="K110" s="93" t="str">
        <f>IF(ISERROR(VLOOKUP(J110,'KAYIT LİSTESİ'!$B$4:$H$1022,2,0)),"",(VLOOKUP(J110,'KAYIT LİSTESİ'!$B$4:$H$1022,2,0)))</f>
        <v/>
      </c>
      <c r="L110" s="94" t="str">
        <f>IF(ISERROR(VLOOKUP(J110,'KAYIT LİSTESİ'!$B$4:$H$1022,4,0)),"",(VLOOKUP(J110,'KAYIT LİSTESİ'!$B$4:$H$1022,4,0)))</f>
        <v/>
      </c>
      <c r="M110" s="193" t="str">
        <f>IF(ISERROR(VLOOKUP(J110,'KAYIT LİSTESİ'!$B$4:$H$1022,5,0)),"",(VLOOKUP(J110,'KAYIT LİSTESİ'!$B$4:$H$1022,5,0)))</f>
        <v/>
      </c>
      <c r="N110" s="193" t="str">
        <f>IF(ISERROR(VLOOKUP(J110,'KAYIT LİSTESİ'!$B$4:$H$1022,6,0)),"",(VLOOKUP(J110,'KAYIT LİSTESİ'!$B$4:$H$1022,6,0)))</f>
        <v/>
      </c>
      <c r="O110" s="229"/>
    </row>
    <row r="111" spans="1:15" ht="26.25" customHeight="1">
      <c r="A111" s="247"/>
      <c r="B111" s="248"/>
      <c r="C111" s="249"/>
      <c r="D111" s="250"/>
      <c r="E111" s="251"/>
      <c r="F111" s="251"/>
      <c r="G111" s="238"/>
      <c r="H111" s="233"/>
      <c r="I111" s="91">
        <v>35</v>
      </c>
      <c r="J111" s="92" t="s">
        <v>422</v>
      </c>
      <c r="K111" s="93" t="str">
        <f>IF(ISERROR(VLOOKUP(J111,'KAYIT LİSTESİ'!$B$4:$H$1022,2,0)),"",(VLOOKUP(J111,'KAYIT LİSTESİ'!$B$4:$H$1022,2,0)))</f>
        <v/>
      </c>
      <c r="L111" s="94" t="str">
        <f>IF(ISERROR(VLOOKUP(J111,'KAYIT LİSTESİ'!$B$4:$H$1022,4,0)),"",(VLOOKUP(J111,'KAYIT LİSTESİ'!$B$4:$H$1022,4,0)))</f>
        <v/>
      </c>
      <c r="M111" s="193" t="str">
        <f>IF(ISERROR(VLOOKUP(J111,'KAYIT LİSTESİ'!$B$4:$H$1022,5,0)),"",(VLOOKUP(J111,'KAYIT LİSTESİ'!$B$4:$H$1022,5,0)))</f>
        <v/>
      </c>
      <c r="N111" s="193" t="str">
        <f>IF(ISERROR(VLOOKUP(J111,'KAYIT LİSTESİ'!$B$4:$H$1022,6,0)),"",(VLOOKUP(J111,'KAYIT LİSTESİ'!$B$4:$H$1022,6,0)))</f>
        <v/>
      </c>
      <c r="O111" s="229"/>
    </row>
    <row r="112" spans="1:15" ht="26.25" customHeight="1">
      <c r="A112" s="247"/>
      <c r="B112" s="248"/>
      <c r="C112" s="249"/>
      <c r="D112" s="250"/>
      <c r="E112" s="251"/>
      <c r="F112" s="251"/>
      <c r="G112" s="238"/>
      <c r="H112" s="233"/>
      <c r="I112" s="91">
        <v>36</v>
      </c>
      <c r="J112" s="92" t="s">
        <v>423</v>
      </c>
      <c r="K112" s="93" t="str">
        <f>IF(ISERROR(VLOOKUP(J112,'KAYIT LİSTESİ'!$B$4:$H$1022,2,0)),"",(VLOOKUP(J112,'KAYIT LİSTESİ'!$B$4:$H$1022,2,0)))</f>
        <v/>
      </c>
      <c r="L112" s="94" t="str">
        <f>IF(ISERROR(VLOOKUP(J112,'KAYIT LİSTESİ'!$B$4:$H$1022,4,0)),"",(VLOOKUP(J112,'KAYIT LİSTESİ'!$B$4:$H$1022,4,0)))</f>
        <v/>
      </c>
      <c r="M112" s="193" t="str">
        <f>IF(ISERROR(VLOOKUP(J112,'KAYIT LİSTESİ'!$B$4:$H$1022,5,0)),"",(VLOOKUP(J112,'KAYIT LİSTESİ'!$B$4:$H$1022,5,0)))</f>
        <v/>
      </c>
      <c r="N112" s="193" t="str">
        <f>IF(ISERROR(VLOOKUP(J112,'KAYIT LİSTESİ'!$B$4:$H$1022,6,0)),"",(VLOOKUP(J112,'KAYIT LİSTESİ'!$B$4:$H$1022,6,0)))</f>
        <v/>
      </c>
      <c r="O112" s="229"/>
    </row>
    <row r="113" spans="1:15" ht="26.25" customHeight="1">
      <c r="A113" s="247"/>
      <c r="B113" s="248"/>
      <c r="C113" s="249"/>
      <c r="D113" s="250"/>
      <c r="E113" s="251"/>
      <c r="F113" s="251"/>
      <c r="G113" s="238"/>
      <c r="H113" s="233"/>
      <c r="I113" s="91">
        <v>37</v>
      </c>
      <c r="J113" s="92" t="s">
        <v>424</v>
      </c>
      <c r="K113" s="93" t="str">
        <f>IF(ISERROR(VLOOKUP(J113,'KAYIT LİSTESİ'!$B$4:$H$1022,2,0)),"",(VLOOKUP(J113,'KAYIT LİSTESİ'!$B$4:$H$1022,2,0)))</f>
        <v/>
      </c>
      <c r="L113" s="94" t="str">
        <f>IF(ISERROR(VLOOKUP(J113,'KAYIT LİSTESİ'!$B$4:$H$1022,4,0)),"",(VLOOKUP(J113,'KAYIT LİSTESİ'!$B$4:$H$1022,4,0)))</f>
        <v/>
      </c>
      <c r="M113" s="193" t="str">
        <f>IF(ISERROR(VLOOKUP(J113,'KAYIT LİSTESİ'!$B$4:$H$1022,5,0)),"",(VLOOKUP(J113,'KAYIT LİSTESİ'!$B$4:$H$1022,5,0)))</f>
        <v/>
      </c>
      <c r="N113" s="193" t="str">
        <f>IF(ISERROR(VLOOKUP(J113,'KAYIT LİSTESİ'!$B$4:$H$1022,6,0)),"",(VLOOKUP(J113,'KAYIT LİSTESİ'!$B$4:$H$1022,6,0)))</f>
        <v/>
      </c>
      <c r="O113" s="229"/>
    </row>
    <row r="114" spans="1:15" ht="26.25" customHeight="1">
      <c r="A114" s="247"/>
      <c r="B114" s="248"/>
      <c r="C114" s="249"/>
      <c r="D114" s="250"/>
      <c r="E114" s="251"/>
      <c r="F114" s="251"/>
      <c r="G114" s="238"/>
      <c r="H114" s="233"/>
      <c r="I114" s="91">
        <v>38</v>
      </c>
      <c r="J114" s="92" t="s">
        <v>425</v>
      </c>
      <c r="K114" s="93" t="str">
        <f>IF(ISERROR(VLOOKUP(J114,'KAYIT LİSTESİ'!$B$4:$H$1022,2,0)),"",(VLOOKUP(J114,'KAYIT LİSTESİ'!$B$4:$H$1022,2,0)))</f>
        <v/>
      </c>
      <c r="L114" s="94" t="str">
        <f>IF(ISERROR(VLOOKUP(J114,'KAYIT LİSTESİ'!$B$4:$H$1022,4,0)),"",(VLOOKUP(J114,'KAYIT LİSTESİ'!$B$4:$H$1022,4,0)))</f>
        <v/>
      </c>
      <c r="M114" s="193" t="str">
        <f>IF(ISERROR(VLOOKUP(J114,'KAYIT LİSTESİ'!$B$4:$H$1022,5,0)),"",(VLOOKUP(J114,'KAYIT LİSTESİ'!$B$4:$H$1022,5,0)))</f>
        <v/>
      </c>
      <c r="N114" s="193" t="str">
        <f>IF(ISERROR(VLOOKUP(J114,'KAYIT LİSTESİ'!$B$4:$H$1022,6,0)),"",(VLOOKUP(J114,'KAYIT LİSTESİ'!$B$4:$H$1022,6,0)))</f>
        <v/>
      </c>
      <c r="O114" s="229"/>
    </row>
    <row r="115" spans="1:15" ht="26.25" customHeight="1">
      <c r="A115" s="247"/>
      <c r="B115" s="248"/>
      <c r="C115" s="249"/>
      <c r="D115" s="250"/>
      <c r="E115" s="251"/>
      <c r="F115" s="251"/>
      <c r="G115" s="238"/>
      <c r="H115" s="233"/>
      <c r="I115" s="91">
        <v>39</v>
      </c>
      <c r="J115" s="92" t="s">
        <v>426</v>
      </c>
      <c r="K115" s="93" t="str">
        <f>IF(ISERROR(VLOOKUP(J115,'KAYIT LİSTESİ'!$B$4:$H$1022,2,0)),"",(VLOOKUP(J115,'KAYIT LİSTESİ'!$B$4:$H$1022,2,0)))</f>
        <v/>
      </c>
      <c r="L115" s="94" t="str">
        <f>IF(ISERROR(VLOOKUP(J115,'KAYIT LİSTESİ'!$B$4:$H$1022,4,0)),"",(VLOOKUP(J115,'KAYIT LİSTESİ'!$B$4:$H$1022,4,0)))</f>
        <v/>
      </c>
      <c r="M115" s="193" t="str">
        <f>IF(ISERROR(VLOOKUP(J115,'KAYIT LİSTESİ'!$B$4:$H$1022,5,0)),"",(VLOOKUP(J115,'KAYIT LİSTESİ'!$B$4:$H$1022,5,0)))</f>
        <v/>
      </c>
      <c r="N115" s="193" t="str">
        <f>IF(ISERROR(VLOOKUP(J115,'KAYIT LİSTESİ'!$B$4:$H$1022,6,0)),"",(VLOOKUP(J115,'KAYIT LİSTESİ'!$B$4:$H$1022,6,0)))</f>
        <v/>
      </c>
      <c r="O115" s="229"/>
    </row>
    <row r="116" spans="1:15" ht="26.25" customHeight="1">
      <c r="A116" s="253"/>
      <c r="B116" s="254"/>
      <c r="C116" s="255"/>
      <c r="D116" s="256"/>
      <c r="E116" s="257"/>
      <c r="F116" s="257"/>
      <c r="G116" s="258"/>
      <c r="H116" s="233"/>
      <c r="I116" s="91">
        <v>40</v>
      </c>
      <c r="J116" s="92" t="s">
        <v>427</v>
      </c>
      <c r="K116" s="93" t="str">
        <f>IF(ISERROR(VLOOKUP(J116,'KAYIT LİSTESİ'!$B$4:$H$1022,2,0)),"",(VLOOKUP(J116,'KAYIT LİSTESİ'!$B$4:$H$1022,2,0)))</f>
        <v/>
      </c>
      <c r="L116" s="94" t="str">
        <f>IF(ISERROR(VLOOKUP(J116,'KAYIT LİSTESİ'!$B$4:$H$1022,4,0)),"",(VLOOKUP(J116,'KAYIT LİSTESİ'!$B$4:$H$1022,4,0)))</f>
        <v/>
      </c>
      <c r="M116" s="193" t="str">
        <f>IF(ISERROR(VLOOKUP(J116,'KAYIT LİSTESİ'!$B$4:$H$1022,5,0)),"",(VLOOKUP(J116,'KAYIT LİSTESİ'!$B$4:$H$1022,5,0)))</f>
        <v/>
      </c>
      <c r="N116" s="193" t="str">
        <f>IF(ISERROR(VLOOKUP(J116,'KAYIT LİSTESİ'!$B$4:$H$1022,6,0)),"",(VLOOKUP(J116,'KAYIT LİSTESİ'!$B$4:$H$1022,6,0)))</f>
        <v/>
      </c>
      <c r="O116" s="229"/>
    </row>
    <row r="117" spans="1:15" ht="26.25" customHeight="1">
      <c r="A117" s="253"/>
      <c r="B117" s="254"/>
      <c r="C117" s="255"/>
      <c r="D117" s="256"/>
      <c r="E117" s="257"/>
      <c r="F117" s="257"/>
      <c r="G117" s="258"/>
      <c r="H117" s="233"/>
      <c r="I117" s="252"/>
      <c r="J117" s="233"/>
      <c r="K117" s="233"/>
      <c r="L117" s="233"/>
      <c r="M117" s="233"/>
      <c r="N117" s="233"/>
      <c r="O117" s="233"/>
    </row>
    <row r="118" spans="1:15" ht="26.25" customHeight="1">
      <c r="A118" s="247"/>
      <c r="B118" s="248"/>
      <c r="C118" s="249"/>
      <c r="D118" s="250"/>
      <c r="E118" s="251"/>
      <c r="F118" s="251"/>
      <c r="G118" s="259"/>
      <c r="H118" s="233"/>
      <c r="I118" s="252"/>
      <c r="J118" s="233"/>
      <c r="K118" s="233"/>
      <c r="L118" s="233"/>
      <c r="M118" s="233"/>
      <c r="N118" s="233"/>
      <c r="O118" s="233"/>
    </row>
    <row r="119" spans="1:15" ht="26.25" customHeight="1">
      <c r="A119" s="644" t="s">
        <v>266</v>
      </c>
      <c r="B119" s="644"/>
      <c r="C119" s="644"/>
      <c r="D119" s="644"/>
      <c r="E119" s="644"/>
      <c r="F119" s="644"/>
      <c r="G119" s="644"/>
      <c r="H119" s="233"/>
      <c r="I119" s="252"/>
      <c r="J119" s="233"/>
      <c r="K119" s="233"/>
      <c r="L119" s="233"/>
      <c r="M119" s="233"/>
      <c r="N119" s="233"/>
      <c r="O119" s="233"/>
    </row>
    <row r="120" spans="1:15" ht="26.25" customHeight="1">
      <c r="A120" s="546" t="s">
        <v>15</v>
      </c>
      <c r="B120" s="547"/>
      <c r="C120" s="547"/>
      <c r="D120" s="547"/>
      <c r="E120" s="547"/>
      <c r="F120" s="547"/>
      <c r="G120" s="547"/>
      <c r="H120" s="233"/>
      <c r="I120" s="252"/>
      <c r="J120" s="233"/>
      <c r="K120" s="233"/>
      <c r="L120" s="233"/>
      <c r="M120" s="233"/>
      <c r="N120" s="233"/>
      <c r="O120" s="233"/>
    </row>
    <row r="121" spans="1:15" ht="26.25" customHeight="1">
      <c r="A121" s="47" t="s">
        <v>11</v>
      </c>
      <c r="B121" s="44" t="s">
        <v>75</v>
      </c>
      <c r="C121" s="44" t="s">
        <v>74</v>
      </c>
      <c r="D121" s="45" t="s">
        <v>12</v>
      </c>
      <c r="E121" s="46" t="s">
        <v>13</v>
      </c>
      <c r="F121" s="46" t="s">
        <v>179</v>
      </c>
      <c r="G121" s="44" t="s">
        <v>262</v>
      </c>
      <c r="H121" s="233"/>
      <c r="I121" s="252"/>
      <c r="J121" s="233"/>
      <c r="K121" s="233"/>
      <c r="L121" s="233"/>
      <c r="M121" s="233"/>
      <c r="N121" s="233"/>
      <c r="O121" s="233"/>
    </row>
    <row r="122" spans="1:15" ht="76.5" customHeight="1">
      <c r="A122" s="68">
        <v>1</v>
      </c>
      <c r="B122" s="225" t="s">
        <v>244</v>
      </c>
      <c r="C122" s="69">
        <f>IF(ISERROR(VLOOKUP(B122,'KAYIT LİSTESİ'!$B$4:$H$1022,2,0)),"",(VLOOKUP(B122,'KAYIT LİSTESİ'!$B$4:$H$1022,2,0)))</f>
        <v>0</v>
      </c>
      <c r="D122" s="119">
        <f>IF(ISERROR(VLOOKUP(B122,'KAYIT LİSTESİ'!$B$4:$H$1022,4,0)),"",(VLOOKUP(B122,'KAYIT LİSTESİ'!$B$4:$H$1022,4,0)))</f>
        <v>37254</v>
      </c>
      <c r="E122" s="226" t="str">
        <f>IF(ISERROR(VLOOKUP(B122,'KAYIT LİSTESİ'!$B$4:$H$1022,5,0)),"",(VLOOKUP(B122,'KAYIT LİSTESİ'!$B$4:$H$1022,5,0)))</f>
        <v xml:space="preserve">BARAN SEVER  </v>
      </c>
      <c r="F122" s="226" t="str">
        <f>IF(ISERROR(VLOOKUP(B122,'KAYIT LİSTESİ'!$B$4:$H$1022,6,0)),"",(VLOOKUP(B122,'KAYIT LİSTESİ'!$B$4:$H$1022,6,0)))</f>
        <v>MUŞ NAMIK KEMAL YBO</v>
      </c>
      <c r="G122" s="120"/>
      <c r="H122" s="233"/>
      <c r="I122" s="252"/>
      <c r="J122" s="233"/>
      <c r="K122" s="233"/>
      <c r="L122" s="233"/>
      <c r="M122" s="233"/>
      <c r="N122" s="233"/>
      <c r="O122" s="233"/>
    </row>
    <row r="123" spans="1:15" ht="76.5" customHeight="1">
      <c r="A123" s="68">
        <v>2</v>
      </c>
      <c r="B123" s="225" t="s">
        <v>245</v>
      </c>
      <c r="C123" s="69">
        <f>IF(ISERROR(VLOOKUP(B123,'KAYIT LİSTESİ'!$B$4:$H$1022,2,0)),"",(VLOOKUP(B123,'KAYIT LİSTESİ'!$B$4:$H$1022,2,0)))</f>
        <v>0</v>
      </c>
      <c r="D123" s="119">
        <f>IF(ISERROR(VLOOKUP(B123,'KAYIT LİSTESİ'!$B$4:$H$1022,4,0)),"",(VLOOKUP(B123,'KAYIT LİSTESİ'!$B$4:$H$1022,4,0)))</f>
        <v>36526</v>
      </c>
      <c r="E123" s="226" t="str">
        <f>IF(ISERROR(VLOOKUP(B123,'KAYIT LİSTESİ'!$B$4:$H$1022,5,0)),"",(VLOOKUP(B123,'KAYIT LİSTESİ'!$B$4:$H$1022,5,0)))</f>
        <v>HAMZA ŞİMŞEK</v>
      </c>
      <c r="F123" s="226" t="str">
        <f>IF(ISERROR(VLOOKUP(B123,'KAYIT LİSTESİ'!$B$4:$H$1022,6,0)),"",(VLOOKUP(B123,'KAYIT LİSTESİ'!$B$4:$H$1022,6,0)))</f>
        <v>İSTANBUL NAMIKKEMAL O O</v>
      </c>
      <c r="G123" s="120"/>
      <c r="H123" s="233"/>
      <c r="I123" s="252"/>
      <c r="J123" s="233"/>
      <c r="K123" s="233"/>
      <c r="L123" s="233"/>
      <c r="M123" s="233"/>
      <c r="N123" s="233"/>
      <c r="O123" s="233"/>
    </row>
    <row r="124" spans="1:15" ht="76.5" customHeight="1">
      <c r="A124" s="68">
        <v>3</v>
      </c>
      <c r="B124" s="225" t="s">
        <v>246</v>
      </c>
      <c r="C124" s="69">
        <f>IF(ISERROR(VLOOKUP(B124,'KAYIT LİSTESİ'!$B$4:$H$1022,2,0)),"",(VLOOKUP(B124,'KAYIT LİSTESİ'!$B$4:$H$1022,2,0)))</f>
        <v>0</v>
      </c>
      <c r="D124" s="119">
        <f>IF(ISERROR(VLOOKUP(B124,'KAYIT LİSTESİ'!$B$4:$H$1022,4,0)),"",(VLOOKUP(B124,'KAYIT LİSTESİ'!$B$4:$H$1022,4,0)))</f>
        <v>36683</v>
      </c>
      <c r="E124" s="226" t="str">
        <f>IF(ISERROR(VLOOKUP(B124,'KAYIT LİSTESİ'!$B$4:$H$1022,5,0)),"",(VLOOKUP(B124,'KAYIT LİSTESİ'!$B$4:$H$1022,5,0)))</f>
        <v>M. BATUHAN TAŞAR</v>
      </c>
      <c r="F124" s="226" t="str">
        <f>IF(ISERROR(VLOOKUP(B124,'KAYIT LİSTESİ'!$B$4:$H$1022,6,0)),"",(VLOOKUP(B124,'KAYIT LİSTESİ'!$B$4:$H$1022,6,0)))</f>
        <v>İSTANBUL-PENDİK 75.YIL MESUT YILMAZ ORTA O.</v>
      </c>
      <c r="G124" s="120"/>
      <c r="H124" s="233"/>
      <c r="I124" s="252"/>
      <c r="J124" s="233"/>
      <c r="K124" s="233"/>
      <c r="L124" s="233"/>
      <c r="M124" s="233"/>
      <c r="N124" s="233"/>
      <c r="O124" s="233"/>
    </row>
    <row r="125" spans="1:15" ht="76.5" customHeight="1">
      <c r="A125" s="68">
        <v>4</v>
      </c>
      <c r="B125" s="225" t="s">
        <v>247</v>
      </c>
      <c r="C125" s="69">
        <f>IF(ISERROR(VLOOKUP(B125,'KAYIT LİSTESİ'!$B$4:$H$1022,2,0)),"",(VLOOKUP(B125,'KAYIT LİSTESİ'!$B$4:$H$1022,2,0)))</f>
        <v>0</v>
      </c>
      <c r="D125" s="119">
        <f>IF(ISERROR(VLOOKUP(B125,'KAYIT LİSTESİ'!$B$4:$H$1022,4,0)),"",(VLOOKUP(B125,'KAYIT LİSTESİ'!$B$4:$H$1022,4,0)))</f>
        <v>36526</v>
      </c>
      <c r="E125" s="226" t="str">
        <f>IF(ISERROR(VLOOKUP(B125,'KAYIT LİSTESİ'!$B$4:$H$1022,5,0)),"",(VLOOKUP(B125,'KAYIT LİSTESİ'!$B$4:$H$1022,5,0)))</f>
        <v>ÖKKEŞ FURKAN KARAKUZULU</v>
      </c>
      <c r="F125" s="226" t="str">
        <f>IF(ISERROR(VLOOKUP(B125,'KAYIT LİSTESİ'!$B$4:$H$1022,6,0)),"",(VLOOKUP(B125,'KAYIT LİSTESİ'!$B$4:$H$1022,6,0)))</f>
        <v>GAZİANTEP HATİCE BÜYÜKBEŞE ORT.</v>
      </c>
      <c r="G125" s="120"/>
      <c r="H125" s="233"/>
      <c r="I125" s="252"/>
      <c r="J125" s="233"/>
      <c r="K125" s="233"/>
      <c r="L125" s="233"/>
      <c r="M125" s="233"/>
      <c r="N125" s="233"/>
      <c r="O125" s="233"/>
    </row>
    <row r="126" spans="1:15" ht="76.5" customHeight="1">
      <c r="A126" s="68">
        <v>5</v>
      </c>
      <c r="B126" s="225" t="s">
        <v>248</v>
      </c>
      <c r="C126" s="69">
        <f>IF(ISERROR(VLOOKUP(B126,'KAYIT LİSTESİ'!$B$4:$H$1022,2,0)),"",(VLOOKUP(B126,'KAYIT LİSTESİ'!$B$4:$H$1022,2,0)))</f>
        <v>0</v>
      </c>
      <c r="D126" s="119">
        <f>IF(ISERROR(VLOOKUP(B126,'KAYIT LİSTESİ'!$B$4:$H$1022,4,0)),"",(VLOOKUP(B126,'KAYIT LİSTESİ'!$B$4:$H$1022,4,0)))</f>
        <v>36533</v>
      </c>
      <c r="E126" s="226" t="str">
        <f>IF(ISERROR(VLOOKUP(B126,'KAYIT LİSTESİ'!$B$4:$H$1022,5,0)),"",(VLOOKUP(B126,'KAYIT LİSTESİ'!$B$4:$H$1022,5,0)))</f>
        <v>RAMAZAN B.ÇELİK</v>
      </c>
      <c r="F126" s="226" t="str">
        <f>IF(ISERROR(VLOOKUP(B126,'KAYIT LİSTESİ'!$B$4:$H$1022,6,0)),"",(VLOOKUP(B126,'KAYIT LİSTESİ'!$B$4:$H$1022,6,0)))</f>
        <v>SAMSUN- İLKADIM TICARET VE SANAYI ODASI  ORTAOKULU</v>
      </c>
      <c r="G126" s="120"/>
      <c r="H126" s="233"/>
      <c r="I126" s="252"/>
      <c r="J126" s="233"/>
      <c r="K126" s="233"/>
      <c r="L126" s="233"/>
      <c r="M126" s="233"/>
      <c r="N126" s="233"/>
      <c r="O126" s="233"/>
    </row>
    <row r="127" spans="1:15" ht="76.5" customHeight="1">
      <c r="A127" s="68">
        <v>6</v>
      </c>
      <c r="B127" s="225" t="s">
        <v>249</v>
      </c>
      <c r="C127" s="69">
        <f>IF(ISERROR(VLOOKUP(B127,'KAYIT LİSTESİ'!$B$4:$H$1022,2,0)),"",(VLOOKUP(B127,'KAYIT LİSTESİ'!$B$4:$H$1022,2,0)))</f>
        <v>0</v>
      </c>
      <c r="D127" s="119">
        <f>IF(ISERROR(VLOOKUP(B127,'KAYIT LİSTESİ'!$B$4:$H$1022,4,0)),"",(VLOOKUP(B127,'KAYIT LİSTESİ'!$B$4:$H$1022,4,0)))</f>
        <v>36529</v>
      </c>
      <c r="E127" s="226" t="str">
        <f>IF(ISERROR(VLOOKUP(B127,'KAYIT LİSTESİ'!$B$4:$H$1022,5,0)),"",(VLOOKUP(B127,'KAYIT LİSTESİ'!$B$4:$H$1022,5,0)))</f>
        <v>MUSTAFA BAYRAKDAR</v>
      </c>
      <c r="F127" s="226" t="str">
        <f>IF(ISERROR(VLOOKUP(B127,'KAYIT LİSTESİ'!$B$4:$H$1022,6,0)),"",(VLOOKUP(B127,'KAYIT LİSTESİ'!$B$4:$H$1022,6,0)))</f>
        <v>İZMİR-EVİN LEBLEBİCİOĞLU ORTAOKULU</v>
      </c>
      <c r="G127" s="120"/>
      <c r="H127" s="233"/>
      <c r="I127" s="252"/>
      <c r="J127" s="233"/>
      <c r="K127" s="233"/>
      <c r="L127" s="233"/>
      <c r="M127" s="233"/>
      <c r="N127" s="233"/>
      <c r="O127" s="233"/>
    </row>
    <row r="128" spans="1:15" ht="76.5" customHeight="1">
      <c r="A128" s="68">
        <v>7</v>
      </c>
      <c r="B128" s="225" t="s">
        <v>250</v>
      </c>
      <c r="C128" s="69">
        <f>IF(ISERROR(VLOOKUP(B128,'KAYIT LİSTESİ'!$B$4:$H$1022,2,0)),"",(VLOOKUP(B128,'KAYIT LİSTESİ'!$B$4:$H$1022,2,0)))</f>
        <v>0</v>
      </c>
      <c r="D128" s="119">
        <f>IF(ISERROR(VLOOKUP(B128,'KAYIT LİSTESİ'!$B$4:$H$1022,4,0)),"",(VLOOKUP(B128,'KAYIT LİSTESİ'!$B$4:$H$1022,4,0)))</f>
        <v>36723</v>
      </c>
      <c r="E128" s="226" t="str">
        <f>IF(ISERROR(VLOOKUP(B128,'KAYIT LİSTESİ'!$B$4:$H$1022,5,0)),"",(VLOOKUP(B128,'KAYIT LİSTESİ'!$B$4:$H$1022,5,0)))</f>
        <v>SERHAT KARABOĞA</v>
      </c>
      <c r="F128" s="226" t="str">
        <f>IF(ISERROR(VLOOKUP(B128,'KAYIT LİSTESİ'!$B$4:$H$1022,6,0)),"",(VLOOKUP(B128,'KAYIT LİSTESİ'!$B$4:$H$1022,6,0)))</f>
        <v>ADANA ŞEHIT İDRIS GÜLER ORTAOKULU</v>
      </c>
      <c r="G128" s="120"/>
      <c r="H128" s="233"/>
      <c r="I128" s="252"/>
      <c r="J128" s="233"/>
      <c r="K128" s="233"/>
      <c r="L128" s="233"/>
      <c r="M128" s="233"/>
      <c r="N128" s="233"/>
      <c r="O128" s="233"/>
    </row>
    <row r="129" spans="1:15" ht="76.5" customHeight="1">
      <c r="A129" s="68">
        <v>8</v>
      </c>
      <c r="B129" s="225" t="s">
        <v>251</v>
      </c>
      <c r="C129" s="69">
        <f>IF(ISERROR(VLOOKUP(B129,'KAYIT LİSTESİ'!$B$4:$H$1022,2,0)),"",(VLOOKUP(B129,'KAYIT LİSTESİ'!$B$4:$H$1022,2,0)))</f>
        <v>0</v>
      </c>
      <c r="D129" s="119">
        <f>IF(ISERROR(VLOOKUP(B129,'KAYIT LİSTESİ'!$B$4:$H$1022,4,0)),"",(VLOOKUP(B129,'KAYIT LİSTESİ'!$B$4:$H$1022,4,0)))</f>
        <v>36590</v>
      </c>
      <c r="E129" s="226" t="str">
        <f>IF(ISERROR(VLOOKUP(B129,'KAYIT LİSTESİ'!$B$4:$H$1022,5,0)),"",(VLOOKUP(B129,'KAYIT LİSTESİ'!$B$4:$H$1022,5,0)))</f>
        <v>HARUN SAPKAMAK</v>
      </c>
      <c r="F129" s="226" t="str">
        <f>IF(ISERROR(VLOOKUP(B129,'KAYIT LİSTESİ'!$B$4:$H$1022,6,0)),"",(VLOOKUP(B129,'KAYIT LİSTESİ'!$B$4:$H$1022,6,0)))</f>
        <v>SİİRT OSMAN DEMİR ORTAOKULU</v>
      </c>
      <c r="G129" s="120"/>
      <c r="H129" s="233"/>
      <c r="I129" s="252"/>
      <c r="J129" s="233"/>
      <c r="K129" s="233"/>
      <c r="L129" s="233"/>
      <c r="M129" s="233"/>
      <c r="N129" s="233"/>
      <c r="O129" s="233"/>
    </row>
    <row r="130" spans="1:15" ht="26.25" customHeight="1">
      <c r="A130" s="546" t="s">
        <v>16</v>
      </c>
      <c r="B130" s="547"/>
      <c r="C130" s="547"/>
      <c r="D130" s="547"/>
      <c r="E130" s="547"/>
      <c r="F130" s="547"/>
      <c r="G130" s="547"/>
      <c r="H130" s="233"/>
      <c r="I130" s="252"/>
      <c r="J130" s="233"/>
      <c r="K130" s="233"/>
      <c r="L130" s="233"/>
      <c r="M130" s="233"/>
      <c r="N130" s="233"/>
      <c r="O130" s="233"/>
    </row>
    <row r="131" spans="1:15" ht="26.25" customHeight="1">
      <c r="A131" s="47" t="s">
        <v>11</v>
      </c>
      <c r="B131" s="44" t="s">
        <v>75</v>
      </c>
      <c r="C131" s="44" t="s">
        <v>74</v>
      </c>
      <c r="D131" s="45" t="s">
        <v>12</v>
      </c>
      <c r="E131" s="46" t="s">
        <v>13</v>
      </c>
      <c r="F131" s="46" t="s">
        <v>179</v>
      </c>
      <c r="G131" s="44" t="s">
        <v>262</v>
      </c>
      <c r="H131" s="233"/>
      <c r="I131" s="252"/>
      <c r="J131" s="233"/>
      <c r="K131" s="233"/>
      <c r="L131" s="233"/>
      <c r="M131" s="233"/>
      <c r="N131" s="233"/>
      <c r="O131" s="233"/>
    </row>
    <row r="132" spans="1:15" ht="87.75" customHeight="1">
      <c r="A132" s="68">
        <v>1</v>
      </c>
      <c r="B132" s="225" t="s">
        <v>252</v>
      </c>
      <c r="C132" s="69">
        <f>IF(ISERROR(VLOOKUP(B132,'KAYIT LİSTESİ'!$B$4:$H$1022,2,0)),"",(VLOOKUP(B132,'KAYIT LİSTESİ'!$B$4:$H$1022,2,0)))</f>
        <v>0</v>
      </c>
      <c r="D132" s="119">
        <f>IF(ISERROR(VLOOKUP(B132,'KAYIT LİSTESİ'!$B$4:$H$1022,4,0)),"",(VLOOKUP(B132,'KAYIT LİSTESİ'!$B$4:$H$1022,4,0)))</f>
        <v>36526</v>
      </c>
      <c r="E132" s="226" t="str">
        <f>IF(ISERROR(VLOOKUP(B132,'KAYIT LİSTESİ'!$B$4:$H$1022,5,0)),"",(VLOOKUP(B132,'KAYIT LİSTESİ'!$B$4:$H$1022,5,0)))</f>
        <v>GÖKAY YİĞİT ÇAĞLAYAN</v>
      </c>
      <c r="F132" s="226" t="str">
        <f>IF(ISERROR(VLOOKUP(B132,'KAYIT LİSTESİ'!$B$4:$H$1022,6,0)),"",(VLOOKUP(B132,'KAYIT LİSTESİ'!$B$4:$H$1022,6,0)))</f>
        <v>ANKARA MEHMET EMİN YURDAKUL ORTAOKULU</v>
      </c>
      <c r="G132" s="120"/>
      <c r="H132" s="233"/>
      <c r="I132" s="252"/>
      <c r="J132" s="233"/>
      <c r="K132" s="233"/>
      <c r="L132" s="233"/>
      <c r="M132" s="233"/>
      <c r="N132" s="233"/>
      <c r="O132" s="233"/>
    </row>
    <row r="133" spans="1:15" ht="87.75" customHeight="1">
      <c r="A133" s="68">
        <v>2</v>
      </c>
      <c r="B133" s="225" t="s">
        <v>253</v>
      </c>
      <c r="C133" s="69">
        <f>IF(ISERROR(VLOOKUP(B133,'KAYIT LİSTESİ'!$B$4:$H$1022,2,0)),"",(VLOOKUP(B133,'KAYIT LİSTESİ'!$B$4:$H$1022,2,0)))</f>
        <v>0</v>
      </c>
      <c r="D133" s="119">
        <f>IF(ISERROR(VLOOKUP(B133,'KAYIT LİSTESİ'!$B$4:$H$1022,4,0)),"",(VLOOKUP(B133,'KAYIT LİSTESİ'!$B$4:$H$1022,4,0)))</f>
        <v>36558</v>
      </c>
      <c r="E133" s="226" t="str">
        <f>IF(ISERROR(VLOOKUP(B133,'KAYIT LİSTESİ'!$B$4:$H$1022,5,0)),"",(VLOOKUP(B133,'KAYIT LİSTESİ'!$B$4:$H$1022,5,0)))</f>
        <v>BURAK YÜCEER</v>
      </c>
      <c r="F133" s="226" t="str">
        <f>IF(ISERROR(VLOOKUP(B133,'KAYIT LİSTESİ'!$B$4:$H$1022,6,0)),"",(VLOOKUP(B133,'KAYIT LİSTESİ'!$B$4:$H$1022,6,0)))</f>
        <v>İZMİR-ŞEHİT TEĞMEN MURAT ARSLANTÜRK ORTAOKULU</v>
      </c>
      <c r="G133" s="120"/>
      <c r="H133" s="233"/>
      <c r="I133" s="252"/>
      <c r="J133" s="233"/>
      <c r="K133" s="233"/>
      <c r="L133" s="233"/>
      <c r="M133" s="233"/>
      <c r="N133" s="233"/>
      <c r="O133" s="233"/>
    </row>
    <row r="134" spans="1:15" ht="87.75" customHeight="1">
      <c r="A134" s="68">
        <v>3</v>
      </c>
      <c r="B134" s="225" t="s">
        <v>254</v>
      </c>
      <c r="C134" s="69">
        <f>IF(ISERROR(VLOOKUP(B134,'KAYIT LİSTESİ'!$B$4:$H$1022,2,0)),"",(VLOOKUP(B134,'KAYIT LİSTESİ'!$B$4:$H$1022,2,0)))</f>
        <v>0</v>
      </c>
      <c r="D134" s="119">
        <f>IF(ISERROR(VLOOKUP(B134,'KAYIT LİSTESİ'!$B$4:$H$1022,4,0)),"",(VLOOKUP(B134,'KAYIT LİSTESİ'!$B$4:$H$1022,4,0)))</f>
        <v>36706</v>
      </c>
      <c r="E134" s="226" t="str">
        <f>IF(ISERROR(VLOOKUP(B134,'KAYIT LİSTESİ'!$B$4:$H$1022,5,0)),"",(VLOOKUP(B134,'KAYIT LİSTESİ'!$B$4:$H$1022,5,0)))</f>
        <v>SEMİH ARIGAN</v>
      </c>
      <c r="F134" s="226" t="str">
        <f>IF(ISERROR(VLOOKUP(B134,'KAYIT LİSTESİ'!$B$4:$H$1022,6,0)),"",(VLOOKUP(B134,'KAYIT LİSTESİ'!$B$4:$H$1022,6,0)))</f>
        <v>KKTC OĞUZ VELİ ORTAOKULU</v>
      </c>
      <c r="G134" s="120"/>
      <c r="H134" s="233"/>
      <c r="I134" s="252"/>
      <c r="J134" s="233"/>
      <c r="K134" s="233"/>
      <c r="L134" s="233"/>
      <c r="M134" s="233"/>
      <c r="N134" s="233"/>
      <c r="O134" s="233"/>
    </row>
    <row r="135" spans="1:15" ht="87.75" customHeight="1">
      <c r="A135" s="68">
        <v>4</v>
      </c>
      <c r="B135" s="225" t="s">
        <v>255</v>
      </c>
      <c r="C135" s="69">
        <f>IF(ISERROR(VLOOKUP(B135,'KAYIT LİSTESİ'!$B$4:$H$1022,2,0)),"",(VLOOKUP(B135,'KAYIT LİSTESİ'!$B$4:$H$1022,2,0)))</f>
        <v>0</v>
      </c>
      <c r="D135" s="119">
        <f>IF(ISERROR(VLOOKUP(B135,'KAYIT LİSTESİ'!$B$4:$H$1022,4,0)),"",(VLOOKUP(B135,'KAYIT LİSTESİ'!$B$4:$H$1022,4,0)))</f>
        <v>36679</v>
      </c>
      <c r="E135" s="226" t="str">
        <f>IF(ISERROR(VLOOKUP(B135,'KAYIT LİSTESİ'!$B$4:$H$1022,5,0)),"",(VLOOKUP(B135,'KAYIT LİSTESİ'!$B$4:$H$1022,5,0)))</f>
        <v>KUBİLAY TOK</v>
      </c>
      <c r="F135" s="226" t="str">
        <f>IF(ISERROR(VLOOKUP(B135,'KAYIT LİSTESİ'!$B$4:$H$1022,6,0)),"",(VLOOKUP(B135,'KAYIT LİSTESİ'!$B$4:$H$1022,6,0)))</f>
        <v>KKTC YAKIN DOĞU KOLEJİ</v>
      </c>
      <c r="G135" s="120"/>
      <c r="H135" s="233"/>
      <c r="I135" s="252"/>
      <c r="J135" s="233"/>
      <c r="K135" s="233"/>
      <c r="L135" s="233"/>
      <c r="M135" s="233"/>
      <c r="N135" s="233"/>
      <c r="O135" s="233"/>
    </row>
    <row r="136" spans="1:15" ht="87.75" customHeight="1">
      <c r="A136" s="68">
        <v>5</v>
      </c>
      <c r="B136" s="225" t="s">
        <v>256</v>
      </c>
      <c r="C136" s="69">
        <f>IF(ISERROR(VLOOKUP(B136,'KAYIT LİSTESİ'!$B$4:$H$1022,2,0)),"",(VLOOKUP(B136,'KAYIT LİSTESİ'!$B$4:$H$1022,2,0)))</f>
        <v>0</v>
      </c>
      <c r="D136" s="119">
        <f>IF(ISERROR(VLOOKUP(B136,'KAYIT LİSTESİ'!$B$4:$H$1022,4,0)),"",(VLOOKUP(B136,'KAYIT LİSTESİ'!$B$4:$H$1022,4,0)))</f>
        <v>36526</v>
      </c>
      <c r="E136" s="226" t="str">
        <f>IF(ISERROR(VLOOKUP(B136,'KAYIT LİSTESİ'!$B$4:$H$1022,5,0)),"",(VLOOKUP(B136,'KAYIT LİSTESİ'!$B$4:$H$1022,5,0)))</f>
        <v>KAAN KONRAT</v>
      </c>
      <c r="F136" s="226" t="str">
        <f>IF(ISERROR(VLOOKUP(B136,'KAYIT LİSTESİ'!$B$4:$H$1022,6,0)),"",(VLOOKUP(B136,'KAYIT LİSTESİ'!$B$4:$H$1022,6,0)))</f>
        <v>ESKİŞEHİR-ŞEHİT ALİ GAFFAR OKKAN ORTAOKULU</v>
      </c>
      <c r="G136" s="120"/>
      <c r="H136" s="233"/>
      <c r="I136" s="252"/>
      <c r="J136" s="233"/>
      <c r="K136" s="233"/>
      <c r="L136" s="233"/>
      <c r="M136" s="233"/>
      <c r="N136" s="233"/>
      <c r="O136" s="233"/>
    </row>
    <row r="137" spans="1:15" ht="87.75" customHeight="1">
      <c r="A137" s="68">
        <v>6</v>
      </c>
      <c r="B137" s="225" t="s">
        <v>257</v>
      </c>
      <c r="C137" s="69">
        <f>IF(ISERROR(VLOOKUP(B137,'KAYIT LİSTESİ'!$B$4:$H$1022,2,0)),"",(VLOOKUP(B137,'KAYIT LİSTESİ'!$B$4:$H$1022,2,0)))</f>
        <v>0</v>
      </c>
      <c r="D137" s="119">
        <f>IF(ISERROR(VLOOKUP(B137,'KAYIT LİSTESİ'!$B$4:$H$1022,4,0)),"",(VLOOKUP(B137,'KAYIT LİSTESİ'!$B$4:$H$1022,4,0)))</f>
        <v>37038</v>
      </c>
      <c r="E137" s="226" t="str">
        <f>IF(ISERROR(VLOOKUP(B137,'KAYIT LİSTESİ'!$B$4:$H$1022,5,0)),"",(VLOOKUP(B137,'KAYIT LİSTESİ'!$B$4:$H$1022,5,0)))</f>
        <v>Mert ŞAHİN</v>
      </c>
      <c r="F137" s="226" t="str">
        <f>IF(ISERROR(VLOOKUP(B137,'KAYIT LİSTESİ'!$B$4:$H$1022,6,0)),"",(VLOOKUP(B137,'KAYIT LİSTESİ'!$B$4:$H$1022,6,0)))</f>
        <v>SİVAS ZİYA GÖKALP O.O</v>
      </c>
      <c r="G137" s="120"/>
      <c r="H137" s="233"/>
      <c r="I137" s="252"/>
      <c r="J137" s="233"/>
      <c r="K137" s="233"/>
      <c r="L137" s="233"/>
      <c r="M137" s="233"/>
      <c r="N137" s="233"/>
      <c r="O137" s="233"/>
    </row>
    <row r="138" spans="1:15" ht="87.75" customHeight="1">
      <c r="A138" s="68">
        <v>7</v>
      </c>
      <c r="B138" s="225" t="s">
        <v>258</v>
      </c>
      <c r="C138" s="69">
        <f>IF(ISERROR(VLOOKUP(B138,'KAYIT LİSTESİ'!$B$4:$H$1022,2,0)),"",(VLOOKUP(B138,'KAYIT LİSTESİ'!$B$4:$H$1022,2,0)))</f>
        <v>0</v>
      </c>
      <c r="D138" s="119">
        <f>IF(ISERROR(VLOOKUP(B138,'KAYIT LİSTESİ'!$B$4:$H$1022,4,0)),"",(VLOOKUP(B138,'KAYIT LİSTESİ'!$B$4:$H$1022,4,0)))</f>
        <v>36953</v>
      </c>
      <c r="E138" s="226" t="str">
        <f>IF(ISERROR(VLOOKUP(B138,'KAYIT LİSTESİ'!$B$4:$H$1022,5,0)),"",(VLOOKUP(B138,'KAYIT LİSTESİ'!$B$4:$H$1022,5,0)))</f>
        <v>BÜLENT TIRAK</v>
      </c>
      <c r="F138" s="226" t="str">
        <f>IF(ISERROR(VLOOKUP(B138,'KAYIT LİSTESİ'!$B$4:$H$1022,6,0)),"",(VLOOKUP(B138,'KAYIT LİSTESİ'!$B$4:$H$1022,6,0)))</f>
        <v>MERSİN-SİLİFKE ATATÜRK ORTAOKULU</v>
      </c>
      <c r="G138" s="120"/>
      <c r="H138" s="233"/>
      <c r="I138" s="240"/>
    </row>
    <row r="139" spans="1:15" ht="87.75" customHeight="1">
      <c r="A139" s="68">
        <v>8</v>
      </c>
      <c r="B139" s="225" t="s">
        <v>259</v>
      </c>
      <c r="C139" s="69">
        <f>IF(ISERROR(VLOOKUP(B139,'KAYIT LİSTESİ'!$B$4:$H$1022,2,0)),"",(VLOOKUP(B139,'KAYIT LİSTESİ'!$B$4:$H$1022,2,0)))</f>
        <v>0</v>
      </c>
      <c r="D139" s="119">
        <f>IF(ISERROR(VLOOKUP(B139,'KAYIT LİSTESİ'!$B$4:$H$1022,4,0)),"",(VLOOKUP(B139,'KAYIT LİSTESİ'!$B$4:$H$1022,4,0)))</f>
        <v>36526</v>
      </c>
      <c r="E139" s="226" t="str">
        <f>IF(ISERROR(VLOOKUP(B139,'KAYIT LİSTESİ'!$B$4:$H$1022,5,0)),"",(VLOOKUP(B139,'KAYIT LİSTESİ'!$B$4:$H$1022,5,0)))</f>
        <v>FEVZİ YILDIZ</v>
      </c>
      <c r="F139" s="226" t="str">
        <f>IF(ISERROR(VLOOKUP(B139,'KAYIT LİSTESİ'!$B$4:$H$1022,6,0)),"",(VLOOKUP(B139,'KAYIT LİSTESİ'!$B$4:$H$1022,6,0)))</f>
        <v>BURSA ZÜBEYDE HANIM ORTAOKULU</v>
      </c>
      <c r="G139" s="120"/>
      <c r="H139" s="233"/>
      <c r="I139" s="240"/>
    </row>
    <row r="140" spans="1:15" ht="26.25" customHeight="1">
      <c r="I140" s="240"/>
    </row>
    <row r="141" spans="1:15" ht="26.25" customHeight="1">
      <c r="I141" s="240"/>
    </row>
    <row r="142" spans="1:15" ht="26.25" customHeight="1">
      <c r="I142" s="240"/>
    </row>
    <row r="143" spans="1:15" ht="26.25" customHeight="1">
      <c r="I143" s="240"/>
    </row>
    <row r="144" spans="1:15" ht="26.25" customHeight="1">
      <c r="I144" s="240"/>
    </row>
    <row r="145" spans="9:9" ht="26.25" customHeight="1">
      <c r="I145" s="240"/>
    </row>
    <row r="146" spans="9:9" ht="26.25" customHeight="1">
      <c r="I146" s="240"/>
    </row>
    <row r="147" spans="9:9" ht="26.25" customHeight="1">
      <c r="I147" s="240"/>
    </row>
    <row r="148" spans="9:9" ht="26.25" customHeight="1">
      <c r="I148" s="240"/>
    </row>
    <row r="149" spans="9:9" ht="26.25" customHeight="1">
      <c r="I149" s="240"/>
    </row>
    <row r="150" spans="9:9" ht="26.25" customHeight="1">
      <c r="I150" s="240"/>
    </row>
    <row r="151" spans="9:9" ht="26.25" customHeight="1">
      <c r="I151" s="240"/>
    </row>
    <row r="152" spans="9:9" ht="26.25" customHeight="1">
      <c r="I152" s="240"/>
    </row>
    <row r="153" spans="9:9" ht="26.25" customHeight="1">
      <c r="I153" s="240"/>
    </row>
    <row r="154" spans="9:9" ht="26.25" customHeight="1">
      <c r="I154" s="240"/>
    </row>
    <row r="155" spans="9:9" ht="26.25" customHeight="1">
      <c r="I155" s="240"/>
    </row>
    <row r="156" spans="9:9" ht="26.25" customHeight="1">
      <c r="I156" s="240"/>
    </row>
    <row r="157" spans="9:9" ht="26.25" customHeight="1">
      <c r="I157" s="240"/>
    </row>
    <row r="158" spans="9:9" ht="26.25" customHeight="1">
      <c r="I158" s="240"/>
    </row>
    <row r="159" spans="9:9" ht="26.25" customHeight="1">
      <c r="I159" s="240"/>
    </row>
    <row r="160" spans="9:9" ht="26.25" customHeight="1">
      <c r="I160" s="240"/>
    </row>
    <row r="161" spans="9:9" ht="26.25" customHeight="1">
      <c r="I161" s="240"/>
    </row>
    <row r="162" spans="9:9" ht="26.25" customHeight="1">
      <c r="I162" s="240"/>
    </row>
    <row r="163" spans="9:9" ht="26.25" customHeight="1">
      <c r="I163" s="240"/>
    </row>
    <row r="164" spans="9:9" ht="26.25" customHeight="1">
      <c r="I164" s="240"/>
    </row>
    <row r="165" spans="9:9" ht="26.25" customHeight="1">
      <c r="I165" s="240"/>
    </row>
    <row r="166" spans="9:9" ht="26.25" customHeight="1">
      <c r="I166" s="240"/>
    </row>
    <row r="167" spans="9:9" ht="26.25" customHeight="1">
      <c r="I167" s="240"/>
    </row>
    <row r="168" spans="9:9" ht="26.25" customHeight="1">
      <c r="I168" s="240"/>
    </row>
    <row r="169" spans="9:9" ht="26.25" customHeight="1">
      <c r="I169" s="240"/>
    </row>
    <row r="170" spans="9:9" ht="26.25" customHeight="1">
      <c r="I170" s="240"/>
    </row>
    <row r="171" spans="9:9" ht="26.25" customHeight="1">
      <c r="I171" s="240"/>
    </row>
    <row r="172" spans="9:9" ht="26.25" customHeight="1">
      <c r="I172" s="240"/>
    </row>
    <row r="173" spans="9:9" ht="26.25" customHeight="1">
      <c r="I173" s="240"/>
    </row>
    <row r="174" spans="9:9" ht="26.25" customHeight="1">
      <c r="I174" s="240"/>
    </row>
    <row r="175" spans="9:9" ht="26.25" customHeight="1">
      <c r="I175" s="240"/>
    </row>
    <row r="176" spans="9:9" ht="26.25" customHeight="1">
      <c r="I176" s="240"/>
    </row>
    <row r="177" spans="9:9" ht="26.25" customHeight="1">
      <c r="I177" s="240"/>
    </row>
    <row r="178" spans="9:9" ht="26.25" customHeight="1">
      <c r="I178" s="240"/>
    </row>
    <row r="179" spans="9:9" ht="26.25" customHeight="1">
      <c r="I179" s="240"/>
    </row>
    <row r="180" spans="9:9" ht="26.25" customHeight="1">
      <c r="I180" s="240"/>
    </row>
    <row r="181" spans="9:9" ht="26.25" customHeight="1">
      <c r="I181" s="240"/>
    </row>
    <row r="182" spans="9:9" ht="26.25" customHeight="1">
      <c r="I182" s="240"/>
    </row>
    <row r="183" spans="9:9" ht="26.25" customHeight="1">
      <c r="I183" s="240"/>
    </row>
    <row r="184" spans="9:9" ht="26.25" customHeight="1">
      <c r="I184" s="240"/>
    </row>
    <row r="185" spans="9:9" ht="26.25" customHeight="1">
      <c r="I185" s="240"/>
    </row>
    <row r="186" spans="9:9" ht="26.25" customHeight="1">
      <c r="I186" s="240"/>
    </row>
    <row r="187" spans="9:9" ht="26.25" customHeight="1">
      <c r="I187" s="240"/>
    </row>
    <row r="188" spans="9:9" ht="26.25" customHeight="1">
      <c r="I188" s="240"/>
    </row>
    <row r="189" spans="9:9" ht="26.25" customHeight="1">
      <c r="I189" s="240"/>
    </row>
    <row r="190" spans="9:9" ht="26.25" customHeight="1">
      <c r="I190" s="240"/>
    </row>
    <row r="191" spans="9:9" ht="26.25" customHeight="1">
      <c r="I191" s="240"/>
    </row>
    <row r="192" spans="9:9" ht="26.25" customHeight="1">
      <c r="I192" s="240"/>
    </row>
    <row r="193" spans="8:9" ht="26.25" customHeight="1">
      <c r="I193" s="240"/>
    </row>
    <row r="194" spans="8:9" ht="26.25" customHeight="1">
      <c r="I194" s="240"/>
    </row>
    <row r="195" spans="8:9" ht="26.25" customHeight="1">
      <c r="I195" s="240"/>
    </row>
    <row r="196" spans="8:9" ht="26.25" customHeight="1">
      <c r="I196" s="240"/>
    </row>
    <row r="197" spans="8:9" ht="26.25" customHeight="1">
      <c r="I197" s="240"/>
    </row>
    <row r="198" spans="8:9" ht="26.25" customHeight="1">
      <c r="I198" s="240"/>
    </row>
    <row r="199" spans="8:9" ht="26.25" customHeight="1">
      <c r="I199" s="240"/>
    </row>
    <row r="200" spans="8:9" ht="26.25" customHeight="1">
      <c r="I200" s="240"/>
    </row>
    <row r="201" spans="8:9" ht="24" customHeight="1">
      <c r="I201" s="240"/>
    </row>
    <row r="202" spans="8:9" ht="24" customHeight="1">
      <c r="I202" s="240"/>
    </row>
    <row r="203" spans="8:9" ht="24" customHeight="1">
      <c r="I203" s="240"/>
    </row>
    <row r="204" spans="8:9" ht="24" customHeight="1"/>
    <row r="205" spans="8:9" ht="24" customHeight="1"/>
    <row r="206" spans="8:9" ht="24" customHeight="1">
      <c r="H206" s="240"/>
    </row>
    <row r="207" spans="8:9" ht="22.5" customHeight="1">
      <c r="H207" s="240"/>
    </row>
    <row r="208" spans="8:9" ht="15.75">
      <c r="H208" s="240"/>
    </row>
    <row r="209" spans="8:8" ht="12.75" customHeight="1">
      <c r="H209" s="240"/>
    </row>
    <row r="210" spans="8:8" ht="50.25" customHeight="1">
      <c r="H210" s="240"/>
    </row>
    <row r="211" spans="8:8" ht="50.25" customHeight="1">
      <c r="H211" s="240"/>
    </row>
    <row r="212" spans="8:8" ht="50.25" customHeight="1">
      <c r="H212" s="240"/>
    </row>
    <row r="213" spans="8:8" ht="50.25" customHeight="1">
      <c r="H213" s="240"/>
    </row>
    <row r="214" spans="8:8" ht="50.25" customHeight="1">
      <c r="H214" s="240"/>
    </row>
    <row r="215" spans="8:8" ht="50.25" customHeight="1">
      <c r="H215" s="240"/>
    </row>
    <row r="216" spans="8:8" ht="50.25" customHeight="1">
      <c r="H216" s="240"/>
    </row>
    <row r="217" spans="8:8" ht="50.25" customHeight="1">
      <c r="H217" s="240"/>
    </row>
    <row r="218" spans="8:8" ht="15.75">
      <c r="H218" s="240"/>
    </row>
    <row r="219" spans="8:8" ht="12.75" customHeight="1">
      <c r="H219" s="240"/>
    </row>
    <row r="220" spans="8:8" ht="61.5" customHeight="1">
      <c r="H220" s="240"/>
    </row>
    <row r="221" spans="8:8" ht="61.5" customHeight="1">
      <c r="H221" s="240"/>
    </row>
    <row r="222" spans="8:8" ht="61.5" customHeight="1">
      <c r="H222" s="240"/>
    </row>
    <row r="223" spans="8:8" ht="61.5" customHeight="1">
      <c r="H223" s="240"/>
    </row>
    <row r="224" spans="8:8" ht="61.5" customHeight="1">
      <c r="H224" s="240"/>
    </row>
    <row r="225" spans="8:8" ht="61.5" customHeight="1">
      <c r="H225" s="240"/>
    </row>
    <row r="226" spans="8:8" ht="61.5" customHeight="1">
      <c r="H226" s="240"/>
    </row>
    <row r="227" spans="8:8" ht="61.5" customHeight="1">
      <c r="H227" s="240"/>
    </row>
    <row r="228" spans="8:8" ht="15.75">
      <c r="H228" s="240"/>
    </row>
    <row r="65536" spans="1:1">
      <c r="A65536" t="s">
        <v>621</v>
      </c>
    </row>
  </sheetData>
  <mergeCells count="25">
    <mergeCell ref="A120:G120"/>
    <mergeCell ref="A130:G130"/>
    <mergeCell ref="I75:O75"/>
    <mergeCell ref="N6:N7"/>
    <mergeCell ref="O6:O7"/>
    <mergeCell ref="A62:G62"/>
    <mergeCell ref="A19:G19"/>
    <mergeCell ref="A33:G33"/>
    <mergeCell ref="J6:J7"/>
    <mergeCell ref="L6:L7"/>
    <mergeCell ref="I6:I7"/>
    <mergeCell ref="A47:G47"/>
    <mergeCell ref="A119:G119"/>
    <mergeCell ref="A72:G72"/>
    <mergeCell ref="A82:G82"/>
    <mergeCell ref="A92:G92"/>
    <mergeCell ref="A61:G61"/>
    <mergeCell ref="I4:O4"/>
    <mergeCell ref="I33:O33"/>
    <mergeCell ref="M6:M7"/>
    <mergeCell ref="A1:O1"/>
    <mergeCell ref="A2:O2"/>
    <mergeCell ref="A3:O3"/>
    <mergeCell ref="A4:G4"/>
    <mergeCell ref="A5:G5"/>
  </mergeCells>
  <pageMargins left="0.7" right="0.7" top="0.75" bottom="0.75" header="0.3" footer="0.3"/>
  <pageSetup paperSize="9" scale="44" orientation="portrait" r:id="rId1"/>
  <ignoredErrors>
    <ignoredError sqref="L35:N74 L77:N116" unlockedFormula="1"/>
  </ignoredErrors>
  <drawing r:id="rId2"/>
</worksheet>
</file>

<file path=xl/worksheets/sheet14.xml><?xml version="1.0" encoding="utf-8"?>
<worksheet xmlns="http://schemas.openxmlformats.org/spreadsheetml/2006/main" xmlns:r="http://schemas.openxmlformats.org/officeDocument/2006/relationships">
  <sheetPr codeName="Sayfa18">
    <tabColor rgb="FFFFC000"/>
  </sheetPr>
  <dimension ref="A1:Z65536"/>
  <sheetViews>
    <sheetView view="pageBreakPreview" topLeftCell="A4" zoomScale="106" zoomScaleSheetLayoutView="106" workbookViewId="0">
      <selection activeCell="Z1" sqref="Z1:Z1048576"/>
    </sheetView>
  </sheetViews>
  <sheetFormatPr defaultRowHeight="12.75"/>
  <cols>
    <col min="1" max="1" width="6" style="87" customWidth="1"/>
    <col min="2" max="2" width="10.28515625" style="87" hidden="1" customWidth="1"/>
    <col min="3" max="3" width="7" style="87" customWidth="1"/>
    <col min="4" max="4" width="13.5703125" style="88" customWidth="1"/>
    <col min="5" max="5" width="20.5703125" style="87" customWidth="1"/>
    <col min="6" max="6" width="31.140625" style="3" customWidth="1"/>
    <col min="7" max="10" width="8.42578125" style="3" customWidth="1"/>
    <col min="11" max="11" width="8.42578125" style="89" customWidth="1"/>
    <col min="12" max="12" width="7.7109375" style="87" customWidth="1"/>
    <col min="13" max="13" width="10.28515625" style="3" customWidth="1"/>
    <col min="14" max="16384" width="9.140625" style="3"/>
  </cols>
  <sheetData>
    <row r="1" spans="1:26" ht="48.75" customHeight="1">
      <c r="A1" s="555" t="s">
        <v>139</v>
      </c>
      <c r="B1" s="555"/>
      <c r="C1" s="555"/>
      <c r="D1" s="555"/>
      <c r="E1" s="555"/>
      <c r="F1" s="555"/>
      <c r="G1" s="555"/>
      <c r="H1" s="555"/>
      <c r="I1" s="555"/>
      <c r="J1" s="555"/>
      <c r="K1" s="555"/>
      <c r="L1" s="555"/>
      <c r="M1" s="555"/>
    </row>
    <row r="2" spans="1:26" ht="25.5" customHeight="1">
      <c r="A2" s="556" t="s">
        <v>907</v>
      </c>
      <c r="B2" s="556"/>
      <c r="C2" s="556"/>
      <c r="D2" s="556"/>
      <c r="E2" s="556"/>
      <c r="F2" s="556"/>
      <c r="G2" s="556"/>
      <c r="H2" s="556"/>
      <c r="I2" s="556"/>
      <c r="J2" s="556"/>
      <c r="K2" s="556"/>
      <c r="L2" s="556"/>
      <c r="M2" s="556"/>
    </row>
    <row r="3" spans="1:26" s="4" customFormat="1" ht="27" customHeight="1">
      <c r="A3" s="561" t="s">
        <v>89</v>
      </c>
      <c r="B3" s="561"/>
      <c r="C3" s="561"/>
      <c r="D3" s="559" t="s">
        <v>347</v>
      </c>
      <c r="E3" s="559"/>
      <c r="F3" s="417"/>
      <c r="G3" s="585"/>
      <c r="H3" s="585"/>
      <c r="I3" s="417"/>
      <c r="J3" s="418"/>
      <c r="K3" s="418"/>
      <c r="L3" s="418"/>
      <c r="M3" s="418"/>
    </row>
    <row r="4" spans="1:26" s="4" customFormat="1" ht="17.25" customHeight="1">
      <c r="A4" s="562" t="s">
        <v>90</v>
      </c>
      <c r="B4" s="562"/>
      <c r="C4" s="562"/>
      <c r="D4" s="557" t="s">
        <v>476</v>
      </c>
      <c r="E4" s="557"/>
      <c r="F4" s="645" t="s">
        <v>878</v>
      </c>
      <c r="G4" s="645"/>
      <c r="H4" s="420"/>
      <c r="I4" s="421" t="s">
        <v>88</v>
      </c>
      <c r="J4" s="563" t="s">
        <v>883</v>
      </c>
      <c r="K4" s="564"/>
      <c r="L4" s="564"/>
      <c r="M4" s="420"/>
    </row>
    <row r="5" spans="1:26" ht="15" customHeight="1">
      <c r="A5" s="5"/>
      <c r="B5" s="5"/>
      <c r="C5" s="5"/>
      <c r="D5" s="9"/>
      <c r="E5" s="6"/>
      <c r="F5" s="7"/>
      <c r="G5" s="8"/>
      <c r="H5" s="8"/>
      <c r="I5" s="8"/>
      <c r="J5" s="8"/>
      <c r="K5" s="552">
        <v>41791.481714120368</v>
      </c>
      <c r="L5" s="552"/>
    </row>
    <row r="6" spans="1:26" ht="15.75">
      <c r="A6" s="553" t="s">
        <v>6</v>
      </c>
      <c r="B6" s="553"/>
      <c r="C6" s="558" t="s">
        <v>73</v>
      </c>
      <c r="D6" s="558" t="s">
        <v>92</v>
      </c>
      <c r="E6" s="553" t="s">
        <v>7</v>
      </c>
      <c r="F6" s="553" t="s">
        <v>178</v>
      </c>
      <c r="G6" s="554" t="s">
        <v>592</v>
      </c>
      <c r="H6" s="554"/>
      <c r="I6" s="554"/>
      <c r="J6" s="554"/>
      <c r="K6" s="560" t="s">
        <v>8</v>
      </c>
      <c r="L6" s="560" t="s">
        <v>138</v>
      </c>
      <c r="M6" s="560" t="s">
        <v>9</v>
      </c>
    </row>
    <row r="7" spans="1:26" ht="21" customHeight="1">
      <c r="A7" s="553"/>
      <c r="B7" s="553"/>
      <c r="C7" s="558"/>
      <c r="D7" s="558"/>
      <c r="E7" s="553"/>
      <c r="F7" s="553"/>
      <c r="G7" s="230">
        <v>1</v>
      </c>
      <c r="H7" s="230">
        <v>2</v>
      </c>
      <c r="I7" s="230">
        <v>3</v>
      </c>
      <c r="J7" s="230">
        <v>4</v>
      </c>
      <c r="K7" s="560"/>
      <c r="L7" s="560"/>
      <c r="M7" s="560"/>
    </row>
    <row r="8" spans="1:26" s="81" customFormat="1" ht="37.5" customHeight="1">
      <c r="A8" s="91">
        <v>1</v>
      </c>
      <c r="B8" s="92" t="s">
        <v>405</v>
      </c>
      <c r="C8" s="93">
        <v>250</v>
      </c>
      <c r="D8" s="94">
        <v>36769</v>
      </c>
      <c r="E8" s="193" t="s">
        <v>813</v>
      </c>
      <c r="F8" s="193" t="s">
        <v>814</v>
      </c>
      <c r="G8" s="179">
        <v>4318</v>
      </c>
      <c r="H8" s="179">
        <v>4002</v>
      </c>
      <c r="I8" s="179">
        <v>3373</v>
      </c>
      <c r="J8" s="224">
        <v>3818</v>
      </c>
      <c r="K8" s="301">
        <v>4318</v>
      </c>
      <c r="L8" s="300"/>
      <c r="M8" s="298"/>
      <c r="Z8" s="387"/>
    </row>
    <row r="9" spans="1:26" s="81" customFormat="1" ht="37.5" customHeight="1">
      <c r="A9" s="91">
        <v>2</v>
      </c>
      <c r="B9" s="92" t="s">
        <v>403</v>
      </c>
      <c r="C9" s="93">
        <v>152</v>
      </c>
      <c r="D9" s="94">
        <v>36634</v>
      </c>
      <c r="E9" s="193" t="s">
        <v>714</v>
      </c>
      <c r="F9" s="193" t="s">
        <v>709</v>
      </c>
      <c r="G9" s="179">
        <v>4308</v>
      </c>
      <c r="H9" s="179">
        <v>3503</v>
      </c>
      <c r="I9" s="179">
        <v>2633</v>
      </c>
      <c r="J9" s="224">
        <v>3280</v>
      </c>
      <c r="K9" s="301">
        <v>4308</v>
      </c>
      <c r="L9" s="300">
        <v>47</v>
      </c>
      <c r="M9" s="298"/>
      <c r="Z9" s="387"/>
    </row>
    <row r="10" spans="1:26" s="81" customFormat="1" ht="37.5" customHeight="1">
      <c r="A10" s="91">
        <v>3</v>
      </c>
      <c r="B10" s="92" t="s">
        <v>407</v>
      </c>
      <c r="C10" s="93">
        <v>252</v>
      </c>
      <c r="D10" s="94">
        <v>36541</v>
      </c>
      <c r="E10" s="193" t="s">
        <v>817</v>
      </c>
      <c r="F10" s="193" t="s">
        <v>818</v>
      </c>
      <c r="G10" s="179">
        <v>4171</v>
      </c>
      <c r="H10" s="179">
        <v>3712</v>
      </c>
      <c r="I10" s="179">
        <v>3778</v>
      </c>
      <c r="J10" s="224">
        <v>3790</v>
      </c>
      <c r="K10" s="301">
        <v>4171</v>
      </c>
      <c r="L10" s="300"/>
      <c r="M10" s="298"/>
      <c r="Z10" s="387"/>
    </row>
    <row r="11" spans="1:26" s="81" customFormat="1" ht="37.5" customHeight="1">
      <c r="A11" s="91">
        <v>4</v>
      </c>
      <c r="B11" s="92" t="s">
        <v>399</v>
      </c>
      <c r="C11" s="93">
        <v>136</v>
      </c>
      <c r="D11" s="94">
        <v>36526</v>
      </c>
      <c r="E11" s="193" t="s">
        <v>694</v>
      </c>
      <c r="F11" s="193" t="s">
        <v>691</v>
      </c>
      <c r="G11" s="179">
        <v>4156</v>
      </c>
      <c r="H11" s="179">
        <v>3845</v>
      </c>
      <c r="I11" s="179">
        <v>4043</v>
      </c>
      <c r="J11" s="224">
        <v>4070</v>
      </c>
      <c r="K11" s="301">
        <v>4156</v>
      </c>
      <c r="L11" s="300">
        <v>45</v>
      </c>
      <c r="M11" s="298"/>
      <c r="Z11" s="387"/>
    </row>
    <row r="12" spans="1:26" s="81" customFormat="1" ht="37.5" customHeight="1">
      <c r="A12" s="91">
        <v>5</v>
      </c>
      <c r="B12" s="92" t="s">
        <v>389</v>
      </c>
      <c r="C12" s="93">
        <v>169</v>
      </c>
      <c r="D12" s="94">
        <v>36619</v>
      </c>
      <c r="E12" s="193" t="s">
        <v>729</v>
      </c>
      <c r="F12" s="193" t="s">
        <v>724</v>
      </c>
      <c r="G12" s="179">
        <v>3036</v>
      </c>
      <c r="H12" s="179" t="s">
        <v>911</v>
      </c>
      <c r="I12" s="179">
        <v>3335</v>
      </c>
      <c r="J12" s="224">
        <v>3936</v>
      </c>
      <c r="K12" s="301">
        <v>3936</v>
      </c>
      <c r="L12" s="300">
        <v>41</v>
      </c>
      <c r="M12" s="298"/>
      <c r="Z12" s="387"/>
    </row>
    <row r="13" spans="1:26" s="81" customFormat="1" ht="37.5" customHeight="1">
      <c r="A13" s="91">
        <v>6</v>
      </c>
      <c r="B13" s="92" t="s">
        <v>401</v>
      </c>
      <c r="C13" s="93">
        <v>149</v>
      </c>
      <c r="D13" s="94">
        <v>36613</v>
      </c>
      <c r="E13" s="193" t="s">
        <v>701</v>
      </c>
      <c r="F13" s="193" t="s">
        <v>700</v>
      </c>
      <c r="G13" s="179">
        <v>3812</v>
      </c>
      <c r="H13" s="179">
        <v>3853</v>
      </c>
      <c r="I13" s="179">
        <v>3692</v>
      </c>
      <c r="J13" s="224">
        <v>3482</v>
      </c>
      <c r="K13" s="301">
        <v>3853</v>
      </c>
      <c r="L13" s="300">
        <v>40</v>
      </c>
      <c r="M13" s="298"/>
      <c r="Z13" s="387"/>
    </row>
    <row r="14" spans="1:26" s="81" customFormat="1" ht="37.5" customHeight="1">
      <c r="A14" s="91">
        <v>7</v>
      </c>
      <c r="B14" s="92" t="s">
        <v>406</v>
      </c>
      <c r="C14" s="93">
        <v>251</v>
      </c>
      <c r="D14" s="94">
        <v>36526</v>
      </c>
      <c r="E14" s="193" t="s">
        <v>815</v>
      </c>
      <c r="F14" s="193" t="s">
        <v>816</v>
      </c>
      <c r="G14" s="179">
        <v>3614</v>
      </c>
      <c r="H14" s="179">
        <v>3651</v>
      </c>
      <c r="I14" s="179">
        <v>3428</v>
      </c>
      <c r="J14" s="224">
        <v>3700</v>
      </c>
      <c r="K14" s="301">
        <v>3700</v>
      </c>
      <c r="L14" s="300"/>
      <c r="M14" s="298"/>
      <c r="Z14" s="387"/>
    </row>
    <row r="15" spans="1:26" s="81" customFormat="1" ht="37.5" customHeight="1">
      <c r="A15" s="91">
        <v>8</v>
      </c>
      <c r="B15" s="92" t="s">
        <v>409</v>
      </c>
      <c r="C15" s="93">
        <v>254</v>
      </c>
      <c r="D15" s="94">
        <v>36559</v>
      </c>
      <c r="E15" s="193" t="s">
        <v>821</v>
      </c>
      <c r="F15" s="193" t="s">
        <v>822</v>
      </c>
      <c r="G15" s="179">
        <v>3692</v>
      </c>
      <c r="H15" s="179">
        <v>3399</v>
      </c>
      <c r="I15" s="179">
        <v>3576</v>
      </c>
      <c r="J15" s="224">
        <v>3322</v>
      </c>
      <c r="K15" s="301">
        <v>3692</v>
      </c>
      <c r="L15" s="300"/>
      <c r="M15" s="298"/>
      <c r="Z15" s="387"/>
    </row>
    <row r="16" spans="1:26" s="81" customFormat="1" ht="37.5" customHeight="1">
      <c r="A16" s="91">
        <v>9</v>
      </c>
      <c r="B16" s="92" t="s">
        <v>404</v>
      </c>
      <c r="C16" s="93">
        <v>249</v>
      </c>
      <c r="D16" s="94">
        <v>0</v>
      </c>
      <c r="E16" s="193" t="s">
        <v>811</v>
      </c>
      <c r="F16" s="193" t="s">
        <v>812</v>
      </c>
      <c r="G16" s="179" t="s">
        <v>911</v>
      </c>
      <c r="H16" s="179">
        <v>3523</v>
      </c>
      <c r="I16" s="179" t="s">
        <v>911</v>
      </c>
      <c r="J16" s="224">
        <v>3601</v>
      </c>
      <c r="K16" s="301">
        <v>3601</v>
      </c>
      <c r="L16" s="300"/>
      <c r="M16" s="298"/>
      <c r="Z16" s="387"/>
    </row>
    <row r="17" spans="1:26" s="81" customFormat="1" ht="37.5" customHeight="1">
      <c r="A17" s="91">
        <v>10</v>
      </c>
      <c r="B17" s="92" t="s">
        <v>408</v>
      </c>
      <c r="C17" s="93">
        <v>253</v>
      </c>
      <c r="D17" s="94">
        <v>36610</v>
      </c>
      <c r="E17" s="193" t="s">
        <v>819</v>
      </c>
      <c r="F17" s="193" t="s">
        <v>820</v>
      </c>
      <c r="G17" s="179">
        <v>3576</v>
      </c>
      <c r="H17" s="179">
        <v>3527</v>
      </c>
      <c r="I17" s="179">
        <v>3591</v>
      </c>
      <c r="J17" s="224">
        <v>3577</v>
      </c>
      <c r="K17" s="301">
        <v>3591</v>
      </c>
      <c r="L17" s="300"/>
      <c r="M17" s="298"/>
      <c r="Z17" s="387"/>
    </row>
    <row r="18" spans="1:26" s="81" customFormat="1" ht="37.5" customHeight="1">
      <c r="A18" s="91">
        <v>11</v>
      </c>
      <c r="B18" s="92" t="s">
        <v>391</v>
      </c>
      <c r="C18" s="93">
        <v>126</v>
      </c>
      <c r="D18" s="94">
        <v>36526</v>
      </c>
      <c r="E18" s="193" t="s">
        <v>667</v>
      </c>
      <c r="F18" s="193" t="s">
        <v>660</v>
      </c>
      <c r="G18" s="179">
        <v>2569</v>
      </c>
      <c r="H18" s="179">
        <v>3314</v>
      </c>
      <c r="I18" s="179">
        <v>3560</v>
      </c>
      <c r="J18" s="224">
        <v>2886</v>
      </c>
      <c r="K18" s="301">
        <v>3560</v>
      </c>
      <c r="L18" s="300">
        <v>36</v>
      </c>
      <c r="M18" s="298"/>
      <c r="Z18" s="387"/>
    </row>
    <row r="19" spans="1:26" s="81" customFormat="1" ht="37.5" customHeight="1">
      <c r="A19" s="91">
        <v>12</v>
      </c>
      <c r="B19" s="92" t="s">
        <v>394</v>
      </c>
      <c r="C19" s="93">
        <v>179</v>
      </c>
      <c r="D19" s="94">
        <v>36533</v>
      </c>
      <c r="E19" s="193" t="s">
        <v>898</v>
      </c>
      <c r="F19" s="193" t="s">
        <v>899</v>
      </c>
      <c r="G19" s="179">
        <v>3324</v>
      </c>
      <c r="H19" s="179">
        <v>3061</v>
      </c>
      <c r="I19" s="179" t="s">
        <v>911</v>
      </c>
      <c r="J19" s="224">
        <v>3397</v>
      </c>
      <c r="K19" s="301">
        <v>3397</v>
      </c>
      <c r="L19" s="300">
        <v>34</v>
      </c>
      <c r="M19" s="298"/>
      <c r="Z19" s="387"/>
    </row>
    <row r="20" spans="1:26" s="81" customFormat="1" ht="37.5" customHeight="1">
      <c r="A20" s="91">
        <v>13</v>
      </c>
      <c r="B20" s="92" t="s">
        <v>397</v>
      </c>
      <c r="C20" s="93">
        <v>90</v>
      </c>
      <c r="D20" s="94">
        <v>36526</v>
      </c>
      <c r="E20" s="193" t="s">
        <v>634</v>
      </c>
      <c r="F20" s="193" t="s">
        <v>629</v>
      </c>
      <c r="G20" s="179">
        <v>3009</v>
      </c>
      <c r="H20" s="179" t="s">
        <v>911</v>
      </c>
      <c r="I20" s="179">
        <v>3190</v>
      </c>
      <c r="J20" s="224">
        <v>2772</v>
      </c>
      <c r="K20" s="301">
        <v>3190</v>
      </c>
      <c r="L20" s="300">
        <v>31</v>
      </c>
      <c r="M20" s="298"/>
      <c r="Z20" s="387"/>
    </row>
    <row r="21" spans="1:26" s="81" customFormat="1" ht="37.5" customHeight="1">
      <c r="A21" s="91">
        <v>14</v>
      </c>
      <c r="B21" s="92" t="s">
        <v>396</v>
      </c>
      <c r="C21" s="93">
        <v>100</v>
      </c>
      <c r="D21" s="94">
        <v>36864</v>
      </c>
      <c r="E21" s="193" t="s">
        <v>646</v>
      </c>
      <c r="F21" s="193" t="s">
        <v>639</v>
      </c>
      <c r="G21" s="179">
        <v>2989</v>
      </c>
      <c r="H21" s="179">
        <v>3170</v>
      </c>
      <c r="I21" s="179">
        <v>2767</v>
      </c>
      <c r="J21" s="224">
        <v>2910</v>
      </c>
      <c r="K21" s="301">
        <v>3170</v>
      </c>
      <c r="L21" s="300">
        <v>31</v>
      </c>
      <c r="M21" s="298"/>
      <c r="Z21" s="387"/>
    </row>
    <row r="22" spans="1:26" s="81" customFormat="1" ht="37.5" customHeight="1">
      <c r="A22" s="91">
        <v>15</v>
      </c>
      <c r="B22" s="92" t="s">
        <v>392</v>
      </c>
      <c r="C22" s="93">
        <v>284</v>
      </c>
      <c r="D22" s="94">
        <v>36564</v>
      </c>
      <c r="E22" s="193" t="s">
        <v>686</v>
      </c>
      <c r="F22" s="193" t="s">
        <v>679</v>
      </c>
      <c r="G22" s="179" t="s">
        <v>911</v>
      </c>
      <c r="H22" s="179">
        <v>3144</v>
      </c>
      <c r="I22" s="179" t="s">
        <v>911</v>
      </c>
      <c r="J22" s="224" t="s">
        <v>911</v>
      </c>
      <c r="K22" s="301">
        <v>3144</v>
      </c>
      <c r="L22" s="300">
        <v>30</v>
      </c>
      <c r="M22" s="298"/>
      <c r="Z22" s="387"/>
    </row>
    <row r="23" spans="1:26" s="81" customFormat="1" ht="37.5" customHeight="1">
      <c r="A23" s="91">
        <v>16</v>
      </c>
      <c r="B23" s="92" t="s">
        <v>398</v>
      </c>
      <c r="C23" s="93">
        <v>163</v>
      </c>
      <c r="D23" s="94">
        <v>36896</v>
      </c>
      <c r="E23" s="193" t="s">
        <v>718</v>
      </c>
      <c r="F23" s="193" t="s">
        <v>716</v>
      </c>
      <c r="G23" s="179">
        <v>2690</v>
      </c>
      <c r="H23" s="179">
        <v>3032</v>
      </c>
      <c r="I23" s="179">
        <v>3137</v>
      </c>
      <c r="J23" s="224" t="s">
        <v>911</v>
      </c>
      <c r="K23" s="301">
        <v>3137</v>
      </c>
      <c r="L23" s="300">
        <v>30</v>
      </c>
      <c r="M23" s="298"/>
      <c r="Z23" s="387"/>
    </row>
    <row r="24" spans="1:26" s="81" customFormat="1" ht="37.5" customHeight="1">
      <c r="A24" s="91">
        <v>17</v>
      </c>
      <c r="B24" s="92" t="s">
        <v>390</v>
      </c>
      <c r="C24" s="93">
        <v>656</v>
      </c>
      <c r="D24" s="94">
        <v>36526</v>
      </c>
      <c r="E24" s="193" t="s">
        <v>892</v>
      </c>
      <c r="F24" s="193" t="s">
        <v>889</v>
      </c>
      <c r="G24" s="179">
        <v>2780</v>
      </c>
      <c r="H24" s="179">
        <v>3003</v>
      </c>
      <c r="I24" s="179">
        <v>2765</v>
      </c>
      <c r="J24" s="224" t="s">
        <v>911</v>
      </c>
      <c r="K24" s="301">
        <v>3003</v>
      </c>
      <c r="L24" s="300">
        <v>28</v>
      </c>
      <c r="M24" s="298"/>
      <c r="Z24" s="387"/>
    </row>
    <row r="25" spans="1:26" s="81" customFormat="1" ht="37.5" customHeight="1">
      <c r="A25" s="91">
        <v>18</v>
      </c>
      <c r="B25" s="92" t="s">
        <v>393</v>
      </c>
      <c r="C25" s="93">
        <v>134</v>
      </c>
      <c r="D25" s="94">
        <v>36595</v>
      </c>
      <c r="E25" s="193" t="s">
        <v>676</v>
      </c>
      <c r="F25" s="193" t="s">
        <v>671</v>
      </c>
      <c r="G25" s="179">
        <v>2655</v>
      </c>
      <c r="H25" s="179">
        <v>2961</v>
      </c>
      <c r="I25" s="179">
        <v>1915</v>
      </c>
      <c r="J25" s="224">
        <v>2411</v>
      </c>
      <c r="K25" s="301">
        <v>2961</v>
      </c>
      <c r="L25" s="300">
        <v>28</v>
      </c>
      <c r="M25" s="298"/>
      <c r="Z25" s="387"/>
    </row>
    <row r="26" spans="1:26" s="81" customFormat="1" ht="37.5" customHeight="1">
      <c r="A26" s="91">
        <v>19</v>
      </c>
      <c r="B26" s="92" t="s">
        <v>400</v>
      </c>
      <c r="C26" s="93">
        <v>192</v>
      </c>
      <c r="D26" s="94">
        <v>36599</v>
      </c>
      <c r="E26" s="193" t="s">
        <v>744</v>
      </c>
      <c r="F26" s="193" t="s">
        <v>740</v>
      </c>
      <c r="G26" s="179">
        <v>2812</v>
      </c>
      <c r="H26" s="179">
        <v>2953</v>
      </c>
      <c r="I26" s="179">
        <v>2725</v>
      </c>
      <c r="J26" s="224">
        <v>2510</v>
      </c>
      <c r="K26" s="301">
        <v>2953</v>
      </c>
      <c r="L26" s="300">
        <v>27</v>
      </c>
      <c r="M26" s="298"/>
      <c r="Z26" s="387"/>
    </row>
    <row r="27" spans="1:26" s="81" customFormat="1" ht="37.5" customHeight="1">
      <c r="A27" s="91">
        <v>20</v>
      </c>
      <c r="B27" s="92" t="s">
        <v>388</v>
      </c>
      <c r="C27" s="93">
        <v>181</v>
      </c>
      <c r="D27" s="94">
        <v>36541</v>
      </c>
      <c r="E27" s="193" t="s">
        <v>738</v>
      </c>
      <c r="F27" s="193" t="s">
        <v>733</v>
      </c>
      <c r="G27" s="179" t="s">
        <v>911</v>
      </c>
      <c r="H27" s="179">
        <v>2349</v>
      </c>
      <c r="I27" s="179">
        <v>1821</v>
      </c>
      <c r="J27" s="224">
        <v>2137</v>
      </c>
      <c r="K27" s="301">
        <v>2349</v>
      </c>
      <c r="L27" s="300">
        <v>18</v>
      </c>
      <c r="M27" s="298"/>
      <c r="Z27" s="387"/>
    </row>
    <row r="28" spans="1:26" s="81" customFormat="1" ht="37.5" customHeight="1">
      <c r="A28" s="91">
        <v>21</v>
      </c>
      <c r="B28" s="92" t="s">
        <v>402</v>
      </c>
      <c r="C28" s="93">
        <v>108</v>
      </c>
      <c r="D28" s="94">
        <v>36526</v>
      </c>
      <c r="E28" s="193" t="s">
        <v>652</v>
      </c>
      <c r="F28" s="193" t="s">
        <v>647</v>
      </c>
      <c r="G28" s="179">
        <v>2200</v>
      </c>
      <c r="H28" s="179" t="s">
        <v>911</v>
      </c>
      <c r="I28" s="179" t="s">
        <v>911</v>
      </c>
      <c r="J28" s="224" t="s">
        <v>911</v>
      </c>
      <c r="K28" s="301">
        <v>2200</v>
      </c>
      <c r="L28" s="300">
        <v>16</v>
      </c>
      <c r="M28" s="298"/>
      <c r="Z28" s="387"/>
    </row>
    <row r="29" spans="1:26" s="81" customFormat="1" ht="37.5" customHeight="1">
      <c r="A29" s="91">
        <v>22</v>
      </c>
      <c r="B29" s="92" t="s">
        <v>395</v>
      </c>
      <c r="C29" s="93">
        <v>115</v>
      </c>
      <c r="D29" s="94">
        <v>36892</v>
      </c>
      <c r="E29" s="193" t="s">
        <v>626</v>
      </c>
      <c r="F29" s="193" t="s">
        <v>655</v>
      </c>
      <c r="G29" s="179">
        <v>2082</v>
      </c>
      <c r="H29" s="179">
        <v>2138</v>
      </c>
      <c r="I29" s="179">
        <v>1568</v>
      </c>
      <c r="J29" s="224">
        <v>1418</v>
      </c>
      <c r="K29" s="301">
        <v>2138</v>
      </c>
      <c r="L29" s="300">
        <v>15</v>
      </c>
      <c r="M29" s="298"/>
      <c r="Z29" s="387"/>
    </row>
    <row r="30" spans="1:26" s="81" customFormat="1" ht="37.5" customHeight="1">
      <c r="A30" s="91"/>
      <c r="B30" s="92" t="s">
        <v>410</v>
      </c>
      <c r="C30" s="93" t="s">
        <v>896</v>
      </c>
      <c r="D30" s="94" t="s">
        <v>896</v>
      </c>
      <c r="E30" s="193" t="s">
        <v>896</v>
      </c>
      <c r="F30" s="193" t="s">
        <v>896</v>
      </c>
      <c r="G30" s="179"/>
      <c r="H30" s="179"/>
      <c r="I30" s="179"/>
      <c r="J30" s="224"/>
      <c r="K30" s="301" t="s">
        <v>896</v>
      </c>
      <c r="L30" s="300" t="s">
        <v>924</v>
      </c>
      <c r="M30" s="298"/>
      <c r="Z30" s="387"/>
    </row>
    <row r="31" spans="1:26" s="81" customFormat="1" ht="24" hidden="1" customHeight="1">
      <c r="A31" s="91">
        <v>24</v>
      </c>
      <c r="B31" s="92" t="s">
        <v>411</v>
      </c>
      <c r="C31" s="93" t="s">
        <v>896</v>
      </c>
      <c r="D31" s="94" t="s">
        <v>896</v>
      </c>
      <c r="E31" s="193" t="s">
        <v>896</v>
      </c>
      <c r="F31" s="193" t="s">
        <v>896</v>
      </c>
      <c r="G31" s="179"/>
      <c r="H31" s="179"/>
      <c r="I31" s="179"/>
      <c r="J31" s="224"/>
      <c r="K31" s="301" t="s">
        <v>896</v>
      </c>
      <c r="L31" s="300" t="s">
        <v>924</v>
      </c>
      <c r="M31" s="298"/>
      <c r="Z31" s="387"/>
    </row>
    <row r="32" spans="1:26" s="81" customFormat="1" ht="24" hidden="1" customHeight="1">
      <c r="A32" s="91">
        <v>25</v>
      </c>
      <c r="B32" s="92" t="s">
        <v>412</v>
      </c>
      <c r="C32" s="93" t="s">
        <v>896</v>
      </c>
      <c r="D32" s="94" t="s">
        <v>896</v>
      </c>
      <c r="E32" s="193" t="s">
        <v>896</v>
      </c>
      <c r="F32" s="193" t="s">
        <v>896</v>
      </c>
      <c r="G32" s="179"/>
      <c r="H32" s="179"/>
      <c r="I32" s="179"/>
      <c r="J32" s="224"/>
      <c r="K32" s="301" t="s">
        <v>896</v>
      </c>
      <c r="L32" s="300" t="s">
        <v>924</v>
      </c>
      <c r="M32" s="298"/>
      <c r="Z32" s="387"/>
    </row>
    <row r="33" spans="1:26" s="81" customFormat="1" ht="24" hidden="1" customHeight="1">
      <c r="A33" s="91">
        <v>26</v>
      </c>
      <c r="B33" s="92" t="s">
        <v>413</v>
      </c>
      <c r="C33" s="93" t="s">
        <v>896</v>
      </c>
      <c r="D33" s="94" t="s">
        <v>896</v>
      </c>
      <c r="E33" s="193" t="s">
        <v>896</v>
      </c>
      <c r="F33" s="193" t="s">
        <v>896</v>
      </c>
      <c r="G33" s="179"/>
      <c r="H33" s="179"/>
      <c r="I33" s="179"/>
      <c r="J33" s="224"/>
      <c r="K33" s="301" t="s">
        <v>896</v>
      </c>
      <c r="L33" s="300" t="s">
        <v>924</v>
      </c>
      <c r="M33" s="298"/>
      <c r="Z33" s="387"/>
    </row>
    <row r="34" spans="1:26" s="81" customFormat="1" ht="24" hidden="1" customHeight="1">
      <c r="A34" s="91">
        <v>27</v>
      </c>
      <c r="B34" s="92" t="s">
        <v>414</v>
      </c>
      <c r="C34" s="93" t="s">
        <v>896</v>
      </c>
      <c r="D34" s="94" t="s">
        <v>896</v>
      </c>
      <c r="E34" s="193" t="s">
        <v>896</v>
      </c>
      <c r="F34" s="193" t="s">
        <v>896</v>
      </c>
      <c r="G34" s="179"/>
      <c r="H34" s="179"/>
      <c r="I34" s="179"/>
      <c r="J34" s="224"/>
      <c r="K34" s="301" t="s">
        <v>896</v>
      </c>
      <c r="L34" s="300" t="s">
        <v>924</v>
      </c>
      <c r="M34" s="298"/>
      <c r="Z34" s="387"/>
    </row>
    <row r="35" spans="1:26" s="81" customFormat="1" ht="24" hidden="1" customHeight="1">
      <c r="A35" s="91">
        <v>28</v>
      </c>
      <c r="B35" s="92" t="s">
        <v>415</v>
      </c>
      <c r="C35" s="93" t="s">
        <v>896</v>
      </c>
      <c r="D35" s="94" t="s">
        <v>896</v>
      </c>
      <c r="E35" s="193" t="s">
        <v>896</v>
      </c>
      <c r="F35" s="193" t="s">
        <v>896</v>
      </c>
      <c r="G35" s="179"/>
      <c r="H35" s="179"/>
      <c r="I35" s="179"/>
      <c r="J35" s="224"/>
      <c r="K35" s="301" t="s">
        <v>896</v>
      </c>
      <c r="L35" s="300" t="s">
        <v>924</v>
      </c>
      <c r="M35" s="298"/>
      <c r="Z35" s="387"/>
    </row>
    <row r="36" spans="1:26" s="81" customFormat="1" ht="24" hidden="1" customHeight="1">
      <c r="A36" s="91">
        <v>29</v>
      </c>
      <c r="B36" s="92" t="s">
        <v>416</v>
      </c>
      <c r="C36" s="93" t="s">
        <v>896</v>
      </c>
      <c r="D36" s="94" t="s">
        <v>896</v>
      </c>
      <c r="E36" s="193" t="s">
        <v>896</v>
      </c>
      <c r="F36" s="193" t="s">
        <v>896</v>
      </c>
      <c r="G36" s="179"/>
      <c r="H36" s="179"/>
      <c r="I36" s="179"/>
      <c r="J36" s="224"/>
      <c r="K36" s="301" t="s">
        <v>896</v>
      </c>
      <c r="L36" s="300" t="s">
        <v>924</v>
      </c>
      <c r="M36" s="298"/>
      <c r="Z36" s="387"/>
    </row>
    <row r="37" spans="1:26" s="81" customFormat="1" ht="24" hidden="1" customHeight="1">
      <c r="A37" s="91">
        <v>30</v>
      </c>
      <c r="B37" s="92" t="s">
        <v>417</v>
      </c>
      <c r="C37" s="93" t="s">
        <v>896</v>
      </c>
      <c r="D37" s="94" t="s">
        <v>896</v>
      </c>
      <c r="E37" s="193" t="s">
        <v>896</v>
      </c>
      <c r="F37" s="193" t="s">
        <v>896</v>
      </c>
      <c r="G37" s="179"/>
      <c r="H37" s="179"/>
      <c r="I37" s="179"/>
      <c r="J37" s="224"/>
      <c r="K37" s="301" t="s">
        <v>896</v>
      </c>
      <c r="L37" s="300" t="s">
        <v>924</v>
      </c>
      <c r="M37" s="298"/>
      <c r="Z37" s="387"/>
    </row>
    <row r="38" spans="1:26" s="81" customFormat="1" ht="24" hidden="1" customHeight="1">
      <c r="A38" s="91">
        <v>31</v>
      </c>
      <c r="B38" s="92" t="s">
        <v>418</v>
      </c>
      <c r="C38" s="93" t="s">
        <v>896</v>
      </c>
      <c r="D38" s="94" t="s">
        <v>896</v>
      </c>
      <c r="E38" s="193" t="s">
        <v>896</v>
      </c>
      <c r="F38" s="193" t="s">
        <v>896</v>
      </c>
      <c r="G38" s="179"/>
      <c r="H38" s="179"/>
      <c r="I38" s="179"/>
      <c r="J38" s="224"/>
      <c r="K38" s="301" t="s">
        <v>896</v>
      </c>
      <c r="L38" s="300" t="s">
        <v>924</v>
      </c>
      <c r="M38" s="298"/>
      <c r="Z38" s="387"/>
    </row>
    <row r="39" spans="1:26" s="81" customFormat="1" ht="24" hidden="1" customHeight="1">
      <c r="A39" s="91">
        <v>32</v>
      </c>
      <c r="B39" s="92" t="s">
        <v>419</v>
      </c>
      <c r="C39" s="93" t="s">
        <v>896</v>
      </c>
      <c r="D39" s="94" t="s">
        <v>896</v>
      </c>
      <c r="E39" s="193" t="s">
        <v>896</v>
      </c>
      <c r="F39" s="193" t="s">
        <v>896</v>
      </c>
      <c r="G39" s="179"/>
      <c r="H39" s="179"/>
      <c r="I39" s="179"/>
      <c r="J39" s="224"/>
      <c r="K39" s="301" t="s">
        <v>896</v>
      </c>
      <c r="L39" s="300" t="s">
        <v>924</v>
      </c>
      <c r="M39" s="298"/>
      <c r="Z39" s="387"/>
    </row>
    <row r="40" spans="1:26" s="81" customFormat="1" ht="24" hidden="1" customHeight="1">
      <c r="A40" s="91">
        <v>33</v>
      </c>
      <c r="B40" s="92" t="s">
        <v>420</v>
      </c>
      <c r="C40" s="93" t="s">
        <v>896</v>
      </c>
      <c r="D40" s="94" t="s">
        <v>896</v>
      </c>
      <c r="E40" s="193" t="s">
        <v>896</v>
      </c>
      <c r="F40" s="193" t="s">
        <v>896</v>
      </c>
      <c r="G40" s="179"/>
      <c r="H40" s="179"/>
      <c r="I40" s="179"/>
      <c r="J40" s="224"/>
      <c r="K40" s="301" t="s">
        <v>896</v>
      </c>
      <c r="L40" s="300" t="s">
        <v>924</v>
      </c>
      <c r="M40" s="298"/>
      <c r="Z40" s="387"/>
    </row>
    <row r="41" spans="1:26" s="81" customFormat="1" ht="24" hidden="1" customHeight="1">
      <c r="A41" s="91">
        <v>34</v>
      </c>
      <c r="B41" s="92" t="s">
        <v>421</v>
      </c>
      <c r="C41" s="93" t="s">
        <v>896</v>
      </c>
      <c r="D41" s="94" t="s">
        <v>896</v>
      </c>
      <c r="E41" s="193" t="s">
        <v>896</v>
      </c>
      <c r="F41" s="193" t="s">
        <v>896</v>
      </c>
      <c r="G41" s="179"/>
      <c r="H41" s="179"/>
      <c r="I41" s="179"/>
      <c r="J41" s="224"/>
      <c r="K41" s="301" t="s">
        <v>896</v>
      </c>
      <c r="L41" s="300" t="s">
        <v>924</v>
      </c>
      <c r="M41" s="298"/>
      <c r="Z41" s="387"/>
    </row>
    <row r="42" spans="1:26" s="81" customFormat="1" ht="24" hidden="1" customHeight="1">
      <c r="A42" s="91">
        <v>35</v>
      </c>
      <c r="B42" s="92" t="s">
        <v>422</v>
      </c>
      <c r="C42" s="93" t="s">
        <v>896</v>
      </c>
      <c r="D42" s="94" t="s">
        <v>896</v>
      </c>
      <c r="E42" s="193" t="s">
        <v>896</v>
      </c>
      <c r="F42" s="193" t="s">
        <v>896</v>
      </c>
      <c r="G42" s="179"/>
      <c r="H42" s="179"/>
      <c r="I42" s="179"/>
      <c r="J42" s="224"/>
      <c r="K42" s="301" t="s">
        <v>896</v>
      </c>
      <c r="L42" s="300" t="s">
        <v>924</v>
      </c>
      <c r="M42" s="298"/>
      <c r="Z42" s="387"/>
    </row>
    <row r="43" spans="1:26" s="81" customFormat="1" ht="24" hidden="1" customHeight="1">
      <c r="A43" s="91">
        <v>36</v>
      </c>
      <c r="B43" s="92" t="s">
        <v>423</v>
      </c>
      <c r="C43" s="93" t="s">
        <v>896</v>
      </c>
      <c r="D43" s="94" t="s">
        <v>896</v>
      </c>
      <c r="E43" s="193" t="s">
        <v>896</v>
      </c>
      <c r="F43" s="193" t="s">
        <v>896</v>
      </c>
      <c r="G43" s="179"/>
      <c r="H43" s="179"/>
      <c r="I43" s="179"/>
      <c r="J43" s="224"/>
      <c r="K43" s="301" t="s">
        <v>896</v>
      </c>
      <c r="L43" s="300" t="s">
        <v>924</v>
      </c>
      <c r="M43" s="298"/>
      <c r="Z43" s="387"/>
    </row>
    <row r="44" spans="1:26" s="81" customFormat="1" ht="24" hidden="1" customHeight="1">
      <c r="A44" s="91">
        <v>37</v>
      </c>
      <c r="B44" s="92" t="s">
        <v>424</v>
      </c>
      <c r="C44" s="93" t="s">
        <v>896</v>
      </c>
      <c r="D44" s="94" t="s">
        <v>896</v>
      </c>
      <c r="E44" s="193" t="s">
        <v>896</v>
      </c>
      <c r="F44" s="193" t="s">
        <v>896</v>
      </c>
      <c r="G44" s="179"/>
      <c r="H44" s="179"/>
      <c r="I44" s="179"/>
      <c r="J44" s="224"/>
      <c r="K44" s="301" t="s">
        <v>896</v>
      </c>
      <c r="L44" s="300" t="s">
        <v>924</v>
      </c>
      <c r="M44" s="298"/>
      <c r="Z44" s="387"/>
    </row>
    <row r="45" spans="1:26" s="81" customFormat="1" ht="24" hidden="1" customHeight="1">
      <c r="A45" s="91">
        <v>38</v>
      </c>
      <c r="B45" s="92" t="s">
        <v>425</v>
      </c>
      <c r="C45" s="93" t="s">
        <v>896</v>
      </c>
      <c r="D45" s="94" t="s">
        <v>896</v>
      </c>
      <c r="E45" s="193" t="s">
        <v>896</v>
      </c>
      <c r="F45" s="193" t="s">
        <v>896</v>
      </c>
      <c r="G45" s="179"/>
      <c r="H45" s="179"/>
      <c r="I45" s="179"/>
      <c r="J45" s="224"/>
      <c r="K45" s="301" t="s">
        <v>896</v>
      </c>
      <c r="L45" s="300" t="s">
        <v>924</v>
      </c>
      <c r="M45" s="298"/>
      <c r="Z45" s="387"/>
    </row>
    <row r="46" spans="1:26" s="81" customFormat="1" ht="24" hidden="1" customHeight="1">
      <c r="A46" s="91">
        <v>39</v>
      </c>
      <c r="B46" s="92" t="s">
        <v>426</v>
      </c>
      <c r="C46" s="93" t="s">
        <v>896</v>
      </c>
      <c r="D46" s="94" t="s">
        <v>896</v>
      </c>
      <c r="E46" s="193" t="s">
        <v>896</v>
      </c>
      <c r="F46" s="193" t="s">
        <v>896</v>
      </c>
      <c r="G46" s="179"/>
      <c r="H46" s="179"/>
      <c r="I46" s="179"/>
      <c r="J46" s="224"/>
      <c r="K46" s="301" t="s">
        <v>896</v>
      </c>
      <c r="L46" s="300" t="s">
        <v>924</v>
      </c>
      <c r="M46" s="298"/>
      <c r="Z46" s="387"/>
    </row>
    <row r="47" spans="1:26" s="81" customFormat="1" ht="24" hidden="1" customHeight="1">
      <c r="A47" s="91">
        <v>40</v>
      </c>
      <c r="B47" s="92" t="s">
        <v>427</v>
      </c>
      <c r="C47" s="93" t="s">
        <v>896</v>
      </c>
      <c r="D47" s="94" t="s">
        <v>896</v>
      </c>
      <c r="E47" s="193" t="s">
        <v>896</v>
      </c>
      <c r="F47" s="193" t="s">
        <v>896</v>
      </c>
      <c r="G47" s="179"/>
      <c r="H47" s="179"/>
      <c r="I47" s="179"/>
      <c r="J47" s="224"/>
      <c r="K47" s="301" t="s">
        <v>896</v>
      </c>
      <c r="L47" s="300" t="s">
        <v>924</v>
      </c>
      <c r="M47" s="298"/>
      <c r="Z47" s="387"/>
    </row>
    <row r="48" spans="1:26" s="84" customFormat="1" ht="9" customHeight="1">
      <c r="A48" s="82"/>
      <c r="B48" s="82"/>
      <c r="C48" s="82"/>
      <c r="D48" s="83"/>
      <c r="E48" s="82"/>
      <c r="K48" s="85"/>
      <c r="L48" s="82"/>
    </row>
    <row r="49" spans="1:12" s="84" customFormat="1" ht="25.5" customHeight="1">
      <c r="A49" s="550" t="s">
        <v>4</v>
      </c>
      <c r="B49" s="550"/>
      <c r="C49" s="550"/>
      <c r="D49" s="550"/>
      <c r="E49" s="86" t="s">
        <v>0</v>
      </c>
      <c r="F49" s="86" t="s">
        <v>1</v>
      </c>
      <c r="G49" s="551" t="s">
        <v>2</v>
      </c>
      <c r="H49" s="551"/>
      <c r="I49" s="551"/>
      <c r="J49" s="551"/>
      <c r="K49" s="551" t="s">
        <v>3</v>
      </c>
      <c r="L49" s="551"/>
    </row>
    <row r="65536" spans="1:1" ht="51">
      <c r="A65536" s="87" t="s">
        <v>621</v>
      </c>
    </row>
  </sheetData>
  <sortState ref="B8:Z30">
    <sortCondition descending="1" ref="Z8"/>
  </sortState>
  <mergeCells count="23">
    <mergeCell ref="M6:M7"/>
    <mergeCell ref="A1:M1"/>
    <mergeCell ref="A2:M2"/>
    <mergeCell ref="A3:C3"/>
    <mergeCell ref="D3:E3"/>
    <mergeCell ref="G3:H3"/>
    <mergeCell ref="D4:E4"/>
    <mergeCell ref="A4:C4"/>
    <mergeCell ref="J4:L4"/>
    <mergeCell ref="K5:L5"/>
    <mergeCell ref="F4:G4"/>
    <mergeCell ref="A49:D49"/>
    <mergeCell ref="G49:J49"/>
    <mergeCell ref="K49:L49"/>
    <mergeCell ref="A6:A7"/>
    <mergeCell ref="B6:B7"/>
    <mergeCell ref="E6:E7"/>
    <mergeCell ref="G6:J6"/>
    <mergeCell ref="F6:F7"/>
    <mergeCell ref="K6:K7"/>
    <mergeCell ref="D6:D7"/>
    <mergeCell ref="C6:C7"/>
    <mergeCell ref="L6:L7"/>
  </mergeCells>
  <conditionalFormatting sqref="E1:E1048576">
    <cfRule type="containsText" dxfId="6" priority="1" operator="containsText" text="(F)">
      <formula>NOT(ISERROR(SEARCH("(F)",E1)))</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67"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sheetPr codeName="Sayfa14">
    <tabColor rgb="FFFFC000"/>
  </sheetPr>
  <dimension ref="A1:Z65536"/>
  <sheetViews>
    <sheetView view="pageBreakPreview" topLeftCell="A6" zoomScale="90" zoomScaleSheetLayoutView="90" workbookViewId="0">
      <selection activeCell="Z15" sqref="Z1:Z1048576"/>
    </sheetView>
  </sheetViews>
  <sheetFormatPr defaultRowHeight="12.75"/>
  <cols>
    <col min="1" max="1" width="4.85546875" style="26" customWidth="1"/>
    <col min="2" max="2" width="6.85546875" style="26" customWidth="1"/>
    <col min="3" max="3" width="12.7109375" style="20" customWidth="1"/>
    <col min="4" max="4" width="20.85546875" style="50" customWidth="1"/>
    <col min="5" max="5" width="22.85546875" style="50" customWidth="1"/>
    <col min="6" max="6" width="9.28515625" style="20" customWidth="1"/>
    <col min="7" max="7" width="7.5703125" style="27" customWidth="1"/>
    <col min="8" max="8" width="0.7109375" style="20" customWidth="1"/>
    <col min="9" max="9" width="4.42578125" style="26" customWidth="1"/>
    <col min="10" max="10" width="14.28515625" style="26" hidden="1" customWidth="1"/>
    <col min="11" max="11" width="6.5703125" style="26" customWidth="1"/>
    <col min="12" max="12" width="11.7109375" style="28" customWidth="1"/>
    <col min="13" max="13" width="20.7109375" style="54" customWidth="1"/>
    <col min="14" max="14" width="26.85546875" style="54" customWidth="1"/>
    <col min="15" max="15" width="9.7109375" style="20" customWidth="1"/>
    <col min="16" max="16" width="5.42578125" style="20" customWidth="1"/>
    <col min="17" max="17" width="5.7109375" style="20" customWidth="1"/>
    <col min="18" max="18" width="9.140625" style="20"/>
    <col min="19" max="19" width="6" style="285" bestFit="1" customWidth="1"/>
    <col min="20" max="20" width="4.42578125" style="283" bestFit="1" customWidth="1"/>
    <col min="21" max="16384" width="9.140625" style="20"/>
  </cols>
  <sheetData>
    <row r="1" spans="1:26" s="10" customFormat="1" ht="53.25" customHeight="1">
      <c r="A1" s="580" t="s">
        <v>139</v>
      </c>
      <c r="B1" s="580"/>
      <c r="C1" s="580"/>
      <c r="D1" s="580"/>
      <c r="E1" s="580"/>
      <c r="F1" s="580"/>
      <c r="G1" s="580"/>
      <c r="H1" s="580"/>
      <c r="I1" s="580"/>
      <c r="J1" s="580"/>
      <c r="K1" s="580"/>
      <c r="L1" s="580"/>
      <c r="M1" s="580"/>
      <c r="N1" s="580"/>
      <c r="O1" s="580"/>
      <c r="P1" s="580"/>
      <c r="S1" s="284"/>
      <c r="T1" s="282"/>
    </row>
    <row r="2" spans="1:26" s="10" customFormat="1" ht="24.75" customHeight="1">
      <c r="A2" s="581" t="s">
        <v>907</v>
      </c>
      <c r="B2" s="581"/>
      <c r="C2" s="581"/>
      <c r="D2" s="581"/>
      <c r="E2" s="581"/>
      <c r="F2" s="581"/>
      <c r="G2" s="581"/>
      <c r="H2" s="581"/>
      <c r="I2" s="581"/>
      <c r="J2" s="581"/>
      <c r="K2" s="581"/>
      <c r="L2" s="581"/>
      <c r="M2" s="581"/>
      <c r="N2" s="581"/>
      <c r="O2" s="581"/>
      <c r="P2" s="581"/>
      <c r="S2" s="284"/>
      <c r="T2" s="282"/>
    </row>
    <row r="3" spans="1:26" s="11" customFormat="1" ht="21.75" customHeight="1">
      <c r="A3" s="582" t="s">
        <v>89</v>
      </c>
      <c r="B3" s="582"/>
      <c r="C3" s="582"/>
      <c r="D3" s="583" t="s">
        <v>274</v>
      </c>
      <c r="E3" s="583"/>
      <c r="F3" s="584"/>
      <c r="G3" s="584"/>
      <c r="H3" s="406"/>
      <c r="I3" s="574"/>
      <c r="J3" s="574"/>
      <c r="K3" s="574"/>
      <c r="L3" s="412"/>
      <c r="M3" s="407"/>
      <c r="N3" s="567"/>
      <c r="O3" s="567"/>
      <c r="P3" s="567"/>
      <c r="S3" s="284"/>
      <c r="T3" s="282"/>
    </row>
    <row r="4" spans="1:26" s="11" customFormat="1" ht="17.25" customHeight="1">
      <c r="A4" s="577" t="s">
        <v>79</v>
      </c>
      <c r="B4" s="577"/>
      <c r="C4" s="577"/>
      <c r="D4" s="578" t="s">
        <v>476</v>
      </c>
      <c r="E4" s="578"/>
      <c r="F4" s="409"/>
      <c r="G4" s="409"/>
      <c r="H4" s="409"/>
      <c r="I4" s="409"/>
      <c r="J4" s="409"/>
      <c r="K4" s="409"/>
      <c r="L4" s="410"/>
      <c r="M4" s="411" t="s">
        <v>87</v>
      </c>
      <c r="N4" s="568" t="s">
        <v>885</v>
      </c>
      <c r="O4" s="569"/>
      <c r="P4" s="569"/>
      <c r="S4" s="284"/>
      <c r="T4" s="282"/>
    </row>
    <row r="5" spans="1:26" s="10" customFormat="1" ht="19.5" customHeight="1">
      <c r="A5" s="12"/>
      <c r="B5" s="12"/>
      <c r="C5" s="13"/>
      <c r="D5" s="14"/>
      <c r="E5" s="15"/>
      <c r="F5" s="15"/>
      <c r="G5" s="15"/>
      <c r="H5" s="15"/>
      <c r="I5" s="12"/>
      <c r="J5" s="12"/>
      <c r="K5" s="12"/>
      <c r="L5" s="16"/>
      <c r="M5" s="17"/>
      <c r="N5" s="566">
        <v>41791.48843391204</v>
      </c>
      <c r="O5" s="566"/>
      <c r="P5" s="566"/>
      <c r="S5" s="284"/>
      <c r="T5" s="282"/>
    </row>
    <row r="6" spans="1:26" s="18" customFormat="1" ht="24.95" customHeight="1">
      <c r="A6" s="579" t="s">
        <v>11</v>
      </c>
      <c r="B6" s="571" t="s">
        <v>74</v>
      </c>
      <c r="C6" s="573" t="s">
        <v>86</v>
      </c>
      <c r="D6" s="570" t="s">
        <v>13</v>
      </c>
      <c r="E6" s="570" t="s">
        <v>179</v>
      </c>
      <c r="F6" s="570" t="s">
        <v>14</v>
      </c>
      <c r="G6" s="575" t="s">
        <v>271</v>
      </c>
      <c r="I6" s="293" t="s">
        <v>15</v>
      </c>
      <c r="J6" s="294"/>
      <c r="K6" s="294"/>
      <c r="L6" s="294"/>
      <c r="M6" s="296" t="s">
        <v>589</v>
      </c>
      <c r="N6" s="297"/>
      <c r="O6" s="294"/>
      <c r="P6" s="295"/>
      <c r="S6" s="285"/>
      <c r="T6" s="283"/>
    </row>
    <row r="7" spans="1:26" ht="26.25" customHeight="1">
      <c r="A7" s="579"/>
      <c r="B7" s="572"/>
      <c r="C7" s="573"/>
      <c r="D7" s="570"/>
      <c r="E7" s="570"/>
      <c r="F7" s="570"/>
      <c r="G7" s="576"/>
      <c r="H7" s="19"/>
      <c r="I7" s="47" t="s">
        <v>11</v>
      </c>
      <c r="J7" s="44" t="s">
        <v>75</v>
      </c>
      <c r="K7" s="44" t="s">
        <v>74</v>
      </c>
      <c r="L7" s="45" t="s">
        <v>12</v>
      </c>
      <c r="M7" s="46" t="s">
        <v>13</v>
      </c>
      <c r="N7" s="46" t="s">
        <v>179</v>
      </c>
      <c r="O7" s="44" t="s">
        <v>14</v>
      </c>
      <c r="P7" s="44" t="s">
        <v>26</v>
      </c>
    </row>
    <row r="8" spans="1:26" s="18" customFormat="1" ht="38.25" customHeight="1">
      <c r="A8" s="21">
        <v>1</v>
      </c>
      <c r="B8" s="367">
        <v>156</v>
      </c>
      <c r="C8" s="368">
        <v>36679</v>
      </c>
      <c r="D8" s="369" t="s">
        <v>711</v>
      </c>
      <c r="E8" s="369" t="s">
        <v>709</v>
      </c>
      <c r="F8" s="370">
        <v>1427</v>
      </c>
      <c r="G8" s="351">
        <v>88</v>
      </c>
      <c r="H8" s="371">
        <v>20</v>
      </c>
      <c r="I8" s="21">
        <v>1</v>
      </c>
      <c r="J8" s="22" t="s">
        <v>275</v>
      </c>
      <c r="K8" s="23">
        <v>168</v>
      </c>
      <c r="L8" s="24">
        <v>37053</v>
      </c>
      <c r="M8" s="48" t="s">
        <v>727</v>
      </c>
      <c r="N8" s="48" t="s">
        <v>724</v>
      </c>
      <c r="O8" s="25">
        <v>1907</v>
      </c>
      <c r="P8" s="23">
        <v>8</v>
      </c>
      <c r="S8" s="285"/>
      <c r="T8" s="283"/>
      <c r="Y8" s="384"/>
      <c r="Z8" s="384"/>
    </row>
    <row r="9" spans="1:26" s="18" customFormat="1" ht="38.25" customHeight="1">
      <c r="A9" s="21">
        <v>2</v>
      </c>
      <c r="B9" s="367">
        <v>228</v>
      </c>
      <c r="C9" s="368">
        <v>36528</v>
      </c>
      <c r="D9" s="369" t="s">
        <v>766</v>
      </c>
      <c r="E9" s="369" t="s">
        <v>767</v>
      </c>
      <c r="F9" s="370">
        <v>1465</v>
      </c>
      <c r="G9" s="351"/>
      <c r="H9" s="371">
        <v>15</v>
      </c>
      <c r="I9" s="21">
        <v>2</v>
      </c>
      <c r="J9" s="22" t="s">
        <v>276</v>
      </c>
      <c r="K9" s="23">
        <v>122</v>
      </c>
      <c r="L9" s="24">
        <v>36526</v>
      </c>
      <c r="M9" s="48" t="s">
        <v>664</v>
      </c>
      <c r="N9" s="48" t="s">
        <v>660</v>
      </c>
      <c r="O9" s="25">
        <v>1759</v>
      </c>
      <c r="P9" s="23">
        <v>5</v>
      </c>
      <c r="S9" s="285"/>
      <c r="T9" s="283"/>
      <c r="Y9" s="384"/>
      <c r="Z9" s="384"/>
    </row>
    <row r="10" spans="1:26" s="18" customFormat="1" ht="38.25" customHeight="1">
      <c r="A10" s="21">
        <v>3</v>
      </c>
      <c r="B10" s="367">
        <v>229</v>
      </c>
      <c r="C10" s="368">
        <v>36526</v>
      </c>
      <c r="D10" s="369" t="s">
        <v>768</v>
      </c>
      <c r="E10" s="369" t="s">
        <v>769</v>
      </c>
      <c r="F10" s="370">
        <v>1496</v>
      </c>
      <c r="G10" s="351"/>
      <c r="H10" s="371">
        <v>17</v>
      </c>
      <c r="I10" s="21">
        <v>3</v>
      </c>
      <c r="J10" s="22" t="s">
        <v>277</v>
      </c>
      <c r="K10" s="23">
        <v>129</v>
      </c>
      <c r="L10" s="24">
        <v>36683</v>
      </c>
      <c r="M10" s="48" t="s">
        <v>672</v>
      </c>
      <c r="N10" s="48" t="s">
        <v>671</v>
      </c>
      <c r="O10" s="25">
        <v>1775</v>
      </c>
      <c r="P10" s="23">
        <v>6</v>
      </c>
      <c r="S10" s="285"/>
      <c r="T10" s="283"/>
      <c r="Y10" s="384"/>
      <c r="Z10" s="384"/>
    </row>
    <row r="11" spans="1:26" s="18" customFormat="1" ht="38.25" customHeight="1">
      <c r="A11" s="21">
        <v>4</v>
      </c>
      <c r="B11" s="367">
        <v>285</v>
      </c>
      <c r="C11" s="368">
        <v>36529</v>
      </c>
      <c r="D11" s="369" t="s">
        <v>681</v>
      </c>
      <c r="E11" s="369" t="s">
        <v>679</v>
      </c>
      <c r="F11" s="370">
        <v>1508</v>
      </c>
      <c r="G11" s="351">
        <v>71</v>
      </c>
      <c r="H11" s="371">
        <v>19</v>
      </c>
      <c r="I11" s="21">
        <v>4</v>
      </c>
      <c r="J11" s="22" t="s">
        <v>278</v>
      </c>
      <c r="K11" s="23">
        <v>113</v>
      </c>
      <c r="L11" s="24">
        <v>36892</v>
      </c>
      <c r="M11" s="48" t="s">
        <v>657</v>
      </c>
      <c r="N11" s="48" t="s">
        <v>655</v>
      </c>
      <c r="O11" s="25">
        <v>1856</v>
      </c>
      <c r="P11" s="23">
        <v>7</v>
      </c>
      <c r="S11" s="285"/>
      <c r="T11" s="283"/>
      <c r="Y11" s="384"/>
      <c r="Z11" s="384"/>
    </row>
    <row r="12" spans="1:26" s="18" customFormat="1" ht="38.25" customHeight="1">
      <c r="A12" s="21">
        <v>5</v>
      </c>
      <c r="B12" s="367">
        <v>141</v>
      </c>
      <c r="C12" s="368">
        <v>36566</v>
      </c>
      <c r="D12" s="369" t="s">
        <v>695</v>
      </c>
      <c r="E12" s="369" t="s">
        <v>691</v>
      </c>
      <c r="F12" s="370">
        <v>1577</v>
      </c>
      <c r="G12" s="351">
        <v>60</v>
      </c>
      <c r="H12" s="371">
        <v>9</v>
      </c>
      <c r="I12" s="21">
        <v>5</v>
      </c>
      <c r="J12" s="22" t="s">
        <v>279</v>
      </c>
      <c r="K12" s="23">
        <v>175</v>
      </c>
      <c r="L12" s="24">
        <v>37062</v>
      </c>
      <c r="M12" s="48" t="s">
        <v>903</v>
      </c>
      <c r="N12" s="48" t="s">
        <v>899</v>
      </c>
      <c r="O12" s="25">
        <v>1629</v>
      </c>
      <c r="P12" s="23">
        <v>3</v>
      </c>
      <c r="S12" s="285"/>
      <c r="T12" s="283"/>
      <c r="Y12" s="384"/>
      <c r="Z12" s="384"/>
    </row>
    <row r="13" spans="1:26" s="18" customFormat="1" ht="38.25" customHeight="1">
      <c r="A13" s="21">
        <v>6</v>
      </c>
      <c r="B13" s="367">
        <v>230</v>
      </c>
      <c r="C13" s="368">
        <v>36669</v>
      </c>
      <c r="D13" s="369" t="s">
        <v>770</v>
      </c>
      <c r="E13" s="369" t="s">
        <v>771</v>
      </c>
      <c r="F13" s="370">
        <v>1579</v>
      </c>
      <c r="G13" s="351"/>
      <c r="H13" s="371">
        <v>4</v>
      </c>
      <c r="I13" s="21">
        <v>6</v>
      </c>
      <c r="J13" s="22" t="s">
        <v>280</v>
      </c>
      <c r="K13" s="23">
        <v>285</v>
      </c>
      <c r="L13" s="24">
        <v>36529</v>
      </c>
      <c r="M13" s="48" t="s">
        <v>681</v>
      </c>
      <c r="N13" s="48" t="s">
        <v>679</v>
      </c>
      <c r="O13" s="25">
        <v>1508</v>
      </c>
      <c r="P13" s="23">
        <v>1</v>
      </c>
      <c r="S13" s="285"/>
      <c r="T13" s="283"/>
      <c r="Y13" s="384"/>
      <c r="Z13" s="384"/>
    </row>
    <row r="14" spans="1:26" s="18" customFormat="1" ht="38.25" customHeight="1">
      <c r="A14" s="21">
        <v>7</v>
      </c>
      <c r="B14" s="367">
        <v>84</v>
      </c>
      <c r="C14" s="368">
        <v>36534</v>
      </c>
      <c r="D14" s="369" t="s">
        <v>890</v>
      </c>
      <c r="E14" s="369" t="s">
        <v>889</v>
      </c>
      <c r="F14" s="370">
        <v>1585</v>
      </c>
      <c r="G14" s="351">
        <v>59</v>
      </c>
      <c r="H14" s="371">
        <v>7</v>
      </c>
      <c r="I14" s="21">
        <v>7</v>
      </c>
      <c r="J14" s="22" t="s">
        <v>281</v>
      </c>
      <c r="K14" s="23">
        <v>84</v>
      </c>
      <c r="L14" s="24">
        <v>36534</v>
      </c>
      <c r="M14" s="48" t="s">
        <v>890</v>
      </c>
      <c r="N14" s="48" t="s">
        <v>889</v>
      </c>
      <c r="O14" s="25">
        <v>1585</v>
      </c>
      <c r="P14" s="23">
        <v>2</v>
      </c>
      <c r="S14" s="285"/>
      <c r="T14" s="283"/>
      <c r="Y14" s="384"/>
      <c r="Z14" s="384"/>
    </row>
    <row r="15" spans="1:26" s="18" customFormat="1" ht="38.25" customHeight="1">
      <c r="A15" s="21">
        <v>8</v>
      </c>
      <c r="B15" s="367">
        <v>187</v>
      </c>
      <c r="C15" s="368">
        <v>36527</v>
      </c>
      <c r="D15" s="369" t="s">
        <v>739</v>
      </c>
      <c r="E15" s="369" t="s">
        <v>740</v>
      </c>
      <c r="F15" s="370">
        <v>1604</v>
      </c>
      <c r="G15" s="351">
        <v>58</v>
      </c>
      <c r="H15" s="371">
        <v>13</v>
      </c>
      <c r="I15" s="21">
        <v>8</v>
      </c>
      <c r="J15" s="22" t="s">
        <v>282</v>
      </c>
      <c r="K15" s="23">
        <v>185</v>
      </c>
      <c r="L15" s="24">
        <v>36784</v>
      </c>
      <c r="M15" s="48" t="s">
        <v>732</v>
      </c>
      <c r="N15" s="48" t="s">
        <v>733</v>
      </c>
      <c r="O15" s="25">
        <v>1758</v>
      </c>
      <c r="P15" s="23">
        <v>4</v>
      </c>
      <c r="S15" s="285"/>
      <c r="T15" s="283"/>
      <c r="Y15" s="384"/>
      <c r="Z15" s="384"/>
    </row>
    <row r="16" spans="1:26" s="18" customFormat="1" ht="38.25" customHeight="1">
      <c r="A16" s="21">
        <v>9</v>
      </c>
      <c r="B16" s="367">
        <v>175</v>
      </c>
      <c r="C16" s="368">
        <v>37062</v>
      </c>
      <c r="D16" s="369" t="s">
        <v>903</v>
      </c>
      <c r="E16" s="369" t="s">
        <v>899</v>
      </c>
      <c r="F16" s="370">
        <v>1629</v>
      </c>
      <c r="G16" s="351">
        <v>55</v>
      </c>
      <c r="H16" s="371" t="s">
        <v>896</v>
      </c>
      <c r="I16" s="293" t="s">
        <v>16</v>
      </c>
      <c r="J16" s="294"/>
      <c r="K16" s="294"/>
      <c r="L16" s="294"/>
      <c r="M16" s="296" t="s">
        <v>589</v>
      </c>
      <c r="N16" s="297"/>
      <c r="O16" s="294"/>
      <c r="P16" s="295"/>
      <c r="S16" s="285"/>
      <c r="T16" s="283"/>
      <c r="Y16" s="384"/>
      <c r="Z16" s="384"/>
    </row>
    <row r="17" spans="1:26" s="18" customFormat="1" ht="38.25" customHeight="1">
      <c r="A17" s="21">
        <v>10</v>
      </c>
      <c r="B17" s="367">
        <v>231</v>
      </c>
      <c r="C17" s="368" t="s">
        <v>574</v>
      </c>
      <c r="D17" s="369" t="s">
        <v>772</v>
      </c>
      <c r="E17" s="369" t="s">
        <v>773</v>
      </c>
      <c r="F17" s="370">
        <v>1640</v>
      </c>
      <c r="G17" s="351"/>
      <c r="H17" s="371" t="s">
        <v>896</v>
      </c>
      <c r="I17" s="47" t="s">
        <v>11</v>
      </c>
      <c r="J17" s="44" t="s">
        <v>75</v>
      </c>
      <c r="K17" s="44" t="s">
        <v>74</v>
      </c>
      <c r="L17" s="45" t="s">
        <v>12</v>
      </c>
      <c r="M17" s="46" t="s">
        <v>13</v>
      </c>
      <c r="N17" s="46" t="s">
        <v>179</v>
      </c>
      <c r="O17" s="44" t="s">
        <v>14</v>
      </c>
      <c r="P17" s="44" t="s">
        <v>26</v>
      </c>
      <c r="S17" s="285"/>
      <c r="T17" s="283"/>
      <c r="Y17" s="384"/>
      <c r="Z17" s="384"/>
    </row>
    <row r="18" spans="1:26" s="18" customFormat="1" ht="38.25" customHeight="1">
      <c r="A18" s="21">
        <v>11</v>
      </c>
      <c r="B18" s="367">
        <v>111</v>
      </c>
      <c r="C18" s="368">
        <v>36526</v>
      </c>
      <c r="D18" s="369" t="s">
        <v>649</v>
      </c>
      <c r="E18" s="369" t="s">
        <v>647</v>
      </c>
      <c r="F18" s="370">
        <v>1667</v>
      </c>
      <c r="G18" s="351">
        <v>51</v>
      </c>
      <c r="H18" s="371">
        <v>18</v>
      </c>
      <c r="I18" s="21">
        <v>1</v>
      </c>
      <c r="J18" s="22" t="s">
        <v>283</v>
      </c>
      <c r="K18" s="23">
        <v>92</v>
      </c>
      <c r="L18" s="24">
        <v>36526</v>
      </c>
      <c r="M18" s="48" t="s">
        <v>630</v>
      </c>
      <c r="N18" s="48" t="s">
        <v>629</v>
      </c>
      <c r="O18" s="25">
        <v>1850</v>
      </c>
      <c r="P18" s="23">
        <v>6</v>
      </c>
      <c r="S18" s="285"/>
      <c r="T18" s="283"/>
      <c r="Y18" s="384"/>
      <c r="Z18" s="384"/>
    </row>
    <row r="19" spans="1:26" s="18" customFormat="1" ht="38.25" customHeight="1">
      <c r="A19" s="21">
        <v>12</v>
      </c>
      <c r="B19" s="367">
        <v>232</v>
      </c>
      <c r="C19" s="368">
        <v>36528</v>
      </c>
      <c r="D19" s="369" t="s">
        <v>774</v>
      </c>
      <c r="E19" s="369" t="s">
        <v>775</v>
      </c>
      <c r="F19" s="370">
        <v>1670</v>
      </c>
      <c r="G19" s="351"/>
      <c r="H19" s="371">
        <v>5</v>
      </c>
      <c r="I19" s="21">
        <v>2</v>
      </c>
      <c r="J19" s="22" t="s">
        <v>284</v>
      </c>
      <c r="K19" s="23">
        <v>141</v>
      </c>
      <c r="L19" s="24">
        <v>36566</v>
      </c>
      <c r="M19" s="48" t="s">
        <v>695</v>
      </c>
      <c r="N19" s="48" t="s">
        <v>691</v>
      </c>
      <c r="O19" s="25">
        <v>1577</v>
      </c>
      <c r="P19" s="23">
        <v>2</v>
      </c>
      <c r="S19" s="285"/>
      <c r="T19" s="283"/>
      <c r="Y19" s="384"/>
      <c r="Z19" s="384"/>
    </row>
    <row r="20" spans="1:26" s="18" customFormat="1" ht="38.25" customHeight="1">
      <c r="A20" s="21">
        <v>13</v>
      </c>
      <c r="B20" s="367">
        <v>185</v>
      </c>
      <c r="C20" s="368">
        <v>36784</v>
      </c>
      <c r="D20" s="369" t="s">
        <v>732</v>
      </c>
      <c r="E20" s="369" t="s">
        <v>733</v>
      </c>
      <c r="F20" s="370">
        <v>1758</v>
      </c>
      <c r="G20" s="351">
        <v>42</v>
      </c>
      <c r="H20" s="371">
        <v>16</v>
      </c>
      <c r="I20" s="21">
        <v>3</v>
      </c>
      <c r="J20" s="22" t="s">
        <v>285</v>
      </c>
      <c r="K20" s="23">
        <v>148</v>
      </c>
      <c r="L20" s="24">
        <v>36597</v>
      </c>
      <c r="M20" s="48" t="s">
        <v>703</v>
      </c>
      <c r="N20" s="48" t="s">
        <v>700</v>
      </c>
      <c r="O20" s="25">
        <v>1760</v>
      </c>
      <c r="P20" s="23">
        <v>5</v>
      </c>
      <c r="S20" s="285"/>
      <c r="T20" s="283"/>
      <c r="Y20" s="384"/>
      <c r="Z20" s="384"/>
    </row>
    <row r="21" spans="1:26" s="18" customFormat="1" ht="38.25" customHeight="1">
      <c r="A21" s="21">
        <v>14</v>
      </c>
      <c r="B21" s="367">
        <v>233</v>
      </c>
      <c r="C21" s="368">
        <v>36874</v>
      </c>
      <c r="D21" s="369" t="s">
        <v>776</v>
      </c>
      <c r="E21" s="369" t="s">
        <v>777</v>
      </c>
      <c r="F21" s="370">
        <v>1758</v>
      </c>
      <c r="G21" s="351"/>
      <c r="H21" s="371">
        <v>1</v>
      </c>
      <c r="I21" s="21">
        <v>4</v>
      </c>
      <c r="J21" s="22" t="s">
        <v>286</v>
      </c>
      <c r="K21" s="23">
        <v>156</v>
      </c>
      <c r="L21" s="24">
        <v>36679</v>
      </c>
      <c r="M21" s="48" t="s">
        <v>711</v>
      </c>
      <c r="N21" s="48" t="s">
        <v>709</v>
      </c>
      <c r="O21" s="25">
        <v>1427</v>
      </c>
      <c r="P21" s="23">
        <v>1</v>
      </c>
      <c r="S21" s="285"/>
      <c r="T21" s="283"/>
      <c r="Y21" s="384"/>
      <c r="Z21" s="384"/>
    </row>
    <row r="22" spans="1:26" s="18" customFormat="1" ht="38.25" customHeight="1">
      <c r="A22" s="21">
        <v>15</v>
      </c>
      <c r="B22" s="367">
        <v>122</v>
      </c>
      <c r="C22" s="368">
        <v>36526</v>
      </c>
      <c r="D22" s="369" t="s">
        <v>664</v>
      </c>
      <c r="E22" s="369" t="s">
        <v>660</v>
      </c>
      <c r="F22" s="370">
        <v>1759</v>
      </c>
      <c r="G22" s="351">
        <v>42</v>
      </c>
      <c r="H22" s="371">
        <v>11</v>
      </c>
      <c r="I22" s="21">
        <v>5</v>
      </c>
      <c r="J22" s="22" t="s">
        <v>287</v>
      </c>
      <c r="K22" s="23">
        <v>111</v>
      </c>
      <c r="L22" s="24">
        <v>36526</v>
      </c>
      <c r="M22" s="48" t="s">
        <v>649</v>
      </c>
      <c r="N22" s="48" t="s">
        <v>647</v>
      </c>
      <c r="O22" s="25">
        <v>1667</v>
      </c>
      <c r="P22" s="23">
        <v>4</v>
      </c>
      <c r="S22" s="285"/>
      <c r="T22" s="283"/>
      <c r="Y22" s="384"/>
      <c r="Z22" s="384"/>
    </row>
    <row r="23" spans="1:26" s="18" customFormat="1" ht="38.25" customHeight="1">
      <c r="A23" s="21">
        <v>16</v>
      </c>
      <c r="B23" s="367">
        <v>148</v>
      </c>
      <c r="C23" s="368">
        <v>36597</v>
      </c>
      <c r="D23" s="369" t="s">
        <v>703</v>
      </c>
      <c r="E23" s="369" t="s">
        <v>700</v>
      </c>
      <c r="F23" s="370">
        <v>1760</v>
      </c>
      <c r="G23" s="351">
        <v>42</v>
      </c>
      <c r="H23" s="371">
        <v>8</v>
      </c>
      <c r="I23" s="21">
        <v>6</v>
      </c>
      <c r="J23" s="22" t="s">
        <v>288</v>
      </c>
      <c r="K23" s="23">
        <v>187</v>
      </c>
      <c r="L23" s="24">
        <v>36527</v>
      </c>
      <c r="M23" s="48" t="s">
        <v>739</v>
      </c>
      <c r="N23" s="48" t="s">
        <v>740</v>
      </c>
      <c r="O23" s="25">
        <v>1604</v>
      </c>
      <c r="P23" s="23">
        <v>3</v>
      </c>
      <c r="S23" s="285"/>
      <c r="T23" s="283"/>
      <c r="Y23" s="384"/>
      <c r="Z23" s="384"/>
    </row>
    <row r="24" spans="1:26" s="18" customFormat="1" ht="38.25" customHeight="1">
      <c r="A24" s="21">
        <v>17</v>
      </c>
      <c r="B24" s="367">
        <v>129</v>
      </c>
      <c r="C24" s="368">
        <v>36683</v>
      </c>
      <c r="D24" s="369" t="s">
        <v>672</v>
      </c>
      <c r="E24" s="369" t="s">
        <v>671</v>
      </c>
      <c r="F24" s="370">
        <v>1775</v>
      </c>
      <c r="G24" s="351">
        <v>40</v>
      </c>
      <c r="H24" s="371">
        <v>21</v>
      </c>
      <c r="I24" s="21">
        <v>7</v>
      </c>
      <c r="J24" s="22" t="s">
        <v>289</v>
      </c>
      <c r="K24" s="23">
        <v>158</v>
      </c>
      <c r="L24" s="24">
        <v>36998</v>
      </c>
      <c r="M24" s="48" t="s">
        <v>719</v>
      </c>
      <c r="N24" s="48" t="s">
        <v>716</v>
      </c>
      <c r="O24" s="25">
        <v>1932</v>
      </c>
      <c r="P24" s="23">
        <v>7</v>
      </c>
      <c r="S24" s="285"/>
      <c r="T24" s="283"/>
      <c r="Y24" s="384"/>
      <c r="Z24" s="384"/>
    </row>
    <row r="25" spans="1:26" s="18" customFormat="1" ht="38.25" customHeight="1">
      <c r="A25" s="21">
        <v>18</v>
      </c>
      <c r="B25" s="367">
        <v>92</v>
      </c>
      <c r="C25" s="368">
        <v>36526</v>
      </c>
      <c r="D25" s="369" t="s">
        <v>630</v>
      </c>
      <c r="E25" s="369" t="s">
        <v>629</v>
      </c>
      <c r="F25" s="370">
        <v>1850</v>
      </c>
      <c r="G25" s="351">
        <v>34</v>
      </c>
      <c r="H25" s="371">
        <v>22</v>
      </c>
      <c r="I25" s="21">
        <v>8</v>
      </c>
      <c r="J25" s="22" t="s">
        <v>290</v>
      </c>
      <c r="K25" s="23">
        <v>103</v>
      </c>
      <c r="L25" s="24">
        <v>36940</v>
      </c>
      <c r="M25" s="48" t="s">
        <v>641</v>
      </c>
      <c r="N25" s="48" t="s">
        <v>639</v>
      </c>
      <c r="O25" s="25">
        <v>2006</v>
      </c>
      <c r="P25" s="23">
        <v>8</v>
      </c>
      <c r="S25" s="285"/>
      <c r="T25" s="283"/>
      <c r="Y25" s="384"/>
      <c r="Z25" s="384"/>
    </row>
    <row r="26" spans="1:26" s="18" customFormat="1" ht="38.25" customHeight="1">
      <c r="A26" s="21">
        <v>19</v>
      </c>
      <c r="B26" s="367">
        <v>113</v>
      </c>
      <c r="C26" s="368">
        <v>36892</v>
      </c>
      <c r="D26" s="369" t="s">
        <v>657</v>
      </c>
      <c r="E26" s="369" t="s">
        <v>655</v>
      </c>
      <c r="F26" s="370">
        <v>1856</v>
      </c>
      <c r="G26" s="351">
        <v>34</v>
      </c>
      <c r="H26" s="371" t="s">
        <v>896</v>
      </c>
      <c r="I26" s="293" t="s">
        <v>17</v>
      </c>
      <c r="J26" s="294"/>
      <c r="K26" s="294"/>
      <c r="L26" s="294"/>
      <c r="M26" s="296" t="s">
        <v>589</v>
      </c>
      <c r="N26" s="297"/>
      <c r="O26" s="294"/>
      <c r="P26" s="295"/>
      <c r="S26" s="285"/>
      <c r="T26" s="283"/>
      <c r="Y26" s="384"/>
      <c r="Z26" s="384"/>
    </row>
    <row r="27" spans="1:26" s="18" customFormat="1" ht="38.25" customHeight="1">
      <c r="A27" s="21">
        <v>20</v>
      </c>
      <c r="B27" s="367">
        <v>168</v>
      </c>
      <c r="C27" s="368">
        <v>37053</v>
      </c>
      <c r="D27" s="369" t="s">
        <v>727</v>
      </c>
      <c r="E27" s="369" t="s">
        <v>724</v>
      </c>
      <c r="F27" s="370">
        <v>1907</v>
      </c>
      <c r="G27" s="351">
        <v>31</v>
      </c>
      <c r="H27" s="371" t="s">
        <v>896</v>
      </c>
      <c r="I27" s="47" t="s">
        <v>11</v>
      </c>
      <c r="J27" s="44" t="s">
        <v>75</v>
      </c>
      <c r="K27" s="44" t="s">
        <v>74</v>
      </c>
      <c r="L27" s="45" t="s">
        <v>12</v>
      </c>
      <c r="M27" s="46" t="s">
        <v>13</v>
      </c>
      <c r="N27" s="46" t="s">
        <v>179</v>
      </c>
      <c r="O27" s="44" t="s">
        <v>14</v>
      </c>
      <c r="P27" s="44" t="s">
        <v>26</v>
      </c>
      <c r="S27" s="285"/>
      <c r="T27" s="283"/>
      <c r="Y27" s="384"/>
      <c r="Z27" s="384"/>
    </row>
    <row r="28" spans="1:26" s="18" customFormat="1" ht="38.25" customHeight="1">
      <c r="A28" s="21">
        <v>21</v>
      </c>
      <c r="B28" s="367">
        <v>158</v>
      </c>
      <c r="C28" s="368">
        <v>36998</v>
      </c>
      <c r="D28" s="369" t="s">
        <v>719</v>
      </c>
      <c r="E28" s="369" t="s">
        <v>716</v>
      </c>
      <c r="F28" s="370">
        <v>1932</v>
      </c>
      <c r="G28" s="351">
        <v>30</v>
      </c>
      <c r="H28" s="371" t="s">
        <v>896</v>
      </c>
      <c r="I28" s="21">
        <v>1</v>
      </c>
      <c r="J28" s="22" t="s">
        <v>291</v>
      </c>
      <c r="K28" s="23" t="s">
        <v>896</v>
      </c>
      <c r="L28" s="24" t="s">
        <v>896</v>
      </c>
      <c r="M28" s="48" t="s">
        <v>896</v>
      </c>
      <c r="N28" s="48" t="s">
        <v>896</v>
      </c>
      <c r="O28" s="25"/>
      <c r="P28" s="23"/>
      <c r="S28" s="285"/>
      <c r="T28" s="283"/>
      <c r="Y28" s="384"/>
      <c r="Z28" s="384"/>
    </row>
    <row r="29" spans="1:26" s="18" customFormat="1" ht="38.25" customHeight="1">
      <c r="A29" s="21">
        <v>22</v>
      </c>
      <c r="B29" s="367">
        <v>103</v>
      </c>
      <c r="C29" s="368">
        <v>36940</v>
      </c>
      <c r="D29" s="369" t="s">
        <v>641</v>
      </c>
      <c r="E29" s="369" t="s">
        <v>639</v>
      </c>
      <c r="F29" s="370">
        <v>2006</v>
      </c>
      <c r="G29" s="351">
        <v>26</v>
      </c>
      <c r="H29" s="371">
        <v>10</v>
      </c>
      <c r="I29" s="21">
        <v>2</v>
      </c>
      <c r="J29" s="22" t="s">
        <v>292</v>
      </c>
      <c r="K29" s="23">
        <v>231</v>
      </c>
      <c r="L29" s="24" t="s">
        <v>574</v>
      </c>
      <c r="M29" s="48" t="s">
        <v>772</v>
      </c>
      <c r="N29" s="48" t="s">
        <v>773</v>
      </c>
      <c r="O29" s="25">
        <v>1640</v>
      </c>
      <c r="P29" s="23">
        <v>4</v>
      </c>
      <c r="S29" s="285"/>
      <c r="T29" s="283"/>
      <c r="Y29" s="384"/>
      <c r="Z29" s="384"/>
    </row>
    <row r="30" spans="1:26" s="18" customFormat="1" ht="38.25" customHeight="1">
      <c r="A30" s="21" t="s">
        <v>574</v>
      </c>
      <c r="B30" s="367">
        <v>227</v>
      </c>
      <c r="C30" s="368">
        <v>36721</v>
      </c>
      <c r="D30" s="369" t="s">
        <v>764</v>
      </c>
      <c r="E30" s="369" t="s">
        <v>765</v>
      </c>
      <c r="F30" s="370" t="s">
        <v>617</v>
      </c>
      <c r="G30" s="351" t="s">
        <v>924</v>
      </c>
      <c r="H30" s="371">
        <v>3</v>
      </c>
      <c r="I30" s="21">
        <v>3</v>
      </c>
      <c r="J30" s="22" t="s">
        <v>293</v>
      </c>
      <c r="K30" s="23">
        <v>229</v>
      </c>
      <c r="L30" s="24">
        <v>36526</v>
      </c>
      <c r="M30" s="48" t="s">
        <v>768</v>
      </c>
      <c r="N30" s="48" t="s">
        <v>769</v>
      </c>
      <c r="O30" s="25">
        <v>1496</v>
      </c>
      <c r="P30" s="23">
        <v>2</v>
      </c>
      <c r="S30" s="285"/>
      <c r="T30" s="283"/>
      <c r="Y30" s="384"/>
      <c r="Z30" s="384"/>
    </row>
    <row r="31" spans="1:26" s="18" customFormat="1" ht="38.25" customHeight="1">
      <c r="A31" s="21"/>
      <c r="B31" s="367" t="s">
        <v>896</v>
      </c>
      <c r="C31" s="368" t="s">
        <v>896</v>
      </c>
      <c r="D31" s="369" t="s">
        <v>896</v>
      </c>
      <c r="E31" s="369" t="s">
        <v>896</v>
      </c>
      <c r="F31" s="370" t="s">
        <v>896</v>
      </c>
      <c r="G31" s="351" t="s">
        <v>924</v>
      </c>
      <c r="H31" s="371">
        <v>23</v>
      </c>
      <c r="I31" s="21">
        <v>4</v>
      </c>
      <c r="J31" s="22" t="s">
        <v>294</v>
      </c>
      <c r="K31" s="23">
        <v>227</v>
      </c>
      <c r="L31" s="24">
        <v>36721</v>
      </c>
      <c r="M31" s="48" t="s">
        <v>764</v>
      </c>
      <c r="N31" s="48" t="s">
        <v>765</v>
      </c>
      <c r="O31" s="25" t="s">
        <v>617</v>
      </c>
      <c r="P31" s="23" t="s">
        <v>574</v>
      </c>
      <c r="S31" s="285"/>
      <c r="T31" s="283"/>
      <c r="Y31" s="384"/>
      <c r="Z31" s="384"/>
    </row>
    <row r="32" spans="1:26" s="18" customFormat="1" ht="38.25" customHeight="1">
      <c r="A32" s="21"/>
      <c r="B32" s="367" t="s">
        <v>896</v>
      </c>
      <c r="C32" s="368" t="s">
        <v>896</v>
      </c>
      <c r="D32" s="369" t="s">
        <v>896</v>
      </c>
      <c r="E32" s="369" t="s">
        <v>896</v>
      </c>
      <c r="F32" s="370" t="s">
        <v>896</v>
      </c>
      <c r="G32" s="351" t="s">
        <v>924</v>
      </c>
      <c r="H32" s="371">
        <v>2</v>
      </c>
      <c r="I32" s="21">
        <v>5</v>
      </c>
      <c r="J32" s="22" t="s">
        <v>295</v>
      </c>
      <c r="K32" s="23">
        <v>228</v>
      </c>
      <c r="L32" s="24">
        <v>36528</v>
      </c>
      <c r="M32" s="48" t="s">
        <v>766</v>
      </c>
      <c r="N32" s="48" t="s">
        <v>767</v>
      </c>
      <c r="O32" s="25">
        <v>1465</v>
      </c>
      <c r="P32" s="23">
        <v>1</v>
      </c>
      <c r="S32" s="285"/>
      <c r="T32" s="283"/>
      <c r="Y32" s="384"/>
      <c r="Z32" s="384"/>
    </row>
    <row r="33" spans="1:26" s="18" customFormat="1" ht="38.25" customHeight="1">
      <c r="A33" s="21"/>
      <c r="B33" s="367" t="s">
        <v>896</v>
      </c>
      <c r="C33" s="368" t="s">
        <v>896</v>
      </c>
      <c r="D33" s="369" t="s">
        <v>896</v>
      </c>
      <c r="E33" s="369" t="s">
        <v>896</v>
      </c>
      <c r="F33" s="370" t="s">
        <v>896</v>
      </c>
      <c r="G33" s="351" t="s">
        <v>924</v>
      </c>
      <c r="H33" s="371">
        <v>6</v>
      </c>
      <c r="I33" s="21">
        <v>6</v>
      </c>
      <c r="J33" s="22" t="s">
        <v>296</v>
      </c>
      <c r="K33" s="23">
        <v>230</v>
      </c>
      <c r="L33" s="24">
        <v>36669</v>
      </c>
      <c r="M33" s="48" t="s">
        <v>770</v>
      </c>
      <c r="N33" s="48" t="s">
        <v>771</v>
      </c>
      <c r="O33" s="25">
        <v>1579</v>
      </c>
      <c r="P33" s="23">
        <v>3</v>
      </c>
      <c r="S33" s="285"/>
      <c r="T33" s="283"/>
      <c r="Y33" s="384"/>
      <c r="Z33" s="384"/>
    </row>
    <row r="34" spans="1:26" s="18" customFormat="1" ht="38.25" customHeight="1">
      <c r="A34" s="21"/>
      <c r="B34" s="367" t="s">
        <v>896</v>
      </c>
      <c r="C34" s="368" t="s">
        <v>896</v>
      </c>
      <c r="D34" s="369" t="s">
        <v>896</v>
      </c>
      <c r="E34" s="369" t="s">
        <v>896</v>
      </c>
      <c r="F34" s="370" t="s">
        <v>896</v>
      </c>
      <c r="G34" s="351" t="s">
        <v>924</v>
      </c>
      <c r="H34" s="371">
        <v>12</v>
      </c>
      <c r="I34" s="21">
        <v>7</v>
      </c>
      <c r="J34" s="22" t="s">
        <v>297</v>
      </c>
      <c r="K34" s="23">
        <v>232</v>
      </c>
      <c r="L34" s="24">
        <v>36528</v>
      </c>
      <c r="M34" s="48" t="s">
        <v>774</v>
      </c>
      <c r="N34" s="48" t="s">
        <v>775</v>
      </c>
      <c r="O34" s="25">
        <v>1670</v>
      </c>
      <c r="P34" s="23">
        <v>5</v>
      </c>
      <c r="S34" s="285"/>
      <c r="T34" s="283"/>
      <c r="Y34" s="384"/>
      <c r="Z34" s="384"/>
    </row>
    <row r="35" spans="1:26" s="18" customFormat="1" ht="38.25" customHeight="1">
      <c r="A35" s="21"/>
      <c r="B35" s="367" t="s">
        <v>896</v>
      </c>
      <c r="C35" s="368" t="s">
        <v>896</v>
      </c>
      <c r="D35" s="369" t="s">
        <v>896</v>
      </c>
      <c r="E35" s="369" t="s">
        <v>896</v>
      </c>
      <c r="F35" s="370" t="s">
        <v>896</v>
      </c>
      <c r="G35" s="351" t="s">
        <v>924</v>
      </c>
      <c r="H35" s="371">
        <v>14</v>
      </c>
      <c r="I35" s="21">
        <v>8</v>
      </c>
      <c r="J35" s="22" t="s">
        <v>298</v>
      </c>
      <c r="K35" s="23">
        <v>233</v>
      </c>
      <c r="L35" s="24">
        <v>36874</v>
      </c>
      <c r="M35" s="48" t="s">
        <v>776</v>
      </c>
      <c r="N35" s="48" t="s">
        <v>777</v>
      </c>
      <c r="O35" s="25">
        <v>1758</v>
      </c>
      <c r="P35" s="23">
        <v>6</v>
      </c>
      <c r="S35" s="285"/>
      <c r="T35" s="283"/>
      <c r="Y35" s="384"/>
      <c r="Z35" s="384"/>
    </row>
    <row r="36" spans="1:26" s="18" customFormat="1" ht="29.25" hidden="1" customHeight="1">
      <c r="A36" s="21"/>
      <c r="B36" s="367" t="s">
        <v>896</v>
      </c>
      <c r="C36" s="368" t="s">
        <v>896</v>
      </c>
      <c r="D36" s="369" t="s">
        <v>896</v>
      </c>
      <c r="E36" s="369" t="s">
        <v>896</v>
      </c>
      <c r="F36" s="370" t="s">
        <v>896</v>
      </c>
      <c r="G36" s="351" t="s">
        <v>924</v>
      </c>
      <c r="H36" s="371" t="s">
        <v>896</v>
      </c>
      <c r="I36" s="293" t="s">
        <v>42</v>
      </c>
      <c r="J36" s="294"/>
      <c r="K36" s="294"/>
      <c r="L36" s="294"/>
      <c r="M36" s="296" t="s">
        <v>589</v>
      </c>
      <c r="N36" s="297"/>
      <c r="O36" s="294"/>
      <c r="P36" s="295"/>
      <c r="S36" s="285"/>
      <c r="T36" s="283"/>
      <c r="Y36" s="384"/>
      <c r="Z36" s="384"/>
    </row>
    <row r="37" spans="1:26" s="18" customFormat="1" ht="29.25" hidden="1" customHeight="1">
      <c r="A37" s="21"/>
      <c r="B37" s="367" t="s">
        <v>896</v>
      </c>
      <c r="C37" s="368" t="s">
        <v>896</v>
      </c>
      <c r="D37" s="369" t="s">
        <v>896</v>
      </c>
      <c r="E37" s="369" t="s">
        <v>896</v>
      </c>
      <c r="F37" s="370" t="s">
        <v>896</v>
      </c>
      <c r="G37" s="351" t="s">
        <v>924</v>
      </c>
      <c r="H37" s="371" t="s">
        <v>896</v>
      </c>
      <c r="I37" s="47" t="s">
        <v>11</v>
      </c>
      <c r="J37" s="44" t="s">
        <v>75</v>
      </c>
      <c r="K37" s="44" t="s">
        <v>74</v>
      </c>
      <c r="L37" s="45" t="s">
        <v>12</v>
      </c>
      <c r="M37" s="46" t="s">
        <v>13</v>
      </c>
      <c r="N37" s="46" t="s">
        <v>179</v>
      </c>
      <c r="O37" s="44" t="s">
        <v>14</v>
      </c>
      <c r="P37" s="44" t="s">
        <v>26</v>
      </c>
      <c r="S37" s="285"/>
      <c r="T37" s="283"/>
      <c r="Y37" s="384"/>
      <c r="Z37" s="384"/>
    </row>
    <row r="38" spans="1:26" s="18" customFormat="1" ht="29.25" hidden="1" customHeight="1">
      <c r="A38" s="21"/>
      <c r="B38" s="367" t="s">
        <v>896</v>
      </c>
      <c r="C38" s="368" t="s">
        <v>896</v>
      </c>
      <c r="D38" s="369" t="s">
        <v>896</v>
      </c>
      <c r="E38" s="369" t="s">
        <v>896</v>
      </c>
      <c r="F38" s="370" t="s">
        <v>896</v>
      </c>
      <c r="G38" s="351" t="s">
        <v>924</v>
      </c>
      <c r="H38" s="371" t="s">
        <v>896</v>
      </c>
      <c r="I38" s="21">
        <v>1</v>
      </c>
      <c r="J38" s="22" t="s">
        <v>299</v>
      </c>
      <c r="K38" s="23" t="s">
        <v>896</v>
      </c>
      <c r="L38" s="24" t="s">
        <v>896</v>
      </c>
      <c r="M38" s="48" t="s">
        <v>896</v>
      </c>
      <c r="N38" s="48" t="s">
        <v>896</v>
      </c>
      <c r="O38" s="25"/>
      <c r="P38" s="23"/>
      <c r="S38" s="285"/>
      <c r="T38" s="283"/>
      <c r="Y38" s="384"/>
      <c r="Z38" s="384"/>
    </row>
    <row r="39" spans="1:26" s="18" customFormat="1" ht="29.25" hidden="1" customHeight="1">
      <c r="A39" s="21"/>
      <c r="B39" s="367" t="s">
        <v>896</v>
      </c>
      <c r="C39" s="368" t="s">
        <v>896</v>
      </c>
      <c r="D39" s="369" t="s">
        <v>896</v>
      </c>
      <c r="E39" s="369" t="s">
        <v>896</v>
      </c>
      <c r="F39" s="370" t="s">
        <v>896</v>
      </c>
      <c r="G39" s="351" t="s">
        <v>924</v>
      </c>
      <c r="H39" s="371" t="s">
        <v>896</v>
      </c>
      <c r="I39" s="21">
        <v>2</v>
      </c>
      <c r="J39" s="22" t="s">
        <v>300</v>
      </c>
      <c r="K39" s="23" t="s">
        <v>896</v>
      </c>
      <c r="L39" s="24" t="s">
        <v>896</v>
      </c>
      <c r="M39" s="48" t="s">
        <v>896</v>
      </c>
      <c r="N39" s="48" t="s">
        <v>896</v>
      </c>
      <c r="O39" s="25"/>
      <c r="P39" s="23"/>
      <c r="S39" s="285"/>
      <c r="T39" s="283"/>
      <c r="Y39" s="384"/>
      <c r="Z39" s="384"/>
    </row>
    <row r="40" spans="1:26" s="18" customFormat="1" ht="29.25" hidden="1" customHeight="1">
      <c r="A40" s="21"/>
      <c r="B40" s="367" t="s">
        <v>896</v>
      </c>
      <c r="C40" s="368" t="s">
        <v>896</v>
      </c>
      <c r="D40" s="369" t="s">
        <v>896</v>
      </c>
      <c r="E40" s="369" t="s">
        <v>896</v>
      </c>
      <c r="F40" s="370" t="s">
        <v>896</v>
      </c>
      <c r="G40" s="351" t="s">
        <v>924</v>
      </c>
      <c r="H40" s="371" t="s">
        <v>896</v>
      </c>
      <c r="I40" s="21">
        <v>3</v>
      </c>
      <c r="J40" s="22" t="s">
        <v>301</v>
      </c>
      <c r="K40" s="23" t="s">
        <v>896</v>
      </c>
      <c r="L40" s="24" t="s">
        <v>896</v>
      </c>
      <c r="M40" s="48" t="s">
        <v>896</v>
      </c>
      <c r="N40" s="48" t="s">
        <v>896</v>
      </c>
      <c r="O40" s="25"/>
      <c r="P40" s="23"/>
      <c r="S40" s="285"/>
      <c r="T40" s="283"/>
      <c r="Y40" s="384"/>
      <c r="Z40" s="384"/>
    </row>
    <row r="41" spans="1:26" s="18" customFormat="1" ht="29.25" hidden="1" customHeight="1">
      <c r="A41" s="21"/>
      <c r="B41" s="367" t="s">
        <v>896</v>
      </c>
      <c r="C41" s="368" t="s">
        <v>896</v>
      </c>
      <c r="D41" s="369" t="s">
        <v>896</v>
      </c>
      <c r="E41" s="369" t="s">
        <v>896</v>
      </c>
      <c r="F41" s="370" t="s">
        <v>896</v>
      </c>
      <c r="G41" s="351" t="s">
        <v>924</v>
      </c>
      <c r="H41" s="371" t="s">
        <v>896</v>
      </c>
      <c r="I41" s="21">
        <v>4</v>
      </c>
      <c r="J41" s="22" t="s">
        <v>302</v>
      </c>
      <c r="K41" s="23" t="s">
        <v>896</v>
      </c>
      <c r="L41" s="24" t="s">
        <v>896</v>
      </c>
      <c r="M41" s="48" t="s">
        <v>896</v>
      </c>
      <c r="N41" s="48" t="s">
        <v>896</v>
      </c>
      <c r="O41" s="25"/>
      <c r="P41" s="23"/>
      <c r="S41" s="285"/>
      <c r="T41" s="283"/>
      <c r="Y41" s="384"/>
      <c r="Z41" s="384"/>
    </row>
    <row r="42" spans="1:26" s="18" customFormat="1" ht="29.25" hidden="1" customHeight="1">
      <c r="A42" s="21"/>
      <c r="B42" s="367" t="s">
        <v>896</v>
      </c>
      <c r="C42" s="368" t="s">
        <v>896</v>
      </c>
      <c r="D42" s="369" t="s">
        <v>896</v>
      </c>
      <c r="E42" s="369" t="s">
        <v>896</v>
      </c>
      <c r="F42" s="370" t="s">
        <v>896</v>
      </c>
      <c r="G42" s="351" t="s">
        <v>924</v>
      </c>
      <c r="H42" s="371" t="s">
        <v>896</v>
      </c>
      <c r="I42" s="21">
        <v>5</v>
      </c>
      <c r="J42" s="22" t="s">
        <v>303</v>
      </c>
      <c r="K42" s="23" t="s">
        <v>896</v>
      </c>
      <c r="L42" s="24" t="s">
        <v>896</v>
      </c>
      <c r="M42" s="48" t="s">
        <v>896</v>
      </c>
      <c r="N42" s="48" t="s">
        <v>896</v>
      </c>
      <c r="O42" s="25"/>
      <c r="P42" s="23"/>
      <c r="S42" s="285"/>
      <c r="T42" s="283"/>
      <c r="Y42" s="384"/>
      <c r="Z42" s="384"/>
    </row>
    <row r="43" spans="1:26" s="18" customFormat="1" ht="29.25" hidden="1" customHeight="1">
      <c r="A43" s="21"/>
      <c r="B43" s="367" t="s">
        <v>896</v>
      </c>
      <c r="C43" s="368" t="s">
        <v>896</v>
      </c>
      <c r="D43" s="369" t="s">
        <v>896</v>
      </c>
      <c r="E43" s="369" t="s">
        <v>896</v>
      </c>
      <c r="F43" s="370" t="s">
        <v>896</v>
      </c>
      <c r="G43" s="351" t="s">
        <v>924</v>
      </c>
      <c r="H43" s="371" t="s">
        <v>896</v>
      </c>
      <c r="I43" s="21">
        <v>6</v>
      </c>
      <c r="J43" s="22" t="s">
        <v>304</v>
      </c>
      <c r="K43" s="23" t="s">
        <v>896</v>
      </c>
      <c r="L43" s="24" t="s">
        <v>896</v>
      </c>
      <c r="M43" s="48" t="s">
        <v>896</v>
      </c>
      <c r="N43" s="48" t="s">
        <v>896</v>
      </c>
      <c r="O43" s="25"/>
      <c r="P43" s="23"/>
      <c r="S43" s="285"/>
      <c r="T43" s="283"/>
      <c r="Y43" s="384"/>
      <c r="Z43" s="384"/>
    </row>
    <row r="44" spans="1:26" s="18" customFormat="1" ht="29.25" hidden="1" customHeight="1">
      <c r="A44" s="21"/>
      <c r="B44" s="367" t="s">
        <v>896</v>
      </c>
      <c r="C44" s="368" t="s">
        <v>896</v>
      </c>
      <c r="D44" s="369" t="s">
        <v>896</v>
      </c>
      <c r="E44" s="369" t="s">
        <v>896</v>
      </c>
      <c r="F44" s="370" t="s">
        <v>896</v>
      </c>
      <c r="G44" s="351" t="s">
        <v>924</v>
      </c>
      <c r="H44" s="371" t="s">
        <v>896</v>
      </c>
      <c r="I44" s="21">
        <v>7</v>
      </c>
      <c r="J44" s="22" t="s">
        <v>305</v>
      </c>
      <c r="K44" s="23" t="s">
        <v>896</v>
      </c>
      <c r="L44" s="24" t="s">
        <v>896</v>
      </c>
      <c r="M44" s="48" t="s">
        <v>896</v>
      </c>
      <c r="N44" s="48" t="s">
        <v>896</v>
      </c>
      <c r="O44" s="25"/>
      <c r="P44" s="23"/>
      <c r="S44" s="285"/>
      <c r="T44" s="283"/>
      <c r="Y44" s="384"/>
      <c r="Z44" s="384"/>
    </row>
    <row r="45" spans="1:26" s="18" customFormat="1" ht="29.25" hidden="1" customHeight="1">
      <c r="A45" s="21"/>
      <c r="B45" s="367" t="s">
        <v>896</v>
      </c>
      <c r="C45" s="368" t="s">
        <v>896</v>
      </c>
      <c r="D45" s="369" t="s">
        <v>896</v>
      </c>
      <c r="E45" s="369" t="s">
        <v>896</v>
      </c>
      <c r="F45" s="370" t="s">
        <v>896</v>
      </c>
      <c r="G45" s="351" t="s">
        <v>924</v>
      </c>
      <c r="H45" s="371" t="s">
        <v>896</v>
      </c>
      <c r="I45" s="21">
        <v>8</v>
      </c>
      <c r="J45" s="22" t="s">
        <v>306</v>
      </c>
      <c r="K45" s="23" t="s">
        <v>896</v>
      </c>
      <c r="L45" s="24" t="s">
        <v>896</v>
      </c>
      <c r="M45" s="48" t="s">
        <v>896</v>
      </c>
      <c r="N45" s="48" t="s">
        <v>896</v>
      </c>
      <c r="O45" s="25"/>
      <c r="P45" s="23"/>
      <c r="S45" s="285"/>
      <c r="T45" s="283"/>
      <c r="Y45" s="384"/>
      <c r="Z45" s="384"/>
    </row>
    <row r="46" spans="1:26" ht="13.5" customHeight="1">
      <c r="A46" s="33"/>
      <c r="B46" s="33"/>
      <c r="C46" s="34"/>
      <c r="D46" s="55"/>
      <c r="E46" s="35"/>
      <c r="F46" s="36"/>
      <c r="G46" s="37"/>
      <c r="I46" s="38"/>
      <c r="J46" s="39"/>
      <c r="K46" s="40"/>
      <c r="L46" s="41"/>
      <c r="M46" s="51"/>
      <c r="N46" s="51"/>
      <c r="O46" s="42"/>
      <c r="P46" s="40"/>
    </row>
    <row r="47" spans="1:26" ht="14.25" customHeight="1">
      <c r="A47" s="29" t="s">
        <v>18</v>
      </c>
      <c r="B47" s="29"/>
      <c r="C47" s="29"/>
      <c r="D47" s="56"/>
      <c r="E47" s="49" t="s">
        <v>0</v>
      </c>
      <c r="F47" s="43" t="s">
        <v>1</v>
      </c>
      <c r="G47" s="26"/>
      <c r="H47" s="30" t="s">
        <v>2</v>
      </c>
      <c r="I47" s="30"/>
      <c r="J47" s="30"/>
      <c r="K47" s="30"/>
      <c r="M47" s="52" t="s">
        <v>3</v>
      </c>
      <c r="N47" s="53" t="s">
        <v>3</v>
      </c>
      <c r="O47" s="26" t="s">
        <v>3</v>
      </c>
      <c r="P47" s="29"/>
      <c r="Q47" s="31"/>
    </row>
    <row r="101" spans="19:20">
      <c r="S101" s="302"/>
      <c r="T101" s="303"/>
    </row>
    <row r="65536" spans="1:1">
      <c r="A65536" s="26" t="s">
        <v>621</v>
      </c>
    </row>
  </sheetData>
  <mergeCells count="18">
    <mergeCell ref="N4:P4"/>
    <mergeCell ref="N5:P5"/>
    <mergeCell ref="G6:G7"/>
    <mergeCell ref="F6:F7"/>
    <mergeCell ref="A6:A7"/>
    <mergeCell ref="B6:B7"/>
    <mergeCell ref="A4:C4"/>
    <mergeCell ref="C6:C7"/>
    <mergeCell ref="D6:D7"/>
    <mergeCell ref="E6:E7"/>
    <mergeCell ref="D4:E4"/>
    <mergeCell ref="A1:P1"/>
    <mergeCell ref="A2:P2"/>
    <mergeCell ref="A3:C3"/>
    <mergeCell ref="D3:E3"/>
    <mergeCell ref="F3:G3"/>
    <mergeCell ref="N3:P3"/>
    <mergeCell ref="I3:K3"/>
  </mergeCells>
  <conditionalFormatting sqref="F8:F45">
    <cfRule type="cellIs" dxfId="5" priority="6" operator="lessThan">
      <formula>$I$3</formula>
    </cfRule>
  </conditionalFormatting>
  <conditionalFormatting sqref="D1:D1048576">
    <cfRule type="containsText" dxfId="4" priority="2" operator="containsText" text="(F)">
      <formula>NOT(ISERROR(SEARCH("(F)",D1)))</formula>
    </cfRule>
    <cfRule type="containsText" dxfId="3" priority="1" operator="containsText" text="(F)">
      <formula>NOT(ISERROR(SEARCH("(F)",D1)))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codeName="Sayfa17">
    <tabColor rgb="FFFFC000"/>
  </sheetPr>
  <dimension ref="A1:Z65536"/>
  <sheetViews>
    <sheetView view="pageBreakPreview" zoomScale="90" zoomScaleSheetLayoutView="90" workbookViewId="0">
      <selection activeCell="Z1" sqref="Z1:Z1048576"/>
    </sheetView>
  </sheetViews>
  <sheetFormatPr defaultRowHeight="12.75"/>
  <cols>
    <col min="1" max="1" width="6" style="87" customWidth="1"/>
    <col min="2" max="2" width="10.28515625" style="87" hidden="1" customWidth="1"/>
    <col min="3" max="3" width="7" style="87" customWidth="1"/>
    <col min="4" max="4" width="13.5703125" style="88" customWidth="1"/>
    <col min="5" max="5" width="15.85546875" style="87" bestFit="1" customWidth="1"/>
    <col min="6" max="6" width="31.140625" style="3" customWidth="1"/>
    <col min="7" max="7" width="10.85546875" style="3" customWidth="1"/>
    <col min="8" max="8" width="10.7109375" style="3" customWidth="1"/>
    <col min="9" max="9" width="11.5703125" style="3" customWidth="1"/>
    <col min="10" max="10" width="10.85546875" style="3" customWidth="1"/>
    <col min="11" max="11" width="10.5703125" style="89" customWidth="1"/>
    <col min="12" max="12" width="7.7109375" style="87" customWidth="1"/>
    <col min="13" max="13" width="9.140625" style="3" customWidth="1"/>
    <col min="14" max="16384" width="9.140625" style="3"/>
  </cols>
  <sheetData>
    <row r="1" spans="1:26" ht="48.75" customHeight="1">
      <c r="A1" s="555" t="str">
        <f>'YARIŞMA BİLGİLERİ'!A2:K2</f>
        <v>Gençlik ve Spor Bakanlığı
Spor Genel Müdürlüğü
Spor Faaliyetleri Daire Başkanlığı</v>
      </c>
      <c r="B1" s="555"/>
      <c r="C1" s="555"/>
      <c r="D1" s="555"/>
      <c r="E1" s="555"/>
      <c r="F1" s="555"/>
      <c r="G1" s="555"/>
      <c r="H1" s="555"/>
      <c r="I1" s="555"/>
      <c r="J1" s="555"/>
      <c r="K1" s="555"/>
      <c r="L1" s="555"/>
      <c r="M1" s="555"/>
    </row>
    <row r="2" spans="1:26" ht="25.5" customHeight="1">
      <c r="A2" s="556" t="str">
        <f>'YARIŞMA BİLGİLERİ'!A14:K14</f>
        <v>2013-14 Öğretim Yılı Okullararası Puanlı  Atletizm Türkiye Birinciliği Yarışmaları</v>
      </c>
      <c r="B2" s="556"/>
      <c r="C2" s="556"/>
      <c r="D2" s="556"/>
      <c r="E2" s="556"/>
      <c r="F2" s="556"/>
      <c r="G2" s="556"/>
      <c r="H2" s="556"/>
      <c r="I2" s="556"/>
      <c r="J2" s="556"/>
      <c r="K2" s="556"/>
      <c r="L2" s="556"/>
      <c r="M2" s="556"/>
    </row>
    <row r="3" spans="1:26" s="4" customFormat="1" ht="27" customHeight="1">
      <c r="A3" s="561" t="s">
        <v>89</v>
      </c>
      <c r="B3" s="561"/>
      <c r="C3" s="561"/>
      <c r="D3" s="559" t="str">
        <f>'YARIŞMA PROGRAMI'!B17</f>
        <v>Uzun Atlama</v>
      </c>
      <c r="E3" s="559"/>
      <c r="F3" s="417"/>
      <c r="G3" s="422"/>
      <c r="H3" s="423"/>
      <c r="I3" s="417"/>
      <c r="J3" s="418"/>
      <c r="K3" s="418"/>
      <c r="L3" s="418"/>
      <c r="M3" s="418"/>
    </row>
    <row r="4" spans="1:26" s="4" customFormat="1" ht="17.25" customHeight="1">
      <c r="A4" s="562" t="s">
        <v>90</v>
      </c>
      <c r="B4" s="562"/>
      <c r="C4" s="562"/>
      <c r="D4" s="557" t="str">
        <f>'YARIŞMA BİLGİLERİ'!F21</f>
        <v>Yıldız Erkekler</v>
      </c>
      <c r="E4" s="557"/>
      <c r="F4" s="646" t="str">
        <f>VLOOKUP(D3,'YARIŞMA PROGRAMI'!B7:E21,4,0)</f>
        <v>2 m/60x120 kireçten/4 hak</v>
      </c>
      <c r="G4" s="565"/>
      <c r="H4" s="565"/>
      <c r="I4" s="421" t="s">
        <v>88</v>
      </c>
      <c r="J4" s="563" t="str">
        <f>VLOOKUP(D3,'YARIŞMA PROGRAMI'!B7:C21,2,0)</f>
        <v>1 Haziran 2014 11.00</v>
      </c>
      <c r="K4" s="564"/>
      <c r="L4" s="564"/>
      <c r="M4" s="424"/>
    </row>
    <row r="5" spans="1:26" ht="21" customHeight="1">
      <c r="A5" s="5"/>
      <c r="B5" s="5"/>
      <c r="C5" s="5"/>
      <c r="D5" s="9"/>
      <c r="E5" s="6"/>
      <c r="F5" s="7"/>
      <c r="G5" s="8"/>
      <c r="H5" s="8"/>
      <c r="I5" s="8"/>
      <c r="J5" s="8"/>
      <c r="K5" s="552">
        <f ca="1">NOW()</f>
        <v>41791.860605208334</v>
      </c>
      <c r="L5" s="552"/>
    </row>
    <row r="6" spans="1:26" ht="15.75">
      <c r="A6" s="553" t="s">
        <v>6</v>
      </c>
      <c r="B6" s="553"/>
      <c r="C6" s="558" t="s">
        <v>73</v>
      </c>
      <c r="D6" s="558" t="s">
        <v>92</v>
      </c>
      <c r="E6" s="553" t="s">
        <v>7</v>
      </c>
      <c r="F6" s="553" t="s">
        <v>43</v>
      </c>
      <c r="G6" s="554" t="s">
        <v>34</v>
      </c>
      <c r="H6" s="554"/>
      <c r="I6" s="554"/>
      <c r="J6" s="554"/>
      <c r="K6" s="560" t="s">
        <v>8</v>
      </c>
      <c r="L6" s="560" t="s">
        <v>138</v>
      </c>
      <c r="M6" s="560" t="s">
        <v>590</v>
      </c>
    </row>
    <row r="7" spans="1:26" ht="24.75" customHeight="1">
      <c r="A7" s="553"/>
      <c r="B7" s="553"/>
      <c r="C7" s="558"/>
      <c r="D7" s="558"/>
      <c r="E7" s="553"/>
      <c r="F7" s="553"/>
      <c r="G7" s="90">
        <v>1</v>
      </c>
      <c r="H7" s="90">
        <v>2</v>
      </c>
      <c r="I7" s="90">
        <v>3</v>
      </c>
      <c r="J7" s="90">
        <v>4</v>
      </c>
      <c r="K7" s="560"/>
      <c r="L7" s="560"/>
      <c r="M7" s="560"/>
    </row>
    <row r="8" spans="1:26" s="81" customFormat="1" ht="51" customHeight="1">
      <c r="A8" s="91">
        <v>1</v>
      </c>
      <c r="B8" s="92" t="s">
        <v>198</v>
      </c>
      <c r="C8" s="93">
        <f>IF(ISERROR(VLOOKUP(B8,'KAYIT LİSTESİ'!$B$4:$H$1022,3,0)),"",(VLOOKUP(B8,'KAYIT LİSTESİ'!$B$4:$H$1022,3,0)))</f>
        <v>269</v>
      </c>
      <c r="D8" s="94">
        <f>IF(ISERROR(VLOOKUP(B8,'KAYIT LİSTESİ'!$B$4:$H$1022,4,0)),"",(VLOOKUP(B8,'KAYIT LİSTESİ'!$B$4:$H$1022,4,0)))</f>
        <v>36621</v>
      </c>
      <c r="E8" s="193" t="str">
        <f>IF(ISERROR(VLOOKUP(B8,'KAYIT LİSTESİ'!$B$4:$H$1022,5,0)),"",(VLOOKUP(B8,'KAYIT LİSTESİ'!$B$4:$H$1022,5,0)))</f>
        <v>SAMET SAĞLAM (F)</v>
      </c>
      <c r="F8" s="193" t="str">
        <f>IF(ISERROR(VLOOKUP(B8,'KAYIT LİSTESİ'!$B$4:$H$1022,6,0)),"",(VLOOKUP(B8,'KAYIT LİSTESİ'!$B$4:$H$1022,6,0)))</f>
        <v>GÜLBAHÇESİ ORTAOKULU</v>
      </c>
      <c r="G8" s="179">
        <v>610</v>
      </c>
      <c r="H8" s="179">
        <v>586</v>
      </c>
      <c r="I8" s="179">
        <v>577</v>
      </c>
      <c r="J8" s="224">
        <v>574</v>
      </c>
      <c r="K8" s="301">
        <f t="shared" ref="K8:K26" si="0">IF(COUNT(G8:J8)=0,"",MAX(G8:J8))</f>
        <v>610</v>
      </c>
      <c r="L8" s="300"/>
      <c r="M8" s="298" t="s">
        <v>938</v>
      </c>
      <c r="Z8" s="387"/>
    </row>
    <row r="9" spans="1:26" s="81" customFormat="1" ht="51" customHeight="1">
      <c r="A9" s="91">
        <v>2</v>
      </c>
      <c r="B9" s="92" t="s">
        <v>197</v>
      </c>
      <c r="C9" s="93">
        <f>IF(ISERROR(VLOOKUP(B9,'KAYIT LİSTESİ'!$B$4:$H$1022,3,0)),"",(VLOOKUP(B9,'KAYIT LİSTESİ'!$B$4:$H$1022,3,0)))</f>
        <v>268</v>
      </c>
      <c r="D9" s="94">
        <f>IF(ISERROR(VLOOKUP(B9,'KAYIT LİSTESİ'!$B$4:$H$1022,4,0)),"",(VLOOKUP(B9,'KAYIT LİSTESİ'!$B$4:$H$1022,4,0)))</f>
        <v>36526</v>
      </c>
      <c r="E9" s="193" t="str">
        <f>IF(ISERROR(VLOOKUP(B9,'KAYIT LİSTESİ'!$B$4:$H$1022,5,0)),"",(VLOOKUP(B9,'KAYIT LİSTESİ'!$B$4:$H$1022,5,0)))</f>
        <v>YUSUF ŞAŞMAZ (F)</v>
      </c>
      <c r="F9" s="193" t="str">
        <f>IF(ISERROR(VLOOKUP(B9,'KAYIT LİSTESİ'!$B$4:$H$1022,6,0)),"",(VLOOKUP(B9,'KAYIT LİSTESİ'!$B$4:$H$1022,6,0)))</f>
        <v>FETHİYE GAZİ ORTAOKULU</v>
      </c>
      <c r="G9" s="179">
        <v>579</v>
      </c>
      <c r="H9" s="179" t="s">
        <v>911</v>
      </c>
      <c r="I9" s="179" t="s">
        <v>911</v>
      </c>
      <c r="J9" s="224">
        <v>587</v>
      </c>
      <c r="K9" s="301">
        <f t="shared" si="0"/>
        <v>587</v>
      </c>
      <c r="L9" s="300"/>
      <c r="M9" s="298" t="s">
        <v>913</v>
      </c>
      <c r="Z9" s="387"/>
    </row>
    <row r="10" spans="1:26" s="81" customFormat="1" ht="51" customHeight="1">
      <c r="A10" s="91">
        <v>3</v>
      </c>
      <c r="B10" s="92" t="s">
        <v>195</v>
      </c>
      <c r="C10" s="93">
        <f>IF(ISERROR(VLOOKUP(B10,'KAYIT LİSTESİ'!$B$4:$H$1022,3,0)),"",(VLOOKUP(B10,'KAYIT LİSTESİ'!$B$4:$H$1022,3,0)))</f>
        <v>157</v>
      </c>
      <c r="D10" s="94">
        <f>IF(ISERROR(VLOOKUP(B10,'KAYIT LİSTESİ'!$B$4:$H$1022,4,0)),"",(VLOOKUP(B10,'KAYIT LİSTESİ'!$B$4:$H$1022,4,0)))</f>
        <v>36540</v>
      </c>
      <c r="E10" s="193" t="str">
        <f>IF(ISERROR(VLOOKUP(B10,'KAYIT LİSTESİ'!$B$4:$H$1022,5,0)),"",(VLOOKUP(B10,'KAYIT LİSTESİ'!$B$4:$H$1022,5,0)))</f>
        <v>MUSTAFA YORULMAZ</v>
      </c>
      <c r="F10" s="193" t="str">
        <f>IF(ISERROR(VLOOKUP(B10,'KAYIT LİSTESİ'!$B$4:$H$1022,6,0)),"",(VLOOKUP(B10,'KAYIT LİSTESİ'!$B$4:$H$1022,6,0)))</f>
        <v>KKTC YAKIN DOĞU KOLEJİ</v>
      </c>
      <c r="G10" s="179">
        <v>556</v>
      </c>
      <c r="H10" s="179">
        <v>580</v>
      </c>
      <c r="I10" s="179">
        <v>585</v>
      </c>
      <c r="J10" s="224">
        <v>556</v>
      </c>
      <c r="K10" s="301">
        <f t="shared" si="0"/>
        <v>585</v>
      </c>
      <c r="L10" s="300">
        <f>IF(LEN(K10)&gt;0,VLOOKUP(K10,Puanlar!$Z$4:$AF$110,7)-IF(COUNTIF(Puanlar!$Z$4:$AF$110,K10)=0,0,0)," ")</f>
        <v>47</v>
      </c>
      <c r="M10" s="298" t="s">
        <v>919</v>
      </c>
      <c r="Z10" s="387"/>
    </row>
    <row r="11" spans="1:26" s="81" customFormat="1" ht="51" customHeight="1">
      <c r="A11" s="91">
        <v>4</v>
      </c>
      <c r="B11" s="92" t="s">
        <v>185</v>
      </c>
      <c r="C11" s="93">
        <f>IF(ISERROR(VLOOKUP(B11,'KAYIT LİSTESİ'!$B$4:$H$1022,3,0)),"",(VLOOKUP(B11,'KAYIT LİSTESİ'!$B$4:$H$1022,3,0)))</f>
        <v>131</v>
      </c>
      <c r="D11" s="94">
        <f>IF(ISERROR(VLOOKUP(B11,'KAYIT LİSTESİ'!$B$4:$H$1022,4,0)),"",(VLOOKUP(B11,'KAYIT LİSTESİ'!$B$4:$H$1022,4,0)))</f>
        <v>36526</v>
      </c>
      <c r="E11" s="193" t="str">
        <f>IF(ISERROR(VLOOKUP(B11,'KAYIT LİSTESİ'!$B$4:$H$1022,5,0)),"",(VLOOKUP(B11,'KAYIT LİSTESİ'!$B$4:$H$1022,5,0)))</f>
        <v>ÖMER FARUK İÇYAR</v>
      </c>
      <c r="F11" s="193" t="str">
        <f>IF(ISERROR(VLOOKUP(B11,'KAYIT LİSTESİ'!$B$4:$H$1022,6,0)),"",(VLOOKUP(B11,'KAYIT LİSTESİ'!$B$4:$H$1022,6,0)))</f>
        <v>İSTANBUL-PENDİK 75.YIL MESUT YILMAZ ORTA O.</v>
      </c>
      <c r="G11" s="179">
        <v>567</v>
      </c>
      <c r="H11" s="179">
        <v>548</v>
      </c>
      <c r="I11" s="179">
        <v>564</v>
      </c>
      <c r="J11" s="224">
        <v>567</v>
      </c>
      <c r="K11" s="301">
        <f t="shared" si="0"/>
        <v>567</v>
      </c>
      <c r="L11" s="300">
        <f>IF(LEN(K11)&gt;0,VLOOKUP(K11,Puanlar!$Z$4:$AF$110,7)-IF(COUNTIF(Puanlar!$Z$4:$AF$110,K11)=0,0,0)," ")</f>
        <v>42</v>
      </c>
      <c r="M11" s="298" t="s">
        <v>933</v>
      </c>
      <c r="Z11" s="387"/>
    </row>
    <row r="12" spans="1:26" s="81" customFormat="1" ht="51" customHeight="1">
      <c r="A12" s="91">
        <v>5</v>
      </c>
      <c r="B12" s="92" t="s">
        <v>196</v>
      </c>
      <c r="C12" s="93">
        <f>IF(ISERROR(VLOOKUP(B12,'KAYIT LİSTESİ'!$B$4:$H$1022,3,0)),"",(VLOOKUP(B12,'KAYIT LİSTESİ'!$B$4:$H$1022,3,0)))</f>
        <v>267</v>
      </c>
      <c r="D12" s="94">
        <f>IF(ISERROR(VLOOKUP(B12,'KAYIT LİSTESİ'!$B$4:$H$1022,4,0)),"",(VLOOKUP(B12,'KAYIT LİSTESİ'!$B$4:$H$1022,4,0)))</f>
        <v>36535</v>
      </c>
      <c r="E12" s="193" t="str">
        <f>IF(ISERROR(VLOOKUP(B12,'KAYIT LİSTESİ'!$B$4:$H$1022,5,0)),"",(VLOOKUP(B12,'KAYIT LİSTESİ'!$B$4:$H$1022,5,0)))</f>
        <v>YÜCEL DEMİR (F)</v>
      </c>
      <c r="F12" s="193" t="str">
        <f>IF(ISERROR(VLOOKUP(B12,'KAYIT LİSTESİ'!$B$4:$H$1022,6,0)),"",(VLOOKUP(B12,'KAYIT LİSTESİ'!$B$4:$H$1022,6,0)))</f>
        <v>TOBB UZUNMEHMET ORTAOKULU</v>
      </c>
      <c r="G12" s="179" t="s">
        <v>911</v>
      </c>
      <c r="H12" s="179" t="s">
        <v>911</v>
      </c>
      <c r="I12" s="179" t="s">
        <v>911</v>
      </c>
      <c r="J12" s="224">
        <v>550</v>
      </c>
      <c r="K12" s="301">
        <f t="shared" si="0"/>
        <v>550</v>
      </c>
      <c r="L12" s="300"/>
      <c r="M12" s="298" t="s">
        <v>937</v>
      </c>
      <c r="Z12" s="387"/>
    </row>
    <row r="13" spans="1:26" s="81" customFormat="1" ht="51" customHeight="1">
      <c r="A13" s="91">
        <v>6</v>
      </c>
      <c r="B13" s="92" t="s">
        <v>190</v>
      </c>
      <c r="C13" s="93">
        <f>IF(ISERROR(VLOOKUP(B13,'KAYIT LİSTESİ'!$B$4:$H$1022,3,0)),"",(VLOOKUP(B13,'KAYIT LİSTESİ'!$B$4:$H$1022,3,0)))</f>
        <v>161</v>
      </c>
      <c r="D13" s="94">
        <f>IF(ISERROR(VLOOKUP(B13,'KAYIT LİSTESİ'!$B$4:$H$1022,4,0)),"",(VLOOKUP(B13,'KAYIT LİSTESİ'!$B$4:$H$1022,4,0)))</f>
        <v>36583</v>
      </c>
      <c r="E13" s="193" t="str">
        <f>IF(ISERROR(VLOOKUP(B13,'KAYIT LİSTESİ'!$B$4:$H$1022,5,0)),"",(VLOOKUP(B13,'KAYIT LİSTESİ'!$B$4:$H$1022,5,0)))</f>
        <v>BURAK KOÇAK</v>
      </c>
      <c r="F13" s="193" t="str">
        <f>IF(ISERROR(VLOOKUP(B13,'KAYIT LİSTESİ'!$B$4:$H$1022,6,0)),"",(VLOOKUP(B13,'KAYIT LİSTESİ'!$B$4:$H$1022,6,0)))</f>
        <v>MERSİN-SİLİFKE ATATÜRK ORTAOKULU</v>
      </c>
      <c r="G13" s="179" t="s">
        <v>911</v>
      </c>
      <c r="H13" s="179">
        <v>505</v>
      </c>
      <c r="I13" s="179">
        <v>522</v>
      </c>
      <c r="J13" s="224" t="s">
        <v>911</v>
      </c>
      <c r="K13" s="301">
        <f t="shared" si="0"/>
        <v>522</v>
      </c>
      <c r="L13" s="300">
        <f>IF(LEN(K13)&gt;0,VLOOKUP(K13,Puanlar!$Z$4:$AF$110,7)-IF(COUNTIF(Puanlar!$Z$4:$AF$110,K13)=0,0,0)," ")</f>
        <v>33</v>
      </c>
      <c r="M13" s="298" t="s">
        <v>913</v>
      </c>
      <c r="Z13" s="387"/>
    </row>
    <row r="14" spans="1:26" s="81" customFormat="1" ht="51" customHeight="1">
      <c r="A14" s="91">
        <v>7</v>
      </c>
      <c r="B14" s="92" t="s">
        <v>191</v>
      </c>
      <c r="C14" s="93">
        <f>IF(ISERROR(VLOOKUP(B14,'KAYIT LİSTESİ'!$B$4:$H$1022,3,0)),"",(VLOOKUP(B14,'KAYIT LİSTESİ'!$B$4:$H$1022,3,0)))</f>
        <v>138</v>
      </c>
      <c r="D14" s="94">
        <f>IF(ISERROR(VLOOKUP(B14,'KAYIT LİSTESİ'!$B$4:$H$1022,4,0)),"",(VLOOKUP(B14,'KAYIT LİSTESİ'!$B$4:$H$1022,4,0)))</f>
        <v>36558</v>
      </c>
      <c r="E14" s="193" t="str">
        <f>IF(ISERROR(VLOOKUP(B14,'KAYIT LİSTESİ'!$B$4:$H$1022,5,0)),"",(VLOOKUP(B14,'KAYIT LİSTESİ'!$B$4:$H$1022,5,0)))</f>
        <v>BURAK YÜCEER</v>
      </c>
      <c r="F14" s="193" t="str">
        <f>IF(ISERROR(VLOOKUP(B14,'KAYIT LİSTESİ'!$B$4:$H$1022,6,0)),"",(VLOOKUP(B14,'KAYIT LİSTESİ'!$B$4:$H$1022,6,0)))</f>
        <v>İZMİR-ŞEHİT TEĞMEN MURAT ARSLANTÜRK ORTAOKULU</v>
      </c>
      <c r="G14" s="179">
        <v>517</v>
      </c>
      <c r="H14" s="179">
        <v>494</v>
      </c>
      <c r="I14" s="179">
        <v>510</v>
      </c>
      <c r="J14" s="224">
        <v>482</v>
      </c>
      <c r="K14" s="301">
        <f t="shared" si="0"/>
        <v>517</v>
      </c>
      <c r="L14" s="300">
        <f>IF(LEN(K14)&gt;0,VLOOKUP(K14,Puanlar!$Z$4:$AF$110,7)-IF(COUNTIF(Puanlar!$Z$4:$AF$110,K14)=0,0,0)," ")</f>
        <v>32</v>
      </c>
      <c r="M14" s="298" t="s">
        <v>921</v>
      </c>
      <c r="Z14" s="387"/>
    </row>
    <row r="15" spans="1:26" s="81" customFormat="1" ht="51" customHeight="1">
      <c r="A15" s="91">
        <v>8</v>
      </c>
      <c r="B15" s="92" t="s">
        <v>183</v>
      </c>
      <c r="C15" s="93">
        <f>IF(ISERROR(VLOOKUP(B15,'KAYIT LİSTESİ'!$B$4:$H$1022,3,0)),"",(VLOOKUP(B15,'KAYIT LİSTESİ'!$B$4:$H$1022,3,0)))</f>
        <v>122</v>
      </c>
      <c r="D15" s="94">
        <f>IF(ISERROR(VLOOKUP(B15,'KAYIT LİSTESİ'!$B$4:$H$1022,4,0)),"",(VLOOKUP(B15,'KAYIT LİSTESİ'!$B$4:$H$1022,4,0)))</f>
        <v>37299</v>
      </c>
      <c r="E15" s="193" t="str">
        <f>IF(ISERROR(VLOOKUP(B15,'KAYIT LİSTESİ'!$B$4:$H$1022,5,0)),"",(VLOOKUP(B15,'KAYIT LİSTESİ'!$B$4:$H$1022,5,0)))</f>
        <v>HAMZA ŞİMŞEK</v>
      </c>
      <c r="F15" s="193" t="str">
        <f>IF(ISERROR(VLOOKUP(B15,'KAYIT LİSTESİ'!$B$4:$H$1022,6,0)),"",(VLOOKUP(B15,'KAYIT LİSTESİ'!$B$4:$H$1022,6,0)))</f>
        <v>İSTANBUL NAMIKKEMAL O O</v>
      </c>
      <c r="G15" s="179">
        <v>503</v>
      </c>
      <c r="H15" s="179">
        <v>509</v>
      </c>
      <c r="I15" s="179">
        <v>441</v>
      </c>
      <c r="J15" s="224">
        <v>470</v>
      </c>
      <c r="K15" s="301">
        <f t="shared" si="0"/>
        <v>509</v>
      </c>
      <c r="L15" s="300">
        <f>IF(LEN(K15)&gt;0,VLOOKUP(K15,Puanlar!$Z$4:$AF$110,7)-IF(COUNTIF(Puanlar!$Z$4:$AF$110,K15)=0,0,0)," ")</f>
        <v>30</v>
      </c>
      <c r="M15" s="298" t="s">
        <v>931</v>
      </c>
      <c r="Z15" s="387"/>
    </row>
    <row r="16" spans="1:26" s="81" customFormat="1" ht="51" customHeight="1">
      <c r="A16" s="91">
        <v>9</v>
      </c>
      <c r="B16" s="92" t="s">
        <v>192</v>
      </c>
      <c r="C16" s="93">
        <f>IF(ISERROR(VLOOKUP(B16,'KAYIT LİSTESİ'!$B$4:$H$1022,3,0)),"",(VLOOKUP(B16,'KAYIT LİSTESİ'!$B$4:$H$1022,3,0)))</f>
        <v>193</v>
      </c>
      <c r="D16" s="94">
        <f>IF(ISERROR(VLOOKUP(B16,'KAYIT LİSTESİ'!$B$4:$H$1022,4,0)),"",(VLOOKUP(B16,'KAYIT LİSTESİ'!$B$4:$H$1022,4,0)))</f>
        <v>37038</v>
      </c>
      <c r="E16" s="193" t="str">
        <f>IF(ISERROR(VLOOKUP(B16,'KAYIT LİSTESİ'!$B$4:$H$1022,5,0)),"",(VLOOKUP(B16,'KAYIT LİSTESİ'!$B$4:$H$1022,5,0)))</f>
        <v>Mert ŞAHİN</v>
      </c>
      <c r="F16" s="193" t="str">
        <f>IF(ISERROR(VLOOKUP(B16,'KAYIT LİSTESİ'!$B$4:$H$1022,6,0)),"",(VLOOKUP(B16,'KAYIT LİSTESİ'!$B$4:$H$1022,6,0)))</f>
        <v>SİVAS ZİYA GÖKALP O.O</v>
      </c>
      <c r="G16" s="179">
        <v>494</v>
      </c>
      <c r="H16" s="179">
        <v>499</v>
      </c>
      <c r="I16" s="179">
        <v>470</v>
      </c>
      <c r="J16" s="224">
        <v>471</v>
      </c>
      <c r="K16" s="301">
        <f t="shared" si="0"/>
        <v>499</v>
      </c>
      <c r="L16" s="300">
        <f>IF(LEN(K16)&gt;0,VLOOKUP(K16,Puanlar!$Z$4:$AF$110,7)-IF(COUNTIF(Puanlar!$Z$4:$AF$110,K16)=0,0,0)," ")</f>
        <v>29</v>
      </c>
      <c r="M16" s="298" t="s">
        <v>916</v>
      </c>
      <c r="Z16" s="387"/>
    </row>
    <row r="17" spans="1:26" s="81" customFormat="1" ht="51" customHeight="1">
      <c r="A17" s="91">
        <v>10</v>
      </c>
      <c r="B17" s="92" t="s">
        <v>194</v>
      </c>
      <c r="C17" s="93">
        <f>IF(ISERROR(VLOOKUP(B17,'KAYIT LİSTESİ'!$B$4:$H$1022,3,0)),"",(VLOOKUP(B17,'KAYIT LİSTESİ'!$B$4:$H$1022,3,0)))</f>
        <v>107</v>
      </c>
      <c r="D17" s="94">
        <f>IF(ISERROR(VLOOKUP(B17,'KAYIT LİSTESİ'!$B$4:$H$1022,4,0)),"",(VLOOKUP(B17,'KAYIT LİSTESİ'!$B$4:$H$1022,4,0)))</f>
        <v>36526</v>
      </c>
      <c r="E17" s="193" t="str">
        <f>IF(ISERROR(VLOOKUP(B17,'KAYIT LİSTESİ'!$B$4:$H$1022,5,0)),"",(VLOOKUP(B17,'KAYIT LİSTESİ'!$B$4:$H$1022,5,0)))</f>
        <v>ALPEREN ÖZÇELİK</v>
      </c>
      <c r="F17" s="193" t="str">
        <f>IF(ISERROR(VLOOKUP(B17,'KAYIT LİSTESİ'!$B$4:$H$1022,6,0)),"",(VLOOKUP(B17,'KAYIT LİSTESİ'!$B$4:$H$1022,6,0)))</f>
        <v>ESKİŞEHİR-ŞEHİT ALİ GAFFAR OKKAN ORTAOKULU</v>
      </c>
      <c r="G17" s="179">
        <v>488</v>
      </c>
      <c r="H17" s="179">
        <v>484</v>
      </c>
      <c r="I17" s="179">
        <v>478</v>
      </c>
      <c r="J17" s="224" t="s">
        <v>911</v>
      </c>
      <c r="K17" s="301">
        <f t="shared" si="0"/>
        <v>488</v>
      </c>
      <c r="L17" s="300">
        <f>IF(LEN(K17)&gt;0,VLOOKUP(K17,Puanlar!$Z$4:$AF$110,7)-IF(COUNTIF(Puanlar!$Z$4:$AF$110,K17)=0,0,0)," ")</f>
        <v>27</v>
      </c>
      <c r="M17" s="298" t="s">
        <v>918</v>
      </c>
      <c r="Z17" s="387"/>
    </row>
    <row r="18" spans="1:26" s="81" customFormat="1" ht="51" customHeight="1">
      <c r="A18" s="91">
        <v>11</v>
      </c>
      <c r="B18" s="92" t="s">
        <v>193</v>
      </c>
      <c r="C18" s="93">
        <f>IF(ISERROR(VLOOKUP(B18,'KAYIT LİSTESİ'!$B$4:$H$1022,3,0)),"",(VLOOKUP(B18,'KAYIT LİSTESİ'!$B$4:$H$1022,3,0)))</f>
        <v>151</v>
      </c>
      <c r="D18" s="94" t="str">
        <f>IF(ISERROR(VLOOKUP(B18,'KAYIT LİSTESİ'!$B$4:$H$1022,4,0)),"",(VLOOKUP(B18,'KAYIT LİSTESİ'!$B$4:$H$1022,4,0)))</f>
        <v>10.01.2000</v>
      </c>
      <c r="E18" s="193" t="str">
        <f>IF(ISERROR(VLOOKUP(B18,'KAYIT LİSTESİ'!$B$4:$H$1022,5,0)),"",(VLOOKUP(B18,'KAYIT LİSTESİ'!$B$4:$H$1022,5,0)))</f>
        <v>TOLUNAY BİLALOĞLU</v>
      </c>
      <c r="F18" s="193" t="str">
        <f>IF(ISERROR(VLOOKUP(B18,'KAYIT LİSTESİ'!$B$4:$H$1022,6,0)),"",(VLOOKUP(B18,'KAYIT LİSTESİ'!$B$4:$H$1022,6,0)))</f>
        <v>KKTC OĞUZ VELİ ORTAOKULU</v>
      </c>
      <c r="G18" s="179">
        <v>479</v>
      </c>
      <c r="H18" s="179">
        <v>473</v>
      </c>
      <c r="I18" s="179">
        <v>444</v>
      </c>
      <c r="J18" s="224">
        <v>483</v>
      </c>
      <c r="K18" s="301">
        <f t="shared" si="0"/>
        <v>483</v>
      </c>
      <c r="L18" s="300">
        <f>IF(LEN(K18)&gt;0,VLOOKUP(K18,Puanlar!$Z$4:$AF$110,7)-IF(COUNTIF(Puanlar!$Z$4:$AF$110,K18)=0,0,0)," ")</f>
        <v>26</v>
      </c>
      <c r="M18" s="298" t="s">
        <v>936</v>
      </c>
      <c r="Z18" s="387"/>
    </row>
    <row r="19" spans="1:26" s="81" customFormat="1" ht="51" customHeight="1">
      <c r="A19" s="91">
        <v>12</v>
      </c>
      <c r="B19" s="92" t="s">
        <v>186</v>
      </c>
      <c r="C19" s="93">
        <f>IF(ISERROR(VLOOKUP(B19,'KAYIT LİSTESİ'!$B$4:$H$1022,3,0)),"",(VLOOKUP(B19,'KAYIT LİSTESİ'!$B$4:$H$1022,3,0)))</f>
        <v>174</v>
      </c>
      <c r="D19" s="94">
        <f>IF(ISERROR(VLOOKUP(B19,'KAYIT LİSTESİ'!$B$4:$H$1022,4,0)),"",(VLOOKUP(B19,'KAYIT LİSTESİ'!$B$4:$H$1022,4,0)))</f>
        <v>36986</v>
      </c>
      <c r="E19" s="193" t="str">
        <f>IF(ISERROR(VLOOKUP(B19,'KAYIT LİSTESİ'!$B$4:$H$1022,5,0)),"",(VLOOKUP(B19,'KAYIT LİSTESİ'!$B$4:$H$1022,5,0)))</f>
        <v>EREN YİĞİT</v>
      </c>
      <c r="F19" s="193" t="str">
        <f>IF(ISERROR(VLOOKUP(B19,'KAYIT LİSTESİ'!$B$4:$H$1022,6,0)),"",(VLOOKUP(B19,'KAYIT LİSTESİ'!$B$4:$H$1022,6,0)))</f>
        <v>SAMSUN- İLKADIM TICARET VE SANAYI ODASI  ORTAOKULU</v>
      </c>
      <c r="G19" s="179">
        <v>482</v>
      </c>
      <c r="H19" s="179">
        <v>433</v>
      </c>
      <c r="I19" s="179">
        <v>476</v>
      </c>
      <c r="J19" s="224">
        <v>469</v>
      </c>
      <c r="K19" s="301">
        <f t="shared" si="0"/>
        <v>482</v>
      </c>
      <c r="L19" s="300">
        <f>IF(LEN(K19)&gt;0,VLOOKUP(K19,Puanlar!$Z$4:$AF$110,7)-IF(COUNTIF(Puanlar!$Z$4:$AF$110,K19)=0,0,0)," ")</f>
        <v>26</v>
      </c>
      <c r="M19" s="298" t="s">
        <v>934</v>
      </c>
      <c r="Z19" s="387"/>
    </row>
    <row r="20" spans="1:26" s="81" customFormat="1" ht="51" customHeight="1">
      <c r="A20" s="91">
        <v>13</v>
      </c>
      <c r="B20" s="92" t="s">
        <v>189</v>
      </c>
      <c r="C20" s="93">
        <f>IF(ISERROR(VLOOKUP(B20,'KAYIT LİSTESİ'!$B$4:$H$1022,3,0)),"",(VLOOKUP(B20,'KAYIT LİSTESİ'!$B$4:$H$1022,3,0)))</f>
        <v>97</v>
      </c>
      <c r="D20" s="94">
        <f>IF(ISERROR(VLOOKUP(B20,'KAYIT LİSTESİ'!$B$4:$H$1022,4,0)),"",(VLOOKUP(B20,'KAYIT LİSTESİ'!$B$4:$H$1022,4,0)))</f>
        <v>36526</v>
      </c>
      <c r="E20" s="193" t="str">
        <f>IF(ISERROR(VLOOKUP(B20,'KAYIT LİSTESİ'!$B$4:$H$1022,5,0)),"",(VLOOKUP(B20,'KAYIT LİSTESİ'!$B$4:$H$1022,5,0)))</f>
        <v>ÖMER FARUK DUMAN</v>
      </c>
      <c r="F20" s="193" t="str">
        <f>IF(ISERROR(VLOOKUP(B20,'KAYIT LİSTESİ'!$B$4:$H$1022,6,0)),"",(VLOOKUP(B20,'KAYIT LİSTESİ'!$B$4:$H$1022,6,0)))</f>
        <v>ANKARA MEHMET EMİN YURDAKUL ORTAOKULU</v>
      </c>
      <c r="G20" s="179">
        <v>458</v>
      </c>
      <c r="H20" s="179">
        <v>470</v>
      </c>
      <c r="I20" s="179">
        <v>461</v>
      </c>
      <c r="J20" s="224">
        <v>450</v>
      </c>
      <c r="K20" s="301">
        <f t="shared" si="0"/>
        <v>470</v>
      </c>
      <c r="L20" s="300">
        <f>IF(LEN(K20)&gt;0,VLOOKUP(K20,Puanlar!$Z$4:$AF$110,7)-IF(COUNTIF(Puanlar!$Z$4:$AF$110,K20)=0,0,0)," ")</f>
        <v>24</v>
      </c>
      <c r="M20" s="298" t="s">
        <v>936</v>
      </c>
      <c r="Z20" s="387"/>
    </row>
    <row r="21" spans="1:26" s="81" customFormat="1" ht="51" customHeight="1">
      <c r="A21" s="91">
        <v>14</v>
      </c>
      <c r="B21" s="92" t="s">
        <v>182</v>
      </c>
      <c r="C21" s="93">
        <f>IF(ISERROR(VLOOKUP(B21,'KAYIT LİSTESİ'!$B$4:$H$1022,3,0)),"",(VLOOKUP(B21,'KAYIT LİSTESİ'!$B$4:$H$1022,3,0)))</f>
        <v>656</v>
      </c>
      <c r="D21" s="94">
        <f>IF(ISERROR(VLOOKUP(B21,'KAYIT LİSTESİ'!$B$4:$H$1022,4,0)),"",(VLOOKUP(B21,'KAYIT LİSTESİ'!$B$4:$H$1022,4,0)))</f>
        <v>36526</v>
      </c>
      <c r="E21" s="193" t="str">
        <f>IF(ISERROR(VLOOKUP(B21,'KAYIT LİSTESİ'!$B$4:$H$1022,5,0)),"",(VLOOKUP(B21,'KAYIT LİSTESİ'!$B$4:$H$1022,5,0)))</f>
        <v>AHMET ÇIÇEK</v>
      </c>
      <c r="F21" s="193" t="str">
        <f>IF(ISERROR(VLOOKUP(B21,'KAYIT LİSTESİ'!$B$4:$H$1022,6,0)),"",(VLOOKUP(B21,'KAYIT LİSTESİ'!$B$4:$H$1022,6,0)))</f>
        <v>ADANA ŞEHIT İDRIS GÜLER ORTAOKULU</v>
      </c>
      <c r="G21" s="179" t="s">
        <v>911</v>
      </c>
      <c r="H21" s="179">
        <v>467</v>
      </c>
      <c r="I21" s="179">
        <v>460</v>
      </c>
      <c r="J21" s="224" t="s">
        <v>911</v>
      </c>
      <c r="K21" s="301">
        <f t="shared" si="0"/>
        <v>467</v>
      </c>
      <c r="L21" s="300">
        <f>IF(LEN(K21)&gt;0,VLOOKUP(K21,Puanlar!$Z$4:$AF$110,7)-IF(COUNTIF(Puanlar!$Z$4:$AF$110,K21)=0,0,0)," ")</f>
        <v>23</v>
      </c>
      <c r="M21" s="298" t="s">
        <v>918</v>
      </c>
      <c r="Z21" s="387"/>
    </row>
    <row r="22" spans="1:26" s="81" customFormat="1" ht="51" customHeight="1">
      <c r="A22" s="91">
        <v>15</v>
      </c>
      <c r="B22" s="92" t="s">
        <v>184</v>
      </c>
      <c r="C22" s="93">
        <f>IF(ISERROR(VLOOKUP(B22,'KAYIT LİSTESİ'!$B$4:$H$1022,3,0)),"",(VLOOKUP(B22,'KAYIT LİSTESİ'!$B$4:$H$1022,3,0)))</f>
        <v>280</v>
      </c>
      <c r="D22" s="94">
        <f>IF(ISERROR(VLOOKUP(B22,'KAYIT LİSTESİ'!$B$4:$H$1022,4,0)),"",(VLOOKUP(B22,'KAYIT LİSTESİ'!$B$4:$H$1022,4,0)))</f>
        <v>36526</v>
      </c>
      <c r="E22" s="193" t="str">
        <f>IF(ISERROR(VLOOKUP(B22,'KAYIT LİSTESİ'!$B$4:$H$1022,5,0)),"",(VLOOKUP(B22,'KAYIT LİSTESİ'!$B$4:$H$1022,5,0)))</f>
        <v>ALİHAN ERBEN</v>
      </c>
      <c r="F22" s="193" t="str">
        <f>IF(ISERROR(VLOOKUP(B22,'KAYIT LİSTESİ'!$B$4:$H$1022,6,0)),"",(VLOOKUP(B22,'KAYIT LİSTESİ'!$B$4:$H$1022,6,0)))</f>
        <v>İZMİR-EVİN LEBLEBİCİOĞLU ORTAOKULU</v>
      </c>
      <c r="G22" s="179">
        <v>460</v>
      </c>
      <c r="H22" s="179">
        <v>465</v>
      </c>
      <c r="I22" s="179">
        <v>463</v>
      </c>
      <c r="J22" s="224">
        <v>465</v>
      </c>
      <c r="K22" s="301">
        <f t="shared" si="0"/>
        <v>465</v>
      </c>
      <c r="L22" s="300">
        <f>IF(LEN(K22)&gt;0,VLOOKUP(K22,Puanlar!$Z$4:$AF$110,7)-IF(COUNTIF(Puanlar!$Z$4:$AF$110,K22)=0,0,0)," ")</f>
        <v>23</v>
      </c>
      <c r="M22" s="298" t="s">
        <v>932</v>
      </c>
      <c r="Z22" s="387"/>
    </row>
    <row r="23" spans="1:26" s="81" customFormat="1" ht="51" customHeight="1">
      <c r="A23" s="91">
        <v>16</v>
      </c>
      <c r="B23" s="92" t="s">
        <v>188</v>
      </c>
      <c r="C23" s="93">
        <f>IF(ISERROR(VLOOKUP(B23,'KAYIT LİSTESİ'!$B$4:$H$1022,3,0)),"",(VLOOKUP(B23,'KAYIT LİSTESİ'!$B$4:$H$1022,3,0)))</f>
        <v>104</v>
      </c>
      <c r="D23" s="94">
        <f>IF(ISERROR(VLOOKUP(B23,'KAYIT LİSTESİ'!$B$4:$H$1022,4,0)),"",(VLOOKUP(B23,'KAYIT LİSTESİ'!$B$4:$H$1022,4,0)))</f>
        <v>36648</v>
      </c>
      <c r="E23" s="193" t="str">
        <f>IF(ISERROR(VLOOKUP(B23,'KAYIT LİSTESİ'!$B$4:$H$1022,5,0)),"",(VLOOKUP(B23,'KAYIT LİSTESİ'!$B$4:$H$1022,5,0)))</f>
        <v>SABRİ AKTAN</v>
      </c>
      <c r="F23" s="193" t="str">
        <f>IF(ISERROR(VLOOKUP(B23,'KAYIT LİSTESİ'!$B$4:$H$1022,6,0)),"",(VLOOKUP(B23,'KAYIT LİSTESİ'!$B$4:$H$1022,6,0)))</f>
        <v>BURSA ZÜBEYDE HANIM ORTAOKULU</v>
      </c>
      <c r="G23" s="179">
        <v>465</v>
      </c>
      <c r="H23" s="179">
        <v>464</v>
      </c>
      <c r="I23" s="179">
        <v>448</v>
      </c>
      <c r="J23" s="224">
        <v>438</v>
      </c>
      <c r="K23" s="301">
        <f t="shared" si="0"/>
        <v>465</v>
      </c>
      <c r="L23" s="300">
        <f>IF(LEN(K23)&gt;0,VLOOKUP(K23,Puanlar!$Z$4:$AF$110,7)-IF(COUNTIF(Puanlar!$Z$4:$AF$110,K23)=0,0,0)," ")</f>
        <v>23</v>
      </c>
      <c r="M23" s="298" t="s">
        <v>935</v>
      </c>
      <c r="Z23" s="387"/>
    </row>
    <row r="24" spans="1:26" s="81" customFormat="1" ht="51" customHeight="1">
      <c r="A24" s="91">
        <v>17</v>
      </c>
      <c r="B24" s="92" t="s">
        <v>180</v>
      </c>
      <c r="C24" s="93">
        <f>IF(ISERROR(VLOOKUP(B24,'KAYIT LİSTESİ'!$B$4:$H$1022,3,0)),"",(VLOOKUP(B24,'KAYIT LİSTESİ'!$B$4:$H$1022,3,0)))</f>
        <v>182</v>
      </c>
      <c r="D24" s="94">
        <f>IF(ISERROR(VLOOKUP(B24,'KAYIT LİSTESİ'!$B$4:$H$1022,4,0)),"",(VLOOKUP(B24,'KAYIT LİSTESİ'!$B$4:$H$1022,4,0)))</f>
        <v>36590</v>
      </c>
      <c r="E24" s="193" t="str">
        <f>IF(ISERROR(VLOOKUP(B24,'KAYIT LİSTESİ'!$B$4:$H$1022,5,0)),"",(VLOOKUP(B24,'KAYIT LİSTESİ'!$B$4:$H$1022,5,0)))</f>
        <v>HARUN SAPKAMAK</v>
      </c>
      <c r="F24" s="193" t="str">
        <f>IF(ISERROR(VLOOKUP(B24,'KAYIT LİSTESİ'!$B$4:$H$1022,6,0)),"",(VLOOKUP(B24,'KAYIT LİSTESİ'!$B$4:$H$1022,6,0)))</f>
        <v>SİİRT OSMAN DEMİR ORTAOKULU</v>
      </c>
      <c r="G24" s="179">
        <v>460</v>
      </c>
      <c r="H24" s="179">
        <v>460</v>
      </c>
      <c r="I24" s="179">
        <v>426</v>
      </c>
      <c r="J24" s="224">
        <v>447</v>
      </c>
      <c r="K24" s="301">
        <f t="shared" si="0"/>
        <v>460</v>
      </c>
      <c r="L24" s="300">
        <f>IF(LEN(K24)&gt;0,VLOOKUP(K24,Puanlar!$Z$4:$AF$110,7)-IF(COUNTIF(Puanlar!$Z$4:$AF$110,K24)=0,0,0)," ")</f>
        <v>22</v>
      </c>
      <c r="M24" s="298" t="s">
        <v>920</v>
      </c>
      <c r="Z24" s="387"/>
    </row>
    <row r="25" spans="1:26" s="81" customFormat="1" ht="51" customHeight="1">
      <c r="A25" s="91">
        <v>18</v>
      </c>
      <c r="B25" s="92" t="s">
        <v>187</v>
      </c>
      <c r="C25" s="93">
        <f>IF(ISERROR(VLOOKUP(B25,'KAYIT LİSTESİ'!$B$4:$H$1022,3,0)),"",(VLOOKUP(B25,'KAYIT LİSTESİ'!$B$4:$H$1022,3,0)))</f>
        <v>114</v>
      </c>
      <c r="D25" s="94">
        <f>IF(ISERROR(VLOOKUP(B25,'KAYIT LİSTESİ'!$B$4:$H$1022,4,0)),"",(VLOOKUP(B25,'KAYIT LİSTESİ'!$B$4:$H$1022,4,0)))</f>
        <v>36526</v>
      </c>
      <c r="E25" s="193" t="str">
        <f>IF(ISERROR(VLOOKUP(B25,'KAYIT LİSTESİ'!$B$4:$H$1022,5,0)),"",(VLOOKUP(B25,'KAYIT LİSTESİ'!$B$4:$H$1022,5,0)))</f>
        <v>AHMET MUHAMMET KILIÇ</v>
      </c>
      <c r="F25" s="193" t="str">
        <f>IF(ISERROR(VLOOKUP(B25,'KAYIT LİSTESİ'!$B$4:$H$1022,6,0)),"",(VLOOKUP(B25,'KAYIT LİSTESİ'!$B$4:$H$1022,6,0)))</f>
        <v>GAZİANTEP HATİCE BÜYÜKBEŞE ORT.</v>
      </c>
      <c r="G25" s="179">
        <v>424</v>
      </c>
      <c r="H25" s="179" t="s">
        <v>911</v>
      </c>
      <c r="I25" s="179">
        <v>433</v>
      </c>
      <c r="J25" s="224">
        <v>426</v>
      </c>
      <c r="K25" s="301">
        <f t="shared" si="0"/>
        <v>433</v>
      </c>
      <c r="L25" s="300">
        <f>IF(LEN(K25)&gt;0,VLOOKUP(K25,Puanlar!$Z$4:$AF$110,7)-IF(COUNTIF(Puanlar!$Z$4:$AF$110,K25)=0,0,0)," ")</f>
        <v>18</v>
      </c>
      <c r="M25" s="298" t="s">
        <v>912</v>
      </c>
      <c r="Z25" s="387"/>
    </row>
    <row r="26" spans="1:26" s="81" customFormat="1" ht="51" customHeight="1">
      <c r="A26" s="91">
        <v>19</v>
      </c>
      <c r="B26" s="92" t="s">
        <v>181</v>
      </c>
      <c r="C26" s="93">
        <f>IF(ISERROR(VLOOKUP(B26,'KAYIT LİSTESİ'!$B$4:$H$1022,3,0)),"",(VLOOKUP(B26,'KAYIT LİSTESİ'!$B$4:$H$1022,3,0)))</f>
        <v>172</v>
      </c>
      <c r="D26" s="94">
        <f>IF(ISERROR(VLOOKUP(B26,'KAYIT LİSTESİ'!$B$4:$H$1022,4,0)),"",(VLOOKUP(B26,'KAYIT LİSTESİ'!$B$4:$H$1022,4,0)))</f>
        <v>37132</v>
      </c>
      <c r="E26" s="193" t="str">
        <f>IF(ISERROR(VLOOKUP(B26,'KAYIT LİSTESİ'!$B$4:$H$1022,5,0)),"",(VLOOKUP(B26,'KAYIT LİSTESİ'!$B$4:$H$1022,5,0)))</f>
        <v>YASİN ÇALIŞCI</v>
      </c>
      <c r="F26" s="193" t="str">
        <f>IF(ISERROR(VLOOKUP(B26,'KAYIT LİSTESİ'!$B$4:$H$1022,6,0)),"",(VLOOKUP(B26,'KAYIT LİSTESİ'!$B$4:$H$1022,6,0)))</f>
        <v>MUŞ NAMIK KEMAL YBO</v>
      </c>
      <c r="G26" s="179">
        <v>432</v>
      </c>
      <c r="H26" s="179">
        <v>416</v>
      </c>
      <c r="I26" s="179">
        <v>421</v>
      </c>
      <c r="J26" s="224">
        <v>429</v>
      </c>
      <c r="K26" s="301">
        <f t="shared" si="0"/>
        <v>432</v>
      </c>
      <c r="L26" s="300">
        <f>IF(LEN(K26)&gt;0,VLOOKUP(K26,Puanlar!$Z$4:$AF$110,7)-IF(COUNTIF(Puanlar!$Z$4:$AF$110,K26)=0,0,0)," ")</f>
        <v>18</v>
      </c>
      <c r="M26" s="298" t="s">
        <v>930</v>
      </c>
      <c r="Z26" s="387"/>
    </row>
    <row r="27" spans="1:26" s="81" customFormat="1" ht="40.5" hidden="1" customHeight="1">
      <c r="A27" s="91">
        <v>20</v>
      </c>
      <c r="B27" s="92" t="s">
        <v>199</v>
      </c>
      <c r="C27" s="93" t="str">
        <f>IF(ISERROR(VLOOKUP(B27,'KAYIT LİSTESİ'!$B$4:$H$1022,3,0)),"",(VLOOKUP(B27,'KAYIT LİSTESİ'!$B$4:$H$1022,3,0)))</f>
        <v/>
      </c>
      <c r="D27" s="94" t="str">
        <f>IF(ISERROR(VLOOKUP(B27,'KAYIT LİSTESİ'!$B$4:$H$1022,4,0)),"",(VLOOKUP(B27,'KAYIT LİSTESİ'!$B$4:$H$1022,4,0)))</f>
        <v/>
      </c>
      <c r="E27" s="193" t="str">
        <f>IF(ISERROR(VLOOKUP(B27,'KAYIT LİSTESİ'!$B$4:$H$1022,5,0)),"",(VLOOKUP(B27,'KAYIT LİSTESİ'!$B$4:$H$1022,5,0)))</f>
        <v/>
      </c>
      <c r="F27" s="193" t="str">
        <f>IF(ISERROR(VLOOKUP(B27,'KAYIT LİSTESİ'!$B$4:$H$1022,6,0)),"",(VLOOKUP(B27,'KAYIT LİSTESİ'!$B$4:$H$1022,6,0)))</f>
        <v/>
      </c>
      <c r="G27" s="179"/>
      <c r="H27" s="179"/>
      <c r="I27" s="179"/>
      <c r="J27" s="224"/>
      <c r="K27" s="301" t="str">
        <f t="shared" ref="K27:K29" si="1">IF(COUNT(G27:J27)=0,"",MAX(G27:J27))</f>
        <v/>
      </c>
      <c r="L27" s="300" t="str">
        <f>IF(LEN(K27)&gt;0,VLOOKUP(K27,Puanlar!$Z$4:$AF$110,7)-IF(COUNTIF(Puanlar!$Z$4:$AF$110,K27)=0,0,0)," ")</f>
        <v xml:space="preserve"> </v>
      </c>
      <c r="M27" s="298"/>
      <c r="Z27" s="387"/>
    </row>
    <row r="28" spans="1:26" s="81" customFormat="1" ht="40.5" hidden="1" customHeight="1">
      <c r="A28" s="91">
        <v>21</v>
      </c>
      <c r="B28" s="92" t="s">
        <v>200</v>
      </c>
      <c r="C28" s="93" t="str">
        <f>IF(ISERROR(VLOOKUP(B28,'KAYIT LİSTESİ'!$B$4:$H$1022,3,0)),"",(VLOOKUP(B28,'KAYIT LİSTESİ'!$B$4:$H$1022,3,0)))</f>
        <v/>
      </c>
      <c r="D28" s="94" t="str">
        <f>IF(ISERROR(VLOOKUP(B28,'KAYIT LİSTESİ'!$B$4:$H$1022,4,0)),"",(VLOOKUP(B28,'KAYIT LİSTESİ'!$B$4:$H$1022,4,0)))</f>
        <v/>
      </c>
      <c r="E28" s="193" t="str">
        <f>IF(ISERROR(VLOOKUP(B28,'KAYIT LİSTESİ'!$B$4:$H$1022,5,0)),"",(VLOOKUP(B28,'KAYIT LİSTESİ'!$B$4:$H$1022,5,0)))</f>
        <v/>
      </c>
      <c r="F28" s="193" t="str">
        <f>IF(ISERROR(VLOOKUP(B28,'KAYIT LİSTESİ'!$B$4:$H$1022,6,0)),"",(VLOOKUP(B28,'KAYIT LİSTESİ'!$B$4:$H$1022,6,0)))</f>
        <v/>
      </c>
      <c r="G28" s="179"/>
      <c r="H28" s="179"/>
      <c r="I28" s="179"/>
      <c r="J28" s="224"/>
      <c r="K28" s="301" t="str">
        <f t="shared" si="1"/>
        <v/>
      </c>
      <c r="L28" s="300" t="str">
        <f>IF(LEN(K28)&gt;0,VLOOKUP(K28,Puanlar!$Z$4:$AF$110,7)-IF(COUNTIF(Puanlar!$Z$4:$AF$110,K28)=0,0,0)," ")</f>
        <v xml:space="preserve"> </v>
      </c>
      <c r="M28" s="298"/>
      <c r="Z28" s="387"/>
    </row>
    <row r="29" spans="1:26" s="81" customFormat="1" ht="40.5" hidden="1" customHeight="1">
      <c r="A29" s="91">
        <v>22</v>
      </c>
      <c r="B29" s="92" t="s">
        <v>201</v>
      </c>
      <c r="C29" s="93" t="str">
        <f>IF(ISERROR(VLOOKUP(B29,'KAYIT LİSTESİ'!$B$4:$H$1022,3,0)),"",(VLOOKUP(B29,'KAYIT LİSTESİ'!$B$4:$H$1022,3,0)))</f>
        <v/>
      </c>
      <c r="D29" s="94" t="str">
        <f>IF(ISERROR(VLOOKUP(B29,'KAYIT LİSTESİ'!$B$4:$H$1022,4,0)),"",(VLOOKUP(B29,'KAYIT LİSTESİ'!$B$4:$H$1022,4,0)))</f>
        <v/>
      </c>
      <c r="E29" s="193" t="str">
        <f>IF(ISERROR(VLOOKUP(B29,'KAYIT LİSTESİ'!$B$4:$H$1022,5,0)),"",(VLOOKUP(B29,'KAYIT LİSTESİ'!$B$4:$H$1022,5,0)))</f>
        <v/>
      </c>
      <c r="F29" s="193" t="str">
        <f>IF(ISERROR(VLOOKUP(B29,'KAYIT LİSTESİ'!$B$4:$H$1022,6,0)),"",(VLOOKUP(B29,'KAYIT LİSTESİ'!$B$4:$H$1022,6,0)))</f>
        <v/>
      </c>
      <c r="G29" s="179"/>
      <c r="H29" s="179"/>
      <c r="I29" s="179"/>
      <c r="J29" s="224"/>
      <c r="K29" s="301" t="str">
        <f t="shared" si="1"/>
        <v/>
      </c>
      <c r="L29" s="300" t="str">
        <f>IF(LEN(K29)&gt;0,VLOOKUP(K29,Puanlar!$Z$4:$AF$110,7)-IF(COUNTIF(Puanlar!$Z$4:$AF$110,K29)=0,0,0)," ")</f>
        <v xml:space="preserve"> </v>
      </c>
      <c r="M29" s="298"/>
      <c r="Z29" s="387"/>
    </row>
    <row r="30" spans="1:26" s="81" customFormat="1" ht="24" hidden="1" customHeight="1">
      <c r="A30" s="91">
        <v>23</v>
      </c>
      <c r="B30" s="92" t="s">
        <v>202</v>
      </c>
      <c r="C30" s="93" t="str">
        <f>IF(ISERROR(VLOOKUP(B30,'KAYIT LİSTESİ'!$B$4:$H$1022,2,0)),"",(VLOOKUP(B30,'KAYIT LİSTESİ'!$B$4:$H$1022,2,0)))</f>
        <v/>
      </c>
      <c r="D30" s="94" t="str">
        <f>IF(ISERROR(VLOOKUP(B30,'KAYIT LİSTESİ'!$B$4:$H$1022,4,0)),"",(VLOOKUP(B30,'KAYIT LİSTESİ'!$B$4:$H$1022,4,0)))</f>
        <v/>
      </c>
      <c r="E30" s="193" t="str">
        <f>IF(ISERROR(VLOOKUP(B30,'KAYIT LİSTESİ'!$B$4:$H$1022,5,0)),"",(VLOOKUP(B30,'KAYIT LİSTESİ'!$B$4:$H$1022,5,0)))</f>
        <v/>
      </c>
      <c r="F30" s="193" t="str">
        <f>IF(ISERROR(VLOOKUP(B30,'KAYIT LİSTESİ'!$B$4:$H$1022,6,0)),"",(VLOOKUP(B30,'KAYIT LİSTESİ'!$B$4:$H$1022,6,0)))</f>
        <v/>
      </c>
      <c r="G30" s="179"/>
      <c r="H30" s="179"/>
      <c r="I30" s="179"/>
      <c r="J30" s="224"/>
      <c r="K30" s="301" t="str">
        <f t="shared" ref="K30:K47" si="2">IF(COUNT(G30:J30)=0,"",MAX(G30:J30))</f>
        <v/>
      </c>
      <c r="L30" s="300" t="str">
        <f>IF(LEN(K30)&gt;0,VLOOKUP(K30,Puanlar!$Z$4:$AF$110,7)-IF(COUNTIF(Puanlar!$Z$4:$AF$110,K30)=0,0,0)," ")</f>
        <v xml:space="preserve"> </v>
      </c>
      <c r="M30" s="298"/>
      <c r="Z30" s="387"/>
    </row>
    <row r="31" spans="1:26" s="81" customFormat="1" ht="24" hidden="1" customHeight="1">
      <c r="A31" s="91">
        <v>24</v>
      </c>
      <c r="B31" s="92" t="s">
        <v>203</v>
      </c>
      <c r="C31" s="93" t="str">
        <f>IF(ISERROR(VLOOKUP(B31,'KAYIT LİSTESİ'!$B$4:$H$1022,2,0)),"",(VLOOKUP(B31,'KAYIT LİSTESİ'!$B$4:$H$1022,2,0)))</f>
        <v/>
      </c>
      <c r="D31" s="94" t="str">
        <f>IF(ISERROR(VLOOKUP(B31,'KAYIT LİSTESİ'!$B$4:$H$1022,4,0)),"",(VLOOKUP(B31,'KAYIT LİSTESİ'!$B$4:$H$1022,4,0)))</f>
        <v/>
      </c>
      <c r="E31" s="193" t="str">
        <f>IF(ISERROR(VLOOKUP(B31,'KAYIT LİSTESİ'!$B$4:$H$1022,5,0)),"",(VLOOKUP(B31,'KAYIT LİSTESİ'!$B$4:$H$1022,5,0)))</f>
        <v/>
      </c>
      <c r="F31" s="193" t="str">
        <f>IF(ISERROR(VLOOKUP(B31,'KAYIT LİSTESİ'!$B$4:$H$1022,6,0)),"",(VLOOKUP(B31,'KAYIT LİSTESİ'!$B$4:$H$1022,6,0)))</f>
        <v/>
      </c>
      <c r="G31" s="179"/>
      <c r="H31" s="179"/>
      <c r="I31" s="179"/>
      <c r="J31" s="224"/>
      <c r="K31" s="301" t="str">
        <f t="shared" si="2"/>
        <v/>
      </c>
      <c r="L31" s="300" t="str">
        <f>IF(LEN(K31)&gt;0,VLOOKUP(K31,Puanlar!$Z$4:$AF$110,7)-IF(COUNTIF(Puanlar!$Z$4:$AF$110,K31)=0,0,0)," ")</f>
        <v xml:space="preserve"> </v>
      </c>
      <c r="M31" s="298"/>
      <c r="Z31" s="387"/>
    </row>
    <row r="32" spans="1:26" s="81" customFormat="1" ht="24" hidden="1" customHeight="1">
      <c r="A32" s="91">
        <v>25</v>
      </c>
      <c r="B32" s="92" t="s">
        <v>204</v>
      </c>
      <c r="C32" s="93" t="str">
        <f>IF(ISERROR(VLOOKUP(B32,'KAYIT LİSTESİ'!$B$4:$H$1022,2,0)),"",(VLOOKUP(B32,'KAYIT LİSTESİ'!$B$4:$H$1022,2,0)))</f>
        <v/>
      </c>
      <c r="D32" s="94" t="str">
        <f>IF(ISERROR(VLOOKUP(B32,'KAYIT LİSTESİ'!$B$4:$H$1022,4,0)),"",(VLOOKUP(B32,'KAYIT LİSTESİ'!$B$4:$H$1022,4,0)))</f>
        <v/>
      </c>
      <c r="E32" s="193" t="str">
        <f>IF(ISERROR(VLOOKUP(B32,'KAYIT LİSTESİ'!$B$4:$H$1022,5,0)),"",(VLOOKUP(B32,'KAYIT LİSTESİ'!$B$4:$H$1022,5,0)))</f>
        <v/>
      </c>
      <c r="F32" s="193" t="str">
        <f>IF(ISERROR(VLOOKUP(B32,'KAYIT LİSTESİ'!$B$4:$H$1022,6,0)),"",(VLOOKUP(B32,'KAYIT LİSTESİ'!$B$4:$H$1022,6,0)))</f>
        <v/>
      </c>
      <c r="G32" s="179"/>
      <c r="H32" s="179"/>
      <c r="I32" s="179"/>
      <c r="J32" s="224"/>
      <c r="K32" s="301" t="str">
        <f t="shared" si="2"/>
        <v/>
      </c>
      <c r="L32" s="300" t="str">
        <f>IF(LEN(K32)&gt;0,VLOOKUP(K32,Puanlar!$Z$4:$AF$110,7)-IF(COUNTIF(Puanlar!$Z$4:$AF$110,K32)=0,0,0)," ")</f>
        <v xml:space="preserve"> </v>
      </c>
      <c r="M32" s="298"/>
      <c r="Z32" s="387"/>
    </row>
    <row r="33" spans="1:26" s="81" customFormat="1" ht="24" hidden="1" customHeight="1">
      <c r="A33" s="91">
        <v>26</v>
      </c>
      <c r="B33" s="92" t="s">
        <v>205</v>
      </c>
      <c r="C33" s="93" t="str">
        <f>IF(ISERROR(VLOOKUP(B33,'KAYIT LİSTESİ'!$B$4:$H$1022,2,0)),"",(VLOOKUP(B33,'KAYIT LİSTESİ'!$B$4:$H$1022,2,0)))</f>
        <v/>
      </c>
      <c r="D33" s="94" t="str">
        <f>IF(ISERROR(VLOOKUP(B33,'KAYIT LİSTESİ'!$B$4:$H$1022,4,0)),"",(VLOOKUP(B33,'KAYIT LİSTESİ'!$B$4:$H$1022,4,0)))</f>
        <v/>
      </c>
      <c r="E33" s="193" t="str">
        <f>IF(ISERROR(VLOOKUP(B33,'KAYIT LİSTESİ'!$B$4:$H$1022,5,0)),"",(VLOOKUP(B33,'KAYIT LİSTESİ'!$B$4:$H$1022,5,0)))</f>
        <v/>
      </c>
      <c r="F33" s="193" t="str">
        <f>IF(ISERROR(VLOOKUP(B33,'KAYIT LİSTESİ'!$B$4:$H$1022,6,0)),"",(VLOOKUP(B33,'KAYIT LİSTESİ'!$B$4:$H$1022,6,0)))</f>
        <v/>
      </c>
      <c r="G33" s="179"/>
      <c r="H33" s="179"/>
      <c r="I33" s="179"/>
      <c r="J33" s="224"/>
      <c r="K33" s="301" t="str">
        <f t="shared" si="2"/>
        <v/>
      </c>
      <c r="L33" s="300" t="str">
        <f>IF(LEN(K33)&gt;0,VLOOKUP(K33,Puanlar!$Z$4:$AF$110,7)-IF(COUNTIF(Puanlar!$Z$4:$AF$110,K33)=0,0,0)," ")</f>
        <v xml:space="preserve"> </v>
      </c>
      <c r="M33" s="298"/>
      <c r="Z33" s="387"/>
    </row>
    <row r="34" spans="1:26" s="81" customFormat="1" ht="24" hidden="1" customHeight="1">
      <c r="A34" s="91">
        <v>27</v>
      </c>
      <c r="B34" s="92" t="s">
        <v>206</v>
      </c>
      <c r="C34" s="93" t="str">
        <f>IF(ISERROR(VLOOKUP(B34,'KAYIT LİSTESİ'!$B$4:$H$1022,2,0)),"",(VLOOKUP(B34,'KAYIT LİSTESİ'!$B$4:$H$1022,2,0)))</f>
        <v/>
      </c>
      <c r="D34" s="94" t="str">
        <f>IF(ISERROR(VLOOKUP(B34,'KAYIT LİSTESİ'!$B$4:$H$1022,4,0)),"",(VLOOKUP(B34,'KAYIT LİSTESİ'!$B$4:$H$1022,4,0)))</f>
        <v/>
      </c>
      <c r="E34" s="193" t="str">
        <f>IF(ISERROR(VLOOKUP(B34,'KAYIT LİSTESİ'!$B$4:$H$1022,5,0)),"",(VLOOKUP(B34,'KAYIT LİSTESİ'!$B$4:$H$1022,5,0)))</f>
        <v/>
      </c>
      <c r="F34" s="193" t="str">
        <f>IF(ISERROR(VLOOKUP(B34,'KAYIT LİSTESİ'!$B$4:$H$1022,6,0)),"",(VLOOKUP(B34,'KAYIT LİSTESİ'!$B$4:$H$1022,6,0)))</f>
        <v/>
      </c>
      <c r="G34" s="179"/>
      <c r="H34" s="179"/>
      <c r="I34" s="179"/>
      <c r="J34" s="224"/>
      <c r="K34" s="301" t="str">
        <f t="shared" si="2"/>
        <v/>
      </c>
      <c r="L34" s="300" t="str">
        <f>IF(LEN(K34)&gt;0,VLOOKUP(K34,Puanlar!$Z$4:$AF$110,7)-IF(COUNTIF(Puanlar!$Z$4:$AF$110,K34)=0,0,0)," ")</f>
        <v xml:space="preserve"> </v>
      </c>
      <c r="M34" s="298"/>
      <c r="Z34" s="387"/>
    </row>
    <row r="35" spans="1:26" s="81" customFormat="1" ht="24" hidden="1" customHeight="1">
      <c r="A35" s="91">
        <v>28</v>
      </c>
      <c r="B35" s="92" t="s">
        <v>207</v>
      </c>
      <c r="C35" s="93" t="str">
        <f>IF(ISERROR(VLOOKUP(B35,'KAYIT LİSTESİ'!$B$4:$H$1022,2,0)),"",(VLOOKUP(B35,'KAYIT LİSTESİ'!$B$4:$H$1022,2,0)))</f>
        <v/>
      </c>
      <c r="D35" s="94" t="str">
        <f>IF(ISERROR(VLOOKUP(B35,'KAYIT LİSTESİ'!$B$4:$H$1022,4,0)),"",(VLOOKUP(B35,'KAYIT LİSTESİ'!$B$4:$H$1022,4,0)))</f>
        <v/>
      </c>
      <c r="E35" s="193" t="str">
        <f>IF(ISERROR(VLOOKUP(B35,'KAYIT LİSTESİ'!$B$4:$H$1022,5,0)),"",(VLOOKUP(B35,'KAYIT LİSTESİ'!$B$4:$H$1022,5,0)))</f>
        <v/>
      </c>
      <c r="F35" s="193" t="str">
        <f>IF(ISERROR(VLOOKUP(B35,'KAYIT LİSTESİ'!$B$4:$H$1022,6,0)),"",(VLOOKUP(B35,'KAYIT LİSTESİ'!$B$4:$H$1022,6,0)))</f>
        <v/>
      </c>
      <c r="G35" s="179"/>
      <c r="H35" s="179"/>
      <c r="I35" s="179"/>
      <c r="J35" s="224"/>
      <c r="K35" s="301" t="str">
        <f t="shared" si="2"/>
        <v/>
      </c>
      <c r="L35" s="300" t="str">
        <f>IF(LEN(K35)&gt;0,VLOOKUP(K35,Puanlar!$Z$4:$AF$110,7)-IF(COUNTIF(Puanlar!$Z$4:$AF$110,K35)=0,0,0)," ")</f>
        <v xml:space="preserve"> </v>
      </c>
      <c r="M35" s="298"/>
      <c r="Z35" s="387"/>
    </row>
    <row r="36" spans="1:26" s="81" customFormat="1" ht="24" hidden="1" customHeight="1">
      <c r="A36" s="91">
        <v>29</v>
      </c>
      <c r="B36" s="92" t="s">
        <v>208</v>
      </c>
      <c r="C36" s="93" t="str">
        <f>IF(ISERROR(VLOOKUP(B36,'KAYIT LİSTESİ'!$B$4:$H$1022,2,0)),"",(VLOOKUP(B36,'KAYIT LİSTESİ'!$B$4:$H$1022,2,0)))</f>
        <v/>
      </c>
      <c r="D36" s="94" t="str">
        <f>IF(ISERROR(VLOOKUP(B36,'KAYIT LİSTESİ'!$B$4:$H$1022,4,0)),"",(VLOOKUP(B36,'KAYIT LİSTESİ'!$B$4:$H$1022,4,0)))</f>
        <v/>
      </c>
      <c r="E36" s="193" t="str">
        <f>IF(ISERROR(VLOOKUP(B36,'KAYIT LİSTESİ'!$B$4:$H$1022,5,0)),"",(VLOOKUP(B36,'KAYIT LİSTESİ'!$B$4:$H$1022,5,0)))</f>
        <v/>
      </c>
      <c r="F36" s="193" t="str">
        <f>IF(ISERROR(VLOOKUP(B36,'KAYIT LİSTESİ'!$B$4:$H$1022,6,0)),"",(VLOOKUP(B36,'KAYIT LİSTESİ'!$B$4:$H$1022,6,0)))</f>
        <v/>
      </c>
      <c r="G36" s="179"/>
      <c r="H36" s="179"/>
      <c r="I36" s="179"/>
      <c r="J36" s="224"/>
      <c r="K36" s="301" t="str">
        <f t="shared" si="2"/>
        <v/>
      </c>
      <c r="L36" s="300" t="str">
        <f>IF(LEN(K36)&gt;0,VLOOKUP(K36,Puanlar!$Z$4:$AF$110,7)-IF(COUNTIF(Puanlar!$Z$4:$AF$110,K36)=0,0,0)," ")</f>
        <v xml:space="preserve"> </v>
      </c>
      <c r="M36" s="298"/>
      <c r="Z36" s="387"/>
    </row>
    <row r="37" spans="1:26" s="81" customFormat="1" ht="24" hidden="1" customHeight="1">
      <c r="A37" s="91">
        <v>30</v>
      </c>
      <c r="B37" s="92" t="s">
        <v>209</v>
      </c>
      <c r="C37" s="93" t="str">
        <f>IF(ISERROR(VLOOKUP(B37,'KAYIT LİSTESİ'!$B$4:$H$1022,2,0)),"",(VLOOKUP(B37,'KAYIT LİSTESİ'!$B$4:$H$1022,2,0)))</f>
        <v/>
      </c>
      <c r="D37" s="94" t="str">
        <f>IF(ISERROR(VLOOKUP(B37,'KAYIT LİSTESİ'!$B$4:$H$1022,4,0)),"",(VLOOKUP(B37,'KAYIT LİSTESİ'!$B$4:$H$1022,4,0)))</f>
        <v/>
      </c>
      <c r="E37" s="193" t="str">
        <f>IF(ISERROR(VLOOKUP(B37,'KAYIT LİSTESİ'!$B$4:$H$1022,5,0)),"",(VLOOKUP(B37,'KAYIT LİSTESİ'!$B$4:$H$1022,5,0)))</f>
        <v/>
      </c>
      <c r="F37" s="193" t="str">
        <f>IF(ISERROR(VLOOKUP(B37,'KAYIT LİSTESİ'!$B$4:$H$1022,6,0)),"",(VLOOKUP(B37,'KAYIT LİSTESİ'!$B$4:$H$1022,6,0)))</f>
        <v/>
      </c>
      <c r="G37" s="179"/>
      <c r="H37" s="179"/>
      <c r="I37" s="179"/>
      <c r="J37" s="224"/>
      <c r="K37" s="301" t="str">
        <f t="shared" si="2"/>
        <v/>
      </c>
      <c r="L37" s="300" t="str">
        <f>IF(LEN(K37)&gt;0,VLOOKUP(K37,Puanlar!$Z$4:$AF$110,7)-IF(COUNTIF(Puanlar!$Z$4:$AF$110,K37)=0,0,0)," ")</f>
        <v xml:space="preserve"> </v>
      </c>
      <c r="M37" s="298"/>
      <c r="Z37" s="387"/>
    </row>
    <row r="38" spans="1:26" s="81" customFormat="1" ht="24" hidden="1" customHeight="1">
      <c r="A38" s="91">
        <v>31</v>
      </c>
      <c r="B38" s="92" t="s">
        <v>210</v>
      </c>
      <c r="C38" s="93" t="str">
        <f>IF(ISERROR(VLOOKUP(B38,'KAYIT LİSTESİ'!$B$4:$H$1022,2,0)),"",(VLOOKUP(B38,'KAYIT LİSTESİ'!$B$4:$H$1022,2,0)))</f>
        <v/>
      </c>
      <c r="D38" s="94" t="str">
        <f>IF(ISERROR(VLOOKUP(B38,'KAYIT LİSTESİ'!$B$4:$H$1022,4,0)),"",(VLOOKUP(B38,'KAYIT LİSTESİ'!$B$4:$H$1022,4,0)))</f>
        <v/>
      </c>
      <c r="E38" s="193" t="str">
        <f>IF(ISERROR(VLOOKUP(B38,'KAYIT LİSTESİ'!$B$4:$H$1022,5,0)),"",(VLOOKUP(B38,'KAYIT LİSTESİ'!$B$4:$H$1022,5,0)))</f>
        <v/>
      </c>
      <c r="F38" s="193" t="str">
        <f>IF(ISERROR(VLOOKUP(B38,'KAYIT LİSTESİ'!$B$4:$H$1022,6,0)),"",(VLOOKUP(B38,'KAYIT LİSTESİ'!$B$4:$H$1022,6,0)))</f>
        <v/>
      </c>
      <c r="G38" s="179"/>
      <c r="H38" s="179"/>
      <c r="I38" s="179"/>
      <c r="J38" s="224"/>
      <c r="K38" s="301" t="str">
        <f t="shared" si="2"/>
        <v/>
      </c>
      <c r="L38" s="300" t="str">
        <f>IF(LEN(K38)&gt;0,VLOOKUP(K38,Puanlar!$Z$4:$AF$110,7)-IF(COUNTIF(Puanlar!$Z$4:$AF$110,K38)=0,0,0)," ")</f>
        <v xml:space="preserve"> </v>
      </c>
      <c r="M38" s="298"/>
      <c r="Z38" s="387"/>
    </row>
    <row r="39" spans="1:26" s="81" customFormat="1" ht="24" hidden="1" customHeight="1">
      <c r="A39" s="91">
        <v>32</v>
      </c>
      <c r="B39" s="92" t="s">
        <v>211</v>
      </c>
      <c r="C39" s="93" t="str">
        <f>IF(ISERROR(VLOOKUP(B39,'KAYIT LİSTESİ'!$B$4:$H$1022,2,0)),"",(VLOOKUP(B39,'KAYIT LİSTESİ'!$B$4:$H$1022,2,0)))</f>
        <v/>
      </c>
      <c r="D39" s="94" t="str">
        <f>IF(ISERROR(VLOOKUP(B39,'KAYIT LİSTESİ'!$B$4:$H$1022,4,0)),"",(VLOOKUP(B39,'KAYIT LİSTESİ'!$B$4:$H$1022,4,0)))</f>
        <v/>
      </c>
      <c r="E39" s="193" t="str">
        <f>IF(ISERROR(VLOOKUP(B39,'KAYIT LİSTESİ'!$B$4:$H$1022,5,0)),"",(VLOOKUP(B39,'KAYIT LİSTESİ'!$B$4:$H$1022,5,0)))</f>
        <v/>
      </c>
      <c r="F39" s="193" t="str">
        <f>IF(ISERROR(VLOOKUP(B39,'KAYIT LİSTESİ'!$B$4:$H$1022,6,0)),"",(VLOOKUP(B39,'KAYIT LİSTESİ'!$B$4:$H$1022,6,0)))</f>
        <v/>
      </c>
      <c r="G39" s="179"/>
      <c r="H39" s="179"/>
      <c r="I39" s="179"/>
      <c r="J39" s="224"/>
      <c r="K39" s="301" t="str">
        <f t="shared" si="2"/>
        <v/>
      </c>
      <c r="L39" s="300" t="str">
        <f>IF(LEN(K39)&gt;0,VLOOKUP(K39,Puanlar!$Z$4:$AF$110,7)-IF(COUNTIF(Puanlar!$Z$4:$AF$110,K39)=0,0,0)," ")</f>
        <v xml:space="preserve"> </v>
      </c>
      <c r="M39" s="298"/>
      <c r="Z39" s="387"/>
    </row>
    <row r="40" spans="1:26" s="81" customFormat="1" ht="24" hidden="1" customHeight="1">
      <c r="A40" s="91">
        <v>33</v>
      </c>
      <c r="B40" s="92" t="s">
        <v>212</v>
      </c>
      <c r="C40" s="93" t="str">
        <f>IF(ISERROR(VLOOKUP(B40,'KAYIT LİSTESİ'!$B$4:$H$1022,2,0)),"",(VLOOKUP(B40,'KAYIT LİSTESİ'!$B$4:$H$1022,2,0)))</f>
        <v/>
      </c>
      <c r="D40" s="94" t="str">
        <f>IF(ISERROR(VLOOKUP(B40,'KAYIT LİSTESİ'!$B$4:$H$1022,4,0)),"",(VLOOKUP(B40,'KAYIT LİSTESİ'!$B$4:$H$1022,4,0)))</f>
        <v/>
      </c>
      <c r="E40" s="193" t="str">
        <f>IF(ISERROR(VLOOKUP(B40,'KAYIT LİSTESİ'!$B$4:$H$1022,5,0)),"",(VLOOKUP(B40,'KAYIT LİSTESİ'!$B$4:$H$1022,5,0)))</f>
        <v/>
      </c>
      <c r="F40" s="193" t="str">
        <f>IF(ISERROR(VLOOKUP(B40,'KAYIT LİSTESİ'!$B$4:$H$1022,6,0)),"",(VLOOKUP(B40,'KAYIT LİSTESİ'!$B$4:$H$1022,6,0)))</f>
        <v/>
      </c>
      <c r="G40" s="179"/>
      <c r="H40" s="179"/>
      <c r="I40" s="179"/>
      <c r="J40" s="224"/>
      <c r="K40" s="301" t="str">
        <f t="shared" si="2"/>
        <v/>
      </c>
      <c r="L40" s="300" t="str">
        <f>IF(LEN(K40)&gt;0,VLOOKUP(K40,Puanlar!$Z$4:$AF$110,7)-IF(COUNTIF(Puanlar!$Z$4:$AF$110,K40)=0,0,0)," ")</f>
        <v xml:space="preserve"> </v>
      </c>
      <c r="M40" s="298"/>
      <c r="Z40" s="387"/>
    </row>
    <row r="41" spans="1:26" s="81" customFormat="1" ht="24" hidden="1" customHeight="1">
      <c r="A41" s="91">
        <v>34</v>
      </c>
      <c r="B41" s="92" t="s">
        <v>213</v>
      </c>
      <c r="C41" s="93" t="str">
        <f>IF(ISERROR(VLOOKUP(B41,'KAYIT LİSTESİ'!$B$4:$H$1022,2,0)),"",(VLOOKUP(B41,'KAYIT LİSTESİ'!$B$4:$H$1022,2,0)))</f>
        <v/>
      </c>
      <c r="D41" s="94" t="str">
        <f>IF(ISERROR(VLOOKUP(B41,'KAYIT LİSTESİ'!$B$4:$H$1022,4,0)),"",(VLOOKUP(B41,'KAYIT LİSTESİ'!$B$4:$H$1022,4,0)))</f>
        <v/>
      </c>
      <c r="E41" s="193" t="str">
        <f>IF(ISERROR(VLOOKUP(B41,'KAYIT LİSTESİ'!$B$4:$H$1022,5,0)),"",(VLOOKUP(B41,'KAYIT LİSTESİ'!$B$4:$H$1022,5,0)))</f>
        <v/>
      </c>
      <c r="F41" s="193" t="str">
        <f>IF(ISERROR(VLOOKUP(B41,'KAYIT LİSTESİ'!$B$4:$H$1022,6,0)),"",(VLOOKUP(B41,'KAYIT LİSTESİ'!$B$4:$H$1022,6,0)))</f>
        <v/>
      </c>
      <c r="G41" s="179"/>
      <c r="H41" s="179"/>
      <c r="I41" s="179"/>
      <c r="J41" s="224"/>
      <c r="K41" s="301" t="str">
        <f t="shared" si="2"/>
        <v/>
      </c>
      <c r="L41" s="300" t="str">
        <f>IF(LEN(K41)&gt;0,VLOOKUP(K41,Puanlar!$Z$4:$AF$110,7)-IF(COUNTIF(Puanlar!$Z$4:$AF$110,K41)=0,0,0)," ")</f>
        <v xml:space="preserve"> </v>
      </c>
      <c r="M41" s="298"/>
      <c r="Z41" s="387"/>
    </row>
    <row r="42" spans="1:26" s="81" customFormat="1" ht="24" hidden="1" customHeight="1">
      <c r="A42" s="91">
        <v>35</v>
      </c>
      <c r="B42" s="92" t="s">
        <v>214</v>
      </c>
      <c r="C42" s="93" t="str">
        <f>IF(ISERROR(VLOOKUP(B42,'KAYIT LİSTESİ'!$B$4:$H$1022,2,0)),"",(VLOOKUP(B42,'KAYIT LİSTESİ'!$B$4:$H$1022,2,0)))</f>
        <v/>
      </c>
      <c r="D42" s="94" t="str">
        <f>IF(ISERROR(VLOOKUP(B42,'KAYIT LİSTESİ'!$B$4:$H$1022,4,0)),"",(VLOOKUP(B42,'KAYIT LİSTESİ'!$B$4:$H$1022,4,0)))</f>
        <v/>
      </c>
      <c r="E42" s="193" t="str">
        <f>IF(ISERROR(VLOOKUP(B42,'KAYIT LİSTESİ'!$B$4:$H$1022,5,0)),"",(VLOOKUP(B42,'KAYIT LİSTESİ'!$B$4:$H$1022,5,0)))</f>
        <v/>
      </c>
      <c r="F42" s="193" t="str">
        <f>IF(ISERROR(VLOOKUP(B42,'KAYIT LİSTESİ'!$B$4:$H$1022,6,0)),"",(VLOOKUP(B42,'KAYIT LİSTESİ'!$B$4:$H$1022,6,0)))</f>
        <v/>
      </c>
      <c r="G42" s="179"/>
      <c r="H42" s="179"/>
      <c r="I42" s="179"/>
      <c r="J42" s="224"/>
      <c r="K42" s="301" t="str">
        <f t="shared" si="2"/>
        <v/>
      </c>
      <c r="L42" s="300" t="str">
        <f>IF(LEN(K42)&gt;0,VLOOKUP(K42,Puanlar!$Z$4:$AF$110,7)-IF(COUNTIF(Puanlar!$Z$4:$AF$110,K42)=0,0,0)," ")</f>
        <v xml:space="preserve"> </v>
      </c>
      <c r="M42" s="298"/>
      <c r="Z42" s="387"/>
    </row>
    <row r="43" spans="1:26" s="81" customFormat="1" ht="24" hidden="1" customHeight="1">
      <c r="A43" s="91">
        <v>36</v>
      </c>
      <c r="B43" s="92" t="s">
        <v>215</v>
      </c>
      <c r="C43" s="93" t="str">
        <f>IF(ISERROR(VLOOKUP(B43,'KAYIT LİSTESİ'!$B$4:$H$1022,2,0)),"",(VLOOKUP(B43,'KAYIT LİSTESİ'!$B$4:$H$1022,2,0)))</f>
        <v/>
      </c>
      <c r="D43" s="94" t="str">
        <f>IF(ISERROR(VLOOKUP(B43,'KAYIT LİSTESİ'!$B$4:$H$1022,4,0)),"",(VLOOKUP(B43,'KAYIT LİSTESİ'!$B$4:$H$1022,4,0)))</f>
        <v/>
      </c>
      <c r="E43" s="193" t="str">
        <f>IF(ISERROR(VLOOKUP(B43,'KAYIT LİSTESİ'!$B$4:$H$1022,5,0)),"",(VLOOKUP(B43,'KAYIT LİSTESİ'!$B$4:$H$1022,5,0)))</f>
        <v/>
      </c>
      <c r="F43" s="193" t="str">
        <f>IF(ISERROR(VLOOKUP(B43,'KAYIT LİSTESİ'!$B$4:$H$1022,6,0)),"",(VLOOKUP(B43,'KAYIT LİSTESİ'!$B$4:$H$1022,6,0)))</f>
        <v/>
      </c>
      <c r="G43" s="179"/>
      <c r="H43" s="179"/>
      <c r="I43" s="179"/>
      <c r="J43" s="224"/>
      <c r="K43" s="301" t="str">
        <f t="shared" si="2"/>
        <v/>
      </c>
      <c r="L43" s="300" t="str">
        <f>IF(LEN(K43)&gt;0,VLOOKUP(K43,Puanlar!$Z$4:$AF$110,7)-IF(COUNTIF(Puanlar!$Z$4:$AF$110,K43)=0,0,0)," ")</f>
        <v xml:space="preserve"> </v>
      </c>
      <c r="M43" s="298"/>
      <c r="Z43" s="387"/>
    </row>
    <row r="44" spans="1:26" s="81" customFormat="1" ht="24" hidden="1" customHeight="1">
      <c r="A44" s="91">
        <v>37</v>
      </c>
      <c r="B44" s="92" t="s">
        <v>216</v>
      </c>
      <c r="C44" s="93" t="str">
        <f>IF(ISERROR(VLOOKUP(B44,'KAYIT LİSTESİ'!$B$4:$H$1022,2,0)),"",(VLOOKUP(B44,'KAYIT LİSTESİ'!$B$4:$H$1022,2,0)))</f>
        <v/>
      </c>
      <c r="D44" s="94" t="str">
        <f>IF(ISERROR(VLOOKUP(B44,'KAYIT LİSTESİ'!$B$4:$H$1022,4,0)),"",(VLOOKUP(B44,'KAYIT LİSTESİ'!$B$4:$H$1022,4,0)))</f>
        <v/>
      </c>
      <c r="E44" s="193" t="str">
        <f>IF(ISERROR(VLOOKUP(B44,'KAYIT LİSTESİ'!$B$4:$H$1022,5,0)),"",(VLOOKUP(B44,'KAYIT LİSTESİ'!$B$4:$H$1022,5,0)))</f>
        <v/>
      </c>
      <c r="F44" s="193" t="str">
        <f>IF(ISERROR(VLOOKUP(B44,'KAYIT LİSTESİ'!$B$4:$H$1022,6,0)),"",(VLOOKUP(B44,'KAYIT LİSTESİ'!$B$4:$H$1022,6,0)))</f>
        <v/>
      </c>
      <c r="G44" s="179"/>
      <c r="H44" s="179"/>
      <c r="I44" s="179"/>
      <c r="J44" s="224"/>
      <c r="K44" s="301" t="str">
        <f t="shared" si="2"/>
        <v/>
      </c>
      <c r="L44" s="300" t="str">
        <f>IF(LEN(K44)&gt;0,VLOOKUP(K44,Puanlar!$Z$4:$AF$110,7)-IF(COUNTIF(Puanlar!$Z$4:$AF$110,K44)=0,0,0)," ")</f>
        <v xml:space="preserve"> </v>
      </c>
      <c r="M44" s="298"/>
      <c r="Z44" s="387"/>
    </row>
    <row r="45" spans="1:26" s="81" customFormat="1" ht="24" hidden="1" customHeight="1">
      <c r="A45" s="91">
        <v>38</v>
      </c>
      <c r="B45" s="92" t="s">
        <v>217</v>
      </c>
      <c r="C45" s="93" t="str">
        <f>IF(ISERROR(VLOOKUP(B45,'KAYIT LİSTESİ'!$B$4:$H$1022,2,0)),"",(VLOOKUP(B45,'KAYIT LİSTESİ'!$B$4:$H$1022,2,0)))</f>
        <v/>
      </c>
      <c r="D45" s="94" t="str">
        <f>IF(ISERROR(VLOOKUP(B45,'KAYIT LİSTESİ'!$B$4:$H$1022,4,0)),"",(VLOOKUP(B45,'KAYIT LİSTESİ'!$B$4:$H$1022,4,0)))</f>
        <v/>
      </c>
      <c r="E45" s="193" t="str">
        <f>IF(ISERROR(VLOOKUP(B45,'KAYIT LİSTESİ'!$B$4:$H$1022,5,0)),"",(VLOOKUP(B45,'KAYIT LİSTESİ'!$B$4:$H$1022,5,0)))</f>
        <v/>
      </c>
      <c r="F45" s="193" t="str">
        <f>IF(ISERROR(VLOOKUP(B45,'KAYIT LİSTESİ'!$B$4:$H$1022,6,0)),"",(VLOOKUP(B45,'KAYIT LİSTESİ'!$B$4:$H$1022,6,0)))</f>
        <v/>
      </c>
      <c r="G45" s="179"/>
      <c r="H45" s="179"/>
      <c r="I45" s="179"/>
      <c r="J45" s="224"/>
      <c r="K45" s="301" t="str">
        <f t="shared" si="2"/>
        <v/>
      </c>
      <c r="L45" s="300" t="str">
        <f>IF(LEN(K45)&gt;0,VLOOKUP(K45,Puanlar!$Z$4:$AF$110,7)-IF(COUNTIF(Puanlar!$Z$4:$AF$110,K45)=0,0,0)," ")</f>
        <v xml:space="preserve"> </v>
      </c>
      <c r="M45" s="298"/>
      <c r="Z45" s="387"/>
    </row>
    <row r="46" spans="1:26" s="81" customFormat="1" ht="24" hidden="1" customHeight="1">
      <c r="A46" s="91">
        <v>39</v>
      </c>
      <c r="B46" s="92" t="s">
        <v>218</v>
      </c>
      <c r="C46" s="93" t="str">
        <f>IF(ISERROR(VLOOKUP(B46,'KAYIT LİSTESİ'!$B$4:$H$1022,2,0)),"",(VLOOKUP(B46,'KAYIT LİSTESİ'!$B$4:$H$1022,2,0)))</f>
        <v/>
      </c>
      <c r="D46" s="94" t="str">
        <f>IF(ISERROR(VLOOKUP(B46,'KAYIT LİSTESİ'!$B$4:$H$1022,4,0)),"",(VLOOKUP(B46,'KAYIT LİSTESİ'!$B$4:$H$1022,4,0)))</f>
        <v/>
      </c>
      <c r="E46" s="193" t="str">
        <f>IF(ISERROR(VLOOKUP(B46,'KAYIT LİSTESİ'!$B$4:$H$1022,5,0)),"",(VLOOKUP(B46,'KAYIT LİSTESİ'!$B$4:$H$1022,5,0)))</f>
        <v/>
      </c>
      <c r="F46" s="193" t="str">
        <f>IF(ISERROR(VLOOKUP(B46,'KAYIT LİSTESİ'!$B$4:$H$1022,6,0)),"",(VLOOKUP(B46,'KAYIT LİSTESİ'!$B$4:$H$1022,6,0)))</f>
        <v/>
      </c>
      <c r="G46" s="179"/>
      <c r="H46" s="179"/>
      <c r="I46" s="179"/>
      <c r="J46" s="224"/>
      <c r="K46" s="301" t="str">
        <f t="shared" si="2"/>
        <v/>
      </c>
      <c r="L46" s="300" t="str">
        <f>IF(LEN(K46)&gt;0,VLOOKUP(K46,Puanlar!$Z$4:$AF$110,7)-IF(COUNTIF(Puanlar!$Z$4:$AF$110,K46)=0,0,0)," ")</f>
        <v xml:space="preserve"> </v>
      </c>
      <c r="M46" s="298"/>
      <c r="Z46" s="387"/>
    </row>
    <row r="47" spans="1:26" s="81" customFormat="1" ht="24" hidden="1" customHeight="1">
      <c r="A47" s="91">
        <v>40</v>
      </c>
      <c r="B47" s="92" t="s">
        <v>219</v>
      </c>
      <c r="C47" s="93" t="str">
        <f>IF(ISERROR(VLOOKUP(B47,'KAYIT LİSTESİ'!$B$4:$H$1022,2,0)),"",(VLOOKUP(B47,'KAYIT LİSTESİ'!$B$4:$H$1022,2,0)))</f>
        <v/>
      </c>
      <c r="D47" s="94" t="str">
        <f>IF(ISERROR(VLOOKUP(B47,'KAYIT LİSTESİ'!$B$4:$H$1022,4,0)),"",(VLOOKUP(B47,'KAYIT LİSTESİ'!$B$4:$H$1022,4,0)))</f>
        <v/>
      </c>
      <c r="E47" s="193" t="str">
        <f>IF(ISERROR(VLOOKUP(B47,'KAYIT LİSTESİ'!$B$4:$H$1022,5,0)),"",(VLOOKUP(B47,'KAYIT LİSTESİ'!$B$4:$H$1022,5,0)))</f>
        <v/>
      </c>
      <c r="F47" s="193" t="str">
        <f>IF(ISERROR(VLOOKUP(B47,'KAYIT LİSTESİ'!$B$4:$H$1022,6,0)),"",(VLOOKUP(B47,'KAYIT LİSTESİ'!$B$4:$H$1022,6,0)))</f>
        <v/>
      </c>
      <c r="G47" s="179"/>
      <c r="H47" s="179"/>
      <c r="I47" s="179"/>
      <c r="J47" s="224"/>
      <c r="K47" s="301" t="str">
        <f t="shared" si="2"/>
        <v/>
      </c>
      <c r="L47" s="300" t="str">
        <f>IF(LEN(K47)&gt;0,VLOOKUP(K47,Puanlar!$Z$4:$AF$110,7)-IF(COUNTIF(Puanlar!$Z$4:$AF$110,K47)=0,0,0)," ")</f>
        <v xml:space="preserve"> </v>
      </c>
      <c r="M47" s="298"/>
      <c r="Z47" s="387"/>
    </row>
    <row r="48" spans="1:26" s="84" customFormat="1" ht="9" customHeight="1">
      <c r="A48" s="82"/>
      <c r="B48" s="82"/>
      <c r="C48" s="82"/>
      <c r="D48" s="83"/>
      <c r="E48" s="82"/>
      <c r="K48" s="85"/>
      <c r="L48" s="82"/>
    </row>
    <row r="49" spans="1:12" s="84" customFormat="1" ht="25.5" customHeight="1">
      <c r="A49" s="550" t="s">
        <v>4</v>
      </c>
      <c r="B49" s="550"/>
      <c r="C49" s="550"/>
      <c r="D49" s="550"/>
      <c r="E49" s="86" t="s">
        <v>0</v>
      </c>
      <c r="F49" s="86" t="s">
        <v>1</v>
      </c>
      <c r="G49" s="551" t="s">
        <v>2</v>
      </c>
      <c r="H49" s="551"/>
      <c r="I49" s="551"/>
      <c r="J49" s="551"/>
      <c r="K49" s="551" t="s">
        <v>3</v>
      </c>
      <c r="L49" s="551"/>
    </row>
    <row r="65536" spans="1:1" ht="51">
      <c r="A65536" s="87" t="s">
        <v>621</v>
      </c>
    </row>
  </sheetData>
  <sortState ref="B8:Z26">
    <sortCondition descending="1" ref="Z8"/>
  </sortState>
  <mergeCells count="22">
    <mergeCell ref="A49:D49"/>
    <mergeCell ref="C6:C7"/>
    <mergeCell ref="M6:M7"/>
    <mergeCell ref="A6:A7"/>
    <mergeCell ref="B6:B7"/>
    <mergeCell ref="G6:J6"/>
    <mergeCell ref="D6:D7"/>
    <mergeCell ref="K6:K7"/>
    <mergeCell ref="E6:E7"/>
    <mergeCell ref="L6:L7"/>
    <mergeCell ref="G49:J49"/>
    <mergeCell ref="F6:F7"/>
    <mergeCell ref="K49:L49"/>
    <mergeCell ref="A1:M1"/>
    <mergeCell ref="A2:M2"/>
    <mergeCell ref="K5:L5"/>
    <mergeCell ref="D3:E3"/>
    <mergeCell ref="A4:C4"/>
    <mergeCell ref="J4:L4"/>
    <mergeCell ref="A3:C3"/>
    <mergeCell ref="D4:E4"/>
    <mergeCell ref="F4:H4"/>
  </mergeCells>
  <conditionalFormatting sqref="E1:E1048576">
    <cfRule type="containsText" dxfId="2" priority="1" operator="containsText" text="(F)">
      <formula>NOT(ISERROR(SEARCH("(F)",E1)))</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65" orientation="portrait" horizontalDpi="300" verticalDpi="300" r:id="rId1"/>
  <headerFooter alignWithMargins="0"/>
  <ignoredErrors>
    <ignoredError sqref="C30:F47 D4" unlockedFormula="1"/>
  </ignoredErrors>
  <drawing r:id="rId2"/>
</worksheet>
</file>

<file path=xl/worksheets/sheet17.xml><?xml version="1.0" encoding="utf-8"?>
<worksheet xmlns="http://schemas.openxmlformats.org/spreadsheetml/2006/main" xmlns:r="http://schemas.openxmlformats.org/officeDocument/2006/relationships">
  <sheetPr codeName="Sayfa15">
    <tabColor rgb="FFFFC000"/>
  </sheetPr>
  <dimension ref="A1:Z65536"/>
  <sheetViews>
    <sheetView view="pageBreakPreview" topLeftCell="A4" zoomScale="90" zoomScaleSheetLayoutView="90" workbookViewId="0">
      <selection activeCell="Z4" sqref="Z1:Z1048576"/>
    </sheetView>
  </sheetViews>
  <sheetFormatPr defaultRowHeight="12.75"/>
  <cols>
    <col min="1" max="1" width="4.85546875" style="26" customWidth="1"/>
    <col min="2" max="2" width="6" style="26" customWidth="1"/>
    <col min="3" max="3" width="14.42578125" style="20" customWidth="1"/>
    <col min="4" max="4" width="22.140625" style="50" customWidth="1"/>
    <col min="5" max="5" width="31.28515625" style="50" customWidth="1"/>
    <col min="6" max="6" width="9.28515625" style="186" customWidth="1"/>
    <col min="7" max="7" width="7.5703125" style="27" customWidth="1"/>
    <col min="8" max="8" width="0.7109375" style="20" customWidth="1"/>
    <col min="9" max="9" width="4.42578125" style="26" customWidth="1"/>
    <col min="10" max="10" width="12.42578125" style="26" hidden="1" customWidth="1"/>
    <col min="11" max="11" width="6.5703125" style="26" customWidth="1"/>
    <col min="12" max="12" width="11.5703125" style="28" customWidth="1"/>
    <col min="13" max="13" width="14.7109375" style="54" bestFit="1" customWidth="1"/>
    <col min="14" max="14" width="26.7109375" style="54" customWidth="1"/>
    <col min="15" max="15" width="9.5703125" style="186" customWidth="1"/>
    <col min="16" max="16" width="7.7109375" style="20" customWidth="1"/>
    <col min="17" max="17" width="5.7109375" style="20" customWidth="1"/>
    <col min="18" max="16384" width="9.140625" style="20"/>
  </cols>
  <sheetData>
    <row r="1" spans="1:26" s="10" customFormat="1" ht="50.25" customHeight="1">
      <c r="A1" s="580" t="s">
        <v>139</v>
      </c>
      <c r="B1" s="580"/>
      <c r="C1" s="580"/>
      <c r="D1" s="580"/>
      <c r="E1" s="580"/>
      <c r="F1" s="580"/>
      <c r="G1" s="580"/>
      <c r="H1" s="580"/>
      <c r="I1" s="580"/>
      <c r="J1" s="580"/>
      <c r="K1" s="580"/>
      <c r="L1" s="580"/>
      <c r="M1" s="580"/>
      <c r="N1" s="580"/>
      <c r="O1" s="580"/>
      <c r="P1" s="580"/>
    </row>
    <row r="2" spans="1:26" s="10" customFormat="1" ht="24.75" customHeight="1">
      <c r="A2" s="581" t="s">
        <v>907</v>
      </c>
      <c r="B2" s="581"/>
      <c r="C2" s="581"/>
      <c r="D2" s="581"/>
      <c r="E2" s="581"/>
      <c r="F2" s="581"/>
      <c r="G2" s="581"/>
      <c r="H2" s="581"/>
      <c r="I2" s="581"/>
      <c r="J2" s="581"/>
      <c r="K2" s="581"/>
      <c r="L2" s="581"/>
      <c r="M2" s="581"/>
      <c r="N2" s="581"/>
      <c r="O2" s="581"/>
      <c r="P2" s="581"/>
    </row>
    <row r="3" spans="1:26" s="11" customFormat="1" ht="29.25" customHeight="1">
      <c r="A3" s="582" t="s">
        <v>89</v>
      </c>
      <c r="B3" s="582"/>
      <c r="C3" s="582"/>
      <c r="D3" s="583" t="s">
        <v>141</v>
      </c>
      <c r="E3" s="583"/>
      <c r="F3" s="584"/>
      <c r="G3" s="584"/>
      <c r="H3" s="406"/>
      <c r="I3" s="586"/>
      <c r="J3" s="586"/>
      <c r="K3" s="586"/>
      <c r="L3" s="425"/>
      <c r="M3" s="407"/>
      <c r="N3" s="567"/>
      <c r="O3" s="567"/>
      <c r="P3" s="567"/>
    </row>
    <row r="4" spans="1:26" s="11" customFormat="1" ht="17.25" customHeight="1">
      <c r="A4" s="577" t="s">
        <v>79</v>
      </c>
      <c r="B4" s="577"/>
      <c r="C4" s="577"/>
      <c r="D4" s="578" t="s">
        <v>476</v>
      </c>
      <c r="E4" s="578"/>
      <c r="F4" s="647" t="s">
        <v>881</v>
      </c>
      <c r="G4" s="647"/>
      <c r="H4" s="647"/>
      <c r="I4" s="647"/>
      <c r="J4" s="647"/>
      <c r="K4" s="647"/>
      <c r="L4" s="410"/>
      <c r="M4" s="411" t="s">
        <v>5</v>
      </c>
      <c r="N4" s="568" t="s">
        <v>886</v>
      </c>
      <c r="O4" s="569"/>
      <c r="P4" s="569"/>
    </row>
    <row r="5" spans="1:26" s="10" customFormat="1" ht="15" customHeight="1">
      <c r="A5" s="12"/>
      <c r="B5" s="12"/>
      <c r="C5" s="13"/>
      <c r="D5" s="14"/>
      <c r="E5" s="15"/>
      <c r="F5" s="187"/>
      <c r="G5" s="15"/>
      <c r="H5" s="15"/>
      <c r="I5" s="12"/>
      <c r="J5" s="12"/>
      <c r="K5" s="12"/>
      <c r="L5" s="16"/>
      <c r="M5" s="17"/>
      <c r="N5" s="552">
        <v>41791.532355324074</v>
      </c>
      <c r="O5" s="552"/>
      <c r="P5" s="552"/>
    </row>
    <row r="6" spans="1:26" s="18" customFormat="1" ht="18.75" customHeight="1">
      <c r="A6" s="579" t="s">
        <v>11</v>
      </c>
      <c r="B6" s="571" t="s">
        <v>74</v>
      </c>
      <c r="C6" s="573" t="s">
        <v>86</v>
      </c>
      <c r="D6" s="570" t="s">
        <v>13</v>
      </c>
      <c r="E6" s="570" t="s">
        <v>179</v>
      </c>
      <c r="F6" s="587" t="s">
        <v>14</v>
      </c>
      <c r="G6" s="575" t="s">
        <v>271</v>
      </c>
      <c r="I6" s="293" t="s">
        <v>15</v>
      </c>
      <c r="J6" s="294"/>
      <c r="K6" s="294"/>
      <c r="L6" s="294"/>
      <c r="M6" s="294"/>
      <c r="N6" s="294"/>
      <c r="O6" s="294"/>
      <c r="P6" s="295"/>
    </row>
    <row r="7" spans="1:26" ht="26.25" customHeight="1">
      <c r="A7" s="579"/>
      <c r="B7" s="572"/>
      <c r="C7" s="573"/>
      <c r="D7" s="570"/>
      <c r="E7" s="570"/>
      <c r="F7" s="587"/>
      <c r="G7" s="576"/>
      <c r="H7" s="19"/>
      <c r="I7" s="47" t="s">
        <v>11</v>
      </c>
      <c r="J7" s="47" t="s">
        <v>75</v>
      </c>
      <c r="K7" s="47" t="s">
        <v>74</v>
      </c>
      <c r="L7" s="121" t="s">
        <v>12</v>
      </c>
      <c r="M7" s="122" t="s">
        <v>13</v>
      </c>
      <c r="N7" s="122" t="s">
        <v>179</v>
      </c>
      <c r="O7" s="44" t="s">
        <v>14</v>
      </c>
      <c r="P7" s="47" t="s">
        <v>26</v>
      </c>
    </row>
    <row r="8" spans="1:26" s="18" customFormat="1" ht="28.5" customHeight="1">
      <c r="A8" s="21">
        <v>1</v>
      </c>
      <c r="B8" s="367">
        <v>242</v>
      </c>
      <c r="C8" s="368" t="s">
        <v>574</v>
      </c>
      <c r="D8" s="369" t="s">
        <v>796</v>
      </c>
      <c r="E8" s="369" t="s">
        <v>797</v>
      </c>
      <c r="F8" s="404">
        <v>20683</v>
      </c>
      <c r="G8" s="347"/>
      <c r="H8" s="371">
        <v>11</v>
      </c>
      <c r="I8" s="21">
        <v>1</v>
      </c>
      <c r="J8" s="22" t="s">
        <v>48</v>
      </c>
      <c r="K8" s="23">
        <v>171</v>
      </c>
      <c r="L8" s="24">
        <v>36526</v>
      </c>
      <c r="M8" s="48" t="s">
        <v>725</v>
      </c>
      <c r="N8" s="48" t="s">
        <v>724</v>
      </c>
      <c r="O8" s="183">
        <v>21408</v>
      </c>
      <c r="P8" s="23">
        <v>3</v>
      </c>
      <c r="Y8" s="384"/>
      <c r="Z8" s="384"/>
    </row>
    <row r="9" spans="1:26" s="18" customFormat="1" ht="28.5" customHeight="1">
      <c r="A9" s="21">
        <v>2</v>
      </c>
      <c r="B9" s="367">
        <v>240</v>
      </c>
      <c r="C9" s="368" t="s">
        <v>574</v>
      </c>
      <c r="D9" s="369" t="s">
        <v>792</v>
      </c>
      <c r="E9" s="369" t="s">
        <v>793</v>
      </c>
      <c r="F9" s="404">
        <v>20728</v>
      </c>
      <c r="G9" s="347"/>
      <c r="H9" s="371">
        <v>20</v>
      </c>
      <c r="I9" s="21">
        <v>2</v>
      </c>
      <c r="J9" s="22" t="s">
        <v>49</v>
      </c>
      <c r="K9" s="23">
        <v>119</v>
      </c>
      <c r="L9" s="24">
        <v>36526</v>
      </c>
      <c r="M9" s="48" t="s">
        <v>662</v>
      </c>
      <c r="N9" s="48" t="s">
        <v>660</v>
      </c>
      <c r="O9" s="183">
        <v>22601</v>
      </c>
      <c r="P9" s="23">
        <v>7</v>
      </c>
      <c r="Y9" s="384"/>
      <c r="Z9" s="384"/>
    </row>
    <row r="10" spans="1:26" s="18" customFormat="1" ht="28.5" customHeight="1">
      <c r="A10" s="21">
        <v>3</v>
      </c>
      <c r="B10" s="367">
        <v>248</v>
      </c>
      <c r="C10" s="368">
        <v>36526</v>
      </c>
      <c r="D10" s="369" t="s">
        <v>809</v>
      </c>
      <c r="E10" s="369" t="s">
        <v>810</v>
      </c>
      <c r="F10" s="404">
        <v>20770</v>
      </c>
      <c r="G10" s="347"/>
      <c r="H10" s="371">
        <v>14</v>
      </c>
      <c r="I10" s="21">
        <v>3</v>
      </c>
      <c r="J10" s="22" t="s">
        <v>50</v>
      </c>
      <c r="K10" s="23">
        <v>128</v>
      </c>
      <c r="L10" s="24">
        <v>36667</v>
      </c>
      <c r="M10" s="48" t="s">
        <v>673</v>
      </c>
      <c r="N10" s="48" t="s">
        <v>671</v>
      </c>
      <c r="O10" s="183">
        <v>21660</v>
      </c>
      <c r="P10" s="23">
        <v>4</v>
      </c>
      <c r="Y10" s="384"/>
      <c r="Z10" s="384"/>
    </row>
    <row r="11" spans="1:26" s="18" customFormat="1" ht="28.5" customHeight="1">
      <c r="A11" s="21">
        <v>4</v>
      </c>
      <c r="B11" s="367">
        <v>247</v>
      </c>
      <c r="C11" s="368">
        <v>36526</v>
      </c>
      <c r="D11" s="369" t="s">
        <v>807</v>
      </c>
      <c r="E11" s="369" t="s">
        <v>808</v>
      </c>
      <c r="F11" s="404">
        <v>20782</v>
      </c>
      <c r="G11" s="347"/>
      <c r="H11" s="371">
        <v>7</v>
      </c>
      <c r="I11" s="21">
        <v>4</v>
      </c>
      <c r="J11" s="22" t="s">
        <v>51</v>
      </c>
      <c r="K11" s="23">
        <v>117</v>
      </c>
      <c r="L11" s="24">
        <v>36892</v>
      </c>
      <c r="M11" s="48" t="s">
        <v>656</v>
      </c>
      <c r="N11" s="48" t="s">
        <v>655</v>
      </c>
      <c r="O11" s="183">
        <v>20990</v>
      </c>
      <c r="P11" s="23">
        <v>1</v>
      </c>
      <c r="Y11" s="384"/>
      <c r="Z11" s="384"/>
    </row>
    <row r="12" spans="1:26" s="18" customFormat="1" ht="28.5" customHeight="1">
      <c r="A12" s="21">
        <v>5</v>
      </c>
      <c r="B12" s="367">
        <v>236</v>
      </c>
      <c r="C12" s="368">
        <v>0</v>
      </c>
      <c r="D12" s="369" t="s">
        <v>785</v>
      </c>
      <c r="E12" s="369" t="s">
        <v>782</v>
      </c>
      <c r="F12" s="404">
        <v>20830</v>
      </c>
      <c r="G12" s="347"/>
      <c r="H12" s="371">
        <v>22</v>
      </c>
      <c r="I12" s="21">
        <v>5</v>
      </c>
      <c r="J12" s="22" t="s">
        <v>52</v>
      </c>
      <c r="K12" s="23">
        <v>174</v>
      </c>
      <c r="L12" s="24">
        <v>36986</v>
      </c>
      <c r="M12" s="48" t="s">
        <v>901</v>
      </c>
      <c r="N12" s="48" t="s">
        <v>899</v>
      </c>
      <c r="O12" s="183">
        <v>23499</v>
      </c>
      <c r="P12" s="23">
        <v>8</v>
      </c>
      <c r="Y12" s="384"/>
      <c r="Z12" s="384"/>
    </row>
    <row r="13" spans="1:26" s="18" customFormat="1" ht="28.5" customHeight="1">
      <c r="A13" s="21">
        <v>6</v>
      </c>
      <c r="B13" s="367">
        <v>235</v>
      </c>
      <c r="C13" s="368">
        <v>36526</v>
      </c>
      <c r="D13" s="369" t="s">
        <v>783</v>
      </c>
      <c r="E13" s="369" t="s">
        <v>784</v>
      </c>
      <c r="F13" s="404">
        <v>20835</v>
      </c>
      <c r="G13" s="347"/>
      <c r="H13" s="371">
        <v>18</v>
      </c>
      <c r="I13" s="21">
        <v>6</v>
      </c>
      <c r="J13" s="22" t="s">
        <v>53</v>
      </c>
      <c r="K13" s="23">
        <v>281</v>
      </c>
      <c r="L13" s="24">
        <v>36773</v>
      </c>
      <c r="M13" s="48" t="s">
        <v>680</v>
      </c>
      <c r="N13" s="48" t="s">
        <v>679</v>
      </c>
      <c r="O13" s="183">
        <v>22339</v>
      </c>
      <c r="P13" s="23">
        <v>5</v>
      </c>
      <c r="Y13" s="384"/>
      <c r="Z13" s="384"/>
    </row>
    <row r="14" spans="1:26" s="18" customFormat="1" ht="28.5" customHeight="1">
      <c r="A14" s="21">
        <v>7</v>
      </c>
      <c r="B14" s="367">
        <v>117</v>
      </c>
      <c r="C14" s="368">
        <v>36892</v>
      </c>
      <c r="D14" s="369" t="s">
        <v>656</v>
      </c>
      <c r="E14" s="369" t="s">
        <v>655</v>
      </c>
      <c r="F14" s="404">
        <v>20990</v>
      </c>
      <c r="G14" s="347">
        <v>47</v>
      </c>
      <c r="H14" s="371">
        <v>19</v>
      </c>
      <c r="I14" s="21">
        <v>7</v>
      </c>
      <c r="J14" s="22" t="s">
        <v>220</v>
      </c>
      <c r="K14" s="23">
        <v>85</v>
      </c>
      <c r="L14" s="24">
        <v>36557</v>
      </c>
      <c r="M14" s="48" t="s">
        <v>891</v>
      </c>
      <c r="N14" s="48" t="s">
        <v>889</v>
      </c>
      <c r="O14" s="183">
        <v>22410</v>
      </c>
      <c r="P14" s="23">
        <v>6</v>
      </c>
      <c r="Y14" s="384"/>
      <c r="Z14" s="384"/>
    </row>
    <row r="15" spans="1:26" s="18" customFormat="1" ht="28.5" customHeight="1">
      <c r="A15" s="21">
        <v>8</v>
      </c>
      <c r="B15" s="367">
        <v>241</v>
      </c>
      <c r="C15" s="368">
        <v>36526</v>
      </c>
      <c r="D15" s="369" t="s">
        <v>794</v>
      </c>
      <c r="E15" s="369" t="s">
        <v>795</v>
      </c>
      <c r="F15" s="404">
        <v>21050</v>
      </c>
      <c r="G15" s="347"/>
      <c r="H15" s="371">
        <v>10</v>
      </c>
      <c r="I15" s="21">
        <v>8</v>
      </c>
      <c r="J15" s="22" t="s">
        <v>221</v>
      </c>
      <c r="K15" s="23">
        <v>183</v>
      </c>
      <c r="L15" s="24">
        <v>36610</v>
      </c>
      <c r="M15" s="48" t="s">
        <v>735</v>
      </c>
      <c r="N15" s="48" t="s">
        <v>733</v>
      </c>
      <c r="O15" s="183">
        <v>21254</v>
      </c>
      <c r="P15" s="23">
        <v>2</v>
      </c>
      <c r="Y15" s="384"/>
      <c r="Z15" s="384"/>
    </row>
    <row r="16" spans="1:26" s="18" customFormat="1" ht="28.5" customHeight="1">
      <c r="A16" s="21">
        <v>9</v>
      </c>
      <c r="B16" s="367">
        <v>99</v>
      </c>
      <c r="C16" s="368">
        <v>36526</v>
      </c>
      <c r="D16" s="369" t="s">
        <v>640</v>
      </c>
      <c r="E16" s="369" t="s">
        <v>639</v>
      </c>
      <c r="F16" s="404">
        <v>21175</v>
      </c>
      <c r="G16" s="347">
        <v>45</v>
      </c>
      <c r="H16" s="371" t="s">
        <v>896</v>
      </c>
      <c r="I16" s="21">
        <v>9</v>
      </c>
      <c r="J16" s="22" t="s">
        <v>222</v>
      </c>
      <c r="K16" s="23" t="s">
        <v>896</v>
      </c>
      <c r="L16" s="24" t="s">
        <v>896</v>
      </c>
      <c r="M16" s="48" t="s">
        <v>896</v>
      </c>
      <c r="N16" s="48" t="s">
        <v>896</v>
      </c>
      <c r="O16" s="183"/>
      <c r="P16" s="23"/>
      <c r="Y16" s="384"/>
      <c r="Z16" s="384"/>
    </row>
    <row r="17" spans="1:26" s="18" customFormat="1" ht="28.5" customHeight="1">
      <c r="A17" s="21">
        <v>10</v>
      </c>
      <c r="B17" s="367">
        <v>183</v>
      </c>
      <c r="C17" s="368">
        <v>36610</v>
      </c>
      <c r="D17" s="369" t="s">
        <v>735</v>
      </c>
      <c r="E17" s="369" t="s">
        <v>733</v>
      </c>
      <c r="F17" s="404">
        <v>21254</v>
      </c>
      <c r="G17" s="347">
        <v>44</v>
      </c>
      <c r="H17" s="371" t="s">
        <v>896</v>
      </c>
      <c r="I17" s="21">
        <v>10</v>
      </c>
      <c r="J17" s="22" t="s">
        <v>223</v>
      </c>
      <c r="K17" s="23" t="s">
        <v>896</v>
      </c>
      <c r="L17" s="24" t="s">
        <v>896</v>
      </c>
      <c r="M17" s="48" t="s">
        <v>896</v>
      </c>
      <c r="N17" s="48" t="s">
        <v>896</v>
      </c>
      <c r="O17" s="183"/>
      <c r="P17" s="23"/>
      <c r="Y17" s="384"/>
      <c r="Z17" s="384"/>
    </row>
    <row r="18" spans="1:26" s="18" customFormat="1" ht="28.5" customHeight="1">
      <c r="A18" s="21">
        <v>11</v>
      </c>
      <c r="B18" s="367">
        <v>171</v>
      </c>
      <c r="C18" s="368">
        <v>36526</v>
      </c>
      <c r="D18" s="369" t="s">
        <v>725</v>
      </c>
      <c r="E18" s="369" t="s">
        <v>724</v>
      </c>
      <c r="F18" s="404">
        <v>21408</v>
      </c>
      <c r="G18" s="347">
        <v>42</v>
      </c>
      <c r="H18" s="371" t="s">
        <v>896</v>
      </c>
      <c r="I18" s="21">
        <v>11</v>
      </c>
      <c r="J18" s="22" t="s">
        <v>224</v>
      </c>
      <c r="K18" s="23" t="s">
        <v>896</v>
      </c>
      <c r="L18" s="24" t="s">
        <v>896</v>
      </c>
      <c r="M18" s="48" t="s">
        <v>896</v>
      </c>
      <c r="N18" s="48" t="s">
        <v>896</v>
      </c>
      <c r="O18" s="183"/>
      <c r="P18" s="23"/>
      <c r="Y18" s="384"/>
      <c r="Z18" s="384"/>
    </row>
    <row r="19" spans="1:26" s="18" customFormat="1" ht="28.5" customHeight="1">
      <c r="A19" s="21">
        <v>12</v>
      </c>
      <c r="B19" s="367">
        <v>194</v>
      </c>
      <c r="C19" s="368">
        <v>36537</v>
      </c>
      <c r="D19" s="369" t="s">
        <v>742</v>
      </c>
      <c r="E19" s="369" t="s">
        <v>740</v>
      </c>
      <c r="F19" s="404">
        <v>21442</v>
      </c>
      <c r="G19" s="347">
        <v>42</v>
      </c>
      <c r="H19" s="371" t="s">
        <v>896</v>
      </c>
      <c r="I19" s="21">
        <v>12</v>
      </c>
      <c r="J19" s="22" t="s">
        <v>225</v>
      </c>
      <c r="K19" s="23" t="s">
        <v>896</v>
      </c>
      <c r="L19" s="24" t="s">
        <v>896</v>
      </c>
      <c r="M19" s="48" t="s">
        <v>896</v>
      </c>
      <c r="N19" s="48" t="s">
        <v>896</v>
      </c>
      <c r="O19" s="183"/>
      <c r="P19" s="23"/>
      <c r="Y19" s="384"/>
      <c r="Z19" s="384"/>
    </row>
    <row r="20" spans="1:26" s="18" customFormat="1" ht="28.5" customHeight="1">
      <c r="A20" s="21">
        <v>13</v>
      </c>
      <c r="B20" s="367">
        <v>105</v>
      </c>
      <c r="C20" s="368">
        <v>36526</v>
      </c>
      <c r="D20" s="369" t="s">
        <v>648</v>
      </c>
      <c r="E20" s="369" t="s">
        <v>647</v>
      </c>
      <c r="F20" s="404">
        <v>21557</v>
      </c>
      <c r="G20" s="347">
        <v>41</v>
      </c>
      <c r="H20" s="371" t="s">
        <v>896</v>
      </c>
      <c r="I20" s="293" t="s">
        <v>16</v>
      </c>
      <c r="J20" s="294"/>
      <c r="K20" s="294"/>
      <c r="L20" s="294"/>
      <c r="M20" s="294"/>
      <c r="N20" s="294"/>
      <c r="O20" s="294"/>
      <c r="P20" s="295"/>
      <c r="Y20" s="384"/>
      <c r="Z20" s="384"/>
    </row>
    <row r="21" spans="1:26" s="18" customFormat="1" ht="28.5" customHeight="1">
      <c r="A21" s="21">
        <v>14</v>
      </c>
      <c r="B21" s="367">
        <v>128</v>
      </c>
      <c r="C21" s="368">
        <v>36667</v>
      </c>
      <c r="D21" s="369" t="s">
        <v>673</v>
      </c>
      <c r="E21" s="369" t="s">
        <v>671</v>
      </c>
      <c r="F21" s="404">
        <v>21660</v>
      </c>
      <c r="G21" s="347">
        <v>40</v>
      </c>
      <c r="H21" s="371" t="s">
        <v>896</v>
      </c>
      <c r="I21" s="47" t="s">
        <v>11</v>
      </c>
      <c r="J21" s="47" t="s">
        <v>75</v>
      </c>
      <c r="K21" s="47" t="s">
        <v>74</v>
      </c>
      <c r="L21" s="121" t="s">
        <v>12</v>
      </c>
      <c r="M21" s="122" t="s">
        <v>13</v>
      </c>
      <c r="N21" s="122" t="s">
        <v>179</v>
      </c>
      <c r="O21" s="44" t="s">
        <v>14</v>
      </c>
      <c r="P21" s="47" t="s">
        <v>26</v>
      </c>
      <c r="Y21" s="384"/>
      <c r="Z21" s="384"/>
    </row>
    <row r="22" spans="1:26" s="18" customFormat="1" ht="28.5" customHeight="1">
      <c r="A22" s="21">
        <v>15</v>
      </c>
      <c r="B22" s="367">
        <v>94</v>
      </c>
      <c r="C22" s="368">
        <v>36526</v>
      </c>
      <c r="D22" s="369" t="s">
        <v>631</v>
      </c>
      <c r="E22" s="369" t="s">
        <v>629</v>
      </c>
      <c r="F22" s="404">
        <v>21805</v>
      </c>
      <c r="G22" s="347">
        <v>38</v>
      </c>
      <c r="H22" s="371">
        <v>15</v>
      </c>
      <c r="I22" s="21">
        <v>1</v>
      </c>
      <c r="J22" s="22" t="s">
        <v>54</v>
      </c>
      <c r="K22" s="23">
        <v>94</v>
      </c>
      <c r="L22" s="24">
        <v>36526</v>
      </c>
      <c r="M22" s="48" t="s">
        <v>631</v>
      </c>
      <c r="N22" s="48" t="s">
        <v>629</v>
      </c>
      <c r="O22" s="183">
        <v>21805</v>
      </c>
      <c r="P22" s="23">
        <v>4</v>
      </c>
      <c r="Y22" s="384"/>
      <c r="Z22" s="384"/>
    </row>
    <row r="23" spans="1:26" s="18" customFormat="1" ht="28.5" customHeight="1">
      <c r="A23" s="21">
        <v>16</v>
      </c>
      <c r="B23" s="367">
        <v>155</v>
      </c>
      <c r="C23" s="368">
        <v>36597</v>
      </c>
      <c r="D23" s="369" t="s">
        <v>710</v>
      </c>
      <c r="E23" s="369" t="s">
        <v>709</v>
      </c>
      <c r="F23" s="404">
        <v>22245</v>
      </c>
      <c r="G23" s="347">
        <v>34</v>
      </c>
      <c r="H23" s="371">
        <v>21</v>
      </c>
      <c r="I23" s="21">
        <v>2</v>
      </c>
      <c r="J23" s="22" t="s">
        <v>55</v>
      </c>
      <c r="K23" s="23">
        <v>143</v>
      </c>
      <c r="L23" s="24">
        <v>36880</v>
      </c>
      <c r="M23" s="48" t="s">
        <v>693</v>
      </c>
      <c r="N23" s="48" t="s">
        <v>691</v>
      </c>
      <c r="O23" s="183">
        <v>23241</v>
      </c>
      <c r="P23" s="23">
        <v>7</v>
      </c>
      <c r="Y23" s="384"/>
      <c r="Z23" s="384"/>
    </row>
    <row r="24" spans="1:26" s="18" customFormat="1" ht="28.5" customHeight="1">
      <c r="A24" s="21">
        <v>17</v>
      </c>
      <c r="B24" s="367">
        <v>164</v>
      </c>
      <c r="C24" s="368">
        <v>36892</v>
      </c>
      <c r="D24" s="369" t="s">
        <v>717</v>
      </c>
      <c r="E24" s="369" t="s">
        <v>716</v>
      </c>
      <c r="F24" s="404">
        <v>22326</v>
      </c>
      <c r="G24" s="347">
        <v>34</v>
      </c>
      <c r="H24" s="371">
        <v>23</v>
      </c>
      <c r="I24" s="21">
        <v>3</v>
      </c>
      <c r="J24" s="22" t="s">
        <v>56</v>
      </c>
      <c r="K24" s="23">
        <v>145</v>
      </c>
      <c r="L24" s="24">
        <v>36716</v>
      </c>
      <c r="M24" s="48" t="s">
        <v>702</v>
      </c>
      <c r="N24" s="48" t="s">
        <v>700</v>
      </c>
      <c r="O24" s="183">
        <v>23560</v>
      </c>
      <c r="P24" s="23">
        <v>8</v>
      </c>
      <c r="Y24" s="384"/>
      <c r="Z24" s="384"/>
    </row>
    <row r="25" spans="1:26" s="18" customFormat="1" ht="28.5" customHeight="1">
      <c r="A25" s="21">
        <v>18</v>
      </c>
      <c r="B25" s="367">
        <v>281</v>
      </c>
      <c r="C25" s="368">
        <v>36773</v>
      </c>
      <c r="D25" s="369" t="s">
        <v>680</v>
      </c>
      <c r="E25" s="369" t="s">
        <v>679</v>
      </c>
      <c r="F25" s="404">
        <v>22339</v>
      </c>
      <c r="G25" s="347">
        <v>34</v>
      </c>
      <c r="H25" s="371">
        <v>16</v>
      </c>
      <c r="I25" s="21">
        <v>4</v>
      </c>
      <c r="J25" s="22" t="s">
        <v>57</v>
      </c>
      <c r="K25" s="23">
        <v>155</v>
      </c>
      <c r="L25" s="24">
        <v>36597</v>
      </c>
      <c r="M25" s="48" t="s">
        <v>710</v>
      </c>
      <c r="N25" s="48" t="s">
        <v>709</v>
      </c>
      <c r="O25" s="183">
        <v>22245</v>
      </c>
      <c r="P25" s="23">
        <v>5</v>
      </c>
      <c r="Y25" s="384"/>
      <c r="Z25" s="384"/>
    </row>
    <row r="26" spans="1:26" s="18" customFormat="1" ht="28.5" customHeight="1">
      <c r="A26" s="21">
        <v>19</v>
      </c>
      <c r="B26" s="367">
        <v>85</v>
      </c>
      <c r="C26" s="368">
        <v>36557</v>
      </c>
      <c r="D26" s="369" t="s">
        <v>891</v>
      </c>
      <c r="E26" s="369" t="s">
        <v>889</v>
      </c>
      <c r="F26" s="404">
        <v>22410</v>
      </c>
      <c r="G26" s="347">
        <v>33</v>
      </c>
      <c r="H26" s="371">
        <v>13</v>
      </c>
      <c r="I26" s="21">
        <v>5</v>
      </c>
      <c r="J26" s="22" t="s">
        <v>58</v>
      </c>
      <c r="K26" s="23">
        <v>105</v>
      </c>
      <c r="L26" s="24">
        <v>36526</v>
      </c>
      <c r="M26" s="48" t="s">
        <v>648</v>
      </c>
      <c r="N26" s="48" t="s">
        <v>647</v>
      </c>
      <c r="O26" s="183">
        <v>21557</v>
      </c>
      <c r="P26" s="23">
        <v>3</v>
      </c>
      <c r="Y26" s="384"/>
      <c r="Z26" s="384"/>
    </row>
    <row r="27" spans="1:26" s="18" customFormat="1" ht="28.5" customHeight="1">
      <c r="A27" s="21">
        <v>20</v>
      </c>
      <c r="B27" s="367">
        <v>119</v>
      </c>
      <c r="C27" s="368">
        <v>36526</v>
      </c>
      <c r="D27" s="369" t="s">
        <v>662</v>
      </c>
      <c r="E27" s="369" t="s">
        <v>660</v>
      </c>
      <c r="F27" s="404">
        <v>22601</v>
      </c>
      <c r="G27" s="347">
        <v>32</v>
      </c>
      <c r="H27" s="371">
        <v>12</v>
      </c>
      <c r="I27" s="21">
        <v>6</v>
      </c>
      <c r="J27" s="22" t="s">
        <v>59</v>
      </c>
      <c r="K27" s="23">
        <v>194</v>
      </c>
      <c r="L27" s="24">
        <v>36537</v>
      </c>
      <c r="M27" s="48" t="s">
        <v>742</v>
      </c>
      <c r="N27" s="48" t="s">
        <v>740</v>
      </c>
      <c r="O27" s="183">
        <v>21442</v>
      </c>
      <c r="P27" s="23">
        <v>2</v>
      </c>
      <c r="Y27" s="384"/>
      <c r="Z27" s="384"/>
    </row>
    <row r="28" spans="1:26" s="18" customFormat="1" ht="28.5" customHeight="1">
      <c r="A28" s="21">
        <v>21</v>
      </c>
      <c r="B28" s="367">
        <v>143</v>
      </c>
      <c r="C28" s="368">
        <v>36880</v>
      </c>
      <c r="D28" s="369" t="s">
        <v>693</v>
      </c>
      <c r="E28" s="369" t="s">
        <v>691</v>
      </c>
      <c r="F28" s="404">
        <v>23241</v>
      </c>
      <c r="G28" s="347">
        <v>27</v>
      </c>
      <c r="H28" s="371">
        <v>17</v>
      </c>
      <c r="I28" s="21">
        <v>7</v>
      </c>
      <c r="J28" s="22" t="s">
        <v>226</v>
      </c>
      <c r="K28" s="23">
        <v>164</v>
      </c>
      <c r="L28" s="24">
        <v>36892</v>
      </c>
      <c r="M28" s="48" t="s">
        <v>717</v>
      </c>
      <c r="N28" s="48" t="s">
        <v>716</v>
      </c>
      <c r="O28" s="183">
        <v>22326</v>
      </c>
      <c r="P28" s="23">
        <v>6</v>
      </c>
      <c r="Y28" s="384"/>
      <c r="Z28" s="384"/>
    </row>
    <row r="29" spans="1:26" s="18" customFormat="1" ht="28.5" customHeight="1">
      <c r="A29" s="21">
        <v>22</v>
      </c>
      <c r="B29" s="367">
        <v>174</v>
      </c>
      <c r="C29" s="368">
        <v>36986</v>
      </c>
      <c r="D29" s="369" t="s">
        <v>901</v>
      </c>
      <c r="E29" s="369" t="s">
        <v>899</v>
      </c>
      <c r="F29" s="404">
        <v>23499</v>
      </c>
      <c r="G29" s="347">
        <v>25</v>
      </c>
      <c r="H29" s="371">
        <v>9</v>
      </c>
      <c r="I29" s="21">
        <v>8</v>
      </c>
      <c r="J29" s="22" t="s">
        <v>227</v>
      </c>
      <c r="K29" s="23">
        <v>99</v>
      </c>
      <c r="L29" s="24">
        <v>36526</v>
      </c>
      <c r="M29" s="48" t="s">
        <v>640</v>
      </c>
      <c r="N29" s="48" t="s">
        <v>639</v>
      </c>
      <c r="O29" s="183">
        <v>21175</v>
      </c>
      <c r="P29" s="23">
        <v>1</v>
      </c>
      <c r="Y29" s="384"/>
      <c r="Z29" s="384"/>
    </row>
    <row r="30" spans="1:26" s="18" customFormat="1" ht="28.5" customHeight="1">
      <c r="A30" s="21">
        <v>23</v>
      </c>
      <c r="B30" s="367">
        <v>145</v>
      </c>
      <c r="C30" s="368">
        <v>36716</v>
      </c>
      <c r="D30" s="369" t="s">
        <v>702</v>
      </c>
      <c r="E30" s="369" t="s">
        <v>700</v>
      </c>
      <c r="F30" s="404">
        <v>23560</v>
      </c>
      <c r="G30" s="347">
        <v>25</v>
      </c>
      <c r="H30" s="371" t="s">
        <v>896</v>
      </c>
      <c r="I30" s="21">
        <v>9</v>
      </c>
      <c r="J30" s="22" t="s">
        <v>228</v>
      </c>
      <c r="K30" s="23" t="s">
        <v>896</v>
      </c>
      <c r="L30" s="24" t="s">
        <v>896</v>
      </c>
      <c r="M30" s="48" t="s">
        <v>896</v>
      </c>
      <c r="N30" s="48" t="s">
        <v>896</v>
      </c>
      <c r="O30" s="183"/>
      <c r="P30" s="23"/>
      <c r="Y30" s="384"/>
      <c r="Z30" s="384"/>
    </row>
    <row r="31" spans="1:26" s="18" customFormat="1" ht="28.5" customHeight="1">
      <c r="A31" s="21" t="s">
        <v>574</v>
      </c>
      <c r="B31" s="367">
        <v>245</v>
      </c>
      <c r="C31" s="368" t="s">
        <v>802</v>
      </c>
      <c r="D31" s="369" t="s">
        <v>803</v>
      </c>
      <c r="E31" s="369" t="s">
        <v>804</v>
      </c>
      <c r="F31" s="404" t="s">
        <v>617</v>
      </c>
      <c r="G31" s="347" t="s">
        <v>924</v>
      </c>
      <c r="H31" s="371" t="s">
        <v>896</v>
      </c>
      <c r="I31" s="21">
        <v>10</v>
      </c>
      <c r="J31" s="22" t="s">
        <v>229</v>
      </c>
      <c r="K31" s="23" t="s">
        <v>896</v>
      </c>
      <c r="L31" s="24" t="s">
        <v>896</v>
      </c>
      <c r="M31" s="48" t="s">
        <v>896</v>
      </c>
      <c r="N31" s="48" t="s">
        <v>896</v>
      </c>
      <c r="O31" s="183"/>
      <c r="P31" s="23"/>
      <c r="Y31" s="384"/>
      <c r="Z31" s="384"/>
    </row>
    <row r="32" spans="1:26" s="18" customFormat="1" ht="28.5" customHeight="1">
      <c r="A32" s="21"/>
      <c r="B32" s="367" t="s">
        <v>896</v>
      </c>
      <c r="C32" s="368" t="s">
        <v>896</v>
      </c>
      <c r="D32" s="369" t="s">
        <v>896</v>
      </c>
      <c r="E32" s="369" t="s">
        <v>896</v>
      </c>
      <c r="F32" s="404" t="s">
        <v>896</v>
      </c>
      <c r="G32" s="347" t="s">
        <v>924</v>
      </c>
      <c r="H32" s="371" t="s">
        <v>896</v>
      </c>
      <c r="I32" s="21">
        <v>11</v>
      </c>
      <c r="J32" s="22" t="s">
        <v>230</v>
      </c>
      <c r="K32" s="23" t="s">
        <v>896</v>
      </c>
      <c r="L32" s="24" t="s">
        <v>896</v>
      </c>
      <c r="M32" s="48" t="s">
        <v>896</v>
      </c>
      <c r="N32" s="48" t="s">
        <v>896</v>
      </c>
      <c r="O32" s="183"/>
      <c r="P32" s="23"/>
      <c r="Y32" s="384"/>
      <c r="Z32" s="384"/>
    </row>
    <row r="33" spans="1:26" s="18" customFormat="1" ht="28.5" customHeight="1">
      <c r="A33" s="21"/>
      <c r="B33" s="367" t="s">
        <v>896</v>
      </c>
      <c r="C33" s="368" t="s">
        <v>896</v>
      </c>
      <c r="D33" s="369" t="s">
        <v>896</v>
      </c>
      <c r="E33" s="369" t="s">
        <v>896</v>
      </c>
      <c r="F33" s="404" t="s">
        <v>896</v>
      </c>
      <c r="G33" s="347" t="s">
        <v>924</v>
      </c>
      <c r="H33" s="371" t="s">
        <v>896</v>
      </c>
      <c r="I33" s="21">
        <v>12</v>
      </c>
      <c r="J33" s="22" t="s">
        <v>231</v>
      </c>
      <c r="K33" s="23" t="s">
        <v>896</v>
      </c>
      <c r="L33" s="24" t="s">
        <v>896</v>
      </c>
      <c r="M33" s="48" t="s">
        <v>896</v>
      </c>
      <c r="N33" s="48" t="s">
        <v>896</v>
      </c>
      <c r="O33" s="183"/>
      <c r="P33" s="23"/>
      <c r="Y33" s="384"/>
      <c r="Z33" s="384"/>
    </row>
    <row r="34" spans="1:26" s="18" customFormat="1" ht="28.5" customHeight="1">
      <c r="A34" s="21"/>
      <c r="B34" s="367" t="s">
        <v>896</v>
      </c>
      <c r="C34" s="368" t="s">
        <v>896</v>
      </c>
      <c r="D34" s="369" t="s">
        <v>896</v>
      </c>
      <c r="E34" s="369" t="s">
        <v>896</v>
      </c>
      <c r="F34" s="404" t="s">
        <v>896</v>
      </c>
      <c r="G34" s="347" t="s">
        <v>924</v>
      </c>
      <c r="H34" s="371" t="s">
        <v>896</v>
      </c>
      <c r="I34" s="293" t="s">
        <v>17</v>
      </c>
      <c r="J34" s="294"/>
      <c r="K34" s="294"/>
      <c r="L34" s="294"/>
      <c r="M34" s="294"/>
      <c r="N34" s="294"/>
      <c r="O34" s="294"/>
      <c r="P34" s="295"/>
      <c r="Y34" s="384"/>
      <c r="Z34" s="384"/>
    </row>
    <row r="35" spans="1:26" s="18" customFormat="1" ht="28.5" customHeight="1">
      <c r="A35" s="21"/>
      <c r="B35" s="367" t="s">
        <v>896</v>
      </c>
      <c r="C35" s="368" t="s">
        <v>896</v>
      </c>
      <c r="D35" s="369" t="s">
        <v>896</v>
      </c>
      <c r="E35" s="369" t="s">
        <v>896</v>
      </c>
      <c r="F35" s="404" t="s">
        <v>896</v>
      </c>
      <c r="G35" s="347" t="s">
        <v>924</v>
      </c>
      <c r="H35" s="371" t="s">
        <v>896</v>
      </c>
      <c r="I35" s="47" t="s">
        <v>11</v>
      </c>
      <c r="J35" s="47" t="s">
        <v>75</v>
      </c>
      <c r="K35" s="47" t="s">
        <v>74</v>
      </c>
      <c r="L35" s="121" t="s">
        <v>12</v>
      </c>
      <c r="M35" s="122" t="s">
        <v>13</v>
      </c>
      <c r="N35" s="122" t="s">
        <v>179</v>
      </c>
      <c r="O35" s="44" t="s">
        <v>14</v>
      </c>
      <c r="P35" s="47" t="s">
        <v>26</v>
      </c>
      <c r="Y35" s="384"/>
      <c r="Z35" s="384"/>
    </row>
    <row r="36" spans="1:26" s="18" customFormat="1" ht="28.5" customHeight="1">
      <c r="A36" s="21"/>
      <c r="B36" s="367" t="s">
        <v>896</v>
      </c>
      <c r="C36" s="368" t="s">
        <v>896</v>
      </c>
      <c r="D36" s="369" t="s">
        <v>896</v>
      </c>
      <c r="E36" s="369" t="s">
        <v>896</v>
      </c>
      <c r="F36" s="404" t="s">
        <v>896</v>
      </c>
      <c r="G36" s="347" t="s">
        <v>924</v>
      </c>
      <c r="H36" s="371">
        <v>6</v>
      </c>
      <c r="I36" s="21">
        <v>1</v>
      </c>
      <c r="J36" s="22" t="s">
        <v>60</v>
      </c>
      <c r="K36" s="23">
        <v>235</v>
      </c>
      <c r="L36" s="24">
        <v>36526</v>
      </c>
      <c r="M36" s="48" t="s">
        <v>783</v>
      </c>
      <c r="N36" s="48" t="s">
        <v>784</v>
      </c>
      <c r="O36" s="183">
        <v>20835</v>
      </c>
      <c r="P36" s="23">
        <v>6</v>
      </c>
      <c r="Y36" s="384"/>
      <c r="Z36" s="384"/>
    </row>
    <row r="37" spans="1:26" s="18" customFormat="1" ht="28.5" customHeight="1">
      <c r="A37" s="21"/>
      <c r="B37" s="367" t="s">
        <v>896</v>
      </c>
      <c r="C37" s="368" t="s">
        <v>896</v>
      </c>
      <c r="D37" s="369" t="s">
        <v>896</v>
      </c>
      <c r="E37" s="369" t="s">
        <v>896</v>
      </c>
      <c r="F37" s="404" t="s">
        <v>896</v>
      </c>
      <c r="G37" s="347" t="s">
        <v>924</v>
      </c>
      <c r="H37" s="371">
        <v>24</v>
      </c>
      <c r="I37" s="21">
        <v>2</v>
      </c>
      <c r="J37" s="22" t="s">
        <v>61</v>
      </c>
      <c r="K37" s="23">
        <v>245</v>
      </c>
      <c r="L37" s="24" t="s">
        <v>802</v>
      </c>
      <c r="M37" s="48" t="s">
        <v>803</v>
      </c>
      <c r="N37" s="48" t="s">
        <v>804</v>
      </c>
      <c r="O37" s="183" t="s">
        <v>617</v>
      </c>
      <c r="P37" s="23"/>
      <c r="Y37" s="384"/>
      <c r="Z37" s="384"/>
    </row>
    <row r="38" spans="1:26" s="18" customFormat="1" ht="28.5" customHeight="1">
      <c r="A38" s="21"/>
      <c r="B38" s="367" t="s">
        <v>896</v>
      </c>
      <c r="C38" s="368" t="s">
        <v>896</v>
      </c>
      <c r="D38" s="369" t="s">
        <v>896</v>
      </c>
      <c r="E38" s="369" t="s">
        <v>896</v>
      </c>
      <c r="F38" s="404" t="s">
        <v>896</v>
      </c>
      <c r="G38" s="347" t="s">
        <v>924</v>
      </c>
      <c r="H38" s="371">
        <v>1</v>
      </c>
      <c r="I38" s="21">
        <v>3</v>
      </c>
      <c r="J38" s="22" t="s">
        <v>62</v>
      </c>
      <c r="K38" s="23">
        <v>242</v>
      </c>
      <c r="L38" s="24" t="s">
        <v>574</v>
      </c>
      <c r="M38" s="48" t="s">
        <v>796</v>
      </c>
      <c r="N38" s="48" t="s">
        <v>797</v>
      </c>
      <c r="O38" s="183">
        <v>20683</v>
      </c>
      <c r="P38" s="23">
        <v>1</v>
      </c>
      <c r="Y38" s="384"/>
      <c r="Z38" s="384"/>
    </row>
    <row r="39" spans="1:26" s="18" customFormat="1" ht="28.5" customHeight="1">
      <c r="A39" s="21"/>
      <c r="B39" s="367" t="s">
        <v>896</v>
      </c>
      <c r="C39" s="368" t="s">
        <v>896</v>
      </c>
      <c r="D39" s="369" t="s">
        <v>896</v>
      </c>
      <c r="E39" s="369" t="s">
        <v>896</v>
      </c>
      <c r="F39" s="404" t="s">
        <v>896</v>
      </c>
      <c r="G39" s="347" t="s">
        <v>924</v>
      </c>
      <c r="H39" s="371">
        <v>4</v>
      </c>
      <c r="I39" s="21">
        <v>4</v>
      </c>
      <c r="J39" s="22" t="s">
        <v>63</v>
      </c>
      <c r="K39" s="23">
        <v>247</v>
      </c>
      <c r="L39" s="24">
        <v>36526</v>
      </c>
      <c r="M39" s="48" t="s">
        <v>807</v>
      </c>
      <c r="N39" s="48" t="s">
        <v>808</v>
      </c>
      <c r="O39" s="183">
        <v>20782</v>
      </c>
      <c r="P39" s="23">
        <v>4</v>
      </c>
      <c r="Y39" s="384"/>
      <c r="Z39" s="384"/>
    </row>
    <row r="40" spans="1:26" s="18" customFormat="1" ht="28.5" customHeight="1">
      <c r="A40" s="21"/>
      <c r="B40" s="367" t="s">
        <v>896</v>
      </c>
      <c r="C40" s="368" t="s">
        <v>896</v>
      </c>
      <c r="D40" s="369" t="s">
        <v>896</v>
      </c>
      <c r="E40" s="369" t="s">
        <v>896</v>
      </c>
      <c r="F40" s="404" t="s">
        <v>896</v>
      </c>
      <c r="G40" s="347" t="s">
        <v>924</v>
      </c>
      <c r="H40" s="371">
        <v>2</v>
      </c>
      <c r="I40" s="21">
        <v>5</v>
      </c>
      <c r="J40" s="22" t="s">
        <v>64</v>
      </c>
      <c r="K40" s="23">
        <v>240</v>
      </c>
      <c r="L40" s="24" t="s">
        <v>574</v>
      </c>
      <c r="M40" s="48" t="s">
        <v>792</v>
      </c>
      <c r="N40" s="48" t="s">
        <v>793</v>
      </c>
      <c r="O40" s="183">
        <v>20728</v>
      </c>
      <c r="P40" s="23">
        <v>2</v>
      </c>
      <c r="Y40" s="384"/>
      <c r="Z40" s="384"/>
    </row>
    <row r="41" spans="1:26" s="18" customFormat="1" ht="28.5" customHeight="1">
      <c r="A41" s="21"/>
      <c r="B41" s="367" t="s">
        <v>896</v>
      </c>
      <c r="C41" s="368" t="s">
        <v>896</v>
      </c>
      <c r="D41" s="369" t="s">
        <v>896</v>
      </c>
      <c r="E41" s="369" t="s">
        <v>896</v>
      </c>
      <c r="F41" s="404" t="s">
        <v>896</v>
      </c>
      <c r="G41" s="347" t="s">
        <v>924</v>
      </c>
      <c r="H41" s="371">
        <v>3</v>
      </c>
      <c r="I41" s="21">
        <v>6</v>
      </c>
      <c r="J41" s="22" t="s">
        <v>65</v>
      </c>
      <c r="K41" s="23">
        <v>248</v>
      </c>
      <c r="L41" s="24">
        <v>36526</v>
      </c>
      <c r="M41" s="48" t="s">
        <v>809</v>
      </c>
      <c r="N41" s="48" t="s">
        <v>810</v>
      </c>
      <c r="O41" s="183">
        <v>20770</v>
      </c>
      <c r="P41" s="23">
        <v>3</v>
      </c>
      <c r="Y41" s="384"/>
      <c r="Z41" s="384"/>
    </row>
    <row r="42" spans="1:26" s="18" customFormat="1" ht="28.5" customHeight="1">
      <c r="A42" s="21"/>
      <c r="B42" s="367" t="s">
        <v>896</v>
      </c>
      <c r="C42" s="368" t="s">
        <v>896</v>
      </c>
      <c r="D42" s="369" t="s">
        <v>896</v>
      </c>
      <c r="E42" s="369" t="s">
        <v>896</v>
      </c>
      <c r="F42" s="404" t="s">
        <v>896</v>
      </c>
      <c r="G42" s="347" t="s">
        <v>924</v>
      </c>
      <c r="H42" s="371">
        <v>5</v>
      </c>
      <c r="I42" s="21">
        <v>7</v>
      </c>
      <c r="J42" s="22" t="s">
        <v>232</v>
      </c>
      <c r="K42" s="23">
        <v>236</v>
      </c>
      <c r="L42" s="24">
        <v>0</v>
      </c>
      <c r="M42" s="48" t="s">
        <v>785</v>
      </c>
      <c r="N42" s="48" t="s">
        <v>782</v>
      </c>
      <c r="O42" s="183">
        <v>20830</v>
      </c>
      <c r="P42" s="23">
        <v>5</v>
      </c>
      <c r="Y42" s="384"/>
      <c r="Z42" s="384"/>
    </row>
    <row r="43" spans="1:26" s="18" customFormat="1" ht="28.5" customHeight="1">
      <c r="A43" s="21"/>
      <c r="B43" s="367" t="s">
        <v>896</v>
      </c>
      <c r="C43" s="368" t="s">
        <v>896</v>
      </c>
      <c r="D43" s="369" t="s">
        <v>896</v>
      </c>
      <c r="E43" s="369" t="s">
        <v>896</v>
      </c>
      <c r="F43" s="404" t="s">
        <v>896</v>
      </c>
      <c r="G43" s="347" t="s">
        <v>924</v>
      </c>
      <c r="H43" s="371">
        <v>8</v>
      </c>
      <c r="I43" s="21">
        <v>8</v>
      </c>
      <c r="J43" s="22" t="s">
        <v>233</v>
      </c>
      <c r="K43" s="23">
        <v>241</v>
      </c>
      <c r="L43" s="24">
        <v>36526</v>
      </c>
      <c r="M43" s="48" t="s">
        <v>794</v>
      </c>
      <c r="N43" s="48" t="s">
        <v>795</v>
      </c>
      <c r="O43" s="183">
        <v>21050</v>
      </c>
      <c r="P43" s="23">
        <v>7</v>
      </c>
      <c r="Y43" s="384"/>
      <c r="Z43" s="384"/>
    </row>
    <row r="44" spans="1:26" s="18" customFormat="1" ht="28.5" customHeight="1">
      <c r="A44" s="21"/>
      <c r="B44" s="367" t="s">
        <v>896</v>
      </c>
      <c r="C44" s="368" t="s">
        <v>896</v>
      </c>
      <c r="D44" s="369" t="s">
        <v>896</v>
      </c>
      <c r="E44" s="369" t="s">
        <v>896</v>
      </c>
      <c r="F44" s="404" t="s">
        <v>896</v>
      </c>
      <c r="G44" s="347" t="s">
        <v>924</v>
      </c>
      <c r="H44" s="371" t="s">
        <v>896</v>
      </c>
      <c r="I44" s="21">
        <v>9</v>
      </c>
      <c r="J44" s="22" t="s">
        <v>234</v>
      </c>
      <c r="K44" s="23" t="s">
        <v>896</v>
      </c>
      <c r="L44" s="24" t="s">
        <v>896</v>
      </c>
      <c r="M44" s="48" t="s">
        <v>896</v>
      </c>
      <c r="N44" s="48" t="s">
        <v>896</v>
      </c>
      <c r="O44" s="183"/>
      <c r="P44" s="23"/>
      <c r="Y44" s="384"/>
      <c r="Z44" s="384"/>
    </row>
    <row r="45" spans="1:26" s="18" customFormat="1" ht="28.5" customHeight="1">
      <c r="A45" s="21"/>
      <c r="B45" s="367" t="s">
        <v>896</v>
      </c>
      <c r="C45" s="368" t="s">
        <v>896</v>
      </c>
      <c r="D45" s="369" t="s">
        <v>896</v>
      </c>
      <c r="E45" s="369" t="s">
        <v>896</v>
      </c>
      <c r="F45" s="404" t="s">
        <v>896</v>
      </c>
      <c r="G45" s="347" t="s">
        <v>924</v>
      </c>
      <c r="H45" s="371" t="s">
        <v>896</v>
      </c>
      <c r="I45" s="21">
        <v>10</v>
      </c>
      <c r="J45" s="22" t="s">
        <v>235</v>
      </c>
      <c r="K45" s="23" t="s">
        <v>896</v>
      </c>
      <c r="L45" s="24" t="s">
        <v>896</v>
      </c>
      <c r="M45" s="48" t="s">
        <v>896</v>
      </c>
      <c r="N45" s="48" t="s">
        <v>896</v>
      </c>
      <c r="O45" s="183"/>
      <c r="P45" s="23"/>
      <c r="Y45" s="384"/>
      <c r="Z45" s="384"/>
    </row>
    <row r="46" spans="1:26" s="18" customFormat="1" ht="28.5" customHeight="1">
      <c r="A46" s="21"/>
      <c r="B46" s="367" t="s">
        <v>896</v>
      </c>
      <c r="C46" s="368" t="s">
        <v>896</v>
      </c>
      <c r="D46" s="369" t="s">
        <v>896</v>
      </c>
      <c r="E46" s="369" t="s">
        <v>896</v>
      </c>
      <c r="F46" s="404" t="s">
        <v>896</v>
      </c>
      <c r="G46" s="347" t="s">
        <v>924</v>
      </c>
      <c r="H46" s="371" t="s">
        <v>896</v>
      </c>
      <c r="I46" s="21">
        <v>11</v>
      </c>
      <c r="J46" s="22" t="s">
        <v>236</v>
      </c>
      <c r="K46" s="23" t="s">
        <v>896</v>
      </c>
      <c r="L46" s="24" t="s">
        <v>896</v>
      </c>
      <c r="M46" s="48" t="s">
        <v>896</v>
      </c>
      <c r="N46" s="48" t="s">
        <v>896</v>
      </c>
      <c r="O46" s="183"/>
      <c r="P46" s="23"/>
      <c r="Y46" s="384"/>
      <c r="Z46" s="384"/>
    </row>
    <row r="47" spans="1:26" s="18" customFormat="1" ht="28.5" customHeight="1">
      <c r="A47" s="21"/>
      <c r="B47" s="367" t="s">
        <v>896</v>
      </c>
      <c r="C47" s="368" t="s">
        <v>896</v>
      </c>
      <c r="D47" s="369" t="s">
        <v>896</v>
      </c>
      <c r="E47" s="369" t="s">
        <v>896</v>
      </c>
      <c r="F47" s="404" t="s">
        <v>896</v>
      </c>
      <c r="G47" s="347" t="s">
        <v>924</v>
      </c>
      <c r="H47" s="371" t="s">
        <v>896</v>
      </c>
      <c r="I47" s="21">
        <v>12</v>
      </c>
      <c r="J47" s="22" t="s">
        <v>237</v>
      </c>
      <c r="K47" s="23" t="s">
        <v>896</v>
      </c>
      <c r="L47" s="24" t="s">
        <v>896</v>
      </c>
      <c r="M47" s="48" t="s">
        <v>896</v>
      </c>
      <c r="N47" s="48" t="s">
        <v>896</v>
      </c>
      <c r="O47" s="183"/>
      <c r="P47" s="23"/>
      <c r="Y47" s="384"/>
      <c r="Z47" s="384"/>
    </row>
    <row r="48" spans="1:26" s="18" customFormat="1" ht="18.75" hidden="1" customHeight="1">
      <c r="A48" s="21"/>
      <c r="B48" s="367" t="s">
        <v>896</v>
      </c>
      <c r="C48" s="368" t="s">
        <v>896</v>
      </c>
      <c r="D48" s="369" t="s">
        <v>896</v>
      </c>
      <c r="E48" s="369" t="s">
        <v>896</v>
      </c>
      <c r="F48" s="404" t="s">
        <v>896</v>
      </c>
      <c r="G48" s="347" t="s">
        <v>924</v>
      </c>
      <c r="H48" s="371" t="s">
        <v>896</v>
      </c>
      <c r="I48" s="293" t="s">
        <v>42</v>
      </c>
      <c r="J48" s="294"/>
      <c r="K48" s="294"/>
      <c r="L48" s="294"/>
      <c r="M48" s="294"/>
      <c r="N48" s="294"/>
      <c r="O48" s="294"/>
      <c r="P48" s="295"/>
      <c r="Y48" s="384"/>
      <c r="Z48" s="384"/>
    </row>
    <row r="49" spans="1:26" s="18" customFormat="1" ht="24" hidden="1" customHeight="1">
      <c r="A49" s="21"/>
      <c r="B49" s="367" t="s">
        <v>896</v>
      </c>
      <c r="C49" s="368" t="s">
        <v>896</v>
      </c>
      <c r="D49" s="369" t="s">
        <v>896</v>
      </c>
      <c r="E49" s="369" t="s">
        <v>896</v>
      </c>
      <c r="F49" s="404" t="s">
        <v>896</v>
      </c>
      <c r="G49" s="347" t="s">
        <v>924</v>
      </c>
      <c r="H49" s="371" t="s">
        <v>896</v>
      </c>
      <c r="I49" s="47" t="s">
        <v>11</v>
      </c>
      <c r="J49" s="47" t="s">
        <v>75</v>
      </c>
      <c r="K49" s="47" t="s">
        <v>74</v>
      </c>
      <c r="L49" s="121" t="s">
        <v>12</v>
      </c>
      <c r="M49" s="122" t="s">
        <v>13</v>
      </c>
      <c r="N49" s="122" t="s">
        <v>179</v>
      </c>
      <c r="O49" s="182" t="s">
        <v>14</v>
      </c>
      <c r="P49" s="47" t="s">
        <v>26</v>
      </c>
      <c r="Y49" s="384"/>
      <c r="Z49" s="384"/>
    </row>
    <row r="50" spans="1:26" s="18" customFormat="1" ht="18.75" hidden="1" customHeight="1">
      <c r="A50" s="21"/>
      <c r="B50" s="367" t="s">
        <v>896</v>
      </c>
      <c r="C50" s="368" t="s">
        <v>896</v>
      </c>
      <c r="D50" s="369" t="s">
        <v>896</v>
      </c>
      <c r="E50" s="369" t="s">
        <v>896</v>
      </c>
      <c r="F50" s="404" t="s">
        <v>896</v>
      </c>
      <c r="G50" s="347" t="s">
        <v>924</v>
      </c>
      <c r="H50" s="371" t="s">
        <v>896</v>
      </c>
      <c r="I50" s="21">
        <v>1</v>
      </c>
      <c r="J50" s="22" t="s">
        <v>66</v>
      </c>
      <c r="K50" s="23" t="s">
        <v>896</v>
      </c>
      <c r="L50" s="24" t="s">
        <v>896</v>
      </c>
      <c r="M50" s="48" t="s">
        <v>896</v>
      </c>
      <c r="N50" s="48" t="s">
        <v>896</v>
      </c>
      <c r="O50" s="183"/>
      <c r="P50" s="23"/>
      <c r="Y50" s="384"/>
      <c r="Z50" s="384"/>
    </row>
    <row r="51" spans="1:26" s="18" customFormat="1" ht="18.75" hidden="1" customHeight="1">
      <c r="A51" s="21"/>
      <c r="B51" s="367" t="s">
        <v>896</v>
      </c>
      <c r="C51" s="368" t="s">
        <v>896</v>
      </c>
      <c r="D51" s="369" t="s">
        <v>896</v>
      </c>
      <c r="E51" s="369" t="s">
        <v>896</v>
      </c>
      <c r="F51" s="404" t="s">
        <v>896</v>
      </c>
      <c r="G51" s="347" t="s">
        <v>924</v>
      </c>
      <c r="H51" s="371" t="s">
        <v>896</v>
      </c>
      <c r="I51" s="21">
        <v>2</v>
      </c>
      <c r="J51" s="22" t="s">
        <v>67</v>
      </c>
      <c r="K51" s="23" t="s">
        <v>896</v>
      </c>
      <c r="L51" s="24" t="s">
        <v>896</v>
      </c>
      <c r="M51" s="48" t="s">
        <v>896</v>
      </c>
      <c r="N51" s="48" t="s">
        <v>896</v>
      </c>
      <c r="O51" s="183"/>
      <c r="P51" s="23"/>
      <c r="Y51" s="384"/>
      <c r="Z51" s="384"/>
    </row>
    <row r="52" spans="1:26" s="18" customFormat="1" ht="18.75" hidden="1" customHeight="1">
      <c r="A52" s="21"/>
      <c r="B52" s="367" t="s">
        <v>896</v>
      </c>
      <c r="C52" s="368" t="s">
        <v>896</v>
      </c>
      <c r="D52" s="369" t="s">
        <v>896</v>
      </c>
      <c r="E52" s="369" t="s">
        <v>896</v>
      </c>
      <c r="F52" s="404" t="s">
        <v>896</v>
      </c>
      <c r="G52" s="347" t="s">
        <v>924</v>
      </c>
      <c r="H52" s="371" t="s">
        <v>896</v>
      </c>
      <c r="I52" s="21">
        <v>3</v>
      </c>
      <c r="J52" s="22" t="s">
        <v>68</v>
      </c>
      <c r="K52" s="23" t="s">
        <v>896</v>
      </c>
      <c r="L52" s="24" t="s">
        <v>896</v>
      </c>
      <c r="M52" s="48" t="s">
        <v>896</v>
      </c>
      <c r="N52" s="48" t="s">
        <v>896</v>
      </c>
      <c r="O52" s="183"/>
      <c r="P52" s="23"/>
      <c r="Y52" s="384"/>
      <c r="Z52" s="384"/>
    </row>
    <row r="53" spans="1:26" s="18" customFormat="1" ht="18.75" hidden="1" customHeight="1">
      <c r="A53" s="21"/>
      <c r="B53" s="367" t="s">
        <v>896</v>
      </c>
      <c r="C53" s="368" t="s">
        <v>896</v>
      </c>
      <c r="D53" s="369" t="s">
        <v>896</v>
      </c>
      <c r="E53" s="369" t="s">
        <v>896</v>
      </c>
      <c r="F53" s="404" t="s">
        <v>896</v>
      </c>
      <c r="G53" s="347" t="s">
        <v>924</v>
      </c>
      <c r="H53" s="371" t="s">
        <v>896</v>
      </c>
      <c r="I53" s="21">
        <v>4</v>
      </c>
      <c r="J53" s="22" t="s">
        <v>69</v>
      </c>
      <c r="K53" s="23" t="s">
        <v>896</v>
      </c>
      <c r="L53" s="24" t="s">
        <v>896</v>
      </c>
      <c r="M53" s="48" t="s">
        <v>896</v>
      </c>
      <c r="N53" s="48" t="s">
        <v>896</v>
      </c>
      <c r="O53" s="183"/>
      <c r="P53" s="23"/>
      <c r="Y53" s="384"/>
      <c r="Z53" s="384"/>
    </row>
    <row r="54" spans="1:26" s="18" customFormat="1" ht="18.75" hidden="1" customHeight="1">
      <c r="A54" s="21"/>
      <c r="B54" s="367" t="s">
        <v>896</v>
      </c>
      <c r="C54" s="368" t="s">
        <v>896</v>
      </c>
      <c r="D54" s="369" t="s">
        <v>896</v>
      </c>
      <c r="E54" s="369" t="s">
        <v>896</v>
      </c>
      <c r="F54" s="404" t="s">
        <v>896</v>
      </c>
      <c r="G54" s="347" t="s">
        <v>924</v>
      </c>
      <c r="H54" s="371" t="s">
        <v>896</v>
      </c>
      <c r="I54" s="21">
        <v>5</v>
      </c>
      <c r="J54" s="22" t="s">
        <v>70</v>
      </c>
      <c r="K54" s="23" t="s">
        <v>896</v>
      </c>
      <c r="L54" s="24" t="s">
        <v>896</v>
      </c>
      <c r="M54" s="48" t="s">
        <v>896</v>
      </c>
      <c r="N54" s="48" t="s">
        <v>896</v>
      </c>
      <c r="O54" s="183"/>
      <c r="P54" s="23"/>
      <c r="Y54" s="384"/>
      <c r="Z54" s="384"/>
    </row>
    <row r="55" spans="1:26" s="18" customFormat="1" ht="18.75" hidden="1" customHeight="1">
      <c r="A55" s="21"/>
      <c r="B55" s="367" t="s">
        <v>896</v>
      </c>
      <c r="C55" s="368" t="s">
        <v>896</v>
      </c>
      <c r="D55" s="369" t="s">
        <v>896</v>
      </c>
      <c r="E55" s="369" t="s">
        <v>896</v>
      </c>
      <c r="F55" s="404" t="s">
        <v>896</v>
      </c>
      <c r="G55" s="347" t="s">
        <v>924</v>
      </c>
      <c r="H55" s="371" t="s">
        <v>896</v>
      </c>
      <c r="I55" s="21">
        <v>6</v>
      </c>
      <c r="J55" s="22" t="s">
        <v>71</v>
      </c>
      <c r="K55" s="23" t="s">
        <v>896</v>
      </c>
      <c r="L55" s="24" t="s">
        <v>896</v>
      </c>
      <c r="M55" s="48" t="s">
        <v>896</v>
      </c>
      <c r="N55" s="48" t="s">
        <v>896</v>
      </c>
      <c r="O55" s="183"/>
      <c r="P55" s="23"/>
      <c r="Y55" s="384"/>
      <c r="Z55" s="384"/>
    </row>
    <row r="56" spans="1:26" s="18" customFormat="1" ht="18.75" hidden="1" customHeight="1">
      <c r="A56" s="21"/>
      <c r="B56" s="367" t="s">
        <v>896</v>
      </c>
      <c r="C56" s="368" t="s">
        <v>896</v>
      </c>
      <c r="D56" s="369" t="s">
        <v>896</v>
      </c>
      <c r="E56" s="369" t="s">
        <v>896</v>
      </c>
      <c r="F56" s="404" t="s">
        <v>896</v>
      </c>
      <c r="G56" s="347" t="s">
        <v>924</v>
      </c>
      <c r="H56" s="371" t="s">
        <v>896</v>
      </c>
      <c r="I56" s="21">
        <v>7</v>
      </c>
      <c r="J56" s="22" t="s">
        <v>238</v>
      </c>
      <c r="K56" s="23" t="s">
        <v>896</v>
      </c>
      <c r="L56" s="24" t="s">
        <v>896</v>
      </c>
      <c r="M56" s="48" t="s">
        <v>896</v>
      </c>
      <c r="N56" s="48" t="s">
        <v>896</v>
      </c>
      <c r="O56" s="183"/>
      <c r="P56" s="23"/>
      <c r="Y56" s="384"/>
      <c r="Z56" s="384"/>
    </row>
    <row r="57" spans="1:26" s="18" customFormat="1" ht="18.75" hidden="1" customHeight="1">
      <c r="A57" s="21"/>
      <c r="B57" s="367" t="s">
        <v>896</v>
      </c>
      <c r="C57" s="368" t="s">
        <v>896</v>
      </c>
      <c r="D57" s="369" t="s">
        <v>896</v>
      </c>
      <c r="E57" s="369" t="s">
        <v>896</v>
      </c>
      <c r="F57" s="404" t="s">
        <v>896</v>
      </c>
      <c r="G57" s="347" t="s">
        <v>924</v>
      </c>
      <c r="H57" s="371" t="s">
        <v>896</v>
      </c>
      <c r="I57" s="21">
        <v>8</v>
      </c>
      <c r="J57" s="22" t="s">
        <v>239</v>
      </c>
      <c r="K57" s="23" t="s">
        <v>896</v>
      </c>
      <c r="L57" s="24" t="s">
        <v>896</v>
      </c>
      <c r="M57" s="48" t="s">
        <v>896</v>
      </c>
      <c r="N57" s="48" t="s">
        <v>896</v>
      </c>
      <c r="O57" s="183"/>
      <c r="P57" s="23"/>
      <c r="Y57" s="384"/>
      <c r="Z57" s="384"/>
    </row>
    <row r="58" spans="1:26" s="18" customFormat="1" ht="18.75" hidden="1" customHeight="1">
      <c r="A58" s="21"/>
      <c r="B58" s="367" t="s">
        <v>896</v>
      </c>
      <c r="C58" s="368" t="s">
        <v>896</v>
      </c>
      <c r="D58" s="369" t="s">
        <v>896</v>
      </c>
      <c r="E58" s="369" t="s">
        <v>896</v>
      </c>
      <c r="F58" s="404" t="s">
        <v>896</v>
      </c>
      <c r="G58" s="347" t="s">
        <v>924</v>
      </c>
      <c r="H58" s="371" t="s">
        <v>896</v>
      </c>
      <c r="I58" s="21">
        <v>9</v>
      </c>
      <c r="J58" s="22" t="s">
        <v>240</v>
      </c>
      <c r="K58" s="23" t="s">
        <v>896</v>
      </c>
      <c r="L58" s="24" t="s">
        <v>896</v>
      </c>
      <c r="M58" s="48" t="s">
        <v>896</v>
      </c>
      <c r="N58" s="48" t="s">
        <v>896</v>
      </c>
      <c r="O58" s="183"/>
      <c r="P58" s="23"/>
      <c r="Y58" s="384"/>
      <c r="Z58" s="384"/>
    </row>
    <row r="59" spans="1:26" s="18" customFormat="1" ht="18.75" hidden="1" customHeight="1">
      <c r="A59" s="21"/>
      <c r="B59" s="367" t="s">
        <v>896</v>
      </c>
      <c r="C59" s="368" t="s">
        <v>896</v>
      </c>
      <c r="D59" s="369" t="s">
        <v>896</v>
      </c>
      <c r="E59" s="369" t="s">
        <v>896</v>
      </c>
      <c r="F59" s="404" t="s">
        <v>896</v>
      </c>
      <c r="G59" s="347" t="s">
        <v>924</v>
      </c>
      <c r="H59" s="371" t="s">
        <v>896</v>
      </c>
      <c r="I59" s="21">
        <v>10</v>
      </c>
      <c r="J59" s="22" t="s">
        <v>241</v>
      </c>
      <c r="K59" s="23" t="s">
        <v>896</v>
      </c>
      <c r="L59" s="24" t="s">
        <v>896</v>
      </c>
      <c r="M59" s="48" t="s">
        <v>896</v>
      </c>
      <c r="N59" s="48" t="s">
        <v>896</v>
      </c>
      <c r="O59" s="183"/>
      <c r="P59" s="23"/>
      <c r="Y59" s="384"/>
      <c r="Z59" s="384"/>
    </row>
    <row r="60" spans="1:26" s="18" customFormat="1" ht="18.75" hidden="1" customHeight="1">
      <c r="A60" s="21"/>
      <c r="B60" s="367" t="s">
        <v>896</v>
      </c>
      <c r="C60" s="368" t="s">
        <v>896</v>
      </c>
      <c r="D60" s="369" t="s">
        <v>896</v>
      </c>
      <c r="E60" s="369" t="s">
        <v>896</v>
      </c>
      <c r="F60" s="404" t="s">
        <v>896</v>
      </c>
      <c r="G60" s="347" t="s">
        <v>924</v>
      </c>
      <c r="H60" s="371" t="s">
        <v>896</v>
      </c>
      <c r="I60" s="21">
        <v>11</v>
      </c>
      <c r="J60" s="22" t="s">
        <v>242</v>
      </c>
      <c r="K60" s="23" t="s">
        <v>896</v>
      </c>
      <c r="L60" s="24" t="s">
        <v>896</v>
      </c>
      <c r="M60" s="48" t="s">
        <v>896</v>
      </c>
      <c r="N60" s="48" t="s">
        <v>896</v>
      </c>
      <c r="O60" s="183"/>
      <c r="P60" s="23"/>
      <c r="Y60" s="384"/>
      <c r="Z60" s="384"/>
    </row>
    <row r="61" spans="1:26" s="18" customFormat="1" ht="18.75" hidden="1" customHeight="1">
      <c r="A61" s="21"/>
      <c r="B61" s="367" t="s">
        <v>896</v>
      </c>
      <c r="C61" s="368" t="s">
        <v>896</v>
      </c>
      <c r="D61" s="369" t="s">
        <v>896</v>
      </c>
      <c r="E61" s="369" t="s">
        <v>896</v>
      </c>
      <c r="F61" s="404" t="s">
        <v>896</v>
      </c>
      <c r="G61" s="347" t="s">
        <v>924</v>
      </c>
      <c r="H61" s="371" t="s">
        <v>896</v>
      </c>
      <c r="I61" s="21">
        <v>12</v>
      </c>
      <c r="J61" s="22" t="s">
        <v>243</v>
      </c>
      <c r="K61" s="23" t="s">
        <v>896</v>
      </c>
      <c r="L61" s="24" t="s">
        <v>896</v>
      </c>
      <c r="M61" s="48" t="s">
        <v>896</v>
      </c>
      <c r="N61" s="48" t="s">
        <v>896</v>
      </c>
      <c r="O61" s="183"/>
      <c r="P61" s="23"/>
      <c r="Y61" s="384"/>
      <c r="Z61" s="384"/>
    </row>
    <row r="62" spans="1:26" ht="7.5" customHeight="1">
      <c r="A62" s="33"/>
      <c r="B62" s="33"/>
      <c r="C62" s="34"/>
      <c r="D62" s="55"/>
      <c r="E62" s="35"/>
      <c r="F62" s="405"/>
      <c r="G62" s="37"/>
      <c r="I62" s="38"/>
      <c r="J62" s="39"/>
      <c r="K62" s="40"/>
      <c r="L62" s="41"/>
      <c r="M62" s="51"/>
      <c r="N62" s="51"/>
      <c r="O62" s="184"/>
      <c r="P62" s="40"/>
      <c r="Y62" s="384"/>
      <c r="Z62" s="384"/>
    </row>
    <row r="63" spans="1:26" ht="14.25" customHeight="1">
      <c r="A63" s="29" t="s">
        <v>18</v>
      </c>
      <c r="B63" s="29"/>
      <c r="C63" s="29"/>
      <c r="D63" s="56"/>
      <c r="E63" s="49" t="s">
        <v>0</v>
      </c>
      <c r="F63" s="189" t="s">
        <v>1</v>
      </c>
      <c r="G63" s="26"/>
      <c r="H63" s="30" t="s">
        <v>2</v>
      </c>
      <c r="I63" s="30"/>
      <c r="J63" s="30"/>
      <c r="K63" s="30"/>
      <c r="M63" s="52" t="s">
        <v>3</v>
      </c>
      <c r="N63" s="53" t="s">
        <v>3</v>
      </c>
      <c r="O63" s="185" t="s">
        <v>3</v>
      </c>
      <c r="P63" s="29"/>
      <c r="Q63" s="31"/>
    </row>
    <row r="65536" spans="1:1">
      <c r="A65536" s="26" t="s">
        <v>621</v>
      </c>
    </row>
  </sheetData>
  <mergeCells count="19">
    <mergeCell ref="C6:C7"/>
    <mergeCell ref="D6:D7"/>
    <mergeCell ref="I3:K3"/>
    <mergeCell ref="N5:P5"/>
    <mergeCell ref="G6:G7"/>
    <mergeCell ref="N4:P4"/>
    <mergeCell ref="A4:C4"/>
    <mergeCell ref="D4:E4"/>
    <mergeCell ref="A6:A7"/>
    <mergeCell ref="B6:B7"/>
    <mergeCell ref="E6:E7"/>
    <mergeCell ref="F6:F7"/>
    <mergeCell ref="F4:K4"/>
    <mergeCell ref="A1:P1"/>
    <mergeCell ref="A2:P2"/>
    <mergeCell ref="A3:C3"/>
    <mergeCell ref="D3:E3"/>
    <mergeCell ref="F3:G3"/>
    <mergeCell ref="N3:P3"/>
  </mergeCells>
  <conditionalFormatting sqref="D1:D1048576">
    <cfRule type="containsText" dxfId="1" priority="1" operator="containsText" text="(F)">
      <formula>NOT(ISERROR(SEARCH("(F)",D1)))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codeName="Sayfa16">
    <tabColor rgb="FFFFC000"/>
  </sheetPr>
  <dimension ref="A1:Z65536"/>
  <sheetViews>
    <sheetView view="pageBreakPreview" topLeftCell="F1" zoomScale="87" zoomScaleSheetLayoutView="87" workbookViewId="0">
      <selection activeCell="W9" sqref="W9"/>
    </sheetView>
  </sheetViews>
  <sheetFormatPr defaultRowHeight="12.75"/>
  <cols>
    <col min="1" max="1" width="6" style="87" customWidth="1"/>
    <col min="2" max="2" width="11.42578125" style="87" hidden="1" customWidth="1"/>
    <col min="3" max="3" width="7" style="87" customWidth="1"/>
    <col min="4" max="4" width="13.5703125" style="88" customWidth="1"/>
    <col min="5" max="5" width="19.7109375" style="87" customWidth="1"/>
    <col min="6" max="6" width="31.28515625" style="3" customWidth="1"/>
    <col min="7" max="10" width="8.85546875" style="3" customWidth="1"/>
    <col min="11" max="11" width="9.140625" style="89" customWidth="1"/>
    <col min="12" max="12" width="7.7109375" style="87" customWidth="1"/>
    <col min="13" max="13" width="10.42578125" style="3" customWidth="1"/>
    <col min="14" max="16384" width="9.140625" style="3"/>
  </cols>
  <sheetData>
    <row r="1" spans="1:26" ht="48.75" customHeight="1">
      <c r="A1" s="555" t="s">
        <v>139</v>
      </c>
      <c r="B1" s="555"/>
      <c r="C1" s="555"/>
      <c r="D1" s="555"/>
      <c r="E1" s="555"/>
      <c r="F1" s="555"/>
      <c r="G1" s="555"/>
      <c r="H1" s="555"/>
      <c r="I1" s="555"/>
      <c r="J1" s="555"/>
      <c r="K1" s="555"/>
      <c r="L1" s="555"/>
      <c r="M1" s="555"/>
    </row>
    <row r="2" spans="1:26" ht="25.5" customHeight="1">
      <c r="A2" s="556" t="s">
        <v>907</v>
      </c>
      <c r="B2" s="556"/>
      <c r="C2" s="556"/>
      <c r="D2" s="556"/>
      <c r="E2" s="556"/>
      <c r="F2" s="556"/>
      <c r="G2" s="556"/>
      <c r="H2" s="556"/>
      <c r="I2" s="556"/>
      <c r="J2" s="556"/>
      <c r="K2" s="556"/>
      <c r="L2" s="556"/>
      <c r="M2" s="556"/>
    </row>
    <row r="3" spans="1:26" s="4" customFormat="1" ht="27" customHeight="1">
      <c r="A3" s="561" t="s">
        <v>89</v>
      </c>
      <c r="B3" s="561"/>
      <c r="C3" s="561"/>
      <c r="D3" s="559" t="s">
        <v>308</v>
      </c>
      <c r="E3" s="559"/>
      <c r="F3" s="417"/>
      <c r="G3" s="585"/>
      <c r="H3" s="585"/>
      <c r="I3" s="417"/>
      <c r="J3" s="418"/>
      <c r="K3" s="418"/>
      <c r="L3" s="418"/>
      <c r="M3" s="418"/>
    </row>
    <row r="4" spans="1:26" s="4" customFormat="1" ht="17.25" customHeight="1">
      <c r="A4" s="562" t="s">
        <v>90</v>
      </c>
      <c r="B4" s="562"/>
      <c r="C4" s="562"/>
      <c r="D4" s="557" t="s">
        <v>476</v>
      </c>
      <c r="E4" s="557"/>
      <c r="F4" s="648" t="s">
        <v>882</v>
      </c>
      <c r="G4" s="645"/>
      <c r="H4" s="645"/>
      <c r="I4" s="421" t="s">
        <v>88</v>
      </c>
      <c r="J4" s="563" t="s">
        <v>885</v>
      </c>
      <c r="K4" s="564"/>
      <c r="L4" s="564"/>
      <c r="M4" s="420"/>
    </row>
    <row r="5" spans="1:26" ht="15" customHeight="1">
      <c r="A5" s="5"/>
      <c r="B5" s="5"/>
      <c r="C5" s="5"/>
      <c r="D5" s="9"/>
      <c r="E5" s="6"/>
      <c r="F5" s="7"/>
      <c r="G5" s="8"/>
      <c r="H5" s="8"/>
      <c r="I5" s="8"/>
      <c r="J5" s="8"/>
      <c r="K5" s="552">
        <v>41791.542267592595</v>
      </c>
      <c r="L5" s="552"/>
    </row>
    <row r="6" spans="1:26" ht="15.75">
      <c r="A6" s="553" t="s">
        <v>6</v>
      </c>
      <c r="B6" s="553"/>
      <c r="C6" s="558" t="s">
        <v>73</v>
      </c>
      <c r="D6" s="558" t="s">
        <v>92</v>
      </c>
      <c r="E6" s="553" t="s">
        <v>7</v>
      </c>
      <c r="F6" s="553" t="s">
        <v>178</v>
      </c>
      <c r="G6" s="554" t="s">
        <v>591</v>
      </c>
      <c r="H6" s="554"/>
      <c r="I6" s="554"/>
      <c r="J6" s="554"/>
      <c r="K6" s="560" t="s">
        <v>8</v>
      </c>
      <c r="L6" s="560" t="s">
        <v>138</v>
      </c>
      <c r="M6" s="560" t="s">
        <v>9</v>
      </c>
    </row>
    <row r="7" spans="1:26" ht="21" customHeight="1">
      <c r="A7" s="553"/>
      <c r="B7" s="553"/>
      <c r="C7" s="558"/>
      <c r="D7" s="558"/>
      <c r="E7" s="553"/>
      <c r="F7" s="553"/>
      <c r="G7" s="192">
        <v>1</v>
      </c>
      <c r="H7" s="192">
        <v>2</v>
      </c>
      <c r="I7" s="192">
        <v>3</v>
      </c>
      <c r="J7" s="192">
        <v>4</v>
      </c>
      <c r="K7" s="560"/>
      <c r="L7" s="560"/>
      <c r="M7" s="560"/>
    </row>
    <row r="8" spans="1:26" s="81" customFormat="1" ht="44.25" customHeight="1">
      <c r="A8" s="91">
        <v>1</v>
      </c>
      <c r="B8" s="92" t="s">
        <v>451</v>
      </c>
      <c r="C8" s="93">
        <v>266</v>
      </c>
      <c r="D8" s="94">
        <v>36539</v>
      </c>
      <c r="E8" s="193" t="s">
        <v>844</v>
      </c>
      <c r="F8" s="193" t="s">
        <v>845</v>
      </c>
      <c r="G8" s="179">
        <v>1194</v>
      </c>
      <c r="H8" s="179" t="s">
        <v>911</v>
      </c>
      <c r="I8" s="179">
        <v>1094</v>
      </c>
      <c r="J8" s="224">
        <v>1121</v>
      </c>
      <c r="K8" s="301">
        <v>1194</v>
      </c>
      <c r="L8" s="300"/>
      <c r="M8" s="298"/>
      <c r="Z8" s="387"/>
    </row>
    <row r="9" spans="1:26" s="81" customFormat="1" ht="44.25" customHeight="1">
      <c r="A9" s="91">
        <v>2</v>
      </c>
      <c r="B9" s="92" t="s">
        <v>449</v>
      </c>
      <c r="C9" s="93">
        <v>264</v>
      </c>
      <c r="D9" s="94" t="s">
        <v>574</v>
      </c>
      <c r="E9" s="193" t="s">
        <v>840</v>
      </c>
      <c r="F9" s="193" t="s">
        <v>841</v>
      </c>
      <c r="G9" s="179" t="s">
        <v>911</v>
      </c>
      <c r="H9" s="179">
        <v>886</v>
      </c>
      <c r="I9" s="179">
        <v>1163</v>
      </c>
      <c r="J9" s="224">
        <v>1156</v>
      </c>
      <c r="K9" s="301">
        <v>1163</v>
      </c>
      <c r="L9" s="300"/>
      <c r="M9" s="298"/>
      <c r="Z9" s="387"/>
    </row>
    <row r="10" spans="1:26" s="81" customFormat="1" ht="44.25" customHeight="1">
      <c r="A10" s="91">
        <v>3</v>
      </c>
      <c r="B10" s="92" t="s">
        <v>447</v>
      </c>
      <c r="C10" s="93">
        <v>262</v>
      </c>
      <c r="D10" s="94">
        <v>36755</v>
      </c>
      <c r="E10" s="193" t="s">
        <v>836</v>
      </c>
      <c r="F10" s="193" t="s">
        <v>837</v>
      </c>
      <c r="G10" s="179">
        <v>1131</v>
      </c>
      <c r="H10" s="179">
        <v>1051</v>
      </c>
      <c r="I10" s="179">
        <v>929</v>
      </c>
      <c r="J10" s="224">
        <v>1013</v>
      </c>
      <c r="K10" s="301">
        <v>1131</v>
      </c>
      <c r="L10" s="300"/>
      <c r="M10" s="298"/>
      <c r="Z10" s="387"/>
    </row>
    <row r="11" spans="1:26" s="81" customFormat="1" ht="44.25" customHeight="1">
      <c r="A11" s="91">
        <v>4</v>
      </c>
      <c r="B11" s="92" t="s">
        <v>448</v>
      </c>
      <c r="C11" s="93">
        <v>263</v>
      </c>
      <c r="D11" s="94">
        <v>36808</v>
      </c>
      <c r="E11" s="193" t="s">
        <v>838</v>
      </c>
      <c r="F11" s="193" t="s">
        <v>839</v>
      </c>
      <c r="G11" s="179">
        <v>1119</v>
      </c>
      <c r="H11" s="179">
        <v>1118</v>
      </c>
      <c r="I11" s="179">
        <v>1091</v>
      </c>
      <c r="J11" s="224">
        <v>1112</v>
      </c>
      <c r="K11" s="301">
        <v>1119</v>
      </c>
      <c r="L11" s="300"/>
      <c r="M11" s="298"/>
      <c r="Z11" s="387"/>
    </row>
    <row r="12" spans="1:26" s="81" customFormat="1" ht="44.25" customHeight="1">
      <c r="A12" s="91">
        <v>5</v>
      </c>
      <c r="B12" s="92" t="s">
        <v>438</v>
      </c>
      <c r="C12" s="93">
        <v>118</v>
      </c>
      <c r="D12" s="94">
        <v>36526</v>
      </c>
      <c r="E12" s="193" t="s">
        <v>625</v>
      </c>
      <c r="F12" s="193" t="s">
        <v>655</v>
      </c>
      <c r="G12" s="179">
        <v>1076</v>
      </c>
      <c r="H12" s="179">
        <v>1056</v>
      </c>
      <c r="I12" s="179">
        <v>1054</v>
      </c>
      <c r="J12" s="224">
        <v>1088</v>
      </c>
      <c r="K12" s="301">
        <v>1088</v>
      </c>
      <c r="L12" s="300">
        <v>42</v>
      </c>
      <c r="M12" s="298"/>
      <c r="Z12" s="387"/>
    </row>
    <row r="13" spans="1:26" s="81" customFormat="1" ht="44.25" customHeight="1">
      <c r="A13" s="91">
        <v>6</v>
      </c>
      <c r="B13" s="92" t="s">
        <v>445</v>
      </c>
      <c r="C13" s="93">
        <v>108</v>
      </c>
      <c r="D13" s="94">
        <v>36526</v>
      </c>
      <c r="E13" s="193" t="s">
        <v>652</v>
      </c>
      <c r="F13" s="193" t="s">
        <v>647</v>
      </c>
      <c r="G13" s="179">
        <v>1087</v>
      </c>
      <c r="H13" s="179">
        <v>1056</v>
      </c>
      <c r="I13" s="179">
        <v>1025</v>
      </c>
      <c r="J13" s="224">
        <v>1023</v>
      </c>
      <c r="K13" s="301">
        <v>1087</v>
      </c>
      <c r="L13" s="300">
        <v>42</v>
      </c>
      <c r="M13" s="298"/>
      <c r="Z13" s="387"/>
    </row>
    <row r="14" spans="1:26" s="81" customFormat="1" ht="44.25" customHeight="1">
      <c r="A14" s="91">
        <v>7</v>
      </c>
      <c r="B14" s="92" t="s">
        <v>444</v>
      </c>
      <c r="C14" s="93">
        <v>150</v>
      </c>
      <c r="D14" s="94">
        <v>36706</v>
      </c>
      <c r="E14" s="193" t="s">
        <v>707</v>
      </c>
      <c r="F14" s="193" t="s">
        <v>700</v>
      </c>
      <c r="G14" s="179" t="s">
        <v>911</v>
      </c>
      <c r="H14" s="179">
        <v>1082</v>
      </c>
      <c r="I14" s="179">
        <v>980</v>
      </c>
      <c r="J14" s="224">
        <v>1060</v>
      </c>
      <c r="K14" s="301">
        <v>1082</v>
      </c>
      <c r="L14" s="300">
        <v>41</v>
      </c>
      <c r="M14" s="298"/>
      <c r="Z14" s="387"/>
    </row>
    <row r="15" spans="1:26" s="81" customFormat="1" ht="44.25" customHeight="1">
      <c r="A15" s="91">
        <v>8</v>
      </c>
      <c r="B15" s="92" t="s">
        <v>434</v>
      </c>
      <c r="C15" s="93">
        <v>126</v>
      </c>
      <c r="D15" s="94">
        <v>36526</v>
      </c>
      <c r="E15" s="193" t="s">
        <v>667</v>
      </c>
      <c r="F15" s="193" t="s">
        <v>660</v>
      </c>
      <c r="G15" s="179">
        <v>1018</v>
      </c>
      <c r="H15" s="179">
        <v>1061</v>
      </c>
      <c r="I15" s="179">
        <v>1041</v>
      </c>
      <c r="J15" s="224">
        <v>1016</v>
      </c>
      <c r="K15" s="301">
        <v>1061</v>
      </c>
      <c r="L15" s="300">
        <v>40</v>
      </c>
      <c r="M15" s="298"/>
      <c r="Z15" s="387"/>
    </row>
    <row r="16" spans="1:26" s="81" customFormat="1" ht="44.25" customHeight="1">
      <c r="A16" s="91">
        <v>9</v>
      </c>
      <c r="B16" s="92" t="s">
        <v>435</v>
      </c>
      <c r="C16" s="93">
        <v>286</v>
      </c>
      <c r="D16" s="94">
        <v>37019</v>
      </c>
      <c r="E16" s="193" t="s">
        <v>684</v>
      </c>
      <c r="F16" s="193" t="s">
        <v>679</v>
      </c>
      <c r="G16" s="179">
        <v>1052</v>
      </c>
      <c r="H16" s="179">
        <v>1040</v>
      </c>
      <c r="I16" s="179">
        <v>950</v>
      </c>
      <c r="J16" s="224">
        <v>990</v>
      </c>
      <c r="K16" s="301">
        <v>1052</v>
      </c>
      <c r="L16" s="300">
        <v>39</v>
      </c>
      <c r="M16" s="298"/>
      <c r="Z16" s="387"/>
    </row>
    <row r="17" spans="1:26" s="81" customFormat="1" ht="44.25" customHeight="1">
      <c r="A17" s="91">
        <v>10</v>
      </c>
      <c r="B17" s="92" t="s">
        <v>443</v>
      </c>
      <c r="C17" s="93">
        <v>192</v>
      </c>
      <c r="D17" s="94">
        <v>36599</v>
      </c>
      <c r="E17" s="193" t="s">
        <v>744</v>
      </c>
      <c r="F17" s="193" t="s">
        <v>740</v>
      </c>
      <c r="G17" s="179">
        <v>1006</v>
      </c>
      <c r="H17" s="179">
        <v>1047</v>
      </c>
      <c r="I17" s="179">
        <v>1006</v>
      </c>
      <c r="J17" s="224">
        <v>880</v>
      </c>
      <c r="K17" s="301">
        <v>1047</v>
      </c>
      <c r="L17" s="300">
        <v>39</v>
      </c>
      <c r="M17" s="298"/>
      <c r="Z17" s="387"/>
    </row>
    <row r="18" spans="1:26" s="81" customFormat="1" ht="44.25" customHeight="1">
      <c r="A18" s="91">
        <v>11</v>
      </c>
      <c r="B18" s="92" t="s">
        <v>446</v>
      </c>
      <c r="C18" s="93">
        <v>154</v>
      </c>
      <c r="D18" s="94">
        <v>36530</v>
      </c>
      <c r="E18" s="193" t="s">
        <v>713</v>
      </c>
      <c r="F18" s="193" t="s">
        <v>709</v>
      </c>
      <c r="G18" s="179">
        <v>1044</v>
      </c>
      <c r="H18" s="179">
        <v>970</v>
      </c>
      <c r="I18" s="179">
        <v>1007</v>
      </c>
      <c r="J18" s="224" t="s">
        <v>911</v>
      </c>
      <c r="K18" s="301">
        <v>1044</v>
      </c>
      <c r="L18" s="300">
        <v>39</v>
      </c>
      <c r="M18" s="298"/>
      <c r="Z18" s="387"/>
    </row>
    <row r="19" spans="1:26" s="81" customFormat="1" ht="44.25" customHeight="1">
      <c r="A19" s="91">
        <v>12</v>
      </c>
      <c r="B19" s="92" t="s">
        <v>433</v>
      </c>
      <c r="C19" s="93">
        <v>83</v>
      </c>
      <c r="D19" s="94">
        <v>36586</v>
      </c>
      <c r="E19" s="193" t="s">
        <v>888</v>
      </c>
      <c r="F19" s="193" t="s">
        <v>889</v>
      </c>
      <c r="G19" s="179">
        <v>999</v>
      </c>
      <c r="H19" s="179">
        <v>1003</v>
      </c>
      <c r="I19" s="179">
        <v>994</v>
      </c>
      <c r="J19" s="224">
        <v>1015</v>
      </c>
      <c r="K19" s="301">
        <v>1015</v>
      </c>
      <c r="L19" s="300">
        <v>37</v>
      </c>
      <c r="M19" s="298"/>
      <c r="Z19" s="387"/>
    </row>
    <row r="20" spans="1:26" s="81" customFormat="1" ht="44.25" customHeight="1">
      <c r="A20" s="91">
        <v>13</v>
      </c>
      <c r="B20" s="92" t="s">
        <v>436</v>
      </c>
      <c r="C20" s="93">
        <v>132</v>
      </c>
      <c r="D20" s="94">
        <v>36715</v>
      </c>
      <c r="E20" s="193" t="s">
        <v>897</v>
      </c>
      <c r="F20" s="193" t="s">
        <v>671</v>
      </c>
      <c r="G20" s="179">
        <v>1003</v>
      </c>
      <c r="H20" s="179">
        <v>945</v>
      </c>
      <c r="I20" s="179">
        <v>1001</v>
      </c>
      <c r="J20" s="224">
        <v>978</v>
      </c>
      <c r="K20" s="301">
        <v>1003</v>
      </c>
      <c r="L20" s="300">
        <v>36</v>
      </c>
      <c r="M20" s="298"/>
      <c r="Z20" s="387"/>
    </row>
    <row r="21" spans="1:26" s="81" customFormat="1" ht="44.25" customHeight="1">
      <c r="A21" s="91">
        <v>14</v>
      </c>
      <c r="B21" s="92" t="s">
        <v>440</v>
      </c>
      <c r="C21" s="93">
        <v>89</v>
      </c>
      <c r="D21" s="94">
        <v>36526</v>
      </c>
      <c r="E21" s="193" t="s">
        <v>635</v>
      </c>
      <c r="F21" s="193" t="s">
        <v>629</v>
      </c>
      <c r="G21" s="179">
        <v>884</v>
      </c>
      <c r="H21" s="179">
        <v>999</v>
      </c>
      <c r="I21" s="179" t="s">
        <v>911</v>
      </c>
      <c r="J21" s="224">
        <v>884</v>
      </c>
      <c r="K21" s="301">
        <v>999</v>
      </c>
      <c r="L21" s="300">
        <v>36</v>
      </c>
      <c r="M21" s="298"/>
      <c r="Z21" s="387"/>
    </row>
    <row r="22" spans="1:26" s="81" customFormat="1" ht="44.25" customHeight="1">
      <c r="A22" s="91">
        <v>15</v>
      </c>
      <c r="B22" s="92" t="s">
        <v>437</v>
      </c>
      <c r="C22" s="93">
        <v>180</v>
      </c>
      <c r="D22" s="94">
        <v>36749</v>
      </c>
      <c r="E22" s="193" t="s">
        <v>905</v>
      </c>
      <c r="F22" s="193" t="s">
        <v>899</v>
      </c>
      <c r="G22" s="179">
        <v>913</v>
      </c>
      <c r="H22" s="179">
        <v>813</v>
      </c>
      <c r="I22" s="179">
        <v>838</v>
      </c>
      <c r="J22" s="224">
        <v>971</v>
      </c>
      <c r="K22" s="301">
        <v>971</v>
      </c>
      <c r="L22" s="300">
        <v>34</v>
      </c>
      <c r="M22" s="298"/>
      <c r="Z22" s="387"/>
    </row>
    <row r="23" spans="1:26" s="81" customFormat="1" ht="44.25" customHeight="1">
      <c r="A23" s="91">
        <v>16</v>
      </c>
      <c r="B23" s="92" t="s">
        <v>442</v>
      </c>
      <c r="C23" s="93">
        <v>144</v>
      </c>
      <c r="D23" s="94">
        <v>36581</v>
      </c>
      <c r="E23" s="193" t="s">
        <v>697</v>
      </c>
      <c r="F23" s="193" t="s">
        <v>691</v>
      </c>
      <c r="G23" s="179">
        <v>949</v>
      </c>
      <c r="H23" s="179" t="s">
        <v>911</v>
      </c>
      <c r="I23" s="179">
        <v>941</v>
      </c>
      <c r="J23" s="224">
        <v>933</v>
      </c>
      <c r="K23" s="301">
        <v>949</v>
      </c>
      <c r="L23" s="300">
        <v>33</v>
      </c>
      <c r="M23" s="298"/>
      <c r="Z23" s="387"/>
    </row>
    <row r="24" spans="1:26" s="81" customFormat="1" ht="44.25" customHeight="1">
      <c r="A24" s="91">
        <v>17</v>
      </c>
      <c r="B24" s="92" t="s">
        <v>432</v>
      </c>
      <c r="C24" s="93">
        <v>168</v>
      </c>
      <c r="D24" s="94">
        <v>37053</v>
      </c>
      <c r="E24" s="193" t="s">
        <v>727</v>
      </c>
      <c r="F24" s="193" t="s">
        <v>724</v>
      </c>
      <c r="G24" s="179" t="s">
        <v>574</v>
      </c>
      <c r="H24" s="179" t="s">
        <v>911</v>
      </c>
      <c r="I24" s="179" t="s">
        <v>911</v>
      </c>
      <c r="J24" s="224">
        <v>922</v>
      </c>
      <c r="K24" s="301">
        <v>922</v>
      </c>
      <c r="L24" s="300">
        <v>31</v>
      </c>
      <c r="M24" s="298"/>
      <c r="Z24" s="387"/>
    </row>
    <row r="25" spans="1:26" s="81" customFormat="1" ht="44.25" customHeight="1">
      <c r="A25" s="91">
        <v>18</v>
      </c>
      <c r="B25" s="92" t="s">
        <v>431</v>
      </c>
      <c r="C25" s="93">
        <v>184</v>
      </c>
      <c r="D25" s="94">
        <v>36540</v>
      </c>
      <c r="E25" s="193" t="s">
        <v>737</v>
      </c>
      <c r="F25" s="193" t="s">
        <v>733</v>
      </c>
      <c r="G25" s="179" t="s">
        <v>911</v>
      </c>
      <c r="H25" s="179" t="s">
        <v>911</v>
      </c>
      <c r="I25" s="179" t="s">
        <v>911</v>
      </c>
      <c r="J25" s="224">
        <v>860</v>
      </c>
      <c r="K25" s="301">
        <v>860</v>
      </c>
      <c r="L25" s="300">
        <v>27</v>
      </c>
      <c r="M25" s="298"/>
      <c r="Z25" s="387"/>
    </row>
    <row r="26" spans="1:26" s="81" customFormat="1" ht="44.25" customHeight="1">
      <c r="A26" s="91">
        <v>19</v>
      </c>
      <c r="B26" s="92" t="s">
        <v>441</v>
      </c>
      <c r="C26" s="93">
        <v>160</v>
      </c>
      <c r="D26" s="94">
        <v>36526</v>
      </c>
      <c r="E26" s="193" t="s">
        <v>722</v>
      </c>
      <c r="F26" s="193" t="s">
        <v>716</v>
      </c>
      <c r="G26" s="179" t="s">
        <v>911</v>
      </c>
      <c r="H26" s="179">
        <v>846</v>
      </c>
      <c r="I26" s="179">
        <v>859</v>
      </c>
      <c r="J26" s="224">
        <v>836</v>
      </c>
      <c r="K26" s="301">
        <v>859</v>
      </c>
      <c r="L26" s="300">
        <v>27</v>
      </c>
      <c r="M26" s="298"/>
      <c r="Z26" s="387"/>
    </row>
    <row r="27" spans="1:26" s="81" customFormat="1" ht="50.25" customHeight="1">
      <c r="A27" s="91" t="s">
        <v>574</v>
      </c>
      <c r="B27" s="92" t="s">
        <v>439</v>
      </c>
      <c r="C27" s="93">
        <v>101</v>
      </c>
      <c r="D27" s="94">
        <v>36603</v>
      </c>
      <c r="E27" s="193" t="s">
        <v>645</v>
      </c>
      <c r="F27" s="193" t="s">
        <v>639</v>
      </c>
      <c r="G27" s="179" t="s">
        <v>911</v>
      </c>
      <c r="H27" s="179" t="s">
        <v>911</v>
      </c>
      <c r="I27" s="179" t="s">
        <v>911</v>
      </c>
      <c r="J27" s="224" t="s">
        <v>911</v>
      </c>
      <c r="K27" s="301" t="s">
        <v>619</v>
      </c>
      <c r="L27" s="300">
        <v>0</v>
      </c>
      <c r="M27" s="298"/>
      <c r="Z27" s="387"/>
    </row>
    <row r="28" spans="1:26" s="81" customFormat="1" ht="50.25" customHeight="1">
      <c r="A28" s="91" t="s">
        <v>574</v>
      </c>
      <c r="B28" s="92" t="s">
        <v>450</v>
      </c>
      <c r="C28" s="93">
        <v>265</v>
      </c>
      <c r="D28" s="94">
        <v>36588</v>
      </c>
      <c r="E28" s="193" t="s">
        <v>842</v>
      </c>
      <c r="F28" s="193" t="s">
        <v>843</v>
      </c>
      <c r="G28" s="179"/>
      <c r="H28" s="179"/>
      <c r="I28" s="179"/>
      <c r="J28" s="224"/>
      <c r="K28" s="301" t="s">
        <v>617</v>
      </c>
      <c r="L28" s="300">
        <v>0</v>
      </c>
      <c r="M28" s="298"/>
      <c r="Z28" s="387"/>
    </row>
    <row r="29" spans="1:26" s="81" customFormat="1" ht="24" hidden="1" customHeight="1">
      <c r="A29" s="91">
        <v>22</v>
      </c>
      <c r="B29" s="92" t="s">
        <v>452</v>
      </c>
      <c r="C29" s="93" t="s">
        <v>896</v>
      </c>
      <c r="D29" s="94" t="s">
        <v>896</v>
      </c>
      <c r="E29" s="193" t="s">
        <v>896</v>
      </c>
      <c r="F29" s="193" t="s">
        <v>896</v>
      </c>
      <c r="G29" s="179"/>
      <c r="H29" s="179"/>
      <c r="I29" s="179"/>
      <c r="J29" s="224"/>
      <c r="K29" s="301" t="s">
        <v>896</v>
      </c>
      <c r="L29" s="300" t="s">
        <v>924</v>
      </c>
      <c r="M29" s="298"/>
      <c r="Z29" s="387"/>
    </row>
    <row r="30" spans="1:26" s="81" customFormat="1" ht="24" hidden="1" customHeight="1">
      <c r="A30" s="91">
        <v>23</v>
      </c>
      <c r="B30" s="92" t="s">
        <v>453</v>
      </c>
      <c r="C30" s="93" t="s">
        <v>896</v>
      </c>
      <c r="D30" s="94" t="s">
        <v>896</v>
      </c>
      <c r="E30" s="193" t="s">
        <v>896</v>
      </c>
      <c r="F30" s="193" t="s">
        <v>896</v>
      </c>
      <c r="G30" s="179"/>
      <c r="H30" s="179"/>
      <c r="I30" s="179"/>
      <c r="J30" s="224"/>
      <c r="K30" s="301" t="s">
        <v>896</v>
      </c>
      <c r="L30" s="300" t="s">
        <v>924</v>
      </c>
      <c r="M30" s="298"/>
      <c r="Z30" s="387"/>
    </row>
    <row r="31" spans="1:26" s="81" customFormat="1" ht="24" hidden="1" customHeight="1">
      <c r="A31" s="91">
        <v>24</v>
      </c>
      <c r="B31" s="92" t="s">
        <v>454</v>
      </c>
      <c r="C31" s="93" t="s">
        <v>896</v>
      </c>
      <c r="D31" s="94" t="s">
        <v>896</v>
      </c>
      <c r="E31" s="193" t="s">
        <v>896</v>
      </c>
      <c r="F31" s="193" t="s">
        <v>896</v>
      </c>
      <c r="G31" s="179"/>
      <c r="H31" s="179"/>
      <c r="I31" s="179"/>
      <c r="J31" s="224"/>
      <c r="K31" s="301" t="s">
        <v>896</v>
      </c>
      <c r="L31" s="300" t="s">
        <v>924</v>
      </c>
      <c r="M31" s="298"/>
      <c r="Z31" s="387"/>
    </row>
    <row r="32" spans="1:26" s="81" customFormat="1" ht="24" hidden="1" customHeight="1">
      <c r="A32" s="91">
        <v>25</v>
      </c>
      <c r="B32" s="92" t="s">
        <v>455</v>
      </c>
      <c r="C32" s="93" t="s">
        <v>896</v>
      </c>
      <c r="D32" s="94" t="s">
        <v>896</v>
      </c>
      <c r="E32" s="193" t="s">
        <v>896</v>
      </c>
      <c r="F32" s="193" t="s">
        <v>896</v>
      </c>
      <c r="G32" s="179"/>
      <c r="H32" s="179"/>
      <c r="I32" s="179"/>
      <c r="J32" s="224"/>
      <c r="K32" s="301" t="s">
        <v>896</v>
      </c>
      <c r="L32" s="300" t="s">
        <v>924</v>
      </c>
      <c r="M32" s="298"/>
      <c r="Z32" s="387"/>
    </row>
    <row r="33" spans="1:26" s="81" customFormat="1" ht="24" hidden="1" customHeight="1">
      <c r="A33" s="91">
        <v>26</v>
      </c>
      <c r="B33" s="92" t="s">
        <v>456</v>
      </c>
      <c r="C33" s="93" t="s">
        <v>896</v>
      </c>
      <c r="D33" s="94" t="s">
        <v>896</v>
      </c>
      <c r="E33" s="193" t="s">
        <v>896</v>
      </c>
      <c r="F33" s="193" t="s">
        <v>896</v>
      </c>
      <c r="G33" s="179"/>
      <c r="H33" s="179"/>
      <c r="I33" s="179"/>
      <c r="J33" s="224"/>
      <c r="K33" s="301" t="s">
        <v>896</v>
      </c>
      <c r="L33" s="300" t="s">
        <v>924</v>
      </c>
      <c r="M33" s="298"/>
      <c r="Z33" s="387"/>
    </row>
    <row r="34" spans="1:26" s="81" customFormat="1" ht="24" hidden="1" customHeight="1">
      <c r="A34" s="91">
        <v>27</v>
      </c>
      <c r="B34" s="92" t="s">
        <v>457</v>
      </c>
      <c r="C34" s="93" t="s">
        <v>896</v>
      </c>
      <c r="D34" s="94" t="s">
        <v>896</v>
      </c>
      <c r="E34" s="193" t="s">
        <v>896</v>
      </c>
      <c r="F34" s="193" t="s">
        <v>896</v>
      </c>
      <c r="G34" s="179"/>
      <c r="H34" s="179"/>
      <c r="I34" s="179"/>
      <c r="J34" s="224"/>
      <c r="K34" s="301" t="s">
        <v>896</v>
      </c>
      <c r="L34" s="300" t="s">
        <v>924</v>
      </c>
      <c r="M34" s="298"/>
      <c r="Z34" s="387"/>
    </row>
    <row r="35" spans="1:26" s="81" customFormat="1" ht="24" hidden="1" customHeight="1">
      <c r="A35" s="91">
        <v>28</v>
      </c>
      <c r="B35" s="92" t="s">
        <v>458</v>
      </c>
      <c r="C35" s="93" t="s">
        <v>896</v>
      </c>
      <c r="D35" s="94" t="s">
        <v>896</v>
      </c>
      <c r="E35" s="193" t="s">
        <v>896</v>
      </c>
      <c r="F35" s="193" t="s">
        <v>896</v>
      </c>
      <c r="G35" s="179"/>
      <c r="H35" s="179"/>
      <c r="I35" s="179"/>
      <c r="J35" s="224"/>
      <c r="K35" s="301" t="s">
        <v>896</v>
      </c>
      <c r="L35" s="300" t="s">
        <v>924</v>
      </c>
      <c r="M35" s="298"/>
      <c r="Z35" s="387"/>
    </row>
    <row r="36" spans="1:26" s="81" customFormat="1" ht="24" hidden="1" customHeight="1">
      <c r="A36" s="91">
        <v>29</v>
      </c>
      <c r="B36" s="92" t="s">
        <v>459</v>
      </c>
      <c r="C36" s="93" t="s">
        <v>896</v>
      </c>
      <c r="D36" s="94" t="s">
        <v>896</v>
      </c>
      <c r="E36" s="193" t="s">
        <v>896</v>
      </c>
      <c r="F36" s="193" t="s">
        <v>896</v>
      </c>
      <c r="G36" s="179"/>
      <c r="H36" s="179"/>
      <c r="I36" s="179"/>
      <c r="J36" s="224"/>
      <c r="K36" s="301" t="s">
        <v>896</v>
      </c>
      <c r="L36" s="300" t="s">
        <v>924</v>
      </c>
      <c r="M36" s="298"/>
      <c r="Z36" s="387"/>
    </row>
    <row r="37" spans="1:26" s="81" customFormat="1" ht="24" hidden="1" customHeight="1">
      <c r="A37" s="91">
        <v>30</v>
      </c>
      <c r="B37" s="92" t="s">
        <v>460</v>
      </c>
      <c r="C37" s="93" t="s">
        <v>896</v>
      </c>
      <c r="D37" s="94" t="s">
        <v>896</v>
      </c>
      <c r="E37" s="193" t="s">
        <v>896</v>
      </c>
      <c r="F37" s="193" t="s">
        <v>896</v>
      </c>
      <c r="G37" s="179"/>
      <c r="H37" s="179"/>
      <c r="I37" s="179"/>
      <c r="J37" s="224"/>
      <c r="K37" s="301" t="s">
        <v>896</v>
      </c>
      <c r="L37" s="300" t="s">
        <v>924</v>
      </c>
      <c r="M37" s="298"/>
      <c r="Z37" s="387"/>
    </row>
    <row r="38" spans="1:26" s="81" customFormat="1" ht="24" hidden="1" customHeight="1">
      <c r="A38" s="91">
        <v>31</v>
      </c>
      <c r="B38" s="92" t="s">
        <v>461</v>
      </c>
      <c r="C38" s="93" t="s">
        <v>896</v>
      </c>
      <c r="D38" s="94" t="s">
        <v>896</v>
      </c>
      <c r="E38" s="193" t="s">
        <v>896</v>
      </c>
      <c r="F38" s="193" t="s">
        <v>896</v>
      </c>
      <c r="G38" s="179"/>
      <c r="H38" s="179"/>
      <c r="I38" s="179"/>
      <c r="J38" s="224"/>
      <c r="K38" s="301" t="s">
        <v>896</v>
      </c>
      <c r="L38" s="300" t="s">
        <v>924</v>
      </c>
      <c r="M38" s="298"/>
      <c r="Z38" s="387"/>
    </row>
    <row r="39" spans="1:26" s="81" customFormat="1" ht="24" hidden="1" customHeight="1">
      <c r="A39" s="91">
        <v>32</v>
      </c>
      <c r="B39" s="92" t="s">
        <v>462</v>
      </c>
      <c r="C39" s="93" t="s">
        <v>896</v>
      </c>
      <c r="D39" s="94" t="s">
        <v>896</v>
      </c>
      <c r="E39" s="193" t="s">
        <v>896</v>
      </c>
      <c r="F39" s="193" t="s">
        <v>896</v>
      </c>
      <c r="G39" s="179"/>
      <c r="H39" s="179"/>
      <c r="I39" s="179"/>
      <c r="J39" s="224"/>
      <c r="K39" s="301" t="s">
        <v>896</v>
      </c>
      <c r="L39" s="300" t="s">
        <v>924</v>
      </c>
      <c r="M39" s="298"/>
      <c r="Z39" s="387"/>
    </row>
    <row r="40" spans="1:26" s="81" customFormat="1" ht="24" hidden="1" customHeight="1">
      <c r="A40" s="91">
        <v>33</v>
      </c>
      <c r="B40" s="92" t="s">
        <v>463</v>
      </c>
      <c r="C40" s="93" t="s">
        <v>896</v>
      </c>
      <c r="D40" s="94" t="s">
        <v>896</v>
      </c>
      <c r="E40" s="193" t="s">
        <v>896</v>
      </c>
      <c r="F40" s="193" t="s">
        <v>896</v>
      </c>
      <c r="G40" s="179"/>
      <c r="H40" s="179"/>
      <c r="I40" s="179"/>
      <c r="J40" s="224"/>
      <c r="K40" s="301" t="s">
        <v>896</v>
      </c>
      <c r="L40" s="300" t="s">
        <v>924</v>
      </c>
      <c r="M40" s="298"/>
      <c r="Z40" s="387"/>
    </row>
    <row r="41" spans="1:26" s="81" customFormat="1" ht="24" hidden="1" customHeight="1">
      <c r="A41" s="91">
        <v>34</v>
      </c>
      <c r="B41" s="92" t="s">
        <v>464</v>
      </c>
      <c r="C41" s="93" t="s">
        <v>896</v>
      </c>
      <c r="D41" s="94" t="s">
        <v>896</v>
      </c>
      <c r="E41" s="193" t="s">
        <v>896</v>
      </c>
      <c r="F41" s="193" t="s">
        <v>896</v>
      </c>
      <c r="G41" s="179"/>
      <c r="H41" s="179"/>
      <c r="I41" s="179"/>
      <c r="J41" s="224"/>
      <c r="K41" s="301" t="s">
        <v>896</v>
      </c>
      <c r="L41" s="300" t="s">
        <v>924</v>
      </c>
      <c r="M41" s="298"/>
      <c r="Z41" s="387"/>
    </row>
    <row r="42" spans="1:26" s="81" customFormat="1" ht="24" hidden="1" customHeight="1">
      <c r="A42" s="91">
        <v>35</v>
      </c>
      <c r="B42" s="92" t="s">
        <v>465</v>
      </c>
      <c r="C42" s="93" t="s">
        <v>896</v>
      </c>
      <c r="D42" s="94" t="s">
        <v>896</v>
      </c>
      <c r="E42" s="193" t="s">
        <v>896</v>
      </c>
      <c r="F42" s="193" t="s">
        <v>896</v>
      </c>
      <c r="G42" s="179"/>
      <c r="H42" s="179"/>
      <c r="I42" s="179"/>
      <c r="J42" s="224"/>
      <c r="K42" s="301" t="s">
        <v>896</v>
      </c>
      <c r="L42" s="300" t="s">
        <v>924</v>
      </c>
      <c r="M42" s="298"/>
      <c r="Z42" s="387"/>
    </row>
    <row r="43" spans="1:26" s="81" customFormat="1" ht="24" hidden="1" customHeight="1">
      <c r="A43" s="91">
        <v>36</v>
      </c>
      <c r="B43" s="92" t="s">
        <v>466</v>
      </c>
      <c r="C43" s="93" t="s">
        <v>896</v>
      </c>
      <c r="D43" s="94" t="s">
        <v>896</v>
      </c>
      <c r="E43" s="193" t="s">
        <v>896</v>
      </c>
      <c r="F43" s="193" t="s">
        <v>896</v>
      </c>
      <c r="G43" s="179"/>
      <c r="H43" s="179"/>
      <c r="I43" s="179"/>
      <c r="J43" s="224"/>
      <c r="K43" s="301" t="s">
        <v>896</v>
      </c>
      <c r="L43" s="300" t="s">
        <v>924</v>
      </c>
      <c r="M43" s="298"/>
      <c r="Z43" s="387"/>
    </row>
    <row r="44" spans="1:26" s="81" customFormat="1" ht="24" hidden="1" customHeight="1">
      <c r="A44" s="91">
        <v>37</v>
      </c>
      <c r="B44" s="92" t="s">
        <v>467</v>
      </c>
      <c r="C44" s="93" t="s">
        <v>896</v>
      </c>
      <c r="D44" s="94" t="s">
        <v>896</v>
      </c>
      <c r="E44" s="193" t="s">
        <v>896</v>
      </c>
      <c r="F44" s="193" t="s">
        <v>896</v>
      </c>
      <c r="G44" s="179"/>
      <c r="H44" s="179"/>
      <c r="I44" s="179"/>
      <c r="J44" s="224"/>
      <c r="K44" s="301" t="s">
        <v>896</v>
      </c>
      <c r="L44" s="300" t="s">
        <v>924</v>
      </c>
      <c r="M44" s="298"/>
      <c r="Z44" s="387"/>
    </row>
    <row r="45" spans="1:26" s="81" customFormat="1" ht="24" hidden="1" customHeight="1">
      <c r="A45" s="91">
        <v>38</v>
      </c>
      <c r="B45" s="92" t="s">
        <v>468</v>
      </c>
      <c r="C45" s="93" t="s">
        <v>896</v>
      </c>
      <c r="D45" s="94" t="s">
        <v>896</v>
      </c>
      <c r="E45" s="193" t="s">
        <v>896</v>
      </c>
      <c r="F45" s="193" t="s">
        <v>896</v>
      </c>
      <c r="G45" s="179"/>
      <c r="H45" s="179"/>
      <c r="I45" s="179"/>
      <c r="J45" s="224"/>
      <c r="K45" s="301" t="s">
        <v>896</v>
      </c>
      <c r="L45" s="300" t="s">
        <v>924</v>
      </c>
      <c r="M45" s="298"/>
      <c r="Z45" s="387"/>
    </row>
    <row r="46" spans="1:26" s="81" customFormat="1" ht="24" hidden="1" customHeight="1">
      <c r="A46" s="91">
        <v>39</v>
      </c>
      <c r="B46" s="92" t="s">
        <v>469</v>
      </c>
      <c r="C46" s="93" t="s">
        <v>896</v>
      </c>
      <c r="D46" s="94" t="s">
        <v>896</v>
      </c>
      <c r="E46" s="193" t="s">
        <v>896</v>
      </c>
      <c r="F46" s="193" t="s">
        <v>896</v>
      </c>
      <c r="G46" s="179"/>
      <c r="H46" s="179"/>
      <c r="I46" s="179"/>
      <c r="J46" s="224"/>
      <c r="K46" s="301" t="s">
        <v>896</v>
      </c>
      <c r="L46" s="300" t="s">
        <v>924</v>
      </c>
      <c r="M46" s="298"/>
      <c r="Z46" s="387"/>
    </row>
    <row r="47" spans="1:26" s="81" customFormat="1" ht="15.75" hidden="1">
      <c r="A47" s="91">
        <v>40</v>
      </c>
      <c r="B47" s="92" t="s">
        <v>470</v>
      </c>
      <c r="C47" s="93" t="s">
        <v>896</v>
      </c>
      <c r="D47" s="94" t="s">
        <v>896</v>
      </c>
      <c r="E47" s="193" t="s">
        <v>896</v>
      </c>
      <c r="F47" s="193" t="s">
        <v>896</v>
      </c>
      <c r="G47" s="179"/>
      <c r="H47" s="179"/>
      <c r="I47" s="179"/>
      <c r="J47" s="224"/>
      <c r="K47" s="301" t="s">
        <v>896</v>
      </c>
      <c r="L47" s="300" t="s">
        <v>924</v>
      </c>
      <c r="M47" s="298"/>
      <c r="Z47" s="387"/>
    </row>
    <row r="48" spans="1:26" s="84" customFormat="1" ht="9" customHeight="1">
      <c r="A48" s="82"/>
      <c r="B48" s="82"/>
      <c r="C48" s="82"/>
      <c r="D48" s="83"/>
      <c r="E48" s="82"/>
      <c r="K48" s="85"/>
      <c r="L48" s="82"/>
    </row>
    <row r="49" spans="1:12" s="84" customFormat="1" ht="25.5" customHeight="1">
      <c r="A49" s="550" t="s">
        <v>4</v>
      </c>
      <c r="B49" s="550"/>
      <c r="C49" s="550"/>
      <c r="D49" s="550"/>
      <c r="E49" s="86" t="s">
        <v>0</v>
      </c>
      <c r="F49" s="86" t="s">
        <v>1</v>
      </c>
      <c r="G49" s="551" t="s">
        <v>2</v>
      </c>
      <c r="H49" s="551"/>
      <c r="I49" s="551"/>
      <c r="J49" s="551"/>
      <c r="K49" s="551" t="s">
        <v>3</v>
      </c>
      <c r="L49" s="551"/>
    </row>
    <row r="65536" spans="1:1" ht="51">
      <c r="A65536" s="87" t="s">
        <v>621</v>
      </c>
    </row>
  </sheetData>
  <sortState ref="B8:Z28">
    <sortCondition descending="1" ref="Z8"/>
  </sortState>
  <mergeCells count="23">
    <mergeCell ref="F4:H4"/>
    <mergeCell ref="M6:M7"/>
    <mergeCell ref="A1:M1"/>
    <mergeCell ref="A2:M2"/>
    <mergeCell ref="L6:L7"/>
    <mergeCell ref="A6:A7"/>
    <mergeCell ref="A4:C4"/>
    <mergeCell ref="D4:E4"/>
    <mergeCell ref="E6:E7"/>
    <mergeCell ref="K6:K7"/>
    <mergeCell ref="F6:F7"/>
    <mergeCell ref="A3:C3"/>
    <mergeCell ref="D3:E3"/>
    <mergeCell ref="J4:L4"/>
    <mergeCell ref="G3:H3"/>
    <mergeCell ref="C6:C7"/>
    <mergeCell ref="B6:B7"/>
    <mergeCell ref="A49:D49"/>
    <mergeCell ref="G49:J49"/>
    <mergeCell ref="K49:L49"/>
    <mergeCell ref="K5:L5"/>
    <mergeCell ref="G6:J6"/>
    <mergeCell ref="D6:D7"/>
  </mergeCells>
  <conditionalFormatting sqref="E1:E1048576">
    <cfRule type="containsText" dxfId="0" priority="1" operator="containsText" text="(F)">
      <formula>NOT(ISERROR(SEARCH("(F)",E1)))</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68"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sheetPr codeName="Sayfa21">
    <tabColor rgb="FFFFC000"/>
  </sheetPr>
  <dimension ref="A1:Z65522"/>
  <sheetViews>
    <sheetView view="pageBreakPreview" zoomScale="90" zoomScaleSheetLayoutView="90" workbookViewId="0">
      <selection activeCell="R47" sqref="R47"/>
    </sheetView>
  </sheetViews>
  <sheetFormatPr defaultRowHeight="12.75"/>
  <cols>
    <col min="1" max="1" width="4.85546875" style="26" customWidth="1"/>
    <col min="2" max="2" width="7.7109375" style="26" bestFit="1" customWidth="1"/>
    <col min="3" max="3" width="13.28515625" style="20" bestFit="1" customWidth="1"/>
    <col min="4" max="4" width="20.85546875" style="50" customWidth="1"/>
    <col min="5" max="5" width="26.5703125" style="50" customWidth="1"/>
    <col min="6" max="6" width="9.28515625" style="20" customWidth="1"/>
    <col min="7" max="7" width="7.5703125" style="27" customWidth="1"/>
    <col min="8" max="8" width="2" style="477" customWidth="1"/>
    <col min="9" max="9" width="7.7109375" style="26" customWidth="1"/>
    <col min="10" max="10" width="12.28515625" style="26" hidden="1" customWidth="1"/>
    <col min="11" max="11" width="9.7109375" style="26" customWidth="1"/>
    <col min="12" max="12" width="12.42578125" style="28" customWidth="1"/>
    <col min="13" max="13" width="26.140625" style="54" customWidth="1"/>
    <col min="14" max="14" width="25.85546875" style="54" customWidth="1"/>
    <col min="15" max="15" width="11.85546875" style="20" bestFit="1" customWidth="1"/>
    <col min="16" max="16" width="9.140625" style="20" customWidth="1"/>
    <col min="17" max="17" width="5.7109375" style="20" customWidth="1"/>
    <col min="18" max="25" width="9.140625" style="20"/>
    <col min="26" max="26" width="9.140625" style="482"/>
    <col min="27" max="16384" width="9.140625" style="20"/>
  </cols>
  <sheetData>
    <row r="1" spans="1:26" s="10" customFormat="1" ht="48.75" customHeight="1">
      <c r="A1" s="580" t="s">
        <v>139</v>
      </c>
      <c r="B1" s="580"/>
      <c r="C1" s="580"/>
      <c r="D1" s="580"/>
      <c r="E1" s="580"/>
      <c r="F1" s="580"/>
      <c r="G1" s="580"/>
      <c r="H1" s="580"/>
      <c r="I1" s="580"/>
      <c r="J1" s="580"/>
      <c r="K1" s="580"/>
      <c r="L1" s="580"/>
      <c r="M1" s="580"/>
      <c r="N1" s="580"/>
      <c r="O1" s="580"/>
      <c r="P1" s="580"/>
      <c r="Z1" s="479"/>
    </row>
    <row r="2" spans="1:26" s="10" customFormat="1" ht="24.75" customHeight="1">
      <c r="A2" s="678" t="s">
        <v>907</v>
      </c>
      <c r="B2" s="678"/>
      <c r="C2" s="678"/>
      <c r="D2" s="678"/>
      <c r="E2" s="678"/>
      <c r="F2" s="678"/>
      <c r="G2" s="678"/>
      <c r="H2" s="678"/>
      <c r="I2" s="678"/>
      <c r="J2" s="678"/>
      <c r="K2" s="678"/>
      <c r="L2" s="678"/>
      <c r="M2" s="678"/>
      <c r="N2" s="678"/>
      <c r="O2" s="678"/>
      <c r="P2" s="678"/>
      <c r="Z2" s="479"/>
    </row>
    <row r="3" spans="1:26" s="11" customFormat="1" ht="20.25" customHeight="1">
      <c r="A3" s="582" t="s">
        <v>89</v>
      </c>
      <c r="B3" s="582"/>
      <c r="C3" s="582"/>
      <c r="D3" s="583" t="s">
        <v>143</v>
      </c>
      <c r="E3" s="583"/>
      <c r="F3" s="584"/>
      <c r="G3" s="584"/>
      <c r="H3" s="472"/>
      <c r="I3" s="679" t="s">
        <v>574</v>
      </c>
      <c r="J3" s="679"/>
      <c r="K3" s="679"/>
      <c r="L3" s="679"/>
      <c r="M3" s="407"/>
      <c r="N3" s="567"/>
      <c r="O3" s="567"/>
      <c r="P3" s="567"/>
      <c r="Z3" s="480"/>
    </row>
    <row r="4" spans="1:26" s="11" customFormat="1" ht="17.25" customHeight="1">
      <c r="A4" s="577" t="s">
        <v>79</v>
      </c>
      <c r="B4" s="577"/>
      <c r="C4" s="577"/>
      <c r="D4" s="578" t="s">
        <v>476</v>
      </c>
      <c r="E4" s="578"/>
      <c r="F4" s="409"/>
      <c r="G4" s="409"/>
      <c r="H4" s="473"/>
      <c r="I4" s="409"/>
      <c r="J4" s="409"/>
      <c r="K4" s="409"/>
      <c r="L4" s="410"/>
      <c r="M4" s="411" t="s">
        <v>87</v>
      </c>
      <c r="N4" s="569" t="s">
        <v>887</v>
      </c>
      <c r="O4" s="569"/>
      <c r="P4" s="569"/>
      <c r="Z4" s="480"/>
    </row>
    <row r="5" spans="1:26" s="10" customFormat="1" ht="15" customHeight="1">
      <c r="A5" s="426"/>
      <c r="B5" s="426"/>
      <c r="C5" s="427"/>
      <c r="D5" s="428"/>
      <c r="E5" s="429"/>
      <c r="F5" s="429"/>
      <c r="G5" s="429"/>
      <c r="H5" s="474"/>
      <c r="I5" s="426"/>
      <c r="J5" s="426"/>
      <c r="K5" s="426"/>
      <c r="L5" s="430"/>
      <c r="M5" s="431"/>
      <c r="N5" s="684">
        <v>41791.636524074071</v>
      </c>
      <c r="O5" s="684"/>
      <c r="P5" s="684"/>
      <c r="Z5" s="479"/>
    </row>
    <row r="6" spans="1:26" s="18" customFormat="1" ht="20.25" customHeight="1">
      <c r="A6" s="579" t="s">
        <v>11</v>
      </c>
      <c r="B6" s="571" t="s">
        <v>74</v>
      </c>
      <c r="C6" s="573" t="s">
        <v>86</v>
      </c>
      <c r="D6" s="570" t="s">
        <v>13</v>
      </c>
      <c r="E6" s="570" t="s">
        <v>178</v>
      </c>
      <c r="F6" s="570" t="s">
        <v>14</v>
      </c>
      <c r="G6" s="575" t="s">
        <v>271</v>
      </c>
      <c r="H6" s="475"/>
      <c r="I6" s="680" t="s">
        <v>15</v>
      </c>
      <c r="J6" s="681"/>
      <c r="K6" s="681"/>
      <c r="L6" s="681"/>
      <c r="M6" s="681"/>
      <c r="N6" s="681"/>
      <c r="O6" s="681"/>
      <c r="P6" s="682"/>
      <c r="Z6" s="481"/>
    </row>
    <row r="7" spans="1:26" ht="26.25" customHeight="1" thickBot="1">
      <c r="A7" s="579"/>
      <c r="B7" s="572"/>
      <c r="C7" s="573"/>
      <c r="D7" s="570"/>
      <c r="E7" s="570"/>
      <c r="F7" s="570"/>
      <c r="G7" s="576"/>
      <c r="H7" s="476"/>
      <c r="I7" s="47" t="s">
        <v>11</v>
      </c>
      <c r="J7" s="44" t="s">
        <v>75</v>
      </c>
      <c r="K7" s="44" t="s">
        <v>74</v>
      </c>
      <c r="L7" s="45" t="s">
        <v>12</v>
      </c>
      <c r="M7" s="46" t="s">
        <v>13</v>
      </c>
      <c r="N7" s="46" t="s">
        <v>179</v>
      </c>
      <c r="O7" s="44" t="s">
        <v>14</v>
      </c>
      <c r="P7" s="44" t="s">
        <v>26</v>
      </c>
    </row>
    <row r="8" spans="1:26" s="18" customFormat="1" ht="20.25" customHeight="1" thickTop="1">
      <c r="A8" s="649">
        <v>1</v>
      </c>
      <c r="B8" s="372">
        <v>156</v>
      </c>
      <c r="C8" s="373">
        <v>156</v>
      </c>
      <c r="D8" s="374" t="s">
        <v>711</v>
      </c>
      <c r="E8" s="655" t="s">
        <v>709</v>
      </c>
      <c r="F8" s="657">
        <v>4779</v>
      </c>
      <c r="G8" s="652">
        <v>98</v>
      </c>
      <c r="H8" s="371"/>
      <c r="I8" s="649">
        <v>1</v>
      </c>
      <c r="J8" s="663" t="s">
        <v>244</v>
      </c>
      <c r="K8" s="392">
        <v>166</v>
      </c>
      <c r="L8" s="393">
        <v>166</v>
      </c>
      <c r="M8" s="394" t="s">
        <v>730</v>
      </c>
      <c r="N8" s="683" t="s">
        <v>724</v>
      </c>
      <c r="O8" s="666">
        <v>5885</v>
      </c>
      <c r="P8" s="669">
        <v>8</v>
      </c>
      <c r="Q8" s="382"/>
      <c r="Y8" s="384"/>
      <c r="Z8" s="384"/>
    </row>
    <row r="9" spans="1:26" s="18" customFormat="1" ht="20.25" customHeight="1">
      <c r="A9" s="650"/>
      <c r="B9" s="372">
        <v>153</v>
      </c>
      <c r="C9" s="373">
        <v>153</v>
      </c>
      <c r="D9" s="374" t="s">
        <v>708</v>
      </c>
      <c r="E9" s="655" t="e">
        <v>#N/A</v>
      </c>
      <c r="F9" s="658" t="s">
        <v>896</v>
      </c>
      <c r="G9" s="653"/>
      <c r="H9" s="371"/>
      <c r="I9" s="650"/>
      <c r="J9" s="664"/>
      <c r="K9" s="395">
        <v>167</v>
      </c>
      <c r="L9" s="396">
        <v>167</v>
      </c>
      <c r="M9" s="397" t="s">
        <v>731</v>
      </c>
      <c r="N9" s="676"/>
      <c r="O9" s="667"/>
      <c r="P9" s="670"/>
      <c r="Q9" s="383"/>
      <c r="Y9" s="384"/>
      <c r="Z9" s="384"/>
    </row>
    <row r="10" spans="1:26" s="18" customFormat="1" ht="20.25" customHeight="1">
      <c r="A10" s="650"/>
      <c r="B10" s="372">
        <v>152</v>
      </c>
      <c r="C10" s="373">
        <v>152</v>
      </c>
      <c r="D10" s="374" t="s">
        <v>714</v>
      </c>
      <c r="E10" s="655" t="e">
        <v>#N/A</v>
      </c>
      <c r="F10" s="658" t="s">
        <v>896</v>
      </c>
      <c r="G10" s="653"/>
      <c r="H10" s="371"/>
      <c r="I10" s="650"/>
      <c r="J10" s="664"/>
      <c r="K10" s="395">
        <v>171</v>
      </c>
      <c r="L10" s="396">
        <v>171</v>
      </c>
      <c r="M10" s="397" t="s">
        <v>725</v>
      </c>
      <c r="N10" s="676"/>
      <c r="O10" s="667"/>
      <c r="P10" s="670"/>
      <c r="Q10" s="383"/>
      <c r="Y10" s="384"/>
      <c r="Z10" s="384"/>
    </row>
    <row r="11" spans="1:26" s="18" customFormat="1" ht="20.25" customHeight="1" thickBot="1">
      <c r="A11" s="651"/>
      <c r="B11" s="372">
        <v>157</v>
      </c>
      <c r="C11" s="373">
        <v>157</v>
      </c>
      <c r="D11" s="374" t="s">
        <v>712</v>
      </c>
      <c r="E11" s="656" t="e">
        <v>#N/A</v>
      </c>
      <c r="F11" s="659" t="s">
        <v>896</v>
      </c>
      <c r="G11" s="654"/>
      <c r="H11" s="371"/>
      <c r="I11" s="651"/>
      <c r="J11" s="665"/>
      <c r="K11" s="395">
        <v>165</v>
      </c>
      <c r="L11" s="396">
        <v>165</v>
      </c>
      <c r="M11" s="397" t="s">
        <v>728</v>
      </c>
      <c r="N11" s="677"/>
      <c r="O11" s="668"/>
      <c r="P11" s="671"/>
      <c r="Q11" s="383"/>
      <c r="Y11" s="384"/>
      <c r="Z11" s="384"/>
    </row>
    <row r="12" spans="1:26" s="18" customFormat="1" ht="20.25" customHeight="1" thickTop="1">
      <c r="A12" s="649">
        <v>2</v>
      </c>
      <c r="B12" s="375">
        <v>162</v>
      </c>
      <c r="C12" s="24">
        <v>162</v>
      </c>
      <c r="D12" s="299" t="s">
        <v>715</v>
      </c>
      <c r="E12" s="655" t="s">
        <v>716</v>
      </c>
      <c r="F12" s="657">
        <v>4866</v>
      </c>
      <c r="G12" s="652">
        <v>89</v>
      </c>
      <c r="H12" s="371"/>
      <c r="I12" s="649">
        <v>2</v>
      </c>
      <c r="J12" s="663" t="s">
        <v>245</v>
      </c>
      <c r="K12" s="376">
        <v>122</v>
      </c>
      <c r="L12" s="377">
        <v>36526</v>
      </c>
      <c r="M12" s="385" t="s">
        <v>664</v>
      </c>
      <c r="N12" s="675" t="s">
        <v>660</v>
      </c>
      <c r="O12" s="666">
        <v>5044</v>
      </c>
      <c r="P12" s="669">
        <v>4</v>
      </c>
      <c r="Q12" s="382"/>
      <c r="Y12" s="384"/>
      <c r="Z12" s="384"/>
    </row>
    <row r="13" spans="1:26" s="18" customFormat="1" ht="20.25" customHeight="1">
      <c r="A13" s="650">
        <v>6</v>
      </c>
      <c r="B13" s="375">
        <v>159</v>
      </c>
      <c r="C13" s="24">
        <v>159</v>
      </c>
      <c r="D13" s="299" t="s">
        <v>721</v>
      </c>
      <c r="E13" s="655" t="e">
        <v>#N/A</v>
      </c>
      <c r="F13" s="658" t="s">
        <v>896</v>
      </c>
      <c r="G13" s="653" t="s">
        <v>924</v>
      </c>
      <c r="H13" s="371"/>
      <c r="I13" s="650"/>
      <c r="J13" s="664"/>
      <c r="K13" s="376">
        <v>124</v>
      </c>
      <c r="L13" s="377">
        <v>36892</v>
      </c>
      <c r="M13" s="385" t="s">
        <v>669</v>
      </c>
      <c r="N13" s="676"/>
      <c r="O13" s="667"/>
      <c r="P13" s="670"/>
      <c r="Q13" s="383"/>
      <c r="Y13" s="384"/>
      <c r="Z13" s="384"/>
    </row>
    <row r="14" spans="1:26" s="18" customFormat="1" ht="20.25" customHeight="1">
      <c r="A14" s="650">
        <v>7</v>
      </c>
      <c r="B14" s="375">
        <v>164</v>
      </c>
      <c r="C14" s="24">
        <v>164</v>
      </c>
      <c r="D14" s="299" t="s">
        <v>717</v>
      </c>
      <c r="E14" s="655" t="e">
        <v>#N/A</v>
      </c>
      <c r="F14" s="658" t="s">
        <v>896</v>
      </c>
      <c r="G14" s="653" t="s">
        <v>924</v>
      </c>
      <c r="H14" s="371"/>
      <c r="I14" s="650"/>
      <c r="J14" s="664"/>
      <c r="K14" s="376">
        <v>125</v>
      </c>
      <c r="L14" s="377">
        <v>36526</v>
      </c>
      <c r="M14" s="385" t="s">
        <v>661</v>
      </c>
      <c r="N14" s="676"/>
      <c r="O14" s="667"/>
      <c r="P14" s="670"/>
      <c r="Q14" s="383"/>
      <c r="Y14" s="384"/>
      <c r="Z14" s="384"/>
    </row>
    <row r="15" spans="1:26" s="18" customFormat="1" ht="20.25" customHeight="1" thickBot="1">
      <c r="A15" s="651">
        <v>8</v>
      </c>
      <c r="B15" s="375">
        <v>161</v>
      </c>
      <c r="C15" s="24">
        <v>161</v>
      </c>
      <c r="D15" s="299" t="s">
        <v>720</v>
      </c>
      <c r="E15" s="656" t="e">
        <v>#N/A</v>
      </c>
      <c r="F15" s="659" t="s">
        <v>896</v>
      </c>
      <c r="G15" s="654" t="s">
        <v>924</v>
      </c>
      <c r="H15" s="371"/>
      <c r="I15" s="651"/>
      <c r="J15" s="665"/>
      <c r="K15" s="376">
        <v>127</v>
      </c>
      <c r="L15" s="377">
        <v>36526</v>
      </c>
      <c r="M15" s="385" t="s">
        <v>659</v>
      </c>
      <c r="N15" s="677"/>
      <c r="O15" s="668"/>
      <c r="P15" s="671"/>
      <c r="Q15" s="383"/>
      <c r="Y15" s="384"/>
      <c r="Z15" s="384"/>
    </row>
    <row r="16" spans="1:26" s="18" customFormat="1" ht="20.25" customHeight="1" thickTop="1">
      <c r="A16" s="649">
        <v>3</v>
      </c>
      <c r="B16" s="375">
        <v>129</v>
      </c>
      <c r="C16" s="24">
        <v>36683</v>
      </c>
      <c r="D16" s="299" t="s">
        <v>672</v>
      </c>
      <c r="E16" s="655" t="s">
        <v>671</v>
      </c>
      <c r="F16" s="657">
        <v>4935</v>
      </c>
      <c r="G16" s="652">
        <v>84</v>
      </c>
      <c r="H16" s="371"/>
      <c r="I16" s="649">
        <v>3</v>
      </c>
      <c r="J16" s="663" t="s">
        <v>246</v>
      </c>
      <c r="K16" s="376">
        <v>129</v>
      </c>
      <c r="L16" s="377">
        <v>36683</v>
      </c>
      <c r="M16" s="385" t="s">
        <v>672</v>
      </c>
      <c r="N16" s="675" t="s">
        <v>671</v>
      </c>
      <c r="O16" s="666">
        <v>4935</v>
      </c>
      <c r="P16" s="669">
        <v>1</v>
      </c>
      <c r="Q16" s="382"/>
      <c r="Y16" s="384"/>
      <c r="Z16" s="384"/>
    </row>
    <row r="17" spans="1:26" s="18" customFormat="1" ht="20.25" customHeight="1">
      <c r="A17" s="650">
        <v>9.5890410958904102</v>
      </c>
      <c r="B17" s="375">
        <v>135</v>
      </c>
      <c r="C17" s="24">
        <v>36686</v>
      </c>
      <c r="D17" s="299" t="s">
        <v>677</v>
      </c>
      <c r="E17" s="655" t="e">
        <v>#N/A</v>
      </c>
      <c r="F17" s="658" t="s">
        <v>896</v>
      </c>
      <c r="G17" s="653" t="s">
        <v>924</v>
      </c>
      <c r="H17" s="371"/>
      <c r="I17" s="650">
        <v>10</v>
      </c>
      <c r="J17" s="664"/>
      <c r="K17" s="376">
        <v>135</v>
      </c>
      <c r="L17" s="377">
        <v>36686</v>
      </c>
      <c r="M17" s="385" t="s">
        <v>677</v>
      </c>
      <c r="N17" s="676"/>
      <c r="O17" s="667"/>
      <c r="P17" s="670"/>
      <c r="Q17" s="383"/>
      <c r="Y17" s="384"/>
      <c r="Z17" s="384"/>
    </row>
    <row r="18" spans="1:26" s="18" customFormat="1" ht="20.25" customHeight="1">
      <c r="A18" s="650">
        <v>10.6301369863014</v>
      </c>
      <c r="B18" s="375">
        <v>128</v>
      </c>
      <c r="C18" s="24">
        <v>36667</v>
      </c>
      <c r="D18" s="299" t="s">
        <v>673</v>
      </c>
      <c r="E18" s="655" t="e">
        <v>#N/A</v>
      </c>
      <c r="F18" s="658" t="s">
        <v>896</v>
      </c>
      <c r="G18" s="653" t="s">
        <v>924</v>
      </c>
      <c r="H18" s="371"/>
      <c r="I18" s="650">
        <v>11</v>
      </c>
      <c r="J18" s="664"/>
      <c r="K18" s="376">
        <v>128</v>
      </c>
      <c r="L18" s="377">
        <v>36667</v>
      </c>
      <c r="M18" s="385" t="s">
        <v>673</v>
      </c>
      <c r="N18" s="676"/>
      <c r="O18" s="667"/>
      <c r="P18" s="670"/>
      <c r="Q18" s="383"/>
      <c r="Y18" s="384"/>
      <c r="Z18" s="384"/>
    </row>
    <row r="19" spans="1:26" s="18" customFormat="1" ht="20.25" customHeight="1" thickBot="1">
      <c r="A19" s="651">
        <v>11.671232876712301</v>
      </c>
      <c r="B19" s="375">
        <v>131</v>
      </c>
      <c r="C19" s="24">
        <v>36526</v>
      </c>
      <c r="D19" s="299" t="s">
        <v>670</v>
      </c>
      <c r="E19" s="656" t="e">
        <v>#N/A</v>
      </c>
      <c r="F19" s="659" t="s">
        <v>896</v>
      </c>
      <c r="G19" s="654" t="s">
        <v>924</v>
      </c>
      <c r="H19" s="371"/>
      <c r="I19" s="651">
        <v>12</v>
      </c>
      <c r="J19" s="665"/>
      <c r="K19" s="376">
        <v>131</v>
      </c>
      <c r="L19" s="377">
        <v>36526</v>
      </c>
      <c r="M19" s="385" t="s">
        <v>670</v>
      </c>
      <c r="N19" s="677"/>
      <c r="O19" s="668"/>
      <c r="P19" s="671"/>
      <c r="Q19" s="383"/>
      <c r="Y19" s="384"/>
      <c r="Z19" s="384"/>
    </row>
    <row r="20" spans="1:26" s="18" customFormat="1" ht="20.25" customHeight="1" thickTop="1">
      <c r="A20" s="649">
        <v>4</v>
      </c>
      <c r="B20" s="375">
        <v>138</v>
      </c>
      <c r="C20" s="24">
        <v>138</v>
      </c>
      <c r="D20" s="299" t="s">
        <v>692</v>
      </c>
      <c r="E20" s="655" t="s">
        <v>691</v>
      </c>
      <c r="F20" s="657">
        <v>4936</v>
      </c>
      <c r="G20" s="652">
        <v>84</v>
      </c>
      <c r="H20" s="371"/>
      <c r="I20" s="649">
        <v>4</v>
      </c>
      <c r="J20" s="663" t="s">
        <v>247</v>
      </c>
      <c r="K20" s="376">
        <v>118</v>
      </c>
      <c r="L20" s="377">
        <v>36526</v>
      </c>
      <c r="M20" s="385" t="s">
        <v>625</v>
      </c>
      <c r="N20" s="675" t="s">
        <v>655</v>
      </c>
      <c r="O20" s="666">
        <v>5038</v>
      </c>
      <c r="P20" s="669">
        <v>3</v>
      </c>
      <c r="Q20" s="382"/>
      <c r="Y20" s="384"/>
      <c r="Z20" s="384"/>
    </row>
    <row r="21" spans="1:26" s="18" customFormat="1" ht="20.25" customHeight="1">
      <c r="A21" s="650">
        <v>13.7534246575343</v>
      </c>
      <c r="B21" s="375">
        <v>136</v>
      </c>
      <c r="C21" s="24">
        <v>136</v>
      </c>
      <c r="D21" s="299" t="s">
        <v>694</v>
      </c>
      <c r="E21" s="655" t="e">
        <v>#N/A</v>
      </c>
      <c r="F21" s="658" t="s">
        <v>896</v>
      </c>
      <c r="G21" s="653" t="s">
        <v>924</v>
      </c>
      <c r="H21" s="371"/>
      <c r="I21" s="650">
        <v>14</v>
      </c>
      <c r="J21" s="664"/>
      <c r="K21" s="376">
        <v>113</v>
      </c>
      <c r="L21" s="377">
        <v>36892</v>
      </c>
      <c r="M21" s="385" t="s">
        <v>657</v>
      </c>
      <c r="N21" s="676"/>
      <c r="O21" s="667"/>
      <c r="P21" s="670"/>
      <c r="Q21" s="383"/>
      <c r="Y21" s="384"/>
      <c r="Z21" s="384"/>
    </row>
    <row r="22" spans="1:26" s="18" customFormat="1" ht="20.25" customHeight="1">
      <c r="A22" s="650">
        <v>14.794520547945201</v>
      </c>
      <c r="B22" s="375">
        <v>141</v>
      </c>
      <c r="C22" s="24">
        <v>141</v>
      </c>
      <c r="D22" s="299" t="s">
        <v>695</v>
      </c>
      <c r="E22" s="655" t="e">
        <v>#N/A</v>
      </c>
      <c r="F22" s="658" t="s">
        <v>896</v>
      </c>
      <c r="G22" s="653" t="s">
        <v>924</v>
      </c>
      <c r="H22" s="371"/>
      <c r="I22" s="650">
        <v>15</v>
      </c>
      <c r="J22" s="664"/>
      <c r="K22" s="376">
        <v>117</v>
      </c>
      <c r="L22" s="377">
        <v>36892</v>
      </c>
      <c r="M22" s="385" t="s">
        <v>656</v>
      </c>
      <c r="N22" s="676"/>
      <c r="O22" s="667"/>
      <c r="P22" s="670"/>
      <c r="Q22" s="383"/>
      <c r="Y22" s="384"/>
      <c r="Z22" s="384"/>
    </row>
    <row r="23" spans="1:26" s="18" customFormat="1" ht="20.25" customHeight="1" thickBot="1">
      <c r="A23" s="651">
        <v>15.835616438356199</v>
      </c>
      <c r="B23" s="375">
        <v>137</v>
      </c>
      <c r="C23" s="24">
        <v>137</v>
      </c>
      <c r="D23" s="299" t="s">
        <v>690</v>
      </c>
      <c r="E23" s="656" t="e">
        <v>#N/A</v>
      </c>
      <c r="F23" s="659" t="s">
        <v>896</v>
      </c>
      <c r="G23" s="654" t="s">
        <v>924</v>
      </c>
      <c r="H23" s="371"/>
      <c r="I23" s="651">
        <v>16</v>
      </c>
      <c r="J23" s="665"/>
      <c r="K23" s="376">
        <v>116</v>
      </c>
      <c r="L23" s="377">
        <v>36526</v>
      </c>
      <c r="M23" s="385" t="s">
        <v>624</v>
      </c>
      <c r="N23" s="677"/>
      <c r="O23" s="668"/>
      <c r="P23" s="671"/>
      <c r="Q23" s="383"/>
      <c r="Y23" s="384"/>
      <c r="Z23" s="384"/>
    </row>
    <row r="24" spans="1:26" s="18" customFormat="1" ht="20.25" customHeight="1" thickTop="1">
      <c r="A24" s="649">
        <v>5</v>
      </c>
      <c r="B24" s="375">
        <v>193</v>
      </c>
      <c r="C24" s="24">
        <v>193</v>
      </c>
      <c r="D24" s="299" t="s">
        <v>743</v>
      </c>
      <c r="E24" s="655" t="s">
        <v>740</v>
      </c>
      <c r="F24" s="657">
        <v>4944</v>
      </c>
      <c r="G24" s="652">
        <v>84</v>
      </c>
      <c r="H24" s="371"/>
      <c r="I24" s="649">
        <v>5</v>
      </c>
      <c r="J24" s="663" t="s">
        <v>248</v>
      </c>
      <c r="K24" s="376">
        <v>179</v>
      </c>
      <c r="L24" s="377">
        <v>36533</v>
      </c>
      <c r="M24" s="385" t="s">
        <v>898</v>
      </c>
      <c r="N24" s="675" t="s">
        <v>899</v>
      </c>
      <c r="O24" s="666" t="s">
        <v>620</v>
      </c>
      <c r="P24" s="669"/>
      <c r="Q24" s="382"/>
      <c r="Y24" s="384"/>
      <c r="Z24" s="384"/>
    </row>
    <row r="25" spans="1:26" s="18" customFormat="1" ht="20.25" customHeight="1">
      <c r="A25" s="650">
        <v>17.917808219178099</v>
      </c>
      <c r="B25" s="375">
        <v>189</v>
      </c>
      <c r="C25" s="24">
        <v>189</v>
      </c>
      <c r="D25" s="299" t="s">
        <v>741</v>
      </c>
      <c r="E25" s="655" t="e">
        <v>#N/A</v>
      </c>
      <c r="F25" s="658" t="s">
        <v>896</v>
      </c>
      <c r="G25" s="653" t="s">
        <v>924</v>
      </c>
      <c r="H25" s="371"/>
      <c r="I25" s="650">
        <v>18</v>
      </c>
      <c r="J25" s="664"/>
      <c r="K25" s="376">
        <v>174</v>
      </c>
      <c r="L25" s="377">
        <v>36986</v>
      </c>
      <c r="M25" s="385" t="s">
        <v>901</v>
      </c>
      <c r="N25" s="676"/>
      <c r="O25" s="667"/>
      <c r="P25" s="670"/>
      <c r="Q25" s="383"/>
      <c r="Y25" s="384"/>
      <c r="Z25" s="384"/>
    </row>
    <row r="26" spans="1:26" ht="20.25" customHeight="1">
      <c r="A26" s="650">
        <v>18.958904109589099</v>
      </c>
      <c r="B26" s="375">
        <v>192</v>
      </c>
      <c r="C26" s="24">
        <v>192</v>
      </c>
      <c r="D26" s="299" t="s">
        <v>744</v>
      </c>
      <c r="E26" s="655" t="e">
        <v>#N/A</v>
      </c>
      <c r="F26" s="658" t="s">
        <v>896</v>
      </c>
      <c r="G26" s="653" t="s">
        <v>924</v>
      </c>
      <c r="H26" s="371"/>
      <c r="I26" s="650">
        <v>19</v>
      </c>
      <c r="J26" s="664"/>
      <c r="K26" s="376">
        <v>178</v>
      </c>
      <c r="L26" s="377">
        <v>36791</v>
      </c>
      <c r="M26" s="385" t="s">
        <v>902</v>
      </c>
      <c r="N26" s="676"/>
      <c r="O26" s="667"/>
      <c r="P26" s="670"/>
      <c r="Q26" s="383"/>
      <c r="Y26" s="384"/>
      <c r="Z26" s="384"/>
    </row>
    <row r="27" spans="1:26" ht="20.25" customHeight="1" thickBot="1">
      <c r="A27" s="651">
        <v>20</v>
      </c>
      <c r="B27" s="375">
        <v>187</v>
      </c>
      <c r="C27" s="24">
        <v>187</v>
      </c>
      <c r="D27" s="299" t="s">
        <v>739</v>
      </c>
      <c r="E27" s="656" t="e">
        <v>#N/A</v>
      </c>
      <c r="F27" s="659" t="s">
        <v>896</v>
      </c>
      <c r="G27" s="654" t="s">
        <v>924</v>
      </c>
      <c r="H27" s="371"/>
      <c r="I27" s="651">
        <v>20</v>
      </c>
      <c r="J27" s="665"/>
      <c r="K27" s="376">
        <v>175</v>
      </c>
      <c r="L27" s="377">
        <v>37062</v>
      </c>
      <c r="M27" s="385" t="s">
        <v>903</v>
      </c>
      <c r="N27" s="677"/>
      <c r="O27" s="668"/>
      <c r="P27" s="671"/>
      <c r="Q27" s="383"/>
      <c r="Y27" s="384"/>
      <c r="Z27" s="384"/>
    </row>
    <row r="28" spans="1:26" ht="20.25" customHeight="1" thickTop="1">
      <c r="A28" s="649">
        <v>6</v>
      </c>
      <c r="B28" s="375">
        <v>150</v>
      </c>
      <c r="C28" s="24">
        <v>150</v>
      </c>
      <c r="D28" s="299" t="s">
        <v>707</v>
      </c>
      <c r="E28" s="655" t="s">
        <v>700</v>
      </c>
      <c r="F28" s="657">
        <v>4968</v>
      </c>
      <c r="G28" s="652">
        <v>83</v>
      </c>
      <c r="H28" s="371"/>
      <c r="I28" s="649">
        <v>6</v>
      </c>
      <c r="J28" s="663" t="s">
        <v>249</v>
      </c>
      <c r="K28" s="376">
        <v>285</v>
      </c>
      <c r="L28" s="377">
        <v>36529</v>
      </c>
      <c r="M28" s="385" t="s">
        <v>681</v>
      </c>
      <c r="N28" s="675" t="s">
        <v>679</v>
      </c>
      <c r="O28" s="666">
        <v>5813</v>
      </c>
      <c r="P28" s="669">
        <v>7</v>
      </c>
      <c r="Q28" s="382"/>
      <c r="Y28" s="384"/>
      <c r="Z28" s="384"/>
    </row>
    <row r="29" spans="1:26" ht="20.25" customHeight="1">
      <c r="A29" s="650">
        <v>22.082191780821901</v>
      </c>
      <c r="B29" s="375">
        <v>149</v>
      </c>
      <c r="C29" s="24">
        <v>149</v>
      </c>
      <c r="D29" s="299" t="s">
        <v>701</v>
      </c>
      <c r="E29" s="655" t="e">
        <v>#N/A</v>
      </c>
      <c r="F29" s="658" t="s">
        <v>896</v>
      </c>
      <c r="G29" s="653" t="s">
        <v>924</v>
      </c>
      <c r="H29" s="371"/>
      <c r="I29" s="650">
        <v>22</v>
      </c>
      <c r="J29" s="664"/>
      <c r="K29" s="376">
        <v>282</v>
      </c>
      <c r="L29" s="377">
        <v>36998</v>
      </c>
      <c r="M29" s="385" t="s">
        <v>678</v>
      </c>
      <c r="N29" s="676"/>
      <c r="O29" s="667"/>
      <c r="P29" s="670"/>
      <c r="Q29" s="383"/>
      <c r="Y29" s="384"/>
      <c r="Z29" s="384"/>
    </row>
    <row r="30" spans="1:26" ht="20.25" customHeight="1">
      <c r="A30" s="650">
        <v>23.123287671232902</v>
      </c>
      <c r="B30" s="375">
        <v>151</v>
      </c>
      <c r="C30" s="24">
        <v>151</v>
      </c>
      <c r="D30" s="299" t="s">
        <v>705</v>
      </c>
      <c r="E30" s="655" t="e">
        <v>#N/A</v>
      </c>
      <c r="F30" s="658" t="s">
        <v>896</v>
      </c>
      <c r="G30" s="653" t="s">
        <v>924</v>
      </c>
      <c r="H30" s="371"/>
      <c r="I30" s="650">
        <v>23</v>
      </c>
      <c r="J30" s="664"/>
      <c r="K30" s="376">
        <v>280</v>
      </c>
      <c r="L30" s="377">
        <v>36526</v>
      </c>
      <c r="M30" s="385" t="s">
        <v>682</v>
      </c>
      <c r="N30" s="676"/>
      <c r="O30" s="667"/>
      <c r="P30" s="670"/>
      <c r="Q30" s="383"/>
      <c r="Y30" s="384"/>
      <c r="Z30" s="384"/>
    </row>
    <row r="31" spans="1:26" ht="20.25" customHeight="1" thickBot="1">
      <c r="A31" s="651">
        <v>24.164383561643898</v>
      </c>
      <c r="B31" s="375">
        <v>146</v>
      </c>
      <c r="C31" s="24">
        <v>146</v>
      </c>
      <c r="D31" s="299" t="s">
        <v>699</v>
      </c>
      <c r="E31" s="656" t="e">
        <v>#N/A</v>
      </c>
      <c r="F31" s="659" t="s">
        <v>896</v>
      </c>
      <c r="G31" s="654" t="s">
        <v>924</v>
      </c>
      <c r="H31" s="371"/>
      <c r="I31" s="651">
        <v>24</v>
      </c>
      <c r="J31" s="665"/>
      <c r="K31" s="376">
        <v>287</v>
      </c>
      <c r="L31" s="377">
        <v>36593</v>
      </c>
      <c r="M31" s="385" t="s">
        <v>687</v>
      </c>
      <c r="N31" s="677"/>
      <c r="O31" s="668"/>
      <c r="P31" s="671"/>
      <c r="Q31" s="383"/>
      <c r="Y31" s="384"/>
      <c r="Z31" s="384"/>
    </row>
    <row r="32" spans="1:26" ht="20.25" customHeight="1" thickTop="1">
      <c r="A32" s="649">
        <v>7</v>
      </c>
      <c r="B32" s="375">
        <v>86</v>
      </c>
      <c r="C32" s="24">
        <v>36723</v>
      </c>
      <c r="D32" s="299" t="s">
        <v>895</v>
      </c>
      <c r="E32" s="655" t="s">
        <v>889</v>
      </c>
      <c r="F32" s="657">
        <v>5000</v>
      </c>
      <c r="G32" s="652">
        <v>81</v>
      </c>
      <c r="H32" s="371"/>
      <c r="I32" s="649">
        <v>7</v>
      </c>
      <c r="J32" s="663" t="s">
        <v>250</v>
      </c>
      <c r="K32" s="378">
        <v>86</v>
      </c>
      <c r="L32" s="377">
        <v>36723</v>
      </c>
      <c r="M32" s="385" t="s">
        <v>895</v>
      </c>
      <c r="N32" s="675" t="s">
        <v>889</v>
      </c>
      <c r="O32" s="666">
        <v>5000</v>
      </c>
      <c r="P32" s="669">
        <v>2</v>
      </c>
      <c r="Q32" s="383"/>
      <c r="Y32" s="384"/>
      <c r="Z32" s="384"/>
    </row>
    <row r="33" spans="1:26" ht="20.25" customHeight="1">
      <c r="A33" s="650">
        <v>26.2465753424658</v>
      </c>
      <c r="B33" s="375">
        <v>84</v>
      </c>
      <c r="C33" s="24">
        <v>36544</v>
      </c>
      <c r="D33" s="299" t="s">
        <v>890</v>
      </c>
      <c r="E33" s="655" t="e">
        <v>#N/A</v>
      </c>
      <c r="F33" s="658" t="s">
        <v>896</v>
      </c>
      <c r="G33" s="653" t="s">
        <v>924</v>
      </c>
      <c r="H33" s="371"/>
      <c r="I33" s="650">
        <v>26</v>
      </c>
      <c r="J33" s="664"/>
      <c r="K33" s="378">
        <v>84</v>
      </c>
      <c r="L33" s="377">
        <v>36544</v>
      </c>
      <c r="M33" s="385" t="s">
        <v>890</v>
      </c>
      <c r="N33" s="676"/>
      <c r="O33" s="667"/>
      <c r="P33" s="670"/>
      <c r="Q33" s="383"/>
      <c r="Y33" s="384"/>
      <c r="Z33" s="384"/>
    </row>
    <row r="34" spans="1:26" ht="20.25" customHeight="1">
      <c r="A34" s="650">
        <v>27.287671232876701</v>
      </c>
      <c r="B34" s="375">
        <v>83</v>
      </c>
      <c r="C34" s="24">
        <v>36586</v>
      </c>
      <c r="D34" s="299" t="s">
        <v>888</v>
      </c>
      <c r="E34" s="655" t="e">
        <v>#N/A</v>
      </c>
      <c r="F34" s="658" t="s">
        <v>896</v>
      </c>
      <c r="G34" s="653" t="s">
        <v>924</v>
      </c>
      <c r="H34" s="371"/>
      <c r="I34" s="650">
        <v>27</v>
      </c>
      <c r="J34" s="664"/>
      <c r="K34" s="378">
        <v>83</v>
      </c>
      <c r="L34" s="377">
        <v>36586</v>
      </c>
      <c r="M34" s="385" t="s">
        <v>888</v>
      </c>
      <c r="N34" s="676"/>
      <c r="O34" s="667"/>
      <c r="P34" s="670"/>
      <c r="Q34" s="383"/>
      <c r="Y34" s="384"/>
      <c r="Z34" s="384"/>
    </row>
    <row r="35" spans="1:26" ht="20.25" customHeight="1" thickBot="1">
      <c r="A35" s="651">
        <v>28.328767123287701</v>
      </c>
      <c r="B35" s="375">
        <v>88</v>
      </c>
      <c r="C35" s="24">
        <v>36601</v>
      </c>
      <c r="D35" s="299" t="s">
        <v>893</v>
      </c>
      <c r="E35" s="656" t="e">
        <v>#N/A</v>
      </c>
      <c r="F35" s="659" t="s">
        <v>896</v>
      </c>
      <c r="G35" s="654" t="s">
        <v>924</v>
      </c>
      <c r="H35" s="371"/>
      <c r="I35" s="651">
        <v>28</v>
      </c>
      <c r="J35" s="665"/>
      <c r="K35" s="378">
        <v>88</v>
      </c>
      <c r="L35" s="377">
        <v>36601</v>
      </c>
      <c r="M35" s="385" t="s">
        <v>893</v>
      </c>
      <c r="N35" s="677"/>
      <c r="O35" s="668"/>
      <c r="P35" s="671"/>
      <c r="Q35" s="383"/>
      <c r="Y35" s="384"/>
      <c r="Z35" s="384"/>
    </row>
    <row r="36" spans="1:26" ht="20.25" customHeight="1" thickTop="1">
      <c r="A36" s="649">
        <v>8</v>
      </c>
      <c r="B36" s="375">
        <v>118</v>
      </c>
      <c r="C36" s="24">
        <v>36526</v>
      </c>
      <c r="D36" s="299" t="s">
        <v>625</v>
      </c>
      <c r="E36" s="655" t="s">
        <v>655</v>
      </c>
      <c r="F36" s="657">
        <v>5038</v>
      </c>
      <c r="G36" s="652">
        <v>79</v>
      </c>
      <c r="H36" s="371"/>
      <c r="I36" s="649">
        <v>8</v>
      </c>
      <c r="J36" s="663" t="s">
        <v>251</v>
      </c>
      <c r="K36" s="376">
        <v>182</v>
      </c>
      <c r="L36" s="377">
        <v>36590</v>
      </c>
      <c r="M36" s="385" t="s">
        <v>734</v>
      </c>
      <c r="N36" s="675" t="s">
        <v>733</v>
      </c>
      <c r="O36" s="666" t="s">
        <v>620</v>
      </c>
      <c r="P36" s="669"/>
      <c r="Q36" s="382"/>
      <c r="Y36" s="384"/>
      <c r="Z36" s="384"/>
    </row>
    <row r="37" spans="1:26" ht="20.25" customHeight="1">
      <c r="A37" s="650">
        <v>30.410958904109599</v>
      </c>
      <c r="B37" s="375">
        <v>113</v>
      </c>
      <c r="C37" s="24">
        <v>36892</v>
      </c>
      <c r="D37" s="299" t="s">
        <v>657</v>
      </c>
      <c r="E37" s="655" t="e">
        <v>#N/A</v>
      </c>
      <c r="F37" s="658" t="s">
        <v>896</v>
      </c>
      <c r="G37" s="653" t="s">
        <v>924</v>
      </c>
      <c r="H37" s="371"/>
      <c r="I37" s="650">
        <v>30</v>
      </c>
      <c r="J37" s="664"/>
      <c r="K37" s="376">
        <v>185</v>
      </c>
      <c r="L37" s="377">
        <v>36784</v>
      </c>
      <c r="M37" s="385" t="s">
        <v>732</v>
      </c>
      <c r="N37" s="676"/>
      <c r="O37" s="667"/>
      <c r="P37" s="670"/>
      <c r="Q37" s="383"/>
      <c r="Y37" s="384"/>
      <c r="Z37" s="384"/>
    </row>
    <row r="38" spans="1:26" ht="20.25" customHeight="1">
      <c r="A38" s="650">
        <v>31.452054794520599</v>
      </c>
      <c r="B38" s="375">
        <v>117</v>
      </c>
      <c r="C38" s="24">
        <v>36892</v>
      </c>
      <c r="D38" s="299" t="s">
        <v>656</v>
      </c>
      <c r="E38" s="655" t="e">
        <v>#N/A</v>
      </c>
      <c r="F38" s="658" t="s">
        <v>896</v>
      </c>
      <c r="G38" s="653" t="s">
        <v>924</v>
      </c>
      <c r="H38" s="371"/>
      <c r="I38" s="650">
        <v>31</v>
      </c>
      <c r="J38" s="664"/>
      <c r="K38" s="376">
        <v>186</v>
      </c>
      <c r="L38" s="377">
        <v>37299</v>
      </c>
      <c r="M38" s="385" t="s">
        <v>736</v>
      </c>
      <c r="N38" s="676"/>
      <c r="O38" s="667"/>
      <c r="P38" s="670"/>
      <c r="Q38" s="383"/>
      <c r="Y38" s="384"/>
      <c r="Z38" s="384"/>
    </row>
    <row r="39" spans="1:26" ht="20.25" customHeight="1" thickBot="1">
      <c r="A39" s="651">
        <v>32.4931506849315</v>
      </c>
      <c r="B39" s="375">
        <v>116</v>
      </c>
      <c r="C39" s="24">
        <v>36526</v>
      </c>
      <c r="D39" s="299" t="s">
        <v>624</v>
      </c>
      <c r="E39" s="656" t="e">
        <v>#N/A</v>
      </c>
      <c r="F39" s="659" t="s">
        <v>896</v>
      </c>
      <c r="G39" s="654" t="s">
        <v>924</v>
      </c>
      <c r="H39" s="371"/>
      <c r="I39" s="651">
        <v>32</v>
      </c>
      <c r="J39" s="665"/>
      <c r="K39" s="376">
        <v>183</v>
      </c>
      <c r="L39" s="377">
        <v>36610</v>
      </c>
      <c r="M39" s="385" t="s">
        <v>735</v>
      </c>
      <c r="N39" s="677"/>
      <c r="O39" s="668"/>
      <c r="P39" s="671"/>
      <c r="Q39" s="383"/>
      <c r="Y39" s="384"/>
      <c r="Z39" s="384"/>
    </row>
    <row r="40" spans="1:26" ht="20.25" customHeight="1" thickTop="1">
      <c r="A40" s="649">
        <v>9</v>
      </c>
      <c r="B40" s="375">
        <v>93</v>
      </c>
      <c r="C40" s="24">
        <v>93</v>
      </c>
      <c r="D40" s="299" t="s">
        <v>636</v>
      </c>
      <c r="E40" s="655" t="s">
        <v>629</v>
      </c>
      <c r="F40" s="657">
        <v>5038</v>
      </c>
      <c r="G40" s="652">
        <v>79</v>
      </c>
      <c r="H40" s="371"/>
      <c r="I40" s="293" t="s">
        <v>16</v>
      </c>
      <c r="J40" s="294"/>
      <c r="K40" s="379"/>
      <c r="L40" s="379"/>
      <c r="M40" s="379"/>
      <c r="N40" s="379"/>
      <c r="O40" s="294"/>
      <c r="P40" s="295"/>
      <c r="Q40" s="383"/>
      <c r="Y40" s="384"/>
      <c r="Z40" s="384"/>
    </row>
    <row r="41" spans="1:26" ht="20.25" customHeight="1">
      <c r="A41" s="650">
        <v>34.575342465753401</v>
      </c>
      <c r="B41" s="375">
        <v>95</v>
      </c>
      <c r="C41" s="24">
        <v>95</v>
      </c>
      <c r="D41" s="299" t="s">
        <v>637</v>
      </c>
      <c r="E41" s="655" t="e">
        <v>#N/A</v>
      </c>
      <c r="F41" s="658" t="s">
        <v>896</v>
      </c>
      <c r="G41" s="653" t="s">
        <v>924</v>
      </c>
      <c r="H41" s="371"/>
      <c r="I41" s="47" t="s">
        <v>11</v>
      </c>
      <c r="J41" s="44" t="s">
        <v>75</v>
      </c>
      <c r="K41" s="44" t="s">
        <v>74</v>
      </c>
      <c r="L41" s="45" t="s">
        <v>12</v>
      </c>
      <c r="M41" s="46" t="s">
        <v>13</v>
      </c>
      <c r="N41" s="46" t="s">
        <v>179</v>
      </c>
      <c r="O41" s="44" t="s">
        <v>14</v>
      </c>
      <c r="P41" s="44" t="s">
        <v>26</v>
      </c>
      <c r="Q41" s="383"/>
      <c r="Y41" s="384"/>
      <c r="Z41" s="384"/>
    </row>
    <row r="42" spans="1:26" ht="20.25" customHeight="1">
      <c r="A42" s="650">
        <v>35.616438356164402</v>
      </c>
      <c r="B42" s="375">
        <v>96</v>
      </c>
      <c r="C42" s="24">
        <v>96</v>
      </c>
      <c r="D42" s="299" t="s">
        <v>628</v>
      </c>
      <c r="E42" s="655" t="e">
        <v>#N/A</v>
      </c>
      <c r="F42" s="658" t="s">
        <v>896</v>
      </c>
      <c r="G42" s="653" t="s">
        <v>924</v>
      </c>
      <c r="H42" s="371"/>
      <c r="I42" s="649">
        <v>1</v>
      </c>
      <c r="J42" s="663" t="s">
        <v>252</v>
      </c>
      <c r="K42" s="380">
        <v>93</v>
      </c>
      <c r="L42" s="381">
        <v>93</v>
      </c>
      <c r="M42" s="380" t="s">
        <v>636</v>
      </c>
      <c r="N42" s="672" t="s">
        <v>629</v>
      </c>
      <c r="O42" s="666">
        <v>5038</v>
      </c>
      <c r="P42" s="669">
        <v>6</v>
      </c>
      <c r="Q42" s="382"/>
      <c r="Y42" s="384"/>
      <c r="Z42" s="384"/>
    </row>
    <row r="43" spans="1:26" ht="20.25" customHeight="1" thickBot="1">
      <c r="A43" s="651">
        <v>36.657534246575402</v>
      </c>
      <c r="B43" s="375">
        <v>92</v>
      </c>
      <c r="C43" s="24">
        <v>92</v>
      </c>
      <c r="D43" s="299" t="s">
        <v>630</v>
      </c>
      <c r="E43" s="656" t="e">
        <v>#N/A</v>
      </c>
      <c r="F43" s="659" t="s">
        <v>896</v>
      </c>
      <c r="G43" s="654" t="s">
        <v>924</v>
      </c>
      <c r="H43" s="371"/>
      <c r="I43" s="650">
        <v>2</v>
      </c>
      <c r="J43" s="664"/>
      <c r="K43" s="380">
        <v>95</v>
      </c>
      <c r="L43" s="381">
        <v>95</v>
      </c>
      <c r="M43" s="380" t="s">
        <v>637</v>
      </c>
      <c r="N43" s="673"/>
      <c r="O43" s="667"/>
      <c r="P43" s="670"/>
      <c r="Q43" s="383"/>
      <c r="Y43" s="384"/>
      <c r="Z43" s="384"/>
    </row>
    <row r="44" spans="1:26" ht="20.25" customHeight="1" thickTop="1">
      <c r="A44" s="649">
        <v>10</v>
      </c>
      <c r="B44" s="375">
        <v>122</v>
      </c>
      <c r="C44" s="24">
        <v>93</v>
      </c>
      <c r="D44" s="299" t="s">
        <v>636</v>
      </c>
      <c r="E44" s="655" t="s">
        <v>660</v>
      </c>
      <c r="F44" s="657">
        <v>5044</v>
      </c>
      <c r="G44" s="652">
        <v>79</v>
      </c>
      <c r="H44" s="371"/>
      <c r="I44" s="650">
        <v>3</v>
      </c>
      <c r="J44" s="664"/>
      <c r="K44" s="380">
        <v>96</v>
      </c>
      <c r="L44" s="381">
        <v>96</v>
      </c>
      <c r="M44" s="380" t="s">
        <v>628</v>
      </c>
      <c r="N44" s="673"/>
      <c r="O44" s="667"/>
      <c r="P44" s="670"/>
      <c r="Q44" s="383"/>
      <c r="Y44" s="384"/>
      <c r="Z44" s="384"/>
    </row>
    <row r="45" spans="1:26" ht="20.25" customHeight="1" thickBot="1">
      <c r="A45" s="650">
        <v>38.739726027397303</v>
      </c>
      <c r="B45" s="375">
        <v>124</v>
      </c>
      <c r="C45" s="24">
        <v>95</v>
      </c>
      <c r="D45" s="299" t="s">
        <v>637</v>
      </c>
      <c r="E45" s="655" t="e">
        <v>#N/A</v>
      </c>
      <c r="F45" s="658" t="s">
        <v>896</v>
      </c>
      <c r="G45" s="653" t="s">
        <v>924</v>
      </c>
      <c r="H45" s="371"/>
      <c r="I45" s="651">
        <v>4</v>
      </c>
      <c r="J45" s="665"/>
      <c r="K45" s="380">
        <v>92</v>
      </c>
      <c r="L45" s="381">
        <v>92</v>
      </c>
      <c r="M45" s="380" t="s">
        <v>630</v>
      </c>
      <c r="N45" s="674"/>
      <c r="O45" s="668"/>
      <c r="P45" s="671"/>
      <c r="Q45" s="383"/>
      <c r="Y45" s="384"/>
      <c r="Z45" s="384"/>
    </row>
    <row r="46" spans="1:26" ht="20.25" customHeight="1" thickTop="1">
      <c r="A46" s="650">
        <v>39.780821917808197</v>
      </c>
      <c r="B46" s="375">
        <v>125</v>
      </c>
      <c r="C46" s="24">
        <v>96</v>
      </c>
      <c r="D46" s="299" t="s">
        <v>628</v>
      </c>
      <c r="E46" s="655" t="e">
        <v>#N/A</v>
      </c>
      <c r="F46" s="658" t="s">
        <v>896</v>
      </c>
      <c r="G46" s="653" t="s">
        <v>924</v>
      </c>
      <c r="H46" s="371"/>
      <c r="I46" s="649">
        <v>2</v>
      </c>
      <c r="J46" s="663" t="s">
        <v>253</v>
      </c>
      <c r="K46" s="380">
        <v>138</v>
      </c>
      <c r="L46" s="381">
        <v>138</v>
      </c>
      <c r="M46" s="380" t="s">
        <v>692</v>
      </c>
      <c r="N46" s="672" t="s">
        <v>691</v>
      </c>
      <c r="O46" s="666">
        <v>4936</v>
      </c>
      <c r="P46" s="669">
        <v>3</v>
      </c>
      <c r="Q46" s="383"/>
      <c r="Y46" s="384"/>
      <c r="Z46" s="384"/>
    </row>
    <row r="47" spans="1:26" ht="20.25" customHeight="1" thickBot="1">
      <c r="A47" s="651">
        <v>40.821917808219197</v>
      </c>
      <c r="B47" s="375">
        <v>127</v>
      </c>
      <c r="C47" s="24">
        <v>92</v>
      </c>
      <c r="D47" s="299" t="s">
        <v>630</v>
      </c>
      <c r="E47" s="656" t="e">
        <v>#N/A</v>
      </c>
      <c r="F47" s="659" t="s">
        <v>896</v>
      </c>
      <c r="G47" s="654" t="s">
        <v>924</v>
      </c>
      <c r="H47" s="371"/>
      <c r="I47" s="650">
        <v>6</v>
      </c>
      <c r="J47" s="664"/>
      <c r="K47" s="380">
        <v>136</v>
      </c>
      <c r="L47" s="381">
        <v>136</v>
      </c>
      <c r="M47" s="380" t="s">
        <v>694</v>
      </c>
      <c r="N47" s="673"/>
      <c r="O47" s="667"/>
      <c r="P47" s="670"/>
      <c r="Q47" s="383"/>
      <c r="Y47" s="384"/>
      <c r="Z47" s="384"/>
    </row>
    <row r="48" spans="1:26" ht="20.25" customHeight="1" thickTop="1">
      <c r="A48" s="649">
        <v>11</v>
      </c>
      <c r="B48" s="375">
        <v>109</v>
      </c>
      <c r="C48" s="24">
        <v>109</v>
      </c>
      <c r="D48" s="299" t="s">
        <v>650</v>
      </c>
      <c r="E48" s="655" t="s">
        <v>647</v>
      </c>
      <c r="F48" s="657">
        <v>5097</v>
      </c>
      <c r="G48" s="652">
        <v>76</v>
      </c>
      <c r="H48" s="371"/>
      <c r="I48" s="650">
        <v>7</v>
      </c>
      <c r="J48" s="664"/>
      <c r="K48" s="380">
        <v>141</v>
      </c>
      <c r="L48" s="381">
        <v>141</v>
      </c>
      <c r="M48" s="380" t="s">
        <v>695</v>
      </c>
      <c r="N48" s="673"/>
      <c r="O48" s="667"/>
      <c r="P48" s="670"/>
      <c r="Q48" s="383"/>
      <c r="Y48" s="384"/>
      <c r="Z48" s="384"/>
    </row>
    <row r="49" spans="1:26" ht="20.25" customHeight="1" thickBot="1">
      <c r="A49" s="650">
        <v>42.904109589041099</v>
      </c>
      <c r="B49" s="375">
        <v>111</v>
      </c>
      <c r="C49" s="24">
        <v>111</v>
      </c>
      <c r="D49" s="299" t="s">
        <v>649</v>
      </c>
      <c r="E49" s="655" t="e">
        <v>#N/A</v>
      </c>
      <c r="F49" s="658" t="s">
        <v>896</v>
      </c>
      <c r="G49" s="653" t="s">
        <v>924</v>
      </c>
      <c r="H49" s="371"/>
      <c r="I49" s="651">
        <v>8</v>
      </c>
      <c r="J49" s="665"/>
      <c r="K49" s="380">
        <v>137</v>
      </c>
      <c r="L49" s="381">
        <v>137</v>
      </c>
      <c r="M49" s="380" t="s">
        <v>690</v>
      </c>
      <c r="N49" s="674"/>
      <c r="O49" s="668"/>
      <c r="P49" s="671"/>
      <c r="Q49" s="383"/>
      <c r="Y49" s="384"/>
      <c r="Z49" s="384"/>
    </row>
    <row r="50" spans="1:26" ht="20.25" customHeight="1" thickTop="1">
      <c r="A50" s="650">
        <v>43.945205479452099</v>
      </c>
      <c r="B50" s="375">
        <v>112</v>
      </c>
      <c r="C50" s="24">
        <v>112</v>
      </c>
      <c r="D50" s="299" t="s">
        <v>654</v>
      </c>
      <c r="E50" s="655" t="e">
        <v>#N/A</v>
      </c>
      <c r="F50" s="658" t="s">
        <v>896</v>
      </c>
      <c r="G50" s="653" t="s">
        <v>924</v>
      </c>
      <c r="H50" s="371"/>
      <c r="I50" s="649">
        <v>3</v>
      </c>
      <c r="J50" s="663" t="s">
        <v>254</v>
      </c>
      <c r="K50" s="380">
        <v>150</v>
      </c>
      <c r="L50" s="381">
        <v>150</v>
      </c>
      <c r="M50" s="380" t="s">
        <v>707</v>
      </c>
      <c r="N50" s="672" t="s">
        <v>700</v>
      </c>
      <c r="O50" s="666">
        <v>4968</v>
      </c>
      <c r="P50" s="669">
        <v>5</v>
      </c>
      <c r="Q50" s="382"/>
      <c r="Y50" s="384"/>
      <c r="Z50" s="384"/>
    </row>
    <row r="51" spans="1:26" ht="20.25" customHeight="1" thickBot="1">
      <c r="A51" s="651">
        <v>44.986301369863</v>
      </c>
      <c r="B51" s="375">
        <v>108</v>
      </c>
      <c r="C51" s="24">
        <v>108</v>
      </c>
      <c r="D51" s="299" t="s">
        <v>652</v>
      </c>
      <c r="E51" s="656" t="e">
        <v>#N/A</v>
      </c>
      <c r="F51" s="659" t="s">
        <v>896</v>
      </c>
      <c r="G51" s="654" t="s">
        <v>924</v>
      </c>
      <c r="H51" s="371"/>
      <c r="I51" s="650">
        <v>10</v>
      </c>
      <c r="J51" s="664"/>
      <c r="K51" s="380">
        <v>149</v>
      </c>
      <c r="L51" s="381">
        <v>149</v>
      </c>
      <c r="M51" s="380" t="s">
        <v>701</v>
      </c>
      <c r="N51" s="673"/>
      <c r="O51" s="667"/>
      <c r="P51" s="670"/>
      <c r="Q51" s="383"/>
      <c r="Y51" s="384"/>
      <c r="Z51" s="384"/>
    </row>
    <row r="52" spans="1:26" ht="20.25" customHeight="1" thickTop="1">
      <c r="A52" s="649">
        <v>12</v>
      </c>
      <c r="B52" s="375">
        <v>99</v>
      </c>
      <c r="C52" s="24">
        <v>99</v>
      </c>
      <c r="D52" s="299" t="s">
        <v>640</v>
      </c>
      <c r="E52" s="655" t="s">
        <v>639</v>
      </c>
      <c r="F52" s="657">
        <v>5129</v>
      </c>
      <c r="G52" s="652">
        <v>75</v>
      </c>
      <c r="H52" s="371"/>
      <c r="I52" s="650">
        <v>11</v>
      </c>
      <c r="J52" s="664"/>
      <c r="K52" s="380">
        <v>151</v>
      </c>
      <c r="L52" s="381">
        <v>151</v>
      </c>
      <c r="M52" s="380" t="s">
        <v>705</v>
      </c>
      <c r="N52" s="673"/>
      <c r="O52" s="667"/>
      <c r="P52" s="670"/>
      <c r="Q52" s="383"/>
      <c r="Y52" s="384"/>
      <c r="Z52" s="384"/>
    </row>
    <row r="53" spans="1:26" ht="20.25" customHeight="1" thickBot="1">
      <c r="A53" s="650">
        <v>47.068493150685001</v>
      </c>
      <c r="B53" s="375">
        <v>100</v>
      </c>
      <c r="C53" s="24">
        <v>100</v>
      </c>
      <c r="D53" s="299" t="s">
        <v>646</v>
      </c>
      <c r="E53" s="655" t="e">
        <v>#N/A</v>
      </c>
      <c r="F53" s="658" t="s">
        <v>896</v>
      </c>
      <c r="G53" s="653" t="s">
        <v>924</v>
      </c>
      <c r="H53" s="371"/>
      <c r="I53" s="651">
        <v>12</v>
      </c>
      <c r="J53" s="665"/>
      <c r="K53" s="380">
        <v>146</v>
      </c>
      <c r="L53" s="381">
        <v>146</v>
      </c>
      <c r="M53" s="380" t="s">
        <v>699</v>
      </c>
      <c r="N53" s="674"/>
      <c r="O53" s="668"/>
      <c r="P53" s="671"/>
      <c r="Q53" s="383"/>
      <c r="Y53" s="384"/>
      <c r="Z53" s="384"/>
    </row>
    <row r="54" spans="1:26" ht="20.25" customHeight="1" thickTop="1">
      <c r="A54" s="650">
        <v>48.109589041095902</v>
      </c>
      <c r="B54" s="375">
        <v>104</v>
      </c>
      <c r="C54" s="24">
        <v>104</v>
      </c>
      <c r="D54" s="299" t="s">
        <v>642</v>
      </c>
      <c r="E54" s="655" t="e">
        <v>#N/A</v>
      </c>
      <c r="F54" s="658" t="s">
        <v>896</v>
      </c>
      <c r="G54" s="653" t="s">
        <v>924</v>
      </c>
      <c r="H54" s="371"/>
      <c r="I54" s="649">
        <v>4</v>
      </c>
      <c r="J54" s="663" t="s">
        <v>255</v>
      </c>
      <c r="K54" s="380">
        <v>156</v>
      </c>
      <c r="L54" s="381">
        <v>156</v>
      </c>
      <c r="M54" s="380" t="s">
        <v>711</v>
      </c>
      <c r="N54" s="672" t="s">
        <v>709</v>
      </c>
      <c r="O54" s="666">
        <v>4779</v>
      </c>
      <c r="P54" s="669">
        <v>1</v>
      </c>
      <c r="Q54" s="382"/>
      <c r="Y54" s="384"/>
      <c r="Z54" s="384"/>
    </row>
    <row r="55" spans="1:26" ht="20.25" customHeight="1" thickBot="1">
      <c r="A55" s="651">
        <v>49.150684931506902</v>
      </c>
      <c r="B55" s="375">
        <v>98</v>
      </c>
      <c r="C55" s="24">
        <v>98</v>
      </c>
      <c r="D55" s="299" t="s">
        <v>638</v>
      </c>
      <c r="E55" s="656" t="e">
        <v>#N/A</v>
      </c>
      <c r="F55" s="659" t="s">
        <v>896</v>
      </c>
      <c r="G55" s="654" t="s">
        <v>924</v>
      </c>
      <c r="H55" s="371"/>
      <c r="I55" s="650">
        <v>14</v>
      </c>
      <c r="J55" s="664"/>
      <c r="K55" s="380">
        <v>153</v>
      </c>
      <c r="L55" s="381">
        <v>153</v>
      </c>
      <c r="M55" s="380" t="s">
        <v>708</v>
      </c>
      <c r="N55" s="673"/>
      <c r="O55" s="667"/>
      <c r="P55" s="670"/>
      <c r="Q55" s="383"/>
      <c r="Y55" s="384"/>
      <c r="Z55" s="384"/>
    </row>
    <row r="56" spans="1:26" ht="20.25" customHeight="1" thickTop="1">
      <c r="A56" s="649">
        <v>13</v>
      </c>
      <c r="B56" s="375">
        <v>285</v>
      </c>
      <c r="C56" s="24">
        <v>36529</v>
      </c>
      <c r="D56" s="299" t="s">
        <v>681</v>
      </c>
      <c r="E56" s="655" t="s">
        <v>679</v>
      </c>
      <c r="F56" s="657">
        <v>5813</v>
      </c>
      <c r="G56" s="652">
        <v>48</v>
      </c>
      <c r="H56" s="371"/>
      <c r="I56" s="650">
        <v>15</v>
      </c>
      <c r="J56" s="664"/>
      <c r="K56" s="380">
        <v>152</v>
      </c>
      <c r="L56" s="381">
        <v>152</v>
      </c>
      <c r="M56" s="380" t="s">
        <v>714</v>
      </c>
      <c r="N56" s="673"/>
      <c r="O56" s="667"/>
      <c r="P56" s="670"/>
      <c r="Q56" s="383"/>
      <c r="Y56" s="384"/>
      <c r="Z56" s="384"/>
    </row>
    <row r="57" spans="1:26" ht="20.25" customHeight="1" thickBot="1">
      <c r="A57" s="650">
        <v>51.232876712328803</v>
      </c>
      <c r="B57" s="375">
        <v>282</v>
      </c>
      <c r="C57" s="24">
        <v>36998</v>
      </c>
      <c r="D57" s="299" t="s">
        <v>678</v>
      </c>
      <c r="E57" s="655" t="e">
        <v>#N/A</v>
      </c>
      <c r="F57" s="658" t="s">
        <v>896</v>
      </c>
      <c r="G57" s="653" t="s">
        <v>924</v>
      </c>
      <c r="H57" s="371"/>
      <c r="I57" s="651">
        <v>16</v>
      </c>
      <c r="J57" s="665"/>
      <c r="K57" s="380">
        <v>157</v>
      </c>
      <c r="L57" s="381">
        <v>157</v>
      </c>
      <c r="M57" s="380" t="s">
        <v>712</v>
      </c>
      <c r="N57" s="674"/>
      <c r="O57" s="668"/>
      <c r="P57" s="671"/>
      <c r="Q57" s="383"/>
      <c r="Y57" s="384"/>
      <c r="Z57" s="384"/>
    </row>
    <row r="58" spans="1:26" ht="20.25" customHeight="1" thickTop="1">
      <c r="A58" s="650">
        <v>52.273972602739804</v>
      </c>
      <c r="B58" s="375">
        <v>280</v>
      </c>
      <c r="C58" s="24">
        <v>36526</v>
      </c>
      <c r="D58" s="299" t="s">
        <v>682</v>
      </c>
      <c r="E58" s="655" t="e">
        <v>#N/A</v>
      </c>
      <c r="F58" s="658" t="s">
        <v>896</v>
      </c>
      <c r="G58" s="653" t="s">
        <v>924</v>
      </c>
      <c r="H58" s="371"/>
      <c r="I58" s="649">
        <v>5</v>
      </c>
      <c r="J58" s="663" t="s">
        <v>256</v>
      </c>
      <c r="K58" s="380">
        <v>109</v>
      </c>
      <c r="L58" s="381">
        <v>109</v>
      </c>
      <c r="M58" s="380" t="s">
        <v>650</v>
      </c>
      <c r="N58" s="672" t="s">
        <v>647</v>
      </c>
      <c r="O58" s="666">
        <v>5097</v>
      </c>
      <c r="P58" s="669">
        <v>7</v>
      </c>
      <c r="Q58" s="382"/>
      <c r="Y58" s="384"/>
      <c r="Z58" s="384"/>
    </row>
    <row r="59" spans="1:26" ht="20.25" customHeight="1" thickBot="1">
      <c r="A59" s="651">
        <v>53.315068493150697</v>
      </c>
      <c r="B59" s="375">
        <v>287</v>
      </c>
      <c r="C59" s="24">
        <v>36593</v>
      </c>
      <c r="D59" s="299" t="s">
        <v>687</v>
      </c>
      <c r="E59" s="656" t="e">
        <v>#N/A</v>
      </c>
      <c r="F59" s="659" t="s">
        <v>896</v>
      </c>
      <c r="G59" s="654" t="s">
        <v>924</v>
      </c>
      <c r="H59" s="371"/>
      <c r="I59" s="650">
        <v>18</v>
      </c>
      <c r="J59" s="664"/>
      <c r="K59" s="380">
        <v>111</v>
      </c>
      <c r="L59" s="381">
        <v>111</v>
      </c>
      <c r="M59" s="380" t="s">
        <v>649</v>
      </c>
      <c r="N59" s="673"/>
      <c r="O59" s="667"/>
      <c r="P59" s="670"/>
      <c r="Q59" s="383"/>
      <c r="Y59" s="384"/>
      <c r="Z59" s="384"/>
    </row>
    <row r="60" spans="1:26" ht="20.25" customHeight="1" thickTop="1">
      <c r="A60" s="649">
        <v>14</v>
      </c>
      <c r="B60" s="375">
        <v>166</v>
      </c>
      <c r="C60" s="24">
        <v>166</v>
      </c>
      <c r="D60" s="299" t="s">
        <v>730</v>
      </c>
      <c r="E60" s="655" t="s">
        <v>724</v>
      </c>
      <c r="F60" s="657">
        <v>5885</v>
      </c>
      <c r="G60" s="652">
        <v>46</v>
      </c>
      <c r="H60" s="371"/>
      <c r="I60" s="650">
        <v>19</v>
      </c>
      <c r="J60" s="664"/>
      <c r="K60" s="380">
        <v>112</v>
      </c>
      <c r="L60" s="381">
        <v>112</v>
      </c>
      <c r="M60" s="380" t="s">
        <v>654</v>
      </c>
      <c r="N60" s="673"/>
      <c r="O60" s="667"/>
      <c r="P60" s="670"/>
      <c r="Q60" s="383"/>
      <c r="Y60" s="384"/>
      <c r="Z60" s="384"/>
    </row>
    <row r="61" spans="1:26" ht="20.25" customHeight="1" thickBot="1">
      <c r="A61" s="650">
        <v>55.397260273972599</v>
      </c>
      <c r="B61" s="375">
        <v>167</v>
      </c>
      <c r="C61" s="24">
        <v>167</v>
      </c>
      <c r="D61" s="299" t="s">
        <v>731</v>
      </c>
      <c r="E61" s="655" t="e">
        <v>#N/A</v>
      </c>
      <c r="F61" s="658" t="s">
        <v>896</v>
      </c>
      <c r="G61" s="653" t="s">
        <v>924</v>
      </c>
      <c r="H61" s="371"/>
      <c r="I61" s="651">
        <v>20</v>
      </c>
      <c r="J61" s="665"/>
      <c r="K61" s="380">
        <v>108</v>
      </c>
      <c r="L61" s="381">
        <v>108</v>
      </c>
      <c r="M61" s="380" t="s">
        <v>652</v>
      </c>
      <c r="N61" s="674"/>
      <c r="O61" s="668"/>
      <c r="P61" s="671"/>
      <c r="Q61" s="383"/>
      <c r="Y61" s="384"/>
      <c r="Z61" s="384"/>
    </row>
    <row r="62" spans="1:26" ht="20.25" customHeight="1" thickTop="1">
      <c r="A62" s="650">
        <v>56.438356164383599</v>
      </c>
      <c r="B62" s="375">
        <v>171</v>
      </c>
      <c r="C62" s="24">
        <v>171</v>
      </c>
      <c r="D62" s="299" t="s">
        <v>725</v>
      </c>
      <c r="E62" s="655" t="e">
        <v>#N/A</v>
      </c>
      <c r="F62" s="658" t="s">
        <v>896</v>
      </c>
      <c r="G62" s="653" t="s">
        <v>924</v>
      </c>
      <c r="H62" s="371"/>
      <c r="I62" s="649">
        <v>6</v>
      </c>
      <c r="J62" s="663" t="s">
        <v>257</v>
      </c>
      <c r="K62" s="380">
        <v>193</v>
      </c>
      <c r="L62" s="381">
        <v>193</v>
      </c>
      <c r="M62" s="380" t="s">
        <v>743</v>
      </c>
      <c r="N62" s="672" t="s">
        <v>740</v>
      </c>
      <c r="O62" s="666">
        <v>4944</v>
      </c>
      <c r="P62" s="669">
        <v>4</v>
      </c>
      <c r="Q62" s="382"/>
      <c r="Y62" s="384"/>
      <c r="Z62" s="384"/>
    </row>
    <row r="63" spans="1:26" ht="20.25" customHeight="1" thickBot="1">
      <c r="A63" s="651">
        <v>57.4794520547945</v>
      </c>
      <c r="B63" s="375">
        <v>165</v>
      </c>
      <c r="C63" s="24">
        <v>165</v>
      </c>
      <c r="D63" s="299" t="s">
        <v>728</v>
      </c>
      <c r="E63" s="656" t="e">
        <v>#N/A</v>
      </c>
      <c r="F63" s="659" t="s">
        <v>896</v>
      </c>
      <c r="G63" s="654" t="s">
        <v>924</v>
      </c>
      <c r="H63" s="371"/>
      <c r="I63" s="650">
        <v>22</v>
      </c>
      <c r="J63" s="664"/>
      <c r="K63" s="380">
        <v>189</v>
      </c>
      <c r="L63" s="381">
        <v>189</v>
      </c>
      <c r="M63" s="380" t="s">
        <v>741</v>
      </c>
      <c r="N63" s="673"/>
      <c r="O63" s="667"/>
      <c r="P63" s="670"/>
      <c r="Q63" s="383"/>
      <c r="Y63" s="384"/>
      <c r="Z63" s="384"/>
    </row>
    <row r="64" spans="1:26" ht="20.25" customHeight="1" thickTop="1">
      <c r="A64" s="649" t="s">
        <v>574</v>
      </c>
      <c r="B64" s="375">
        <v>179</v>
      </c>
      <c r="C64" s="24">
        <v>36533</v>
      </c>
      <c r="D64" s="299" t="s">
        <v>898</v>
      </c>
      <c r="E64" s="655" t="s">
        <v>899</v>
      </c>
      <c r="F64" s="660" t="s">
        <v>939</v>
      </c>
      <c r="G64" s="652">
        <v>0</v>
      </c>
      <c r="H64" s="371"/>
      <c r="I64" s="650">
        <v>23</v>
      </c>
      <c r="J64" s="664"/>
      <c r="K64" s="380">
        <v>192</v>
      </c>
      <c r="L64" s="381">
        <v>192</v>
      </c>
      <c r="M64" s="380" t="s">
        <v>744</v>
      </c>
      <c r="N64" s="673"/>
      <c r="O64" s="667"/>
      <c r="P64" s="670"/>
      <c r="Q64" s="383"/>
      <c r="Y64" s="384"/>
      <c r="Z64" s="384"/>
    </row>
    <row r="65" spans="1:26" ht="20.25" customHeight="1" thickBot="1">
      <c r="A65" s="650">
        <v>59.561643835616501</v>
      </c>
      <c r="B65" s="375">
        <v>174</v>
      </c>
      <c r="C65" s="24">
        <v>36986</v>
      </c>
      <c r="D65" s="299" t="s">
        <v>901</v>
      </c>
      <c r="E65" s="655" t="e">
        <v>#N/A</v>
      </c>
      <c r="F65" s="661" t="s">
        <v>896</v>
      </c>
      <c r="G65" s="653" t="s">
        <v>924</v>
      </c>
      <c r="H65" s="371"/>
      <c r="I65" s="651">
        <v>24</v>
      </c>
      <c r="J65" s="665"/>
      <c r="K65" s="380">
        <v>187</v>
      </c>
      <c r="L65" s="381">
        <v>187</v>
      </c>
      <c r="M65" s="380" t="s">
        <v>739</v>
      </c>
      <c r="N65" s="674"/>
      <c r="O65" s="668"/>
      <c r="P65" s="671"/>
      <c r="Q65" s="383"/>
      <c r="Y65" s="384"/>
      <c r="Z65" s="384"/>
    </row>
    <row r="66" spans="1:26" ht="20.25" customHeight="1" thickTop="1">
      <c r="A66" s="650">
        <v>60.602739726027401</v>
      </c>
      <c r="B66" s="375">
        <v>178</v>
      </c>
      <c r="C66" s="24">
        <v>36791</v>
      </c>
      <c r="D66" s="299" t="s">
        <v>902</v>
      </c>
      <c r="E66" s="655" t="e">
        <v>#N/A</v>
      </c>
      <c r="F66" s="661" t="s">
        <v>896</v>
      </c>
      <c r="G66" s="653" t="s">
        <v>924</v>
      </c>
      <c r="H66" s="371"/>
      <c r="I66" s="649">
        <v>7</v>
      </c>
      <c r="J66" s="663" t="s">
        <v>258</v>
      </c>
      <c r="K66" s="380">
        <v>162</v>
      </c>
      <c r="L66" s="381">
        <v>162</v>
      </c>
      <c r="M66" s="380" t="s">
        <v>715</v>
      </c>
      <c r="N66" s="672" t="s">
        <v>716</v>
      </c>
      <c r="O66" s="666">
        <v>4866</v>
      </c>
      <c r="P66" s="669">
        <v>2</v>
      </c>
      <c r="Q66" s="382"/>
      <c r="Y66" s="384"/>
      <c r="Z66" s="384"/>
    </row>
    <row r="67" spans="1:26" ht="20.25" customHeight="1" thickBot="1">
      <c r="A67" s="651">
        <v>61.643835616438402</v>
      </c>
      <c r="B67" s="375">
        <v>175</v>
      </c>
      <c r="C67" s="24">
        <v>37062</v>
      </c>
      <c r="D67" s="299" t="s">
        <v>903</v>
      </c>
      <c r="E67" s="656" t="e">
        <v>#N/A</v>
      </c>
      <c r="F67" s="662" t="s">
        <v>896</v>
      </c>
      <c r="G67" s="654" t="s">
        <v>924</v>
      </c>
      <c r="H67" s="371"/>
      <c r="I67" s="650">
        <v>26</v>
      </c>
      <c r="J67" s="664"/>
      <c r="K67" s="380">
        <v>159</v>
      </c>
      <c r="L67" s="381">
        <v>159</v>
      </c>
      <c r="M67" s="380" t="s">
        <v>721</v>
      </c>
      <c r="N67" s="673"/>
      <c r="O67" s="667"/>
      <c r="P67" s="670"/>
      <c r="Q67" s="383"/>
      <c r="Y67" s="384"/>
      <c r="Z67" s="384"/>
    </row>
    <row r="68" spans="1:26" ht="20.25" customHeight="1" thickTop="1">
      <c r="A68" s="649" t="s">
        <v>574</v>
      </c>
      <c r="B68" s="375">
        <v>182</v>
      </c>
      <c r="C68" s="24">
        <v>36590</v>
      </c>
      <c r="D68" s="299" t="s">
        <v>734</v>
      </c>
      <c r="E68" s="655" t="s">
        <v>733</v>
      </c>
      <c r="F68" s="660" t="s">
        <v>939</v>
      </c>
      <c r="G68" s="652">
        <v>0</v>
      </c>
      <c r="H68" s="371"/>
      <c r="I68" s="650">
        <v>27</v>
      </c>
      <c r="J68" s="664"/>
      <c r="K68" s="380">
        <v>164</v>
      </c>
      <c r="L68" s="381">
        <v>164</v>
      </c>
      <c r="M68" s="380" t="s">
        <v>717</v>
      </c>
      <c r="N68" s="673"/>
      <c r="O68" s="667"/>
      <c r="P68" s="670"/>
      <c r="Q68" s="383"/>
      <c r="Y68" s="384"/>
      <c r="Z68" s="384"/>
    </row>
    <row r="69" spans="1:26" ht="20.25" customHeight="1" thickBot="1">
      <c r="A69" s="650">
        <v>63.726027397260303</v>
      </c>
      <c r="B69" s="375">
        <v>185</v>
      </c>
      <c r="C69" s="24">
        <v>36784</v>
      </c>
      <c r="D69" s="299" t="s">
        <v>732</v>
      </c>
      <c r="E69" s="655" t="e">
        <v>#N/A</v>
      </c>
      <c r="F69" s="661" t="s">
        <v>896</v>
      </c>
      <c r="G69" s="653" t="s">
        <v>924</v>
      </c>
      <c r="H69" s="371"/>
      <c r="I69" s="651">
        <v>28</v>
      </c>
      <c r="J69" s="665"/>
      <c r="K69" s="380">
        <v>161</v>
      </c>
      <c r="L69" s="381">
        <v>161</v>
      </c>
      <c r="M69" s="380" t="s">
        <v>720</v>
      </c>
      <c r="N69" s="674"/>
      <c r="O69" s="668"/>
      <c r="P69" s="671"/>
      <c r="Q69" s="383"/>
      <c r="Y69" s="384"/>
      <c r="Z69" s="384"/>
    </row>
    <row r="70" spans="1:26" ht="20.25" customHeight="1" thickTop="1">
      <c r="A70" s="650">
        <v>64.767123287671296</v>
      </c>
      <c r="B70" s="375">
        <v>186</v>
      </c>
      <c r="C70" s="24">
        <v>37299</v>
      </c>
      <c r="D70" s="299" t="s">
        <v>736</v>
      </c>
      <c r="E70" s="655" t="e">
        <v>#N/A</v>
      </c>
      <c r="F70" s="661" t="s">
        <v>896</v>
      </c>
      <c r="G70" s="653" t="s">
        <v>924</v>
      </c>
      <c r="H70" s="371"/>
      <c r="I70" s="649">
        <v>8</v>
      </c>
      <c r="J70" s="663" t="s">
        <v>259</v>
      </c>
      <c r="K70" s="380">
        <v>99</v>
      </c>
      <c r="L70" s="381">
        <v>99</v>
      </c>
      <c r="M70" s="380" t="s">
        <v>640</v>
      </c>
      <c r="N70" s="672" t="s">
        <v>639</v>
      </c>
      <c r="O70" s="666">
        <v>5129</v>
      </c>
      <c r="P70" s="669">
        <v>8</v>
      </c>
      <c r="Q70" s="383"/>
      <c r="Y70" s="384"/>
      <c r="Z70" s="384"/>
    </row>
    <row r="71" spans="1:26" ht="20.25" customHeight="1" thickBot="1">
      <c r="A71" s="651">
        <v>65.808219178082197</v>
      </c>
      <c r="B71" s="375">
        <v>183</v>
      </c>
      <c r="C71" s="24">
        <v>36610</v>
      </c>
      <c r="D71" s="299" t="s">
        <v>735</v>
      </c>
      <c r="E71" s="656" t="e">
        <v>#N/A</v>
      </c>
      <c r="F71" s="662" t="s">
        <v>896</v>
      </c>
      <c r="G71" s="654" t="s">
        <v>924</v>
      </c>
      <c r="H71" s="371"/>
      <c r="I71" s="650">
        <v>30</v>
      </c>
      <c r="J71" s="664"/>
      <c r="K71" s="380">
        <v>100</v>
      </c>
      <c r="L71" s="381">
        <v>100</v>
      </c>
      <c r="M71" s="380" t="s">
        <v>646</v>
      </c>
      <c r="N71" s="673"/>
      <c r="O71" s="667"/>
      <c r="P71" s="670"/>
      <c r="Q71" s="383"/>
      <c r="Y71" s="384"/>
      <c r="Z71" s="384"/>
    </row>
    <row r="72" spans="1:26" ht="20.25" customHeight="1" thickTop="1">
      <c r="H72" s="371"/>
      <c r="I72" s="650">
        <v>31</v>
      </c>
      <c r="J72" s="664"/>
      <c r="K72" s="380">
        <v>104</v>
      </c>
      <c r="L72" s="381">
        <v>104</v>
      </c>
      <c r="M72" s="380" t="s">
        <v>642</v>
      </c>
      <c r="N72" s="673"/>
      <c r="O72" s="667"/>
      <c r="P72" s="670"/>
      <c r="Q72" s="383"/>
      <c r="Y72" s="384"/>
      <c r="Z72" s="384"/>
    </row>
    <row r="73" spans="1:26" ht="20.25" customHeight="1" thickBot="1">
      <c r="H73" s="371"/>
      <c r="I73" s="651">
        <v>32</v>
      </c>
      <c r="J73" s="665"/>
      <c r="K73" s="380">
        <v>98</v>
      </c>
      <c r="L73" s="381">
        <v>98</v>
      </c>
      <c r="M73" s="380" t="s">
        <v>638</v>
      </c>
      <c r="N73" s="674"/>
      <c r="O73" s="668"/>
      <c r="P73" s="671"/>
      <c r="Q73" s="383"/>
      <c r="Y73" s="384"/>
      <c r="Z73" s="384"/>
    </row>
    <row r="74" spans="1:26" ht="6.75" customHeight="1" thickTop="1"/>
    <row r="75" spans="1:26">
      <c r="A75" s="29" t="s">
        <v>18</v>
      </c>
      <c r="B75" s="29"/>
      <c r="C75" s="29"/>
      <c r="D75" s="56"/>
      <c r="E75" s="49" t="s">
        <v>0</v>
      </c>
      <c r="F75" s="43" t="s">
        <v>1</v>
      </c>
      <c r="G75" s="26"/>
      <c r="H75" s="478" t="s">
        <v>2</v>
      </c>
      <c r="M75" s="52" t="s">
        <v>3</v>
      </c>
      <c r="N75" s="53" t="s">
        <v>3</v>
      </c>
      <c r="O75" s="26" t="s">
        <v>3</v>
      </c>
      <c r="P75" s="29"/>
    </row>
    <row r="65522" spans="1:26" s="26" customFormat="1">
      <c r="A65522" s="26" t="s">
        <v>621</v>
      </c>
      <c r="C65522" s="20"/>
      <c r="D65522" s="50"/>
      <c r="E65522" s="50"/>
      <c r="F65522" s="20"/>
      <c r="G65522" s="27"/>
      <c r="H65522" s="477"/>
      <c r="L65522" s="28"/>
      <c r="M65522" s="54"/>
      <c r="N65522" s="54"/>
      <c r="O65522" s="20"/>
      <c r="P65522" s="20"/>
      <c r="Q65522" s="20"/>
      <c r="Z65522" s="483"/>
    </row>
  </sheetData>
  <mergeCells count="163">
    <mergeCell ref="E8:E11"/>
    <mergeCell ref="F8:F11"/>
    <mergeCell ref="G6:G7"/>
    <mergeCell ref="E6:E7"/>
    <mergeCell ref="F6:F7"/>
    <mergeCell ref="A1:P1"/>
    <mergeCell ref="A2:P2"/>
    <mergeCell ref="A3:C3"/>
    <mergeCell ref="D3:E3"/>
    <mergeCell ref="F3:G3"/>
    <mergeCell ref="I3:L3"/>
    <mergeCell ref="N3:P3"/>
    <mergeCell ref="I6:P6"/>
    <mergeCell ref="N8:N11"/>
    <mergeCell ref="P8:P11"/>
    <mergeCell ref="A4:C4"/>
    <mergeCell ref="D4:E4"/>
    <mergeCell ref="N4:P4"/>
    <mergeCell ref="N5:P5"/>
    <mergeCell ref="A6:A7"/>
    <mergeCell ref="B6:B7"/>
    <mergeCell ref="C6:C7"/>
    <mergeCell ref="D6:D7"/>
    <mergeCell ref="I8:I11"/>
    <mergeCell ref="E24:E27"/>
    <mergeCell ref="F24:F27"/>
    <mergeCell ref="E28:E31"/>
    <mergeCell ref="F28:F31"/>
    <mergeCell ref="E32:E35"/>
    <mergeCell ref="F32:F35"/>
    <mergeCell ref="E12:E15"/>
    <mergeCell ref="F12:F15"/>
    <mergeCell ref="E16:E19"/>
    <mergeCell ref="F16:F19"/>
    <mergeCell ref="E20:E23"/>
    <mergeCell ref="F20:F23"/>
    <mergeCell ref="E68:E71"/>
    <mergeCell ref="F68:F71"/>
    <mergeCell ref="E48:E51"/>
    <mergeCell ref="F48:F51"/>
    <mergeCell ref="E52:E55"/>
    <mergeCell ref="F52:F55"/>
    <mergeCell ref="E56:E59"/>
    <mergeCell ref="F56:F59"/>
    <mergeCell ref="E36:E39"/>
    <mergeCell ref="F36:F39"/>
    <mergeCell ref="E40:E43"/>
    <mergeCell ref="F40:F43"/>
    <mergeCell ref="E44:E47"/>
    <mergeCell ref="F44:F47"/>
    <mergeCell ref="N62:N65"/>
    <mergeCell ref="N66:N69"/>
    <mergeCell ref="N70:N73"/>
    <mergeCell ref="N24:N27"/>
    <mergeCell ref="N28:N31"/>
    <mergeCell ref="N32:N35"/>
    <mergeCell ref="N36:N39"/>
    <mergeCell ref="N42:N45"/>
    <mergeCell ref="N46:N49"/>
    <mergeCell ref="O12:O15"/>
    <mergeCell ref="P12:P15"/>
    <mergeCell ref="O16:O19"/>
    <mergeCell ref="J8:J11"/>
    <mergeCell ref="J12:J15"/>
    <mergeCell ref="J16:J19"/>
    <mergeCell ref="O28:O31"/>
    <mergeCell ref="P28:P31"/>
    <mergeCell ref="N12:N15"/>
    <mergeCell ref="N16:N19"/>
    <mergeCell ref="N20:N23"/>
    <mergeCell ref="O8:O11"/>
    <mergeCell ref="O36:O39"/>
    <mergeCell ref="P36:P39"/>
    <mergeCell ref="O42:O45"/>
    <mergeCell ref="P42:P45"/>
    <mergeCell ref="O32:O35"/>
    <mergeCell ref="P32:P35"/>
    <mergeCell ref="P16:P19"/>
    <mergeCell ref="O20:O23"/>
    <mergeCell ref="P20:P23"/>
    <mergeCell ref="O24:O27"/>
    <mergeCell ref="P24:P27"/>
    <mergeCell ref="O70:O73"/>
    <mergeCell ref="P70:P73"/>
    <mergeCell ref="J42:J45"/>
    <mergeCell ref="J46:J49"/>
    <mergeCell ref="J50:J53"/>
    <mergeCell ref="J54:J57"/>
    <mergeCell ref="J58:J61"/>
    <mergeCell ref="J62:J65"/>
    <mergeCell ref="J66:J69"/>
    <mergeCell ref="O62:O65"/>
    <mergeCell ref="P62:P65"/>
    <mergeCell ref="O66:O69"/>
    <mergeCell ref="P66:P69"/>
    <mergeCell ref="O54:O57"/>
    <mergeCell ref="P54:P57"/>
    <mergeCell ref="O58:O61"/>
    <mergeCell ref="P58:P61"/>
    <mergeCell ref="O46:O49"/>
    <mergeCell ref="P46:P49"/>
    <mergeCell ref="O50:O53"/>
    <mergeCell ref="P50:P53"/>
    <mergeCell ref="N50:N53"/>
    <mergeCell ref="N54:N57"/>
    <mergeCell ref="N58:N61"/>
    <mergeCell ref="J70:J73"/>
    <mergeCell ref="G8:G11"/>
    <mergeCell ref="G12:G15"/>
    <mergeCell ref="G16:G19"/>
    <mergeCell ref="G20:G23"/>
    <mergeCell ref="G24:G27"/>
    <mergeCell ref="G28:G31"/>
    <mergeCell ref="G32:G35"/>
    <mergeCell ref="G36:G39"/>
    <mergeCell ref="G40:G43"/>
    <mergeCell ref="J32:J35"/>
    <mergeCell ref="J36:J39"/>
    <mergeCell ref="J20:J23"/>
    <mergeCell ref="J24:J27"/>
    <mergeCell ref="J28:J31"/>
    <mergeCell ref="I12:I15"/>
    <mergeCell ref="I16:I19"/>
    <mergeCell ref="I20:I23"/>
    <mergeCell ref="I24:I27"/>
    <mergeCell ref="I28:I31"/>
    <mergeCell ref="I32:I35"/>
    <mergeCell ref="I36:I39"/>
    <mergeCell ref="I42:I45"/>
    <mergeCell ref="I46:I49"/>
    <mergeCell ref="A8:A11"/>
    <mergeCell ref="A12:A15"/>
    <mergeCell ref="A16:A19"/>
    <mergeCell ref="A20:A23"/>
    <mergeCell ref="A24:A27"/>
    <mergeCell ref="A28:A31"/>
    <mergeCell ref="A32:A35"/>
    <mergeCell ref="A36:A39"/>
    <mergeCell ref="A40:A43"/>
    <mergeCell ref="I50:I53"/>
    <mergeCell ref="I54:I57"/>
    <mergeCell ref="I58:I61"/>
    <mergeCell ref="I62:I65"/>
    <mergeCell ref="I66:I69"/>
    <mergeCell ref="I70:I73"/>
    <mergeCell ref="A68:A71"/>
    <mergeCell ref="A44:A47"/>
    <mergeCell ref="A48:A51"/>
    <mergeCell ref="A52:A55"/>
    <mergeCell ref="A56:A59"/>
    <mergeCell ref="A60:A63"/>
    <mergeCell ref="A64:A67"/>
    <mergeCell ref="G68:G71"/>
    <mergeCell ref="G44:G47"/>
    <mergeCell ref="G48:G51"/>
    <mergeCell ref="G52:G55"/>
    <mergeCell ref="G56:G59"/>
    <mergeCell ref="G60:G63"/>
    <mergeCell ref="G64:G67"/>
    <mergeCell ref="E60:E63"/>
    <mergeCell ref="F60:F63"/>
    <mergeCell ref="E64:E67"/>
    <mergeCell ref="F64:F67"/>
  </mergeCells>
  <hyperlinks>
    <hyperlink ref="D3" location="'YARIŞMA PROGRAMI'!C7" display="100 m. Engelli"/>
  </hyperlinks>
  <printOptions horizontalCentered="1"/>
  <pageMargins left="0.27559055118110237" right="0.19685039370078741" top="0.51181102362204722" bottom="0.35433070866141736" header="0.39370078740157483" footer="0.27559055118110237"/>
  <pageSetup paperSize="9" scale="5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ayfa2">
    <tabColor rgb="FFFFFF00"/>
  </sheetPr>
  <dimension ref="A1:M51"/>
  <sheetViews>
    <sheetView topLeftCell="A13" zoomScale="78" zoomScaleNormal="78" workbookViewId="0">
      <selection activeCell="C16" sqref="C16"/>
    </sheetView>
  </sheetViews>
  <sheetFormatPr defaultRowHeight="15.75"/>
  <cols>
    <col min="1" max="1" width="2.5703125" style="98" customWidth="1"/>
    <col min="2" max="2" width="28.42578125" style="98" bestFit="1" customWidth="1"/>
    <col min="3" max="3" width="28.42578125" style="98" customWidth="1"/>
    <col min="4" max="4" width="27" style="98" customWidth="1"/>
    <col min="5" max="5" width="36.28515625" style="98" customWidth="1"/>
    <col min="6" max="6" width="2.42578125" style="98" customWidth="1"/>
    <col min="7" max="7" width="2.5703125" style="98" customWidth="1"/>
    <col min="8" max="8" width="119.85546875" style="98" customWidth="1"/>
    <col min="9" max="16384" width="9.140625" style="98"/>
  </cols>
  <sheetData>
    <row r="1" spans="1:13" ht="12" customHeight="1">
      <c r="A1" s="97"/>
      <c r="B1" s="97"/>
      <c r="C1" s="97"/>
      <c r="D1" s="97"/>
      <c r="E1" s="97"/>
      <c r="F1" s="97"/>
      <c r="G1" s="95"/>
      <c r="H1" s="529" t="s">
        <v>105</v>
      </c>
    </row>
    <row r="2" spans="1:13" ht="51" customHeight="1">
      <c r="A2" s="97"/>
      <c r="B2" s="535"/>
      <c r="C2" s="535"/>
      <c r="D2" s="535"/>
      <c r="E2" s="536"/>
      <c r="F2" s="97"/>
      <c r="H2" s="530"/>
      <c r="I2" s="96"/>
      <c r="J2" s="96"/>
      <c r="K2" s="96"/>
      <c r="L2" s="96"/>
      <c r="M2" s="99"/>
    </row>
    <row r="3" spans="1:13" ht="20.25" customHeight="1">
      <c r="A3" s="97"/>
      <c r="B3" s="533"/>
      <c r="C3" s="533"/>
      <c r="D3" s="533"/>
      <c r="E3" s="534"/>
      <c r="F3" s="97"/>
      <c r="H3" s="530"/>
      <c r="I3" s="100"/>
      <c r="J3" s="100"/>
      <c r="K3" s="100"/>
      <c r="L3" s="100"/>
    </row>
    <row r="4" spans="1:13" ht="48">
      <c r="A4" s="97"/>
      <c r="B4" s="537"/>
      <c r="C4" s="537"/>
      <c r="D4" s="537"/>
      <c r="E4" s="538"/>
      <c r="F4" s="97"/>
      <c r="H4" s="101" t="s">
        <v>93</v>
      </c>
      <c r="I4" s="102"/>
      <c r="J4" s="102"/>
      <c r="K4" s="102"/>
      <c r="L4" s="102"/>
    </row>
    <row r="5" spans="1:13" ht="45" customHeight="1">
      <c r="A5" s="97"/>
      <c r="B5" s="438"/>
      <c r="C5" s="438"/>
      <c r="D5" s="531" t="s">
        <v>84</v>
      </c>
      <c r="E5" s="532"/>
      <c r="F5" s="97"/>
      <c r="H5" s="101" t="s">
        <v>94</v>
      </c>
      <c r="I5" s="102"/>
      <c r="J5" s="102"/>
      <c r="K5" s="102"/>
      <c r="L5" s="102"/>
    </row>
    <row r="6" spans="1:13" ht="39.75" customHeight="1">
      <c r="A6" s="97"/>
      <c r="B6" s="135" t="s">
        <v>10</v>
      </c>
      <c r="C6" s="135"/>
      <c r="D6" s="135" t="s">
        <v>44</v>
      </c>
      <c r="E6" s="135" t="s">
        <v>76</v>
      </c>
      <c r="F6" s="97"/>
      <c r="H6" s="101" t="s">
        <v>95</v>
      </c>
      <c r="I6" s="102"/>
      <c r="J6" s="102"/>
      <c r="K6" s="102"/>
      <c r="L6" s="102"/>
    </row>
    <row r="7" spans="1:13" s="105" customFormat="1" ht="41.25" customHeight="1">
      <c r="A7" s="103"/>
      <c r="B7" s="133" t="s">
        <v>140</v>
      </c>
      <c r="C7" s="447" t="s">
        <v>873</v>
      </c>
      <c r="D7" s="211"/>
      <c r="E7" s="104"/>
      <c r="F7" s="103"/>
      <c r="H7" s="101" t="s">
        <v>96</v>
      </c>
      <c r="I7" s="102"/>
      <c r="J7" s="102"/>
      <c r="K7" s="102"/>
      <c r="L7" s="102"/>
    </row>
    <row r="8" spans="1:13" s="105" customFormat="1" ht="41.25" customHeight="1">
      <c r="A8" s="103"/>
      <c r="B8" s="133" t="s">
        <v>310</v>
      </c>
      <c r="C8" s="447" t="s">
        <v>874</v>
      </c>
      <c r="D8" s="211"/>
      <c r="E8" s="104"/>
      <c r="F8" s="103"/>
      <c r="H8" s="101" t="s">
        <v>97</v>
      </c>
      <c r="I8" s="102"/>
      <c r="J8" s="102"/>
      <c r="K8" s="102"/>
      <c r="L8" s="102"/>
    </row>
    <row r="9" spans="1:13" s="105" customFormat="1" ht="41.25" customHeight="1">
      <c r="A9" s="103"/>
      <c r="B9" s="133" t="s">
        <v>571</v>
      </c>
      <c r="C9" s="447" t="s">
        <v>875</v>
      </c>
      <c r="D9" s="352"/>
      <c r="E9" s="104"/>
      <c r="F9" s="103"/>
      <c r="H9" s="101" t="s">
        <v>98</v>
      </c>
      <c r="I9" s="102"/>
      <c r="J9" s="102"/>
      <c r="K9" s="102"/>
      <c r="L9" s="102"/>
    </row>
    <row r="10" spans="1:13" s="105" customFormat="1" ht="41.25" customHeight="1">
      <c r="A10" s="103"/>
      <c r="B10" s="133" t="s">
        <v>72</v>
      </c>
      <c r="C10" s="447" t="s">
        <v>876</v>
      </c>
      <c r="D10" s="211"/>
      <c r="E10" s="104" t="s">
        <v>872</v>
      </c>
      <c r="F10" s="103"/>
      <c r="H10" s="101" t="s">
        <v>99</v>
      </c>
      <c r="I10" s="102"/>
      <c r="J10" s="102"/>
      <c r="K10" s="102"/>
      <c r="L10" s="102"/>
    </row>
    <row r="11" spans="1:13" s="105" customFormat="1" ht="41.25" customHeight="1">
      <c r="A11" s="103"/>
      <c r="B11" s="133" t="s">
        <v>346</v>
      </c>
      <c r="C11" s="447" t="s">
        <v>876</v>
      </c>
      <c r="D11" s="211"/>
      <c r="E11" s="104" t="s">
        <v>871</v>
      </c>
      <c r="F11" s="103"/>
      <c r="H11" s="101" t="s">
        <v>100</v>
      </c>
      <c r="I11" s="102"/>
      <c r="J11" s="102"/>
      <c r="K11" s="102"/>
      <c r="L11" s="102"/>
    </row>
    <row r="12" spans="1:13" s="105" customFormat="1" ht="41.25" customHeight="1">
      <c r="A12" s="103"/>
      <c r="B12" s="133" t="s">
        <v>479</v>
      </c>
      <c r="C12" s="447" t="s">
        <v>877</v>
      </c>
      <c r="D12" s="211"/>
      <c r="E12" s="133" t="s">
        <v>870</v>
      </c>
      <c r="F12" s="103"/>
      <c r="H12" s="101" t="s">
        <v>101</v>
      </c>
      <c r="I12" s="102"/>
      <c r="J12" s="102"/>
      <c r="K12" s="102"/>
      <c r="L12" s="102"/>
    </row>
    <row r="13" spans="1:13" s="105" customFormat="1" ht="41.25" customHeight="1">
      <c r="A13" s="103"/>
      <c r="B13" s="438"/>
      <c r="C13" s="438"/>
      <c r="D13" s="531" t="s">
        <v>85</v>
      </c>
      <c r="E13" s="532"/>
      <c r="F13" s="103"/>
      <c r="H13" s="101" t="s">
        <v>102</v>
      </c>
      <c r="I13" s="102"/>
      <c r="J13" s="102"/>
      <c r="K13" s="102"/>
      <c r="L13" s="102"/>
    </row>
    <row r="14" spans="1:13" s="105" customFormat="1" ht="41.25" customHeight="1">
      <c r="A14" s="103"/>
      <c r="B14" s="135" t="s">
        <v>10</v>
      </c>
      <c r="C14" s="135"/>
      <c r="D14" s="135" t="s">
        <v>44</v>
      </c>
      <c r="E14" s="135" t="s">
        <v>76</v>
      </c>
      <c r="F14" s="103"/>
      <c r="H14" s="101" t="s">
        <v>103</v>
      </c>
      <c r="I14" s="102"/>
      <c r="J14" s="102"/>
      <c r="K14" s="102"/>
      <c r="L14" s="102"/>
    </row>
    <row r="15" spans="1:13" s="105" customFormat="1" ht="42" customHeight="1">
      <c r="A15" s="103"/>
      <c r="B15" s="133" t="s">
        <v>141</v>
      </c>
      <c r="C15" s="133" t="s">
        <v>886</v>
      </c>
      <c r="D15" s="352">
        <v>21724</v>
      </c>
      <c r="E15" s="104" t="s">
        <v>881</v>
      </c>
      <c r="F15" s="103"/>
      <c r="H15" s="101" t="s">
        <v>104</v>
      </c>
      <c r="I15" s="102"/>
      <c r="J15" s="102"/>
      <c r="K15" s="102"/>
      <c r="L15" s="102"/>
    </row>
    <row r="16" spans="1:13" s="105" customFormat="1" ht="43.5" customHeight="1">
      <c r="A16" s="103"/>
      <c r="B16" s="133" t="s">
        <v>274</v>
      </c>
      <c r="C16" s="133" t="s">
        <v>885</v>
      </c>
      <c r="D16" s="211">
        <v>1774</v>
      </c>
      <c r="E16" s="104" t="s">
        <v>880</v>
      </c>
      <c r="F16" s="103"/>
      <c r="H16" s="118" t="s">
        <v>39</v>
      </c>
      <c r="I16" s="106"/>
      <c r="J16" s="106"/>
      <c r="K16" s="106"/>
      <c r="L16" s="106"/>
    </row>
    <row r="17" spans="1:12" s="105" customFormat="1" ht="43.5" customHeight="1">
      <c r="A17" s="103"/>
      <c r="B17" s="133" t="s">
        <v>142</v>
      </c>
      <c r="C17" s="133" t="s">
        <v>884</v>
      </c>
      <c r="D17" s="211">
        <v>530</v>
      </c>
      <c r="E17" s="104" t="s">
        <v>879</v>
      </c>
      <c r="F17" s="103"/>
      <c r="H17" s="117" t="s">
        <v>35</v>
      </c>
      <c r="I17" s="106"/>
      <c r="J17" s="106"/>
      <c r="K17" s="106"/>
      <c r="L17" s="106"/>
    </row>
    <row r="18" spans="1:12" s="105" customFormat="1" ht="43.5" customHeight="1">
      <c r="A18" s="103"/>
      <c r="B18" s="133" t="s">
        <v>308</v>
      </c>
      <c r="C18" s="133" t="s">
        <v>885</v>
      </c>
      <c r="D18" s="211">
        <v>1070</v>
      </c>
      <c r="E18" s="104" t="s">
        <v>882</v>
      </c>
      <c r="F18" s="103"/>
      <c r="H18" s="117" t="s">
        <v>36</v>
      </c>
      <c r="I18" s="106"/>
      <c r="J18" s="106"/>
      <c r="K18" s="106"/>
      <c r="L18" s="106"/>
    </row>
    <row r="19" spans="1:12" s="105" customFormat="1" ht="43.5" customHeight="1">
      <c r="A19" s="103"/>
      <c r="B19" s="133" t="s">
        <v>347</v>
      </c>
      <c r="C19" s="133" t="s">
        <v>883</v>
      </c>
      <c r="D19" s="211">
        <v>3250</v>
      </c>
      <c r="E19" s="104" t="s">
        <v>878</v>
      </c>
      <c r="F19" s="103"/>
      <c r="H19" s="117" t="s">
        <v>37</v>
      </c>
      <c r="I19" s="106"/>
      <c r="J19" s="106"/>
      <c r="K19" s="106"/>
      <c r="L19" s="106"/>
    </row>
    <row r="20" spans="1:12" s="107" customFormat="1" ht="43.5" customHeight="1">
      <c r="A20" s="103"/>
      <c r="B20" s="133" t="s">
        <v>143</v>
      </c>
      <c r="C20" s="133" t="s">
        <v>887</v>
      </c>
      <c r="D20" s="134" t="s">
        <v>574</v>
      </c>
      <c r="E20" s="104"/>
      <c r="F20" s="103"/>
      <c r="H20" s="117" t="s">
        <v>38</v>
      </c>
      <c r="I20" s="106"/>
      <c r="J20" s="106"/>
      <c r="K20" s="106"/>
      <c r="L20" s="106"/>
    </row>
    <row r="21" spans="1:12" s="107" customFormat="1" ht="43.5" customHeight="1">
      <c r="A21" s="103"/>
      <c r="B21" s="223" t="s">
        <v>260</v>
      </c>
      <c r="C21" s="133" t="s">
        <v>883</v>
      </c>
      <c r="D21" s="212"/>
      <c r="E21" s="213"/>
      <c r="F21" s="103"/>
      <c r="H21" s="118" t="s">
        <v>41</v>
      </c>
      <c r="I21" s="106"/>
      <c r="J21" s="108"/>
      <c r="K21" s="108"/>
      <c r="L21" s="108"/>
    </row>
    <row r="22" spans="1:12" s="107" customFormat="1" ht="43.5" customHeight="1">
      <c r="A22" s="103"/>
      <c r="B22" s="97"/>
      <c r="C22" s="97"/>
      <c r="D22" s="97"/>
      <c r="E22" s="194"/>
      <c r="F22" s="103"/>
      <c r="H22" s="116" t="s">
        <v>40</v>
      </c>
      <c r="I22" s="109"/>
      <c r="J22" s="108"/>
      <c r="K22" s="108"/>
      <c r="L22" s="108"/>
    </row>
    <row r="23" spans="1:12" s="105" customFormat="1" ht="43.5" customHeight="1">
      <c r="A23" s="195"/>
      <c r="B23" s="99"/>
      <c r="C23" s="99"/>
      <c r="D23" s="99"/>
      <c r="E23" s="99"/>
      <c r="F23" s="195"/>
      <c r="H23" s="116" t="s">
        <v>623</v>
      </c>
      <c r="I23" s="109"/>
      <c r="J23" s="108"/>
      <c r="K23" s="108"/>
      <c r="L23" s="108"/>
    </row>
    <row r="24" spans="1:12" s="105" customFormat="1" ht="31.5" customHeight="1">
      <c r="A24" s="196"/>
      <c r="B24" s="133"/>
      <c r="C24" s="133"/>
      <c r="D24" s="211"/>
      <c r="F24" s="197"/>
      <c r="H24" s="116" t="s">
        <v>622</v>
      </c>
      <c r="I24" s="109"/>
      <c r="J24" s="108"/>
      <c r="K24" s="108"/>
      <c r="L24" s="108"/>
    </row>
    <row r="25" spans="1:12" s="105" customFormat="1" ht="42.75" customHeight="1">
      <c r="A25" s="196"/>
      <c r="F25" s="197"/>
      <c r="G25" s="99"/>
      <c r="J25" s="110"/>
      <c r="K25" s="110"/>
      <c r="L25" s="110"/>
    </row>
    <row r="26" spans="1:12" s="105" customFormat="1" ht="46.5" customHeight="1">
      <c r="A26" s="196"/>
      <c r="F26" s="198"/>
    </row>
    <row r="27" spans="1:12" s="105" customFormat="1" ht="39" customHeight="1">
      <c r="A27" s="111"/>
      <c r="B27" s="112"/>
      <c r="C27" s="112"/>
      <c r="D27" s="112"/>
      <c r="E27" s="112"/>
      <c r="F27" s="111"/>
    </row>
    <row r="28" spans="1:12" s="105" customFormat="1" ht="72" customHeight="1">
      <c r="A28" s="111"/>
      <c r="B28" s="112"/>
      <c r="C28" s="112"/>
      <c r="D28" s="112"/>
      <c r="E28" s="112"/>
      <c r="F28" s="111"/>
      <c r="H28" s="112"/>
      <c r="I28" s="112"/>
      <c r="J28" s="112"/>
      <c r="K28" s="112"/>
      <c r="L28" s="112"/>
    </row>
    <row r="29" spans="1:12" s="112" customFormat="1" ht="78.75" customHeight="1">
      <c r="A29" s="113"/>
      <c r="F29" s="113"/>
    </row>
    <row r="30" spans="1:12" s="112" customFormat="1" ht="48.75" customHeight="1">
      <c r="A30" s="113"/>
      <c r="F30" s="113"/>
    </row>
    <row r="31" spans="1:12" s="112" customFormat="1" ht="38.25" customHeight="1">
      <c r="A31" s="113"/>
      <c r="B31" s="114"/>
      <c r="C31" s="114"/>
      <c r="D31" s="114"/>
      <c r="E31" s="114"/>
      <c r="F31" s="113"/>
    </row>
    <row r="32" spans="1:12" s="112" customFormat="1" ht="52.5" customHeight="1">
      <c r="A32" s="113"/>
      <c r="B32" s="114"/>
      <c r="C32" s="114"/>
      <c r="D32" s="114"/>
      <c r="E32" s="114"/>
      <c r="F32" s="113"/>
      <c r="H32" s="114"/>
      <c r="I32" s="114"/>
      <c r="J32" s="114"/>
      <c r="K32" s="114"/>
      <c r="L32" s="114"/>
    </row>
    <row r="33" spans="1:12" s="114" customFormat="1" ht="94.5" customHeight="1">
      <c r="A33" s="115"/>
      <c r="F33" s="115"/>
    </row>
    <row r="34" spans="1:12" s="114" customFormat="1" ht="34.5" customHeight="1">
      <c r="A34" s="115"/>
      <c r="F34" s="115"/>
    </row>
    <row r="35" spans="1:12" s="114" customFormat="1" ht="47.25" customHeight="1"/>
    <row r="36" spans="1:12" s="114" customFormat="1" ht="36.75" customHeight="1"/>
    <row r="37" spans="1:12" s="114" customFormat="1" ht="47.25" customHeight="1"/>
    <row r="38" spans="1:12" s="114" customFormat="1" ht="51" customHeight="1"/>
    <row r="39" spans="1:12" s="114" customFormat="1" ht="56.25" customHeight="1">
      <c r="B39" s="98"/>
      <c r="C39" s="98"/>
      <c r="D39" s="98"/>
      <c r="E39" s="98"/>
    </row>
    <row r="40" spans="1:12" s="114" customFormat="1" ht="49.5" customHeight="1">
      <c r="B40" s="98"/>
      <c r="C40" s="98"/>
      <c r="D40" s="98"/>
      <c r="E40" s="98"/>
      <c r="H40" s="98"/>
      <c r="I40" s="98"/>
      <c r="J40" s="98"/>
      <c r="K40" s="98"/>
      <c r="L40" s="98"/>
    </row>
    <row r="41" spans="1:12" ht="34.5" customHeight="1"/>
    <row r="42" spans="1:12" ht="34.5" customHeight="1"/>
    <row r="43" spans="1:12" ht="34.5" customHeight="1"/>
    <row r="44" spans="1:12" ht="34.5" customHeight="1"/>
    <row r="45" spans="1:12" ht="34.5" customHeight="1"/>
    <row r="46" spans="1:12" ht="34.5" customHeight="1"/>
    <row r="47" spans="1:12" ht="34.5" customHeight="1"/>
    <row r="48" spans="1:12" ht="34.5" customHeight="1"/>
    <row r="49" ht="34.5" customHeight="1"/>
    <row r="50" ht="34.5" customHeight="1"/>
    <row r="51" ht="34.5" customHeight="1"/>
  </sheetData>
  <mergeCells count="6">
    <mergeCell ref="H1:H3"/>
    <mergeCell ref="D5:E5"/>
    <mergeCell ref="D13:E13"/>
    <mergeCell ref="B3:E3"/>
    <mergeCell ref="B2:E2"/>
    <mergeCell ref="B4:E4"/>
  </mergeCells>
  <phoneticPr fontId="1" type="noConversion"/>
  <hyperlinks>
    <hyperlink ref="B7" location="'100m.'!C3" display="100 Metre"/>
    <hyperlink ref="B15" location="'800m.'!A1" display="800 Metre"/>
    <hyperlink ref="B10" location="Yüksek!D3" display="Yüksek  Atlama"/>
    <hyperlink ref="B20" location="'4x100m.'!A1" display="4x100 Metre"/>
    <hyperlink ref="B17" location="UZUN!A1" display="Uzun Atlama"/>
    <hyperlink ref="B21" location="'Genel Puan Tablosu'!A1" display="Genel Puan Durumu"/>
    <hyperlink ref="B8" location="'300m.'!A1" display="300 Metre"/>
    <hyperlink ref="B9" location="'2000m.'!A1" display="2000 Metre"/>
    <hyperlink ref="B12" location="Üçadım!A1" display="Üç Adım Atlama"/>
    <hyperlink ref="B11" location="Disk!A1" display="Disk Atma"/>
    <hyperlink ref="B18" location="Gülle!A1" display="Gülle Atma"/>
    <hyperlink ref="B19" location="Cirit!A1" display="Cirit Atma"/>
    <hyperlink ref="B16" location="'100m.Eng'!A1" display="100 Metre Engelli"/>
  </hyperlinks>
  <printOptions horizontalCentered="1" verticalCentered="1"/>
  <pageMargins left="0.59055118110236227" right="0.15748031496062992" top="0.59055118110236227" bottom="0.43307086614173229" header="0.35433070866141736" footer="0.27559055118110237"/>
  <pageSetup paperSize="9"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sheetPr codeName="Sayfa20">
    <tabColor rgb="FF66FF33"/>
  </sheetPr>
  <dimension ref="A1:M65582"/>
  <sheetViews>
    <sheetView tabSelected="1" topLeftCell="A451" zoomScale="90" zoomScaleNormal="90" workbookViewId="0">
      <selection activeCell="A204" sqref="A204:A494"/>
    </sheetView>
  </sheetViews>
  <sheetFormatPr defaultRowHeight="12.75"/>
  <cols>
    <col min="1" max="1" width="4.7109375" style="144" bestFit="1" customWidth="1"/>
    <col min="2" max="2" width="18.5703125" style="270" customWidth="1"/>
    <col min="3" max="3" width="10.42578125" style="2" bestFit="1" customWidth="1"/>
    <col min="4" max="4" width="17.42578125" style="157" customWidth="1"/>
    <col min="5" max="5" width="19.140625" style="157" customWidth="1"/>
    <col min="6" max="6" width="11.140625" style="2" customWidth="1"/>
    <col min="7" max="7" width="10.28515625" style="2" customWidth="1"/>
    <col min="8" max="8" width="13.5703125" style="2" customWidth="1"/>
    <col min="9" max="9" width="9.28515625" style="2" customWidth="1"/>
    <col min="10" max="10" width="12" style="2" bestFit="1" customWidth="1"/>
    <col min="11" max="11" width="40.7109375" style="2" customWidth="1"/>
    <col min="12" max="12" width="15.5703125" style="2" bestFit="1" customWidth="1"/>
    <col min="13" max="13" width="14.140625" style="2" customWidth="1"/>
    <col min="14" max="16384" width="9.140625" style="2"/>
  </cols>
  <sheetData>
    <row r="1" spans="1:13" s="136" customFormat="1" ht="42" customHeight="1">
      <c r="A1" s="686" t="str">
        <f>'YARIŞMA BİLGİLERİ'!F19</f>
        <v>2013-14 Öğretim Yılı Okullararası Puanlı  Atletizm Türkiye Birinciliği Yarışmaları</v>
      </c>
      <c r="B1" s="686"/>
      <c r="C1" s="686"/>
      <c r="D1" s="686"/>
      <c r="E1" s="686"/>
      <c r="F1" s="686"/>
      <c r="G1" s="686"/>
      <c r="H1" s="686"/>
      <c r="I1" s="686"/>
      <c r="J1" s="686"/>
      <c r="K1" s="156" t="str">
        <f>'YARIŞMA BİLGİLERİ'!F20</f>
        <v>İzmir</v>
      </c>
      <c r="L1" s="685"/>
      <c r="M1" s="685"/>
    </row>
    <row r="2" spans="1:13" s="143" customFormat="1" ht="27.75" customHeight="1">
      <c r="A2" s="137" t="s">
        <v>23</v>
      </c>
      <c r="B2" s="158" t="s">
        <v>33</v>
      </c>
      <c r="C2" s="139" t="s">
        <v>19</v>
      </c>
      <c r="D2" s="140" t="s">
        <v>24</v>
      </c>
      <c r="E2" s="140" t="s">
        <v>22</v>
      </c>
      <c r="F2" s="141" t="s">
        <v>25</v>
      </c>
      <c r="G2" s="138" t="s">
        <v>28</v>
      </c>
      <c r="H2" s="138" t="s">
        <v>10</v>
      </c>
      <c r="I2" s="138" t="s">
        <v>132</v>
      </c>
      <c r="J2" s="138" t="s">
        <v>29</v>
      </c>
      <c r="K2" s="138" t="s">
        <v>30</v>
      </c>
      <c r="L2" s="142" t="s">
        <v>31</v>
      </c>
      <c r="M2" s="142" t="s">
        <v>32</v>
      </c>
    </row>
    <row r="3" spans="1:13" s="143" customFormat="1" ht="26.25" customHeight="1">
      <c r="A3" s="145">
        <v>1</v>
      </c>
      <c r="B3" s="155" t="s">
        <v>273</v>
      </c>
      <c r="C3" s="146">
        <f>'100m.'!C8</f>
        <v>36661</v>
      </c>
      <c r="D3" s="154" t="str">
        <f>'100m.'!D8</f>
        <v>NADİR BİLİR (F)</v>
      </c>
      <c r="E3" s="154" t="str">
        <f>'100m.'!E8</f>
        <v>İTO ŞEHİT MUSTAFA G. ORTAOKULU</v>
      </c>
      <c r="F3" s="147">
        <f>'100m.'!F8</f>
        <v>1204</v>
      </c>
      <c r="G3" s="148">
        <f>'100m.'!A8</f>
        <v>1</v>
      </c>
      <c r="H3" s="147" t="s">
        <v>140</v>
      </c>
      <c r="I3" s="149"/>
      <c r="J3" s="147" t="str">
        <f>'YARIŞMA BİLGİLERİ'!$F$21</f>
        <v>Yıldız Erkekler</v>
      </c>
      <c r="K3" s="150" t="str">
        <f t="shared" ref="K3:K34" si="0">CONCATENATE(K$1,"-",A$1)</f>
        <v>İzmir-2013-14 Öğretim Yılı Okullararası Puanlı  Atletizm Türkiye Birinciliği Yarışmaları</v>
      </c>
      <c r="L3" s="151" t="str">
        <f>'100m.'!N$4</f>
        <v>31.Mayıs 2014 17.30</v>
      </c>
      <c r="M3" s="151" t="s">
        <v>588</v>
      </c>
    </row>
    <row r="4" spans="1:13" s="143" customFormat="1" ht="26.25" customHeight="1">
      <c r="A4" s="145">
        <v>2</v>
      </c>
      <c r="B4" s="155" t="s">
        <v>273</v>
      </c>
      <c r="C4" s="146">
        <f>'100m.'!C9</f>
        <v>36526</v>
      </c>
      <c r="D4" s="154" t="str">
        <f>'100m.'!D9</f>
        <v>ÖMER FARUK İÇYAR</v>
      </c>
      <c r="E4" s="154" t="str">
        <f>'100m.'!E9</f>
        <v>İSTANBUL-PENDİK 75.YIL MESUT YILMAZ ORTA O.</v>
      </c>
      <c r="F4" s="147">
        <f>'100m.'!F9</f>
        <v>1218</v>
      </c>
      <c r="G4" s="148">
        <f>'100m.'!A9</f>
        <v>2</v>
      </c>
      <c r="H4" s="147" t="s">
        <v>140</v>
      </c>
      <c r="I4" s="149"/>
      <c r="J4" s="147" t="str">
        <f>'YARIŞMA BİLGİLERİ'!$F$21</f>
        <v>Yıldız Erkekler</v>
      </c>
      <c r="K4" s="150" t="str">
        <f t="shared" si="0"/>
        <v>İzmir-2013-14 Öğretim Yılı Okullararası Puanlı  Atletizm Türkiye Birinciliği Yarışmaları</v>
      </c>
      <c r="L4" s="151" t="str">
        <f>'100m.'!N$4</f>
        <v>31.Mayıs 2014 17.30</v>
      </c>
      <c r="M4" s="151" t="s">
        <v>588</v>
      </c>
    </row>
    <row r="5" spans="1:13" s="143" customFormat="1" ht="26.25" customHeight="1">
      <c r="A5" s="145">
        <v>3</v>
      </c>
      <c r="B5" s="155" t="s">
        <v>273</v>
      </c>
      <c r="C5" s="146" t="str">
        <f>'100m.'!C10</f>
        <v>01,01,2000</v>
      </c>
      <c r="D5" s="154" t="str">
        <f>'100m.'!D10</f>
        <v>YASİN İŞCAN (F)</v>
      </c>
      <c r="E5" s="154" t="str">
        <f>'100m.'!E10</f>
        <v>TOROS ORTAOKULU</v>
      </c>
      <c r="F5" s="147">
        <f>'100m.'!F10</f>
        <v>1221</v>
      </c>
      <c r="G5" s="148">
        <f>'100m.'!A10</f>
        <v>3</v>
      </c>
      <c r="H5" s="147" t="s">
        <v>140</v>
      </c>
      <c r="I5" s="149"/>
      <c r="J5" s="147" t="str">
        <f>'YARIŞMA BİLGİLERİ'!$F$21</f>
        <v>Yıldız Erkekler</v>
      </c>
      <c r="K5" s="150" t="str">
        <f t="shared" si="0"/>
        <v>İzmir-2013-14 Öğretim Yılı Okullararası Puanlı  Atletizm Türkiye Birinciliği Yarışmaları</v>
      </c>
      <c r="L5" s="151" t="str">
        <f>'100m.'!N$4</f>
        <v>31.Mayıs 2014 17.30</v>
      </c>
      <c r="M5" s="151" t="s">
        <v>588</v>
      </c>
    </row>
    <row r="6" spans="1:13" s="143" customFormat="1" ht="26.25" customHeight="1">
      <c r="A6" s="145">
        <v>4</v>
      </c>
      <c r="B6" s="155" t="s">
        <v>273</v>
      </c>
      <c r="C6" s="146" t="str">
        <f>'100m.'!C11</f>
        <v>26.08.2000</v>
      </c>
      <c r="D6" s="154" t="str">
        <f>'100m.'!D11</f>
        <v>MUSTAFA YIKICI (F)</v>
      </c>
      <c r="E6" s="154" t="str">
        <f>'100m.'!E11</f>
        <v>KKTC FERDİ</v>
      </c>
      <c r="F6" s="147">
        <f>'100m.'!F11</f>
        <v>1229</v>
      </c>
      <c r="G6" s="148">
        <f>'100m.'!A11</f>
        <v>4</v>
      </c>
      <c r="H6" s="147" t="s">
        <v>140</v>
      </c>
      <c r="I6" s="149"/>
      <c r="J6" s="147" t="str">
        <f>'YARIŞMA BİLGİLERİ'!$F$21</f>
        <v>Yıldız Erkekler</v>
      </c>
      <c r="K6" s="150" t="str">
        <f t="shared" si="0"/>
        <v>İzmir-2013-14 Öğretim Yılı Okullararası Puanlı  Atletizm Türkiye Birinciliği Yarışmaları</v>
      </c>
      <c r="L6" s="151" t="str">
        <f>'100m.'!N$4</f>
        <v>31.Mayıs 2014 17.30</v>
      </c>
      <c r="M6" s="151" t="s">
        <v>588</v>
      </c>
    </row>
    <row r="7" spans="1:13" s="143" customFormat="1" ht="26.25" customHeight="1">
      <c r="A7" s="145">
        <v>5</v>
      </c>
      <c r="B7" s="155" t="s">
        <v>273</v>
      </c>
      <c r="C7" s="146">
        <f>'100m.'!C12</f>
        <v>36953</v>
      </c>
      <c r="D7" s="154" t="str">
        <f>'100m.'!D12</f>
        <v>BÜLENT TIRAK</v>
      </c>
      <c r="E7" s="154" t="str">
        <f>'100m.'!E12</f>
        <v>MERSİN-SİLİFKE ATATÜRK ORTAOKULU</v>
      </c>
      <c r="F7" s="147">
        <f>'100m.'!F12</f>
        <v>1239</v>
      </c>
      <c r="G7" s="148">
        <f>'100m.'!A12</f>
        <v>5</v>
      </c>
      <c r="H7" s="147" t="s">
        <v>140</v>
      </c>
      <c r="I7" s="149"/>
      <c r="J7" s="147" t="str">
        <f>'YARIŞMA BİLGİLERİ'!$F$21</f>
        <v>Yıldız Erkekler</v>
      </c>
      <c r="K7" s="150" t="str">
        <f t="shared" si="0"/>
        <v>İzmir-2013-14 Öğretim Yılı Okullararası Puanlı  Atletizm Türkiye Birinciliği Yarışmaları</v>
      </c>
      <c r="L7" s="151" t="str">
        <f>'100m.'!N$4</f>
        <v>31.Mayıs 2014 17.30</v>
      </c>
      <c r="M7" s="151" t="s">
        <v>588</v>
      </c>
    </row>
    <row r="8" spans="1:13" s="143" customFormat="1" ht="26.25" customHeight="1">
      <c r="A8" s="145">
        <v>6</v>
      </c>
      <c r="B8" s="155" t="s">
        <v>273</v>
      </c>
      <c r="C8" s="146">
        <f>'100m.'!C13</f>
        <v>36526</v>
      </c>
      <c r="D8" s="154" t="str">
        <f>'100m.'!D13</f>
        <v>ALİ DOĞAN</v>
      </c>
      <c r="E8" s="154" t="str">
        <f>'100m.'!E13</f>
        <v>GAZİANTEP HATİCE BÜYÜKBEŞE ORT.</v>
      </c>
      <c r="F8" s="147">
        <f>'100m.'!F13</f>
        <v>1252</v>
      </c>
      <c r="G8" s="148">
        <f>'100m.'!A13</f>
        <v>6</v>
      </c>
      <c r="H8" s="147" t="s">
        <v>140</v>
      </c>
      <c r="I8" s="149"/>
      <c r="J8" s="147" t="str">
        <f>'YARIŞMA BİLGİLERİ'!$F$21</f>
        <v>Yıldız Erkekler</v>
      </c>
      <c r="K8" s="150" t="str">
        <f t="shared" si="0"/>
        <v>İzmir-2013-14 Öğretim Yılı Okullararası Puanlı  Atletizm Türkiye Birinciliği Yarışmaları</v>
      </c>
      <c r="L8" s="151" t="str">
        <f>'100m.'!N$4</f>
        <v>31.Mayıs 2014 17.30</v>
      </c>
      <c r="M8" s="151" t="s">
        <v>588</v>
      </c>
    </row>
    <row r="9" spans="1:13" s="143" customFormat="1" ht="26.25" customHeight="1">
      <c r="A9" s="145">
        <v>7</v>
      </c>
      <c r="B9" s="155" t="s">
        <v>273</v>
      </c>
      <c r="C9" s="146">
        <f>'100m.'!C14</f>
        <v>36736</v>
      </c>
      <c r="D9" s="154" t="str">
        <f>'100m.'!D14</f>
        <v>CANER ÖZTABAK</v>
      </c>
      <c r="E9" s="154" t="str">
        <f>'100m.'!E14</f>
        <v>KKTC YAKIN DOĞU KOLEJİ</v>
      </c>
      <c r="F9" s="147">
        <f>'100m.'!F14</f>
        <v>1254</v>
      </c>
      <c r="G9" s="148">
        <f>'100m.'!A14</f>
        <v>7</v>
      </c>
      <c r="H9" s="147" t="s">
        <v>140</v>
      </c>
      <c r="I9" s="149"/>
      <c r="J9" s="147" t="str">
        <f>'YARIŞMA BİLGİLERİ'!$F$21</f>
        <v>Yıldız Erkekler</v>
      </c>
      <c r="K9" s="150" t="str">
        <f t="shared" si="0"/>
        <v>İzmir-2013-14 Öğretim Yılı Okullararası Puanlı  Atletizm Türkiye Birinciliği Yarışmaları</v>
      </c>
      <c r="L9" s="151" t="str">
        <f>'100m.'!N$4</f>
        <v>31.Mayıs 2014 17.30</v>
      </c>
      <c r="M9" s="151" t="s">
        <v>588</v>
      </c>
    </row>
    <row r="10" spans="1:13" s="143" customFormat="1" ht="26.25" customHeight="1">
      <c r="A10" s="145">
        <v>8</v>
      </c>
      <c r="B10" s="155" t="s">
        <v>273</v>
      </c>
      <c r="C10" s="146">
        <f>'100m.'!C15</f>
        <v>36617</v>
      </c>
      <c r="D10" s="154" t="str">
        <f>'100m.'!D15</f>
        <v>DOĞAN ŞİMŞEK</v>
      </c>
      <c r="E10" s="154" t="str">
        <f>'100m.'!E15</f>
        <v>BURSA ZÜBEYDE HANIM ORTAOKULU</v>
      </c>
      <c r="F10" s="147">
        <f>'100m.'!F15</f>
        <v>1259</v>
      </c>
      <c r="G10" s="148">
        <f>'100m.'!A15</f>
        <v>8</v>
      </c>
      <c r="H10" s="147" t="s">
        <v>140</v>
      </c>
      <c r="I10" s="149"/>
      <c r="J10" s="147" t="str">
        <f>'YARIŞMA BİLGİLERİ'!$F$21</f>
        <v>Yıldız Erkekler</v>
      </c>
      <c r="K10" s="150" t="str">
        <f t="shared" si="0"/>
        <v>İzmir-2013-14 Öğretim Yılı Okullararası Puanlı  Atletizm Türkiye Birinciliği Yarışmaları</v>
      </c>
      <c r="L10" s="151" t="str">
        <f>'100m.'!N$4</f>
        <v>31.Mayıs 2014 17.30</v>
      </c>
      <c r="M10" s="151" t="s">
        <v>588</v>
      </c>
    </row>
    <row r="11" spans="1:13" s="143" customFormat="1" ht="26.25" customHeight="1">
      <c r="A11" s="145">
        <v>9</v>
      </c>
      <c r="B11" s="155" t="s">
        <v>273</v>
      </c>
      <c r="C11" s="146">
        <f>'100m.'!C16</f>
        <v>36769</v>
      </c>
      <c r="D11" s="154" t="str">
        <f>'100m.'!D16</f>
        <v>Batuhan yılmazhan YILMAZ</v>
      </c>
      <c r="E11" s="154" t="str">
        <f>'100m.'!E16</f>
        <v>SİVAS ZİYA GÖKALP O.O</v>
      </c>
      <c r="F11" s="147">
        <f>'100m.'!F16</f>
        <v>1264</v>
      </c>
      <c r="G11" s="148">
        <f>'100m.'!A16</f>
        <v>9</v>
      </c>
      <c r="H11" s="147" t="s">
        <v>140</v>
      </c>
      <c r="I11" s="149"/>
      <c r="J11" s="147" t="str">
        <f>'YARIŞMA BİLGİLERİ'!$F$21</f>
        <v>Yıldız Erkekler</v>
      </c>
      <c r="K11" s="150" t="str">
        <f t="shared" si="0"/>
        <v>İzmir-2013-14 Öğretim Yılı Okullararası Puanlı  Atletizm Türkiye Birinciliği Yarışmaları</v>
      </c>
      <c r="L11" s="151" t="str">
        <f>'100m.'!N$4</f>
        <v>31.Mayıs 2014 17.30</v>
      </c>
      <c r="M11" s="151" t="s">
        <v>588</v>
      </c>
    </row>
    <row r="12" spans="1:13" s="143" customFormat="1" ht="26.25" customHeight="1">
      <c r="A12" s="145">
        <v>10</v>
      </c>
      <c r="B12" s="155" t="s">
        <v>273</v>
      </c>
      <c r="C12" s="146">
        <f>'100m.'!C17</f>
        <v>36735</v>
      </c>
      <c r="D12" s="154" t="str">
        <f>'100m.'!D17</f>
        <v>BERKEM B. BAHRİYELİ</v>
      </c>
      <c r="E12" s="154" t="str">
        <f>'100m.'!E17</f>
        <v>KKTC OĞUZ VELİ ORTAOKULU</v>
      </c>
      <c r="F12" s="147">
        <f>'100m.'!F17</f>
        <v>1270</v>
      </c>
      <c r="G12" s="148">
        <f>'100m.'!A17</f>
        <v>10</v>
      </c>
      <c r="H12" s="147" t="s">
        <v>140</v>
      </c>
      <c r="I12" s="149"/>
      <c r="J12" s="147" t="str">
        <f>'YARIŞMA BİLGİLERİ'!$F$21</f>
        <v>Yıldız Erkekler</v>
      </c>
      <c r="K12" s="150" t="str">
        <f t="shared" si="0"/>
        <v>İzmir-2013-14 Öğretim Yılı Okullararası Puanlı  Atletizm Türkiye Birinciliği Yarışmaları</v>
      </c>
      <c r="L12" s="151" t="str">
        <f>'100m.'!N$4</f>
        <v>31.Mayıs 2014 17.30</v>
      </c>
      <c r="M12" s="151" t="s">
        <v>588</v>
      </c>
    </row>
    <row r="13" spans="1:13" s="143" customFormat="1" ht="26.25" customHeight="1">
      <c r="A13" s="145">
        <v>11</v>
      </c>
      <c r="B13" s="155" t="s">
        <v>273</v>
      </c>
      <c r="C13" s="146">
        <f>'100m.'!C18</f>
        <v>36784</v>
      </c>
      <c r="D13" s="154" t="str">
        <f>'100m.'!D18</f>
        <v>YUSUF İNAN</v>
      </c>
      <c r="E13" s="154" t="str">
        <f>'100m.'!E18</f>
        <v>SİİRT OSMAN DEMİR ORTAOKULU</v>
      </c>
      <c r="F13" s="147">
        <f>'100m.'!F18</f>
        <v>1271</v>
      </c>
      <c r="G13" s="148">
        <f>'100m.'!A18</f>
        <v>11</v>
      </c>
      <c r="H13" s="147" t="s">
        <v>140</v>
      </c>
      <c r="I13" s="149"/>
      <c r="J13" s="147" t="str">
        <f>'YARIŞMA BİLGİLERİ'!$F$21</f>
        <v>Yıldız Erkekler</v>
      </c>
      <c r="K13" s="150" t="str">
        <f t="shared" si="0"/>
        <v>İzmir-2013-14 Öğretim Yılı Okullararası Puanlı  Atletizm Türkiye Birinciliği Yarışmaları</v>
      </c>
      <c r="L13" s="151" t="str">
        <f>'100m.'!N$4</f>
        <v>31.Mayıs 2014 17.30</v>
      </c>
      <c r="M13" s="151" t="s">
        <v>588</v>
      </c>
    </row>
    <row r="14" spans="1:13" s="143" customFormat="1" ht="26.25" customHeight="1">
      <c r="A14" s="145">
        <v>12</v>
      </c>
      <c r="B14" s="155" t="s">
        <v>273</v>
      </c>
      <c r="C14" s="146">
        <f>'100m.'!C19</f>
        <v>36526</v>
      </c>
      <c r="D14" s="154" t="str">
        <f>'100m.'!D19</f>
        <v>OSMAN GÜNEY</v>
      </c>
      <c r="E14" s="154" t="str">
        <f>'100m.'!E19</f>
        <v>İSTANBUL NAMIKKEMAL O O</v>
      </c>
      <c r="F14" s="147">
        <f>'100m.'!F19</f>
        <v>1274</v>
      </c>
      <c r="G14" s="148">
        <f>'100m.'!A19</f>
        <v>12</v>
      </c>
      <c r="H14" s="147" t="s">
        <v>140</v>
      </c>
      <c r="I14" s="149"/>
      <c r="J14" s="147" t="str">
        <f>'YARIŞMA BİLGİLERİ'!$F$21</f>
        <v>Yıldız Erkekler</v>
      </c>
      <c r="K14" s="150" t="str">
        <f t="shared" si="0"/>
        <v>İzmir-2013-14 Öğretim Yılı Okullararası Puanlı  Atletizm Türkiye Birinciliği Yarışmaları</v>
      </c>
      <c r="L14" s="151" t="str">
        <f>'100m.'!N$4</f>
        <v>31.Mayıs 2014 17.30</v>
      </c>
      <c r="M14" s="151" t="s">
        <v>588</v>
      </c>
    </row>
    <row r="15" spans="1:13" s="143" customFormat="1" ht="26.25" customHeight="1">
      <c r="A15" s="145">
        <v>13</v>
      </c>
      <c r="B15" s="155" t="s">
        <v>273</v>
      </c>
      <c r="C15" s="146">
        <f>'100m.'!C20</f>
        <v>36722</v>
      </c>
      <c r="D15" s="154" t="str">
        <f>'100m.'!D20</f>
        <v>HUZEYFE TOLGA BULUT (F)</v>
      </c>
      <c r="E15" s="154" t="str">
        <f>'100m.'!E20</f>
        <v>SUNGURLU  FATİH ORTAOKULU</v>
      </c>
      <c r="F15" s="147">
        <f>'100m.'!F20</f>
        <v>1279</v>
      </c>
      <c r="G15" s="148">
        <f>'100m.'!A20</f>
        <v>13</v>
      </c>
      <c r="H15" s="147" t="s">
        <v>140</v>
      </c>
      <c r="I15" s="149"/>
      <c r="J15" s="147" t="str">
        <f>'YARIŞMA BİLGİLERİ'!$F$21</f>
        <v>Yıldız Erkekler</v>
      </c>
      <c r="K15" s="150" t="str">
        <f t="shared" si="0"/>
        <v>İzmir-2013-14 Öğretim Yılı Okullararası Puanlı  Atletizm Türkiye Birinciliği Yarışmaları</v>
      </c>
      <c r="L15" s="151" t="str">
        <f>'100m.'!N$4</f>
        <v>31.Mayıs 2014 17.30</v>
      </c>
      <c r="M15" s="151" t="s">
        <v>588</v>
      </c>
    </row>
    <row r="16" spans="1:13" s="143" customFormat="1" ht="26.25" customHeight="1">
      <c r="A16" s="145">
        <v>14</v>
      </c>
      <c r="B16" s="155" t="s">
        <v>273</v>
      </c>
      <c r="C16" s="146">
        <f>'100m.'!C21</f>
        <v>36998</v>
      </c>
      <c r="D16" s="154" t="str">
        <f>'100m.'!D21</f>
        <v>EMİN KIZILER</v>
      </c>
      <c r="E16" s="154" t="str">
        <f>'100m.'!E21</f>
        <v>İZMİR-EVİN LEBLEBİCİOĞLU ORTAOKULU</v>
      </c>
      <c r="F16" s="147">
        <f>'100m.'!F21</f>
        <v>1293</v>
      </c>
      <c r="G16" s="148">
        <f>'100m.'!A21</f>
        <v>14</v>
      </c>
      <c r="H16" s="147" t="s">
        <v>140</v>
      </c>
      <c r="I16" s="149"/>
      <c r="J16" s="147" t="str">
        <f>'YARIŞMA BİLGİLERİ'!$F$21</f>
        <v>Yıldız Erkekler</v>
      </c>
      <c r="K16" s="150" t="str">
        <f t="shared" si="0"/>
        <v>İzmir-2013-14 Öğretim Yılı Okullararası Puanlı  Atletizm Türkiye Birinciliği Yarışmaları</v>
      </c>
      <c r="L16" s="151" t="str">
        <f>'100m.'!N$4</f>
        <v>31.Mayıs 2014 17.30</v>
      </c>
      <c r="M16" s="151" t="s">
        <v>588</v>
      </c>
    </row>
    <row r="17" spans="1:13" s="143" customFormat="1" ht="26.25" customHeight="1">
      <c r="A17" s="145">
        <v>15</v>
      </c>
      <c r="B17" s="155" t="s">
        <v>273</v>
      </c>
      <c r="C17" s="146">
        <f>'100m.'!C22</f>
        <v>36526</v>
      </c>
      <c r="D17" s="154" t="str">
        <f>'100m.'!D22</f>
        <v>OĞUZHAN ŞAHİN</v>
      </c>
      <c r="E17" s="154" t="str">
        <f>'100m.'!E22</f>
        <v>ANKARA MEHMET EMİN YURDAKUL ORTAOKULU</v>
      </c>
      <c r="F17" s="147">
        <f>'100m.'!F22</f>
        <v>1294</v>
      </c>
      <c r="G17" s="148">
        <f>'100m.'!A22</f>
        <v>15</v>
      </c>
      <c r="H17" s="147" t="s">
        <v>140</v>
      </c>
      <c r="I17" s="149"/>
      <c r="J17" s="147" t="str">
        <f>'YARIŞMA BİLGİLERİ'!$F$21</f>
        <v>Yıldız Erkekler</v>
      </c>
      <c r="K17" s="150" t="str">
        <f t="shared" si="0"/>
        <v>İzmir-2013-14 Öğretim Yılı Okullararası Puanlı  Atletizm Türkiye Birinciliği Yarışmaları</v>
      </c>
      <c r="L17" s="151" t="str">
        <f>'100m.'!N$4</f>
        <v>31.Mayıs 2014 17.30</v>
      </c>
      <c r="M17" s="151" t="s">
        <v>588</v>
      </c>
    </row>
    <row r="18" spans="1:13" s="143" customFormat="1" ht="26.25" customHeight="1">
      <c r="A18" s="145">
        <v>16</v>
      </c>
      <c r="B18" s="155" t="s">
        <v>273</v>
      </c>
      <c r="C18" s="146">
        <f>'100m.'!C23</f>
        <v>36809</v>
      </c>
      <c r="D18" s="154" t="str">
        <f>'100m.'!D23</f>
        <v>ALP EREN ALPTEKİN</v>
      </c>
      <c r="E18" s="154" t="str">
        <f>'100m.'!E23</f>
        <v>İZMİR-ŞEHİT TEĞMEN MURAT ARSLANTÜRK ORTAOKULU</v>
      </c>
      <c r="F18" s="147">
        <f>'100m.'!F23</f>
        <v>1301</v>
      </c>
      <c r="G18" s="148">
        <f>'100m.'!A23</f>
        <v>16</v>
      </c>
      <c r="H18" s="147" t="s">
        <v>140</v>
      </c>
      <c r="I18" s="149"/>
      <c r="J18" s="147" t="str">
        <f>'YARIŞMA BİLGİLERİ'!$F$21</f>
        <v>Yıldız Erkekler</v>
      </c>
      <c r="K18" s="150" t="str">
        <f t="shared" si="0"/>
        <v>İzmir-2013-14 Öğretim Yılı Okullararası Puanlı  Atletizm Türkiye Birinciliği Yarışmaları</v>
      </c>
      <c r="L18" s="151" t="str">
        <f>'100m.'!N$4</f>
        <v>31.Mayıs 2014 17.30</v>
      </c>
      <c r="M18" s="151" t="s">
        <v>588</v>
      </c>
    </row>
    <row r="19" spans="1:13" s="143" customFormat="1" ht="26.25" customHeight="1">
      <c r="A19" s="145">
        <v>17</v>
      </c>
      <c r="B19" s="155" t="s">
        <v>273</v>
      </c>
      <c r="C19" s="146">
        <f>'100m.'!C24</f>
        <v>36586</v>
      </c>
      <c r="D19" s="154" t="str">
        <f>'100m.'!D24</f>
        <v>CAN ÖLPER</v>
      </c>
      <c r="E19" s="154" t="str">
        <f>'100m.'!E24</f>
        <v>ADANA ŞEHIT İDRIS GÜLER ORTAOKULU</v>
      </c>
      <c r="F19" s="147">
        <f>'100m.'!F24</f>
        <v>1310</v>
      </c>
      <c r="G19" s="148">
        <f>'100m.'!A24</f>
        <v>17</v>
      </c>
      <c r="H19" s="147" t="s">
        <v>140</v>
      </c>
      <c r="I19" s="153"/>
      <c r="J19" s="147" t="str">
        <f>'YARIŞMA BİLGİLERİ'!$F$21</f>
        <v>Yıldız Erkekler</v>
      </c>
      <c r="K19" s="150" t="str">
        <f t="shared" si="0"/>
        <v>İzmir-2013-14 Öğretim Yılı Okullararası Puanlı  Atletizm Türkiye Birinciliği Yarışmaları</v>
      </c>
      <c r="L19" s="151" t="str">
        <f>'100m.'!N$4</f>
        <v>31.Mayıs 2014 17.30</v>
      </c>
      <c r="M19" s="151" t="s">
        <v>588</v>
      </c>
    </row>
    <row r="20" spans="1:13" s="143" customFormat="1" ht="26.25" customHeight="1">
      <c r="A20" s="145">
        <v>18</v>
      </c>
      <c r="B20" s="155" t="s">
        <v>273</v>
      </c>
      <c r="C20" s="146">
        <f>'100m.'!C25</f>
        <v>36526</v>
      </c>
      <c r="D20" s="154" t="str">
        <f>'100m.'!D25</f>
        <v>KAAN KONRAT</v>
      </c>
      <c r="E20" s="154" t="str">
        <f>'100m.'!E25</f>
        <v>ESKİŞEHİR-ŞEHİT ALİ GAFFAR OKKAN ORTAOKULU</v>
      </c>
      <c r="F20" s="147">
        <f>'100m.'!F25</f>
        <v>1327</v>
      </c>
      <c r="G20" s="148">
        <f>'100m.'!A25</f>
        <v>18</v>
      </c>
      <c r="H20" s="147" t="s">
        <v>140</v>
      </c>
      <c r="I20" s="153"/>
      <c r="J20" s="147" t="str">
        <f>'YARIŞMA BİLGİLERİ'!$F$21</f>
        <v>Yıldız Erkekler</v>
      </c>
      <c r="K20" s="150" t="str">
        <f t="shared" si="0"/>
        <v>İzmir-2013-14 Öğretim Yılı Okullararası Puanlı  Atletizm Türkiye Birinciliği Yarışmaları</v>
      </c>
      <c r="L20" s="151" t="str">
        <f>'100m.'!N$4</f>
        <v>31.Mayıs 2014 17.30</v>
      </c>
      <c r="M20" s="151" t="s">
        <v>588</v>
      </c>
    </row>
    <row r="21" spans="1:13" s="143" customFormat="1" ht="26.25" customHeight="1">
      <c r="A21" s="145">
        <v>19</v>
      </c>
      <c r="B21" s="155" t="s">
        <v>273</v>
      </c>
      <c r="C21" s="146">
        <f>'100m.'!C26</f>
        <v>36533</v>
      </c>
      <c r="D21" s="154" t="str">
        <f>'100m.'!D26</f>
        <v>RAMAZAN B.ÇELİK</v>
      </c>
      <c r="E21" s="154" t="str">
        <f>'100m.'!E26</f>
        <v>SAMSUN- İLKADIM TICARET VE SANAYI ODASI  ORTAOKULU</v>
      </c>
      <c r="F21" s="147">
        <f>'100m.'!F26</f>
        <v>1360</v>
      </c>
      <c r="G21" s="148">
        <f>'100m.'!A26</f>
        <v>19</v>
      </c>
      <c r="H21" s="147" t="s">
        <v>140</v>
      </c>
      <c r="I21" s="153"/>
      <c r="J21" s="147" t="str">
        <f>'YARIŞMA BİLGİLERİ'!$F$21</f>
        <v>Yıldız Erkekler</v>
      </c>
      <c r="K21" s="150" t="str">
        <f t="shared" si="0"/>
        <v>İzmir-2013-14 Öğretim Yılı Okullararası Puanlı  Atletizm Türkiye Birinciliği Yarışmaları</v>
      </c>
      <c r="L21" s="151" t="str">
        <f>'100m.'!N$4</f>
        <v>31.Mayıs 2014 17.30</v>
      </c>
      <c r="M21" s="151" t="s">
        <v>588</v>
      </c>
    </row>
    <row r="22" spans="1:13" s="143" customFormat="1" ht="26.25" customHeight="1">
      <c r="A22" s="145">
        <v>20</v>
      </c>
      <c r="B22" s="155" t="s">
        <v>273</v>
      </c>
      <c r="C22" s="146">
        <f>'100m.'!C27</f>
        <v>37132</v>
      </c>
      <c r="D22" s="154" t="str">
        <f>'100m.'!D27</f>
        <v>YASİN ÇALIŞCI</v>
      </c>
      <c r="E22" s="154" t="str">
        <f>'100m.'!E27</f>
        <v>MUŞ NAMIK KEMAL YBO</v>
      </c>
      <c r="F22" s="147">
        <f>'100m.'!F27</f>
        <v>1430</v>
      </c>
      <c r="G22" s="148">
        <f>'100m.'!A27</f>
        <v>20</v>
      </c>
      <c r="H22" s="147" t="s">
        <v>140</v>
      </c>
      <c r="I22" s="153"/>
      <c r="J22" s="147" t="str">
        <f>'YARIŞMA BİLGİLERİ'!$F$21</f>
        <v>Yıldız Erkekler</v>
      </c>
      <c r="K22" s="150" t="str">
        <f t="shared" si="0"/>
        <v>İzmir-2013-14 Öğretim Yılı Okullararası Puanlı  Atletizm Türkiye Birinciliği Yarışmaları</v>
      </c>
      <c r="L22" s="151" t="str">
        <f>'100m.'!N$4</f>
        <v>31.Mayıs 2014 17.30</v>
      </c>
      <c r="M22" s="151" t="s">
        <v>588</v>
      </c>
    </row>
    <row r="23" spans="1:13" s="143" customFormat="1" ht="26.25" customHeight="1">
      <c r="A23" s="145">
        <v>21</v>
      </c>
      <c r="B23" s="155" t="s">
        <v>273</v>
      </c>
      <c r="C23" s="146" t="str">
        <f>'100m.'!C28</f>
        <v/>
      </c>
      <c r="D23" s="154" t="str">
        <f>'100m.'!D28</f>
        <v/>
      </c>
      <c r="E23" s="154" t="str">
        <f>'100m.'!E28</f>
        <v/>
      </c>
      <c r="F23" s="147" t="str">
        <f>'100m.'!F28</f>
        <v/>
      </c>
      <c r="G23" s="148">
        <f>'100m.'!A28</f>
        <v>0</v>
      </c>
      <c r="H23" s="147" t="s">
        <v>140</v>
      </c>
      <c r="I23" s="153"/>
      <c r="J23" s="147" t="str">
        <f>'YARIŞMA BİLGİLERİ'!$F$21</f>
        <v>Yıldız Erkekler</v>
      </c>
      <c r="K23" s="150" t="str">
        <f t="shared" si="0"/>
        <v>İzmir-2013-14 Öğretim Yılı Okullararası Puanlı  Atletizm Türkiye Birinciliği Yarışmaları</v>
      </c>
      <c r="L23" s="151" t="str">
        <f>'100m.'!N$4</f>
        <v>31.Mayıs 2014 17.30</v>
      </c>
      <c r="M23" s="151" t="s">
        <v>588</v>
      </c>
    </row>
    <row r="24" spans="1:13" s="143" customFormat="1" ht="26.25" customHeight="1">
      <c r="A24" s="145">
        <v>22</v>
      </c>
      <c r="B24" s="155" t="s">
        <v>273</v>
      </c>
      <c r="C24" s="146" t="str">
        <f>'100m.'!C29</f>
        <v/>
      </c>
      <c r="D24" s="154" t="str">
        <f>'100m.'!D29</f>
        <v/>
      </c>
      <c r="E24" s="154" t="str">
        <f>'100m.'!E29</f>
        <v/>
      </c>
      <c r="F24" s="147" t="str">
        <f>'100m.'!F29</f>
        <v/>
      </c>
      <c r="G24" s="148">
        <f>'100m.'!A29</f>
        <v>0</v>
      </c>
      <c r="H24" s="147" t="s">
        <v>140</v>
      </c>
      <c r="I24" s="153"/>
      <c r="J24" s="147" t="str">
        <f>'YARIŞMA BİLGİLERİ'!$F$21</f>
        <v>Yıldız Erkekler</v>
      </c>
      <c r="K24" s="150" t="str">
        <f t="shared" si="0"/>
        <v>İzmir-2013-14 Öğretim Yılı Okullararası Puanlı  Atletizm Türkiye Birinciliği Yarışmaları</v>
      </c>
      <c r="L24" s="151" t="str">
        <f>'100m.'!N$4</f>
        <v>31.Mayıs 2014 17.30</v>
      </c>
      <c r="M24" s="151" t="s">
        <v>588</v>
      </c>
    </row>
    <row r="25" spans="1:13" s="143" customFormat="1" ht="26.25" customHeight="1">
      <c r="A25" s="145">
        <v>23</v>
      </c>
      <c r="B25" s="155" t="s">
        <v>273</v>
      </c>
      <c r="C25" s="146" t="str">
        <f>'100m.'!C30</f>
        <v/>
      </c>
      <c r="D25" s="154" t="str">
        <f>'100m.'!D30</f>
        <v/>
      </c>
      <c r="E25" s="154" t="str">
        <f>'100m.'!E30</f>
        <v/>
      </c>
      <c r="F25" s="147" t="str">
        <f>'100m.'!F30</f>
        <v/>
      </c>
      <c r="G25" s="148">
        <f>'100m.'!A30</f>
        <v>0</v>
      </c>
      <c r="H25" s="147" t="s">
        <v>140</v>
      </c>
      <c r="I25" s="153"/>
      <c r="J25" s="147" t="str">
        <f>'YARIŞMA BİLGİLERİ'!$F$21</f>
        <v>Yıldız Erkekler</v>
      </c>
      <c r="K25" s="150" t="str">
        <f t="shared" si="0"/>
        <v>İzmir-2013-14 Öğretim Yılı Okullararası Puanlı  Atletizm Türkiye Birinciliği Yarışmaları</v>
      </c>
      <c r="L25" s="151" t="str">
        <f>'100m.'!N$4</f>
        <v>31.Mayıs 2014 17.30</v>
      </c>
      <c r="M25" s="151" t="s">
        <v>588</v>
      </c>
    </row>
    <row r="26" spans="1:13" s="143" customFormat="1" ht="26.25" customHeight="1">
      <c r="A26" s="145">
        <v>24</v>
      </c>
      <c r="B26" s="155" t="s">
        <v>273</v>
      </c>
      <c r="C26" s="146" t="str">
        <f>'100m.'!C31</f>
        <v/>
      </c>
      <c r="D26" s="154" t="str">
        <f>'100m.'!D31</f>
        <v/>
      </c>
      <c r="E26" s="154" t="str">
        <f>'100m.'!E31</f>
        <v/>
      </c>
      <c r="F26" s="147" t="str">
        <f>'100m.'!F31</f>
        <v/>
      </c>
      <c r="G26" s="148">
        <f>'100m.'!A31</f>
        <v>0</v>
      </c>
      <c r="H26" s="147" t="s">
        <v>140</v>
      </c>
      <c r="I26" s="153"/>
      <c r="J26" s="147" t="str">
        <f>'YARIŞMA BİLGİLERİ'!$F$21</f>
        <v>Yıldız Erkekler</v>
      </c>
      <c r="K26" s="150" t="str">
        <f t="shared" si="0"/>
        <v>İzmir-2013-14 Öğretim Yılı Okullararası Puanlı  Atletizm Türkiye Birinciliği Yarışmaları</v>
      </c>
      <c r="L26" s="151" t="str">
        <f>'100m.'!N$4</f>
        <v>31.Mayıs 2014 17.30</v>
      </c>
      <c r="M26" s="151" t="s">
        <v>588</v>
      </c>
    </row>
    <row r="27" spans="1:13" s="143" customFormat="1" ht="26.25" customHeight="1">
      <c r="A27" s="145">
        <v>25</v>
      </c>
      <c r="B27" s="155" t="s">
        <v>273</v>
      </c>
      <c r="C27" s="146" t="str">
        <f>'100m.'!C32</f>
        <v/>
      </c>
      <c r="D27" s="154" t="str">
        <f>'100m.'!D32</f>
        <v/>
      </c>
      <c r="E27" s="154" t="str">
        <f>'100m.'!E32</f>
        <v/>
      </c>
      <c r="F27" s="147" t="str">
        <f>'100m.'!F32</f>
        <v/>
      </c>
      <c r="G27" s="148">
        <f>'100m.'!A32</f>
        <v>0</v>
      </c>
      <c r="H27" s="147" t="s">
        <v>140</v>
      </c>
      <c r="I27" s="153"/>
      <c r="J27" s="147" t="str">
        <f>'YARIŞMA BİLGİLERİ'!$F$21</f>
        <v>Yıldız Erkekler</v>
      </c>
      <c r="K27" s="150" t="str">
        <f t="shared" si="0"/>
        <v>İzmir-2013-14 Öğretim Yılı Okullararası Puanlı  Atletizm Türkiye Birinciliği Yarışmaları</v>
      </c>
      <c r="L27" s="151" t="str">
        <f>'100m.'!N$4</f>
        <v>31.Mayıs 2014 17.30</v>
      </c>
      <c r="M27" s="151" t="s">
        <v>588</v>
      </c>
    </row>
    <row r="28" spans="1:13" s="143" customFormat="1" ht="26.25" customHeight="1">
      <c r="A28" s="145">
        <v>26</v>
      </c>
      <c r="B28" s="155" t="s">
        <v>273</v>
      </c>
      <c r="C28" s="146" t="str">
        <f>'100m.'!C33</f>
        <v/>
      </c>
      <c r="D28" s="154" t="str">
        <f>'100m.'!D33</f>
        <v/>
      </c>
      <c r="E28" s="154" t="str">
        <f>'100m.'!E33</f>
        <v/>
      </c>
      <c r="F28" s="147" t="str">
        <f>'100m.'!F33</f>
        <v/>
      </c>
      <c r="G28" s="148">
        <f>'100m.'!A33</f>
        <v>0</v>
      </c>
      <c r="H28" s="147" t="s">
        <v>140</v>
      </c>
      <c r="I28" s="153"/>
      <c r="J28" s="147" t="str">
        <f>'YARIŞMA BİLGİLERİ'!$F$21</f>
        <v>Yıldız Erkekler</v>
      </c>
      <c r="K28" s="150" t="str">
        <f t="shared" si="0"/>
        <v>İzmir-2013-14 Öğretim Yılı Okullararası Puanlı  Atletizm Türkiye Birinciliği Yarışmaları</v>
      </c>
      <c r="L28" s="151" t="str">
        <f>'100m.'!N$4</f>
        <v>31.Mayıs 2014 17.30</v>
      </c>
      <c r="M28" s="151" t="s">
        <v>588</v>
      </c>
    </row>
    <row r="29" spans="1:13" s="143" customFormat="1" ht="26.25" customHeight="1">
      <c r="A29" s="145">
        <v>27</v>
      </c>
      <c r="B29" s="155" t="s">
        <v>273</v>
      </c>
      <c r="C29" s="146" t="str">
        <f>'100m.'!C34</f>
        <v/>
      </c>
      <c r="D29" s="154" t="str">
        <f>'100m.'!D34</f>
        <v/>
      </c>
      <c r="E29" s="154" t="str">
        <f>'100m.'!E34</f>
        <v/>
      </c>
      <c r="F29" s="147" t="str">
        <f>'100m.'!F34</f>
        <v/>
      </c>
      <c r="G29" s="148">
        <f>'100m.'!A34</f>
        <v>0</v>
      </c>
      <c r="H29" s="147" t="s">
        <v>140</v>
      </c>
      <c r="I29" s="153"/>
      <c r="J29" s="147" t="str">
        <f>'YARIŞMA BİLGİLERİ'!$F$21</f>
        <v>Yıldız Erkekler</v>
      </c>
      <c r="K29" s="150" t="str">
        <f t="shared" si="0"/>
        <v>İzmir-2013-14 Öğretim Yılı Okullararası Puanlı  Atletizm Türkiye Birinciliği Yarışmaları</v>
      </c>
      <c r="L29" s="151" t="str">
        <f>'100m.'!N$4</f>
        <v>31.Mayıs 2014 17.30</v>
      </c>
      <c r="M29" s="151" t="s">
        <v>588</v>
      </c>
    </row>
    <row r="30" spans="1:13" s="143" customFormat="1" ht="26.25" customHeight="1">
      <c r="A30" s="145">
        <v>28</v>
      </c>
      <c r="B30" s="155" t="s">
        <v>273</v>
      </c>
      <c r="C30" s="146" t="str">
        <f>'100m.'!C35</f>
        <v/>
      </c>
      <c r="D30" s="154" t="str">
        <f>'100m.'!D35</f>
        <v/>
      </c>
      <c r="E30" s="154" t="str">
        <f>'100m.'!E35</f>
        <v/>
      </c>
      <c r="F30" s="147" t="str">
        <f>'100m.'!F35</f>
        <v/>
      </c>
      <c r="G30" s="148">
        <f>'100m.'!A35</f>
        <v>0</v>
      </c>
      <c r="H30" s="147" t="s">
        <v>140</v>
      </c>
      <c r="I30" s="153"/>
      <c r="J30" s="147" t="str">
        <f>'YARIŞMA BİLGİLERİ'!$F$21</f>
        <v>Yıldız Erkekler</v>
      </c>
      <c r="K30" s="150" t="str">
        <f t="shared" si="0"/>
        <v>İzmir-2013-14 Öğretim Yılı Okullararası Puanlı  Atletizm Türkiye Birinciliği Yarışmaları</v>
      </c>
      <c r="L30" s="151" t="str">
        <f>'100m.'!N$4</f>
        <v>31.Mayıs 2014 17.30</v>
      </c>
      <c r="M30" s="151" t="s">
        <v>588</v>
      </c>
    </row>
    <row r="31" spans="1:13" s="143" customFormat="1" ht="26.25" customHeight="1">
      <c r="A31" s="145">
        <v>29</v>
      </c>
      <c r="B31" s="155" t="s">
        <v>273</v>
      </c>
      <c r="C31" s="146" t="str">
        <f>'100m.'!C36</f>
        <v/>
      </c>
      <c r="D31" s="154" t="str">
        <f>'100m.'!D36</f>
        <v/>
      </c>
      <c r="E31" s="154" t="str">
        <f>'100m.'!E36</f>
        <v/>
      </c>
      <c r="F31" s="147" t="str">
        <f>'100m.'!F36</f>
        <v/>
      </c>
      <c r="G31" s="148">
        <f>'100m.'!A36</f>
        <v>29</v>
      </c>
      <c r="H31" s="147" t="s">
        <v>140</v>
      </c>
      <c r="I31" s="153"/>
      <c r="J31" s="147" t="str">
        <f>'YARIŞMA BİLGİLERİ'!$F$21</f>
        <v>Yıldız Erkekler</v>
      </c>
      <c r="K31" s="150" t="str">
        <f t="shared" si="0"/>
        <v>İzmir-2013-14 Öğretim Yılı Okullararası Puanlı  Atletizm Türkiye Birinciliği Yarışmaları</v>
      </c>
      <c r="L31" s="151" t="str">
        <f>'100m.'!N$4</f>
        <v>31.Mayıs 2014 17.30</v>
      </c>
      <c r="M31" s="151" t="s">
        <v>588</v>
      </c>
    </row>
    <row r="32" spans="1:13" s="143" customFormat="1" ht="26.25" customHeight="1">
      <c r="A32" s="145">
        <v>30</v>
      </c>
      <c r="B32" s="155" t="s">
        <v>273</v>
      </c>
      <c r="C32" s="146" t="str">
        <f>'100m.'!C37</f>
        <v/>
      </c>
      <c r="D32" s="154" t="str">
        <f>'100m.'!D37</f>
        <v/>
      </c>
      <c r="E32" s="154" t="str">
        <f>'100m.'!E37</f>
        <v/>
      </c>
      <c r="F32" s="147" t="str">
        <f>'100m.'!F37</f>
        <v/>
      </c>
      <c r="G32" s="148">
        <f>'100m.'!A37</f>
        <v>30</v>
      </c>
      <c r="H32" s="147" t="s">
        <v>140</v>
      </c>
      <c r="I32" s="153"/>
      <c r="J32" s="147" t="str">
        <f>'YARIŞMA BİLGİLERİ'!$F$21</f>
        <v>Yıldız Erkekler</v>
      </c>
      <c r="K32" s="150" t="str">
        <f t="shared" si="0"/>
        <v>İzmir-2013-14 Öğretim Yılı Okullararası Puanlı  Atletizm Türkiye Birinciliği Yarışmaları</v>
      </c>
      <c r="L32" s="151" t="str">
        <f>'100m.'!N$4</f>
        <v>31.Mayıs 2014 17.30</v>
      </c>
      <c r="M32" s="151" t="s">
        <v>588</v>
      </c>
    </row>
    <row r="33" spans="1:13" s="143" customFormat="1" ht="26.25" customHeight="1">
      <c r="A33" s="145">
        <v>31</v>
      </c>
      <c r="B33" s="155" t="s">
        <v>273</v>
      </c>
      <c r="C33" s="146" t="str">
        <f>'100m.'!C38</f>
        <v/>
      </c>
      <c r="D33" s="154" t="str">
        <f>'100m.'!D38</f>
        <v/>
      </c>
      <c r="E33" s="154" t="str">
        <f>'100m.'!E38</f>
        <v/>
      </c>
      <c r="F33" s="147" t="str">
        <f>'100m.'!F38</f>
        <v/>
      </c>
      <c r="G33" s="148">
        <f>'100m.'!A38</f>
        <v>31</v>
      </c>
      <c r="H33" s="147" t="s">
        <v>140</v>
      </c>
      <c r="I33" s="153"/>
      <c r="J33" s="147" t="str">
        <f>'YARIŞMA BİLGİLERİ'!$F$21</f>
        <v>Yıldız Erkekler</v>
      </c>
      <c r="K33" s="150" t="str">
        <f t="shared" si="0"/>
        <v>İzmir-2013-14 Öğretim Yılı Okullararası Puanlı  Atletizm Türkiye Birinciliği Yarışmaları</v>
      </c>
      <c r="L33" s="151" t="str">
        <f>'100m.'!N$4</f>
        <v>31.Mayıs 2014 17.30</v>
      </c>
      <c r="M33" s="151" t="s">
        <v>588</v>
      </c>
    </row>
    <row r="34" spans="1:13" s="143" customFormat="1" ht="26.25" customHeight="1">
      <c r="A34" s="145">
        <v>32</v>
      </c>
      <c r="B34" s="155" t="s">
        <v>273</v>
      </c>
      <c r="C34" s="146" t="str">
        <f>'100m.'!C39</f>
        <v/>
      </c>
      <c r="D34" s="154" t="str">
        <f>'100m.'!D39</f>
        <v/>
      </c>
      <c r="E34" s="154" t="str">
        <f>'100m.'!E39</f>
        <v/>
      </c>
      <c r="F34" s="147" t="str">
        <f>'100m.'!F39</f>
        <v/>
      </c>
      <c r="G34" s="148">
        <f>'100m.'!A39</f>
        <v>32</v>
      </c>
      <c r="H34" s="147" t="s">
        <v>140</v>
      </c>
      <c r="I34" s="153"/>
      <c r="J34" s="147" t="str">
        <f>'YARIŞMA BİLGİLERİ'!$F$21</f>
        <v>Yıldız Erkekler</v>
      </c>
      <c r="K34" s="150" t="str">
        <f t="shared" si="0"/>
        <v>İzmir-2013-14 Öğretim Yılı Okullararası Puanlı  Atletizm Türkiye Birinciliği Yarışmaları</v>
      </c>
      <c r="L34" s="151" t="str">
        <f>'100m.'!N$4</f>
        <v>31.Mayıs 2014 17.30</v>
      </c>
      <c r="M34" s="151" t="s">
        <v>588</v>
      </c>
    </row>
    <row r="35" spans="1:13" s="143" customFormat="1" ht="26.25" customHeight="1">
      <c r="A35" s="145">
        <v>33</v>
      </c>
      <c r="B35" s="155" t="s">
        <v>273</v>
      </c>
      <c r="C35" s="146" t="str">
        <f>'100m.'!C40</f>
        <v/>
      </c>
      <c r="D35" s="154" t="str">
        <f>'100m.'!D40</f>
        <v/>
      </c>
      <c r="E35" s="154" t="str">
        <f>'100m.'!E40</f>
        <v/>
      </c>
      <c r="F35" s="147" t="str">
        <f>'100m.'!F40</f>
        <v/>
      </c>
      <c r="G35" s="148">
        <f>'100m.'!A40</f>
        <v>33</v>
      </c>
      <c r="H35" s="147" t="s">
        <v>140</v>
      </c>
      <c r="I35" s="153"/>
      <c r="J35" s="147" t="str">
        <f>'YARIŞMA BİLGİLERİ'!$F$21</f>
        <v>Yıldız Erkekler</v>
      </c>
      <c r="K35" s="150" t="str">
        <f t="shared" ref="K35:K41" si="1">CONCATENATE(K$1,"-",A$1)</f>
        <v>İzmir-2013-14 Öğretim Yılı Okullararası Puanlı  Atletizm Türkiye Birinciliği Yarışmaları</v>
      </c>
      <c r="L35" s="151" t="str">
        <f>'100m.'!N$4</f>
        <v>31.Mayıs 2014 17.30</v>
      </c>
      <c r="M35" s="151" t="s">
        <v>588</v>
      </c>
    </row>
    <row r="36" spans="1:13" s="143" customFormat="1" ht="26.25" customHeight="1">
      <c r="A36" s="145">
        <v>34</v>
      </c>
      <c r="B36" s="155" t="s">
        <v>273</v>
      </c>
      <c r="C36" s="146" t="str">
        <f>'100m.'!C41</f>
        <v/>
      </c>
      <c r="D36" s="154" t="str">
        <f>'100m.'!D41</f>
        <v/>
      </c>
      <c r="E36" s="154" t="str">
        <f>'100m.'!E41</f>
        <v/>
      </c>
      <c r="F36" s="147" t="str">
        <f>'100m.'!F41</f>
        <v/>
      </c>
      <c r="G36" s="148">
        <f>'100m.'!A41</f>
        <v>34</v>
      </c>
      <c r="H36" s="147" t="s">
        <v>140</v>
      </c>
      <c r="I36" s="153"/>
      <c r="J36" s="147" t="str">
        <f>'YARIŞMA BİLGİLERİ'!$F$21</f>
        <v>Yıldız Erkekler</v>
      </c>
      <c r="K36" s="150" t="str">
        <f t="shared" si="1"/>
        <v>İzmir-2013-14 Öğretim Yılı Okullararası Puanlı  Atletizm Türkiye Birinciliği Yarışmaları</v>
      </c>
      <c r="L36" s="151" t="str">
        <f>'100m.'!N$4</f>
        <v>31.Mayıs 2014 17.30</v>
      </c>
      <c r="M36" s="151" t="s">
        <v>588</v>
      </c>
    </row>
    <row r="37" spans="1:13" s="143" customFormat="1" ht="26.25" customHeight="1">
      <c r="A37" s="145">
        <v>35</v>
      </c>
      <c r="B37" s="155" t="s">
        <v>273</v>
      </c>
      <c r="C37" s="146" t="str">
        <f>'100m.'!C42</f>
        <v/>
      </c>
      <c r="D37" s="154" t="str">
        <f>'100m.'!D42</f>
        <v/>
      </c>
      <c r="E37" s="154" t="str">
        <f>'100m.'!E42</f>
        <v/>
      </c>
      <c r="F37" s="147" t="str">
        <f>'100m.'!F42</f>
        <v/>
      </c>
      <c r="G37" s="148">
        <f>'100m.'!A42</f>
        <v>35</v>
      </c>
      <c r="H37" s="147" t="s">
        <v>140</v>
      </c>
      <c r="I37" s="153"/>
      <c r="J37" s="147" t="str">
        <f>'YARIŞMA BİLGİLERİ'!$F$21</f>
        <v>Yıldız Erkekler</v>
      </c>
      <c r="K37" s="150" t="str">
        <f t="shared" si="1"/>
        <v>İzmir-2013-14 Öğretim Yılı Okullararası Puanlı  Atletizm Türkiye Birinciliği Yarışmaları</v>
      </c>
      <c r="L37" s="151" t="str">
        <f>'100m.'!N$4</f>
        <v>31.Mayıs 2014 17.30</v>
      </c>
      <c r="M37" s="151" t="s">
        <v>588</v>
      </c>
    </row>
    <row r="38" spans="1:13" s="143" customFormat="1" ht="26.25" customHeight="1">
      <c r="A38" s="145">
        <v>36</v>
      </c>
      <c r="B38" s="155" t="s">
        <v>273</v>
      </c>
      <c r="C38" s="146" t="str">
        <f>'100m.'!C43</f>
        <v/>
      </c>
      <c r="D38" s="154" t="str">
        <f>'100m.'!D43</f>
        <v/>
      </c>
      <c r="E38" s="154" t="str">
        <f>'100m.'!E43</f>
        <v/>
      </c>
      <c r="F38" s="147" t="str">
        <f>'100m.'!F43</f>
        <v/>
      </c>
      <c r="G38" s="148">
        <f>'100m.'!A43</f>
        <v>36</v>
      </c>
      <c r="H38" s="147" t="s">
        <v>140</v>
      </c>
      <c r="I38" s="153"/>
      <c r="J38" s="147" t="str">
        <f>'YARIŞMA BİLGİLERİ'!$F$21</f>
        <v>Yıldız Erkekler</v>
      </c>
      <c r="K38" s="150" t="str">
        <f t="shared" si="1"/>
        <v>İzmir-2013-14 Öğretim Yılı Okullararası Puanlı  Atletizm Türkiye Birinciliği Yarışmaları</v>
      </c>
      <c r="L38" s="151" t="str">
        <f>'100m.'!N$4</f>
        <v>31.Mayıs 2014 17.30</v>
      </c>
      <c r="M38" s="151" t="s">
        <v>588</v>
      </c>
    </row>
    <row r="39" spans="1:13" s="143" customFormat="1" ht="26.25" customHeight="1">
      <c r="A39" s="145">
        <v>37</v>
      </c>
      <c r="B39" s="155" t="s">
        <v>273</v>
      </c>
      <c r="C39" s="146" t="str">
        <f>'100m.'!C44</f>
        <v/>
      </c>
      <c r="D39" s="154" t="str">
        <f>'100m.'!D44</f>
        <v/>
      </c>
      <c r="E39" s="154" t="str">
        <f>'100m.'!E44</f>
        <v/>
      </c>
      <c r="F39" s="147" t="str">
        <f>'100m.'!F44</f>
        <v/>
      </c>
      <c r="G39" s="148">
        <f>'100m.'!A44</f>
        <v>37</v>
      </c>
      <c r="H39" s="147" t="s">
        <v>140</v>
      </c>
      <c r="I39" s="153"/>
      <c r="J39" s="147" t="str">
        <f>'YARIŞMA BİLGİLERİ'!$F$21</f>
        <v>Yıldız Erkekler</v>
      </c>
      <c r="K39" s="150" t="str">
        <f t="shared" si="1"/>
        <v>İzmir-2013-14 Öğretim Yılı Okullararası Puanlı  Atletizm Türkiye Birinciliği Yarışmaları</v>
      </c>
      <c r="L39" s="151" t="str">
        <f>'100m.'!N$4</f>
        <v>31.Mayıs 2014 17.30</v>
      </c>
      <c r="M39" s="151" t="s">
        <v>588</v>
      </c>
    </row>
    <row r="40" spans="1:13" s="143" customFormat="1" ht="26.25" customHeight="1">
      <c r="A40" s="145">
        <v>38</v>
      </c>
      <c r="B40" s="155" t="s">
        <v>273</v>
      </c>
      <c r="C40" s="146" t="str">
        <f>'100m.'!C45</f>
        <v/>
      </c>
      <c r="D40" s="154" t="str">
        <f>'100m.'!D45</f>
        <v/>
      </c>
      <c r="E40" s="154" t="str">
        <f>'100m.'!E45</f>
        <v/>
      </c>
      <c r="F40" s="147" t="str">
        <f>'100m.'!F45</f>
        <v/>
      </c>
      <c r="G40" s="148">
        <f>'100m.'!A45</f>
        <v>38</v>
      </c>
      <c r="H40" s="147" t="s">
        <v>140</v>
      </c>
      <c r="I40" s="153"/>
      <c r="J40" s="147" t="str">
        <f>'YARIŞMA BİLGİLERİ'!$F$21</f>
        <v>Yıldız Erkekler</v>
      </c>
      <c r="K40" s="150" t="str">
        <f t="shared" si="1"/>
        <v>İzmir-2013-14 Öğretim Yılı Okullararası Puanlı  Atletizm Türkiye Birinciliği Yarışmaları</v>
      </c>
      <c r="L40" s="151" t="str">
        <f>'100m.'!N$4</f>
        <v>31.Mayıs 2014 17.30</v>
      </c>
      <c r="M40" s="151" t="s">
        <v>588</v>
      </c>
    </row>
    <row r="41" spans="1:13" s="143" customFormat="1" ht="26.25" customHeight="1">
      <c r="A41" s="145">
        <v>39</v>
      </c>
      <c r="B41" s="155" t="s">
        <v>273</v>
      </c>
      <c r="C41" s="146">
        <f>'100m.'!C46</f>
        <v>0</v>
      </c>
      <c r="D41" s="154">
        <f>'100m.'!D46</f>
        <v>0</v>
      </c>
      <c r="E41" s="154">
        <f>'100m.'!E46</f>
        <v>0</v>
      </c>
      <c r="F41" s="147" t="str">
        <f>'100m.'!F46</f>
        <v/>
      </c>
      <c r="G41" s="148">
        <f>'100m.'!A46</f>
        <v>0</v>
      </c>
      <c r="H41" s="147" t="s">
        <v>140</v>
      </c>
      <c r="I41" s="153"/>
      <c r="J41" s="147" t="str">
        <f>'YARIŞMA BİLGİLERİ'!$F$21</f>
        <v>Yıldız Erkekler</v>
      </c>
      <c r="K41" s="150" t="str">
        <f t="shared" si="1"/>
        <v>İzmir-2013-14 Öğretim Yılı Okullararası Puanlı  Atletizm Türkiye Birinciliği Yarışmaları</v>
      </c>
      <c r="L41" s="151" t="str">
        <f>'100m.'!N$4</f>
        <v>31.Mayıs 2014 17.30</v>
      </c>
      <c r="M41" s="151" t="s">
        <v>588</v>
      </c>
    </row>
    <row r="42" spans="1:13" s="143" customFormat="1" ht="26.25" customHeight="1">
      <c r="A42" s="145">
        <v>83</v>
      </c>
      <c r="B42" s="155" t="s">
        <v>46</v>
      </c>
      <c r="C42" s="146">
        <f>Uzun!D8</f>
        <v>36621</v>
      </c>
      <c r="D42" s="150" t="str">
        <f>Uzun!E8</f>
        <v>SAMET SAĞLAM (F)</v>
      </c>
      <c r="E42" s="150" t="str">
        <f>Uzun!F8</f>
        <v>GÜLBAHÇESİ ORTAOKULU</v>
      </c>
      <c r="F42" s="190">
        <f>Uzun!K8</f>
        <v>610</v>
      </c>
      <c r="G42" s="148">
        <f>Uzun!A8</f>
        <v>1</v>
      </c>
      <c r="H42" s="147" t="s">
        <v>46</v>
      </c>
      <c r="I42" s="153"/>
      <c r="J42" s="147" t="str">
        <f>'YARIŞMA BİLGİLERİ'!$F$21</f>
        <v>Yıldız Erkekler</v>
      </c>
      <c r="K42" s="150" t="str">
        <f>CONCATENATE(K$1,"-",A$1)</f>
        <v>İzmir-2013-14 Öğretim Yılı Okullararası Puanlı  Atletizm Türkiye Birinciliği Yarışmaları</v>
      </c>
      <c r="L42" s="151" t="str">
        <f>Uzun!J$4</f>
        <v>1 Haziran 2014 11.00</v>
      </c>
      <c r="M42" s="151" t="s">
        <v>588</v>
      </c>
    </row>
    <row r="43" spans="1:13" s="143" customFormat="1" ht="26.25" customHeight="1">
      <c r="A43" s="145">
        <v>84</v>
      </c>
      <c r="B43" s="155" t="s">
        <v>46</v>
      </c>
      <c r="C43" s="146">
        <f>Uzun!D9</f>
        <v>36526</v>
      </c>
      <c r="D43" s="150" t="str">
        <f>Uzun!E9</f>
        <v>YUSUF ŞAŞMAZ (F)</v>
      </c>
      <c r="E43" s="150" t="str">
        <f>Uzun!F9</f>
        <v>FETHİYE GAZİ ORTAOKULU</v>
      </c>
      <c r="F43" s="190">
        <f>Uzun!K9</f>
        <v>587</v>
      </c>
      <c r="G43" s="148">
        <f>Uzun!A9</f>
        <v>2</v>
      </c>
      <c r="H43" s="147" t="s">
        <v>46</v>
      </c>
      <c r="I43" s="153"/>
      <c r="J43" s="147" t="str">
        <f>'YARIŞMA BİLGİLERİ'!$F$21</f>
        <v>Yıldız Erkekler</v>
      </c>
      <c r="K43" s="150" t="str">
        <f t="shared" ref="K43:K58" si="2">CONCATENATE(K$1,"-",A$1)</f>
        <v>İzmir-2013-14 Öğretim Yılı Okullararası Puanlı  Atletizm Türkiye Birinciliği Yarışmaları</v>
      </c>
      <c r="L43" s="151" t="str">
        <f>Uzun!J$4</f>
        <v>1 Haziran 2014 11.00</v>
      </c>
      <c r="M43" s="151" t="s">
        <v>588</v>
      </c>
    </row>
    <row r="44" spans="1:13" s="143" customFormat="1" ht="26.25" customHeight="1">
      <c r="A44" s="145">
        <v>85</v>
      </c>
      <c r="B44" s="155" t="s">
        <v>46</v>
      </c>
      <c r="C44" s="146">
        <f>Uzun!D10</f>
        <v>36540</v>
      </c>
      <c r="D44" s="150" t="str">
        <f>Uzun!E10</f>
        <v>MUSTAFA YORULMAZ</v>
      </c>
      <c r="E44" s="150" t="str">
        <f>Uzun!F10</f>
        <v>KKTC YAKIN DOĞU KOLEJİ</v>
      </c>
      <c r="F44" s="190">
        <f>Uzun!K10</f>
        <v>585</v>
      </c>
      <c r="G44" s="148">
        <f>Uzun!A10</f>
        <v>3</v>
      </c>
      <c r="H44" s="147" t="s">
        <v>46</v>
      </c>
      <c r="I44" s="153"/>
      <c r="J44" s="147" t="str">
        <f>'YARIŞMA BİLGİLERİ'!$F$21</f>
        <v>Yıldız Erkekler</v>
      </c>
      <c r="K44" s="150" t="str">
        <f t="shared" si="2"/>
        <v>İzmir-2013-14 Öğretim Yılı Okullararası Puanlı  Atletizm Türkiye Birinciliği Yarışmaları</v>
      </c>
      <c r="L44" s="151" t="str">
        <f>Uzun!J$4</f>
        <v>1 Haziran 2014 11.00</v>
      </c>
      <c r="M44" s="151" t="s">
        <v>588</v>
      </c>
    </row>
    <row r="45" spans="1:13" s="143" customFormat="1" ht="26.25" customHeight="1">
      <c r="A45" s="145">
        <v>86</v>
      </c>
      <c r="B45" s="155" t="s">
        <v>46</v>
      </c>
      <c r="C45" s="146">
        <f>Uzun!D11</f>
        <v>36526</v>
      </c>
      <c r="D45" s="150" t="str">
        <f>Uzun!E11</f>
        <v>ÖMER FARUK İÇYAR</v>
      </c>
      <c r="E45" s="150" t="str">
        <f>Uzun!F11</f>
        <v>İSTANBUL-PENDİK 75.YIL MESUT YILMAZ ORTA O.</v>
      </c>
      <c r="F45" s="190">
        <f>Uzun!K11</f>
        <v>567</v>
      </c>
      <c r="G45" s="148">
        <f>Uzun!A11</f>
        <v>4</v>
      </c>
      <c r="H45" s="147" t="s">
        <v>46</v>
      </c>
      <c r="I45" s="153"/>
      <c r="J45" s="147" t="str">
        <f>'YARIŞMA BİLGİLERİ'!$F$21</f>
        <v>Yıldız Erkekler</v>
      </c>
      <c r="K45" s="150" t="str">
        <f t="shared" si="2"/>
        <v>İzmir-2013-14 Öğretim Yılı Okullararası Puanlı  Atletizm Türkiye Birinciliği Yarışmaları</v>
      </c>
      <c r="L45" s="151" t="str">
        <f>Uzun!J$4</f>
        <v>1 Haziran 2014 11.00</v>
      </c>
      <c r="M45" s="151" t="s">
        <v>588</v>
      </c>
    </row>
    <row r="46" spans="1:13" s="143" customFormat="1" ht="26.25" customHeight="1">
      <c r="A46" s="145">
        <v>87</v>
      </c>
      <c r="B46" s="155" t="s">
        <v>46</v>
      </c>
      <c r="C46" s="146">
        <f>Uzun!D12</f>
        <v>36535</v>
      </c>
      <c r="D46" s="150" t="str">
        <f>Uzun!E12</f>
        <v>YÜCEL DEMİR (F)</v>
      </c>
      <c r="E46" s="150" t="str">
        <f>Uzun!F12</f>
        <v>TOBB UZUNMEHMET ORTAOKULU</v>
      </c>
      <c r="F46" s="190">
        <f>Uzun!K12</f>
        <v>550</v>
      </c>
      <c r="G46" s="148">
        <f>Uzun!A12</f>
        <v>5</v>
      </c>
      <c r="H46" s="147" t="s">
        <v>46</v>
      </c>
      <c r="I46" s="153"/>
      <c r="J46" s="147" t="str">
        <f>'YARIŞMA BİLGİLERİ'!$F$21</f>
        <v>Yıldız Erkekler</v>
      </c>
      <c r="K46" s="150" t="str">
        <f t="shared" si="2"/>
        <v>İzmir-2013-14 Öğretim Yılı Okullararası Puanlı  Atletizm Türkiye Birinciliği Yarışmaları</v>
      </c>
      <c r="L46" s="151" t="str">
        <f>Uzun!J$4</f>
        <v>1 Haziran 2014 11.00</v>
      </c>
      <c r="M46" s="151" t="s">
        <v>588</v>
      </c>
    </row>
    <row r="47" spans="1:13" s="143" customFormat="1" ht="26.25" customHeight="1">
      <c r="A47" s="145">
        <v>88</v>
      </c>
      <c r="B47" s="155" t="s">
        <v>46</v>
      </c>
      <c r="C47" s="146">
        <f>Uzun!D13</f>
        <v>36583</v>
      </c>
      <c r="D47" s="150" t="str">
        <f>Uzun!E13</f>
        <v>BURAK KOÇAK</v>
      </c>
      <c r="E47" s="150" t="str">
        <f>Uzun!F13</f>
        <v>MERSİN-SİLİFKE ATATÜRK ORTAOKULU</v>
      </c>
      <c r="F47" s="190">
        <f>Uzun!K13</f>
        <v>522</v>
      </c>
      <c r="G47" s="148">
        <f>Uzun!A13</f>
        <v>6</v>
      </c>
      <c r="H47" s="147" t="s">
        <v>46</v>
      </c>
      <c r="I47" s="153"/>
      <c r="J47" s="147" t="str">
        <f>'YARIŞMA BİLGİLERİ'!$F$21</f>
        <v>Yıldız Erkekler</v>
      </c>
      <c r="K47" s="150" t="str">
        <f t="shared" si="2"/>
        <v>İzmir-2013-14 Öğretim Yılı Okullararası Puanlı  Atletizm Türkiye Birinciliği Yarışmaları</v>
      </c>
      <c r="L47" s="151" t="str">
        <f>Uzun!J$4</f>
        <v>1 Haziran 2014 11.00</v>
      </c>
      <c r="M47" s="151" t="s">
        <v>588</v>
      </c>
    </row>
    <row r="48" spans="1:13" s="143" customFormat="1" ht="26.25" customHeight="1">
      <c r="A48" s="145">
        <v>89</v>
      </c>
      <c r="B48" s="155" t="s">
        <v>46</v>
      </c>
      <c r="C48" s="146">
        <f>Uzun!D14</f>
        <v>36558</v>
      </c>
      <c r="D48" s="150" t="str">
        <f>Uzun!E14</f>
        <v>BURAK YÜCEER</v>
      </c>
      <c r="E48" s="150" t="str">
        <f>Uzun!F14</f>
        <v>İZMİR-ŞEHİT TEĞMEN MURAT ARSLANTÜRK ORTAOKULU</v>
      </c>
      <c r="F48" s="190">
        <f>Uzun!K14</f>
        <v>517</v>
      </c>
      <c r="G48" s="148">
        <f>Uzun!A14</f>
        <v>7</v>
      </c>
      <c r="H48" s="147" t="s">
        <v>46</v>
      </c>
      <c r="I48" s="153"/>
      <c r="J48" s="147" t="str">
        <f>'YARIŞMA BİLGİLERİ'!$F$21</f>
        <v>Yıldız Erkekler</v>
      </c>
      <c r="K48" s="150" t="str">
        <f t="shared" si="2"/>
        <v>İzmir-2013-14 Öğretim Yılı Okullararası Puanlı  Atletizm Türkiye Birinciliği Yarışmaları</v>
      </c>
      <c r="L48" s="151" t="str">
        <f>Uzun!J$4</f>
        <v>1 Haziran 2014 11.00</v>
      </c>
      <c r="M48" s="151" t="s">
        <v>588</v>
      </c>
    </row>
    <row r="49" spans="1:13" s="143" customFormat="1" ht="26.25" customHeight="1">
      <c r="A49" s="145">
        <v>90</v>
      </c>
      <c r="B49" s="155" t="s">
        <v>46</v>
      </c>
      <c r="C49" s="146">
        <f>Uzun!D15</f>
        <v>37299</v>
      </c>
      <c r="D49" s="150" t="str">
        <f>Uzun!E15</f>
        <v>HAMZA ŞİMŞEK</v>
      </c>
      <c r="E49" s="150" t="str">
        <f>Uzun!F15</f>
        <v>İSTANBUL NAMIKKEMAL O O</v>
      </c>
      <c r="F49" s="190">
        <f>Uzun!K15</f>
        <v>509</v>
      </c>
      <c r="G49" s="148">
        <f>Uzun!A15</f>
        <v>8</v>
      </c>
      <c r="H49" s="147" t="s">
        <v>46</v>
      </c>
      <c r="I49" s="153"/>
      <c r="J49" s="147" t="str">
        <f>'YARIŞMA BİLGİLERİ'!$F$21</f>
        <v>Yıldız Erkekler</v>
      </c>
      <c r="K49" s="150" t="str">
        <f t="shared" si="2"/>
        <v>İzmir-2013-14 Öğretim Yılı Okullararası Puanlı  Atletizm Türkiye Birinciliği Yarışmaları</v>
      </c>
      <c r="L49" s="151" t="str">
        <f>Uzun!J$4</f>
        <v>1 Haziran 2014 11.00</v>
      </c>
      <c r="M49" s="151" t="s">
        <v>588</v>
      </c>
    </row>
    <row r="50" spans="1:13" s="143" customFormat="1" ht="26.25" customHeight="1">
      <c r="A50" s="145">
        <v>91</v>
      </c>
      <c r="B50" s="155" t="s">
        <v>46</v>
      </c>
      <c r="C50" s="146">
        <f>Uzun!D16</f>
        <v>37038</v>
      </c>
      <c r="D50" s="150" t="str">
        <f>Uzun!E16</f>
        <v>Mert ŞAHİN</v>
      </c>
      <c r="E50" s="150" t="str">
        <f>Uzun!F16</f>
        <v>SİVAS ZİYA GÖKALP O.O</v>
      </c>
      <c r="F50" s="190">
        <f>Uzun!K16</f>
        <v>499</v>
      </c>
      <c r="G50" s="148">
        <f>Uzun!A16</f>
        <v>9</v>
      </c>
      <c r="H50" s="147" t="s">
        <v>46</v>
      </c>
      <c r="I50" s="153"/>
      <c r="J50" s="147" t="str">
        <f>'YARIŞMA BİLGİLERİ'!$F$21</f>
        <v>Yıldız Erkekler</v>
      </c>
      <c r="K50" s="150" t="str">
        <f t="shared" si="2"/>
        <v>İzmir-2013-14 Öğretim Yılı Okullararası Puanlı  Atletizm Türkiye Birinciliği Yarışmaları</v>
      </c>
      <c r="L50" s="151" t="str">
        <f>Uzun!J$4</f>
        <v>1 Haziran 2014 11.00</v>
      </c>
      <c r="M50" s="151" t="s">
        <v>588</v>
      </c>
    </row>
    <row r="51" spans="1:13" s="143" customFormat="1" ht="26.25" customHeight="1">
      <c r="A51" s="145">
        <v>92</v>
      </c>
      <c r="B51" s="155" t="s">
        <v>46</v>
      </c>
      <c r="C51" s="146">
        <f>Uzun!D17</f>
        <v>36526</v>
      </c>
      <c r="D51" s="150" t="str">
        <f>Uzun!E17</f>
        <v>ALPEREN ÖZÇELİK</v>
      </c>
      <c r="E51" s="150" t="str">
        <f>Uzun!F17</f>
        <v>ESKİŞEHİR-ŞEHİT ALİ GAFFAR OKKAN ORTAOKULU</v>
      </c>
      <c r="F51" s="190">
        <f>Uzun!K17</f>
        <v>488</v>
      </c>
      <c r="G51" s="148">
        <f>Uzun!A17</f>
        <v>10</v>
      </c>
      <c r="H51" s="147" t="s">
        <v>46</v>
      </c>
      <c r="I51" s="153"/>
      <c r="J51" s="147" t="str">
        <f>'YARIŞMA BİLGİLERİ'!$F$21</f>
        <v>Yıldız Erkekler</v>
      </c>
      <c r="K51" s="150" t="str">
        <f t="shared" si="2"/>
        <v>İzmir-2013-14 Öğretim Yılı Okullararası Puanlı  Atletizm Türkiye Birinciliği Yarışmaları</v>
      </c>
      <c r="L51" s="151" t="str">
        <f>Uzun!J$4</f>
        <v>1 Haziran 2014 11.00</v>
      </c>
      <c r="M51" s="151" t="s">
        <v>588</v>
      </c>
    </row>
    <row r="52" spans="1:13" s="143" customFormat="1" ht="26.25" customHeight="1">
      <c r="A52" s="145">
        <v>93</v>
      </c>
      <c r="B52" s="155" t="s">
        <v>46</v>
      </c>
      <c r="C52" s="146" t="str">
        <f>Uzun!D18</f>
        <v>10.01.2000</v>
      </c>
      <c r="D52" s="150" t="str">
        <f>Uzun!E18</f>
        <v>TOLUNAY BİLALOĞLU</v>
      </c>
      <c r="E52" s="150" t="str">
        <f>Uzun!F18</f>
        <v>KKTC OĞUZ VELİ ORTAOKULU</v>
      </c>
      <c r="F52" s="190">
        <f>Uzun!K18</f>
        <v>483</v>
      </c>
      <c r="G52" s="148">
        <f>Uzun!A18</f>
        <v>11</v>
      </c>
      <c r="H52" s="147" t="s">
        <v>46</v>
      </c>
      <c r="I52" s="153"/>
      <c r="J52" s="147" t="str">
        <f>'YARIŞMA BİLGİLERİ'!$F$21</f>
        <v>Yıldız Erkekler</v>
      </c>
      <c r="K52" s="150" t="str">
        <f t="shared" si="2"/>
        <v>İzmir-2013-14 Öğretim Yılı Okullararası Puanlı  Atletizm Türkiye Birinciliği Yarışmaları</v>
      </c>
      <c r="L52" s="151" t="str">
        <f>Uzun!J$4</f>
        <v>1 Haziran 2014 11.00</v>
      </c>
      <c r="M52" s="151" t="s">
        <v>588</v>
      </c>
    </row>
    <row r="53" spans="1:13" s="143" customFormat="1" ht="26.25" customHeight="1">
      <c r="A53" s="145">
        <v>94</v>
      </c>
      <c r="B53" s="155" t="s">
        <v>46</v>
      </c>
      <c r="C53" s="146">
        <f>Uzun!D19</f>
        <v>36986</v>
      </c>
      <c r="D53" s="150" t="str">
        <f>Uzun!E19</f>
        <v>EREN YİĞİT</v>
      </c>
      <c r="E53" s="150" t="str">
        <f>Uzun!F19</f>
        <v>SAMSUN- İLKADIM TICARET VE SANAYI ODASI  ORTAOKULU</v>
      </c>
      <c r="F53" s="190">
        <f>Uzun!K19</f>
        <v>482</v>
      </c>
      <c r="G53" s="148">
        <f>Uzun!A19</f>
        <v>12</v>
      </c>
      <c r="H53" s="147" t="s">
        <v>46</v>
      </c>
      <c r="I53" s="153"/>
      <c r="J53" s="147" t="str">
        <f>'YARIŞMA BİLGİLERİ'!$F$21</f>
        <v>Yıldız Erkekler</v>
      </c>
      <c r="K53" s="150" t="str">
        <f t="shared" si="2"/>
        <v>İzmir-2013-14 Öğretim Yılı Okullararası Puanlı  Atletizm Türkiye Birinciliği Yarışmaları</v>
      </c>
      <c r="L53" s="151" t="str">
        <f>Uzun!J$4</f>
        <v>1 Haziran 2014 11.00</v>
      </c>
      <c r="M53" s="151" t="s">
        <v>588</v>
      </c>
    </row>
    <row r="54" spans="1:13" s="143" customFormat="1" ht="26.25" customHeight="1">
      <c r="A54" s="145">
        <v>95</v>
      </c>
      <c r="B54" s="155" t="s">
        <v>46</v>
      </c>
      <c r="C54" s="146">
        <f>Uzun!D20</f>
        <v>36526</v>
      </c>
      <c r="D54" s="150" t="str">
        <f>Uzun!E20</f>
        <v>ÖMER FARUK DUMAN</v>
      </c>
      <c r="E54" s="150" t="str">
        <f>Uzun!F20</f>
        <v>ANKARA MEHMET EMİN YURDAKUL ORTAOKULU</v>
      </c>
      <c r="F54" s="190">
        <f>Uzun!K20</f>
        <v>470</v>
      </c>
      <c r="G54" s="148">
        <f>Uzun!A20</f>
        <v>13</v>
      </c>
      <c r="H54" s="147" t="s">
        <v>46</v>
      </c>
      <c r="I54" s="153"/>
      <c r="J54" s="147" t="str">
        <f>'YARIŞMA BİLGİLERİ'!$F$21</f>
        <v>Yıldız Erkekler</v>
      </c>
      <c r="K54" s="150" t="str">
        <f t="shared" si="2"/>
        <v>İzmir-2013-14 Öğretim Yılı Okullararası Puanlı  Atletizm Türkiye Birinciliği Yarışmaları</v>
      </c>
      <c r="L54" s="151" t="str">
        <f>Uzun!J$4</f>
        <v>1 Haziran 2014 11.00</v>
      </c>
      <c r="M54" s="151" t="s">
        <v>588</v>
      </c>
    </row>
    <row r="55" spans="1:13" s="143" customFormat="1" ht="26.25" customHeight="1">
      <c r="A55" s="145">
        <v>96</v>
      </c>
      <c r="B55" s="155" t="s">
        <v>46</v>
      </c>
      <c r="C55" s="146">
        <f>Uzun!D21</f>
        <v>36526</v>
      </c>
      <c r="D55" s="150" t="str">
        <f>Uzun!E21</f>
        <v>AHMET ÇIÇEK</v>
      </c>
      <c r="E55" s="150" t="str">
        <f>Uzun!F21</f>
        <v>ADANA ŞEHIT İDRIS GÜLER ORTAOKULU</v>
      </c>
      <c r="F55" s="190">
        <f>Uzun!K21</f>
        <v>467</v>
      </c>
      <c r="G55" s="148">
        <f>Uzun!A21</f>
        <v>14</v>
      </c>
      <c r="H55" s="147" t="s">
        <v>46</v>
      </c>
      <c r="I55" s="153"/>
      <c r="J55" s="147" t="str">
        <f>'YARIŞMA BİLGİLERİ'!$F$21</f>
        <v>Yıldız Erkekler</v>
      </c>
      <c r="K55" s="150" t="str">
        <f t="shared" si="2"/>
        <v>İzmir-2013-14 Öğretim Yılı Okullararası Puanlı  Atletizm Türkiye Birinciliği Yarışmaları</v>
      </c>
      <c r="L55" s="151" t="str">
        <f>Uzun!J$4</f>
        <v>1 Haziran 2014 11.00</v>
      </c>
      <c r="M55" s="151" t="s">
        <v>588</v>
      </c>
    </row>
    <row r="56" spans="1:13" s="143" customFormat="1" ht="26.25" customHeight="1">
      <c r="A56" s="145">
        <v>97</v>
      </c>
      <c r="B56" s="155" t="s">
        <v>46</v>
      </c>
      <c r="C56" s="146">
        <f>Uzun!D22</f>
        <v>36526</v>
      </c>
      <c r="D56" s="150" t="str">
        <f>Uzun!E22</f>
        <v>ALİHAN ERBEN</v>
      </c>
      <c r="E56" s="150" t="str">
        <f>Uzun!F22</f>
        <v>İZMİR-EVİN LEBLEBİCİOĞLU ORTAOKULU</v>
      </c>
      <c r="F56" s="190">
        <f>Uzun!K22</f>
        <v>465</v>
      </c>
      <c r="G56" s="148">
        <f>Uzun!A22</f>
        <v>15</v>
      </c>
      <c r="H56" s="147" t="s">
        <v>46</v>
      </c>
      <c r="I56" s="153"/>
      <c r="J56" s="147" t="str">
        <f>'YARIŞMA BİLGİLERİ'!$F$21</f>
        <v>Yıldız Erkekler</v>
      </c>
      <c r="K56" s="150" t="str">
        <f t="shared" si="2"/>
        <v>İzmir-2013-14 Öğretim Yılı Okullararası Puanlı  Atletizm Türkiye Birinciliği Yarışmaları</v>
      </c>
      <c r="L56" s="151" t="str">
        <f>Uzun!J$4</f>
        <v>1 Haziran 2014 11.00</v>
      </c>
      <c r="M56" s="151" t="s">
        <v>588</v>
      </c>
    </row>
    <row r="57" spans="1:13" s="143" customFormat="1" ht="26.25" customHeight="1">
      <c r="A57" s="145">
        <v>98</v>
      </c>
      <c r="B57" s="155" t="s">
        <v>46</v>
      </c>
      <c r="C57" s="146">
        <f>Uzun!D23</f>
        <v>36648</v>
      </c>
      <c r="D57" s="150" t="str">
        <f>Uzun!E23</f>
        <v>SABRİ AKTAN</v>
      </c>
      <c r="E57" s="150" t="str">
        <f>Uzun!F23</f>
        <v>BURSA ZÜBEYDE HANIM ORTAOKULU</v>
      </c>
      <c r="F57" s="190">
        <f>Uzun!K23</f>
        <v>465</v>
      </c>
      <c r="G57" s="148">
        <f>Uzun!A23</f>
        <v>16</v>
      </c>
      <c r="H57" s="147" t="s">
        <v>46</v>
      </c>
      <c r="I57" s="153"/>
      <c r="J57" s="147" t="str">
        <f>'YARIŞMA BİLGİLERİ'!$F$21</f>
        <v>Yıldız Erkekler</v>
      </c>
      <c r="K57" s="150" t="str">
        <f t="shared" si="2"/>
        <v>İzmir-2013-14 Öğretim Yılı Okullararası Puanlı  Atletizm Türkiye Birinciliği Yarışmaları</v>
      </c>
      <c r="L57" s="151" t="str">
        <f>Uzun!J$4</f>
        <v>1 Haziran 2014 11.00</v>
      </c>
      <c r="M57" s="151" t="s">
        <v>588</v>
      </c>
    </row>
    <row r="58" spans="1:13" s="143" customFormat="1" ht="26.25" customHeight="1">
      <c r="A58" s="145">
        <v>99</v>
      </c>
      <c r="B58" s="155" t="s">
        <v>46</v>
      </c>
      <c r="C58" s="146">
        <f>Uzun!D24</f>
        <v>36590</v>
      </c>
      <c r="D58" s="150" t="str">
        <f>Uzun!E24</f>
        <v>HARUN SAPKAMAK</v>
      </c>
      <c r="E58" s="150" t="str">
        <f>Uzun!F24</f>
        <v>SİİRT OSMAN DEMİR ORTAOKULU</v>
      </c>
      <c r="F58" s="190">
        <f>Uzun!K24</f>
        <v>460</v>
      </c>
      <c r="G58" s="148">
        <f>Uzun!A24</f>
        <v>17</v>
      </c>
      <c r="H58" s="147" t="s">
        <v>46</v>
      </c>
      <c r="I58" s="153"/>
      <c r="J58" s="147" t="str">
        <f>'YARIŞMA BİLGİLERİ'!$F$21</f>
        <v>Yıldız Erkekler</v>
      </c>
      <c r="K58" s="150" t="str">
        <f t="shared" si="2"/>
        <v>İzmir-2013-14 Öğretim Yılı Okullararası Puanlı  Atletizm Türkiye Birinciliği Yarışmaları</v>
      </c>
      <c r="L58" s="151" t="str">
        <f>Uzun!J$4</f>
        <v>1 Haziran 2014 11.00</v>
      </c>
      <c r="M58" s="151" t="s">
        <v>588</v>
      </c>
    </row>
    <row r="59" spans="1:13" s="143" customFormat="1" ht="26.25" customHeight="1">
      <c r="A59" s="145">
        <v>100</v>
      </c>
      <c r="B59" s="155" t="s">
        <v>46</v>
      </c>
      <c r="C59" s="146">
        <f>Uzun!D25</f>
        <v>36526</v>
      </c>
      <c r="D59" s="150" t="str">
        <f>Uzun!E25</f>
        <v>AHMET MUHAMMET KILIÇ</v>
      </c>
      <c r="E59" s="150" t="str">
        <f>Uzun!F25</f>
        <v>GAZİANTEP HATİCE BÜYÜKBEŞE ORT.</v>
      </c>
      <c r="F59" s="190">
        <f>Uzun!K25</f>
        <v>433</v>
      </c>
      <c r="G59" s="148">
        <f>Uzun!A25</f>
        <v>18</v>
      </c>
      <c r="H59" s="147" t="s">
        <v>46</v>
      </c>
      <c r="I59" s="153"/>
      <c r="J59" s="147" t="str">
        <f>'YARIŞMA BİLGİLERİ'!$F$21</f>
        <v>Yıldız Erkekler</v>
      </c>
      <c r="K59" s="150" t="str">
        <f t="shared" ref="K59:K67" si="3">CONCATENATE(K$1,"-",A$1)</f>
        <v>İzmir-2013-14 Öğretim Yılı Okullararası Puanlı  Atletizm Türkiye Birinciliği Yarışmaları</v>
      </c>
      <c r="L59" s="151" t="str">
        <f>Uzun!J$4</f>
        <v>1 Haziran 2014 11.00</v>
      </c>
      <c r="M59" s="151" t="s">
        <v>588</v>
      </c>
    </row>
    <row r="60" spans="1:13" s="143" customFormat="1" ht="26.25" customHeight="1">
      <c r="A60" s="145">
        <v>101</v>
      </c>
      <c r="B60" s="155" t="s">
        <v>46</v>
      </c>
      <c r="C60" s="146">
        <f>Uzun!D26</f>
        <v>37132</v>
      </c>
      <c r="D60" s="150" t="str">
        <f>Uzun!E26</f>
        <v>YASİN ÇALIŞCI</v>
      </c>
      <c r="E60" s="150" t="str">
        <f>Uzun!F26</f>
        <v>MUŞ NAMIK KEMAL YBO</v>
      </c>
      <c r="F60" s="190">
        <f>Uzun!K26</f>
        <v>432</v>
      </c>
      <c r="G60" s="148">
        <f>Uzun!A26</f>
        <v>19</v>
      </c>
      <c r="H60" s="147" t="s">
        <v>46</v>
      </c>
      <c r="I60" s="153"/>
      <c r="J60" s="147" t="str">
        <f>'YARIŞMA BİLGİLERİ'!$F$21</f>
        <v>Yıldız Erkekler</v>
      </c>
      <c r="K60" s="150" t="str">
        <f t="shared" si="3"/>
        <v>İzmir-2013-14 Öğretim Yılı Okullararası Puanlı  Atletizm Türkiye Birinciliği Yarışmaları</v>
      </c>
      <c r="L60" s="151" t="str">
        <f>Uzun!J$4</f>
        <v>1 Haziran 2014 11.00</v>
      </c>
      <c r="M60" s="151" t="s">
        <v>588</v>
      </c>
    </row>
    <row r="61" spans="1:13" s="143" customFormat="1" ht="26.25" customHeight="1">
      <c r="A61" s="145">
        <v>102</v>
      </c>
      <c r="B61" s="155" t="s">
        <v>46</v>
      </c>
      <c r="C61" s="146" t="str">
        <f>Uzun!D27</f>
        <v/>
      </c>
      <c r="D61" s="150" t="str">
        <f>Uzun!E27</f>
        <v/>
      </c>
      <c r="E61" s="150" t="str">
        <f>Uzun!F27</f>
        <v/>
      </c>
      <c r="F61" s="190" t="str">
        <f>Uzun!K27</f>
        <v/>
      </c>
      <c r="G61" s="148">
        <f>Uzun!A27</f>
        <v>20</v>
      </c>
      <c r="H61" s="147" t="s">
        <v>46</v>
      </c>
      <c r="I61" s="153"/>
      <c r="J61" s="147" t="str">
        <f>'YARIŞMA BİLGİLERİ'!$F$21</f>
        <v>Yıldız Erkekler</v>
      </c>
      <c r="K61" s="150" t="str">
        <f t="shared" si="3"/>
        <v>İzmir-2013-14 Öğretim Yılı Okullararası Puanlı  Atletizm Türkiye Birinciliği Yarışmaları</v>
      </c>
      <c r="L61" s="151" t="str">
        <f>Uzun!J$4</f>
        <v>1 Haziran 2014 11.00</v>
      </c>
      <c r="M61" s="151" t="s">
        <v>588</v>
      </c>
    </row>
    <row r="62" spans="1:13" s="143" customFormat="1" ht="26.25" customHeight="1">
      <c r="A62" s="145">
        <v>103</v>
      </c>
      <c r="B62" s="155" t="s">
        <v>46</v>
      </c>
      <c r="C62" s="146" t="str">
        <f>Uzun!D28</f>
        <v/>
      </c>
      <c r="D62" s="150" t="str">
        <f>Uzun!E28</f>
        <v/>
      </c>
      <c r="E62" s="150" t="str">
        <f>Uzun!F28</f>
        <v/>
      </c>
      <c r="F62" s="190" t="str">
        <f>Uzun!K28</f>
        <v/>
      </c>
      <c r="G62" s="148">
        <f>Uzun!A28</f>
        <v>21</v>
      </c>
      <c r="H62" s="147" t="s">
        <v>46</v>
      </c>
      <c r="I62" s="153"/>
      <c r="J62" s="147" t="str">
        <f>'YARIŞMA BİLGİLERİ'!$F$21</f>
        <v>Yıldız Erkekler</v>
      </c>
      <c r="K62" s="150" t="str">
        <f t="shared" si="3"/>
        <v>İzmir-2013-14 Öğretim Yılı Okullararası Puanlı  Atletizm Türkiye Birinciliği Yarışmaları</v>
      </c>
      <c r="L62" s="151" t="str">
        <f>Uzun!J$4</f>
        <v>1 Haziran 2014 11.00</v>
      </c>
      <c r="M62" s="151" t="s">
        <v>588</v>
      </c>
    </row>
    <row r="63" spans="1:13" s="143" customFormat="1" ht="26.25" customHeight="1">
      <c r="A63" s="145">
        <v>104</v>
      </c>
      <c r="B63" s="155" t="s">
        <v>46</v>
      </c>
      <c r="C63" s="146" t="str">
        <f>Uzun!D29</f>
        <v/>
      </c>
      <c r="D63" s="150" t="str">
        <f>Uzun!E29</f>
        <v/>
      </c>
      <c r="E63" s="150" t="str">
        <f>Uzun!F29</f>
        <v/>
      </c>
      <c r="F63" s="190" t="str">
        <f>Uzun!K29</f>
        <v/>
      </c>
      <c r="G63" s="148">
        <f>Uzun!A29</f>
        <v>22</v>
      </c>
      <c r="H63" s="147" t="s">
        <v>46</v>
      </c>
      <c r="I63" s="153"/>
      <c r="J63" s="147" t="str">
        <f>'YARIŞMA BİLGİLERİ'!$F$21</f>
        <v>Yıldız Erkekler</v>
      </c>
      <c r="K63" s="150" t="str">
        <f t="shared" si="3"/>
        <v>İzmir-2013-14 Öğretim Yılı Okullararası Puanlı  Atletizm Türkiye Birinciliği Yarışmaları</v>
      </c>
      <c r="L63" s="151" t="str">
        <f>Uzun!J$4</f>
        <v>1 Haziran 2014 11.00</v>
      </c>
      <c r="M63" s="151" t="s">
        <v>588</v>
      </c>
    </row>
    <row r="64" spans="1:13" s="143" customFormat="1" ht="26.25" customHeight="1">
      <c r="A64" s="145">
        <v>105</v>
      </c>
      <c r="B64" s="155" t="s">
        <v>46</v>
      </c>
      <c r="C64" s="146" t="str">
        <f>Uzun!D30</f>
        <v/>
      </c>
      <c r="D64" s="150" t="str">
        <f>Uzun!E30</f>
        <v/>
      </c>
      <c r="E64" s="150" t="str">
        <f>Uzun!F30</f>
        <v/>
      </c>
      <c r="F64" s="190" t="str">
        <f>Uzun!K30</f>
        <v/>
      </c>
      <c r="G64" s="148">
        <f>Uzun!A30</f>
        <v>23</v>
      </c>
      <c r="H64" s="147" t="s">
        <v>46</v>
      </c>
      <c r="I64" s="153"/>
      <c r="J64" s="147" t="str">
        <f>'YARIŞMA BİLGİLERİ'!$F$21</f>
        <v>Yıldız Erkekler</v>
      </c>
      <c r="K64" s="150" t="str">
        <f t="shared" si="3"/>
        <v>İzmir-2013-14 Öğretim Yılı Okullararası Puanlı  Atletizm Türkiye Birinciliği Yarışmaları</v>
      </c>
      <c r="L64" s="151" t="str">
        <f>Uzun!J$4</f>
        <v>1 Haziran 2014 11.00</v>
      </c>
      <c r="M64" s="151" t="s">
        <v>588</v>
      </c>
    </row>
    <row r="65" spans="1:13" s="143" customFormat="1" ht="26.25" customHeight="1">
      <c r="A65" s="145">
        <v>106</v>
      </c>
      <c r="B65" s="155" t="s">
        <v>46</v>
      </c>
      <c r="C65" s="146" t="str">
        <f>Uzun!D31</f>
        <v/>
      </c>
      <c r="D65" s="150" t="str">
        <f>Uzun!E31</f>
        <v/>
      </c>
      <c r="E65" s="150" t="str">
        <f>Uzun!F31</f>
        <v/>
      </c>
      <c r="F65" s="190" t="str">
        <f>Uzun!K31</f>
        <v/>
      </c>
      <c r="G65" s="148">
        <f>Uzun!A31</f>
        <v>24</v>
      </c>
      <c r="H65" s="147" t="s">
        <v>46</v>
      </c>
      <c r="I65" s="153"/>
      <c r="J65" s="147" t="str">
        <f>'YARIŞMA BİLGİLERİ'!$F$21</f>
        <v>Yıldız Erkekler</v>
      </c>
      <c r="K65" s="150" t="str">
        <f t="shared" si="3"/>
        <v>İzmir-2013-14 Öğretim Yılı Okullararası Puanlı  Atletizm Türkiye Birinciliği Yarışmaları</v>
      </c>
      <c r="L65" s="151" t="str">
        <f>Uzun!J$4</f>
        <v>1 Haziran 2014 11.00</v>
      </c>
      <c r="M65" s="151" t="s">
        <v>588</v>
      </c>
    </row>
    <row r="66" spans="1:13" s="143" customFormat="1" ht="26.25" customHeight="1">
      <c r="A66" s="145">
        <v>107</v>
      </c>
      <c r="B66" s="155" t="s">
        <v>46</v>
      </c>
      <c r="C66" s="146" t="str">
        <f>Uzun!D32</f>
        <v/>
      </c>
      <c r="D66" s="150" t="str">
        <f>Uzun!E32</f>
        <v/>
      </c>
      <c r="E66" s="150" t="str">
        <f>Uzun!F32</f>
        <v/>
      </c>
      <c r="F66" s="190" t="str">
        <f>Uzun!K32</f>
        <v/>
      </c>
      <c r="G66" s="148">
        <f>Uzun!A32</f>
        <v>25</v>
      </c>
      <c r="H66" s="147" t="s">
        <v>46</v>
      </c>
      <c r="I66" s="153"/>
      <c r="J66" s="147" t="str">
        <f>'YARIŞMA BİLGİLERİ'!$F$21</f>
        <v>Yıldız Erkekler</v>
      </c>
      <c r="K66" s="150" t="str">
        <f t="shared" si="3"/>
        <v>İzmir-2013-14 Öğretim Yılı Okullararası Puanlı  Atletizm Türkiye Birinciliği Yarışmaları</v>
      </c>
      <c r="L66" s="151" t="str">
        <f>Uzun!J$4</f>
        <v>1 Haziran 2014 11.00</v>
      </c>
      <c r="M66" s="151" t="s">
        <v>588</v>
      </c>
    </row>
    <row r="67" spans="1:13" s="143" customFormat="1" ht="26.25" customHeight="1">
      <c r="A67" s="145">
        <v>108</v>
      </c>
      <c r="B67" s="155" t="s">
        <v>46</v>
      </c>
      <c r="C67" s="146" t="str">
        <f>Uzun!D33</f>
        <v/>
      </c>
      <c r="D67" s="150" t="str">
        <f>Uzun!E33</f>
        <v/>
      </c>
      <c r="E67" s="150" t="str">
        <f>Uzun!F33</f>
        <v/>
      </c>
      <c r="F67" s="190" t="str">
        <f>Uzun!K33</f>
        <v/>
      </c>
      <c r="G67" s="148">
        <f>Uzun!A33</f>
        <v>26</v>
      </c>
      <c r="H67" s="147" t="s">
        <v>46</v>
      </c>
      <c r="I67" s="153"/>
      <c r="J67" s="147" t="str">
        <f>'YARIŞMA BİLGİLERİ'!$F$21</f>
        <v>Yıldız Erkekler</v>
      </c>
      <c r="K67" s="150" t="str">
        <f t="shared" si="3"/>
        <v>İzmir-2013-14 Öğretim Yılı Okullararası Puanlı  Atletizm Türkiye Birinciliği Yarışmaları</v>
      </c>
      <c r="L67" s="151" t="str">
        <f>Uzun!J$4</f>
        <v>1 Haziran 2014 11.00</v>
      </c>
      <c r="M67" s="151" t="s">
        <v>588</v>
      </c>
    </row>
    <row r="68" spans="1:13" s="143" customFormat="1" ht="26.25" customHeight="1">
      <c r="A68" s="145">
        <v>109</v>
      </c>
      <c r="B68" s="155" t="s">
        <v>46</v>
      </c>
      <c r="C68" s="146" t="str">
        <f>Uzun!D34</f>
        <v/>
      </c>
      <c r="D68" s="150" t="str">
        <f>Uzun!E34</f>
        <v/>
      </c>
      <c r="E68" s="150" t="str">
        <f>Uzun!F34</f>
        <v/>
      </c>
      <c r="F68" s="190" t="str">
        <f>Uzun!K34</f>
        <v/>
      </c>
      <c r="G68" s="148">
        <f>Uzun!A34</f>
        <v>27</v>
      </c>
      <c r="H68" s="147" t="s">
        <v>46</v>
      </c>
      <c r="I68" s="153"/>
      <c r="J68" s="147" t="str">
        <f>'YARIŞMA BİLGİLERİ'!$F$21</f>
        <v>Yıldız Erkekler</v>
      </c>
      <c r="K68" s="150" t="str">
        <f t="shared" ref="K68:K76" si="4">CONCATENATE(K$1,"-",A$1)</f>
        <v>İzmir-2013-14 Öğretim Yılı Okullararası Puanlı  Atletizm Türkiye Birinciliği Yarışmaları</v>
      </c>
      <c r="L68" s="151" t="str">
        <f>Uzun!J$4</f>
        <v>1 Haziran 2014 11.00</v>
      </c>
      <c r="M68" s="151" t="s">
        <v>588</v>
      </c>
    </row>
    <row r="69" spans="1:13" s="143" customFormat="1" ht="26.25" customHeight="1">
      <c r="A69" s="145">
        <v>110</v>
      </c>
      <c r="B69" s="155" t="s">
        <v>46</v>
      </c>
      <c r="C69" s="146" t="str">
        <f>Uzun!D35</f>
        <v/>
      </c>
      <c r="D69" s="150" t="str">
        <f>Uzun!E35</f>
        <v/>
      </c>
      <c r="E69" s="150" t="str">
        <f>Uzun!F35</f>
        <v/>
      </c>
      <c r="F69" s="190" t="str">
        <f>Uzun!K35</f>
        <v/>
      </c>
      <c r="G69" s="148">
        <f>Uzun!A35</f>
        <v>28</v>
      </c>
      <c r="H69" s="147" t="s">
        <v>46</v>
      </c>
      <c r="I69" s="153"/>
      <c r="J69" s="147" t="str">
        <f>'YARIŞMA BİLGİLERİ'!$F$21</f>
        <v>Yıldız Erkekler</v>
      </c>
      <c r="K69" s="150" t="str">
        <f t="shared" si="4"/>
        <v>İzmir-2013-14 Öğretim Yılı Okullararası Puanlı  Atletizm Türkiye Birinciliği Yarışmaları</v>
      </c>
      <c r="L69" s="151" t="str">
        <f>Uzun!J$4</f>
        <v>1 Haziran 2014 11.00</v>
      </c>
      <c r="M69" s="151" t="s">
        <v>588</v>
      </c>
    </row>
    <row r="70" spans="1:13" s="143" customFormat="1" ht="26.25" customHeight="1">
      <c r="A70" s="145">
        <v>111</v>
      </c>
      <c r="B70" s="155" t="s">
        <v>46</v>
      </c>
      <c r="C70" s="146" t="str">
        <f>Uzun!D36</f>
        <v/>
      </c>
      <c r="D70" s="150" t="str">
        <f>Uzun!E36</f>
        <v/>
      </c>
      <c r="E70" s="150" t="str">
        <f>Uzun!F36</f>
        <v/>
      </c>
      <c r="F70" s="190" t="str">
        <f>Uzun!K36</f>
        <v/>
      </c>
      <c r="G70" s="148">
        <f>Uzun!A36</f>
        <v>29</v>
      </c>
      <c r="H70" s="147" t="s">
        <v>46</v>
      </c>
      <c r="I70" s="153"/>
      <c r="J70" s="147" t="str">
        <f>'YARIŞMA BİLGİLERİ'!$F$21</f>
        <v>Yıldız Erkekler</v>
      </c>
      <c r="K70" s="150" t="str">
        <f t="shared" si="4"/>
        <v>İzmir-2013-14 Öğretim Yılı Okullararası Puanlı  Atletizm Türkiye Birinciliği Yarışmaları</v>
      </c>
      <c r="L70" s="151" t="str">
        <f>Uzun!J$4</f>
        <v>1 Haziran 2014 11.00</v>
      </c>
      <c r="M70" s="151" t="s">
        <v>588</v>
      </c>
    </row>
    <row r="71" spans="1:13" s="143" customFormat="1" ht="26.25" customHeight="1">
      <c r="A71" s="145">
        <v>112</v>
      </c>
      <c r="B71" s="155" t="s">
        <v>46</v>
      </c>
      <c r="C71" s="146" t="str">
        <f>Uzun!D37</f>
        <v/>
      </c>
      <c r="D71" s="150" t="str">
        <f>Uzun!E37</f>
        <v/>
      </c>
      <c r="E71" s="150" t="str">
        <f>Uzun!F37</f>
        <v/>
      </c>
      <c r="F71" s="190" t="str">
        <f>Uzun!K37</f>
        <v/>
      </c>
      <c r="G71" s="148">
        <f>Uzun!A37</f>
        <v>30</v>
      </c>
      <c r="H71" s="147" t="s">
        <v>46</v>
      </c>
      <c r="I71" s="153"/>
      <c r="J71" s="147" t="str">
        <f>'YARIŞMA BİLGİLERİ'!$F$21</f>
        <v>Yıldız Erkekler</v>
      </c>
      <c r="K71" s="150" t="str">
        <f t="shared" si="4"/>
        <v>İzmir-2013-14 Öğretim Yılı Okullararası Puanlı  Atletizm Türkiye Birinciliği Yarışmaları</v>
      </c>
      <c r="L71" s="151" t="str">
        <f>Uzun!J$4</f>
        <v>1 Haziran 2014 11.00</v>
      </c>
      <c r="M71" s="151" t="s">
        <v>588</v>
      </c>
    </row>
    <row r="72" spans="1:13" s="143" customFormat="1" ht="26.25" customHeight="1">
      <c r="A72" s="145">
        <v>113</v>
      </c>
      <c r="B72" s="155" t="s">
        <v>46</v>
      </c>
      <c r="C72" s="146" t="str">
        <f>Uzun!D38</f>
        <v/>
      </c>
      <c r="D72" s="150" t="str">
        <f>Uzun!E38</f>
        <v/>
      </c>
      <c r="E72" s="150" t="str">
        <f>Uzun!F38</f>
        <v/>
      </c>
      <c r="F72" s="190" t="str">
        <f>Uzun!K38</f>
        <v/>
      </c>
      <c r="G72" s="148">
        <f>Uzun!A38</f>
        <v>31</v>
      </c>
      <c r="H72" s="147" t="s">
        <v>46</v>
      </c>
      <c r="I72" s="153"/>
      <c r="J72" s="147" t="str">
        <f>'YARIŞMA BİLGİLERİ'!$F$21</f>
        <v>Yıldız Erkekler</v>
      </c>
      <c r="K72" s="150" t="str">
        <f t="shared" si="4"/>
        <v>İzmir-2013-14 Öğretim Yılı Okullararası Puanlı  Atletizm Türkiye Birinciliği Yarışmaları</v>
      </c>
      <c r="L72" s="151" t="str">
        <f>Uzun!J$4</f>
        <v>1 Haziran 2014 11.00</v>
      </c>
      <c r="M72" s="151" t="s">
        <v>588</v>
      </c>
    </row>
    <row r="73" spans="1:13" s="143" customFormat="1" ht="26.25" customHeight="1">
      <c r="A73" s="145">
        <v>114</v>
      </c>
      <c r="B73" s="155" t="s">
        <v>46</v>
      </c>
      <c r="C73" s="146" t="str">
        <f>Uzun!D39</f>
        <v/>
      </c>
      <c r="D73" s="150" t="str">
        <f>Uzun!E39</f>
        <v/>
      </c>
      <c r="E73" s="150" t="str">
        <f>Uzun!F39</f>
        <v/>
      </c>
      <c r="F73" s="190" t="str">
        <f>Uzun!K39</f>
        <v/>
      </c>
      <c r="G73" s="148">
        <f>Uzun!A39</f>
        <v>32</v>
      </c>
      <c r="H73" s="147" t="s">
        <v>46</v>
      </c>
      <c r="I73" s="153"/>
      <c r="J73" s="147" t="str">
        <f>'YARIŞMA BİLGİLERİ'!$F$21</f>
        <v>Yıldız Erkekler</v>
      </c>
      <c r="K73" s="150" t="str">
        <f t="shared" si="4"/>
        <v>İzmir-2013-14 Öğretim Yılı Okullararası Puanlı  Atletizm Türkiye Birinciliği Yarışmaları</v>
      </c>
      <c r="L73" s="151" t="str">
        <f>Uzun!J$4</f>
        <v>1 Haziran 2014 11.00</v>
      </c>
      <c r="M73" s="151" t="s">
        <v>588</v>
      </c>
    </row>
    <row r="74" spans="1:13" s="143" customFormat="1" ht="26.25" customHeight="1">
      <c r="A74" s="145">
        <v>115</v>
      </c>
      <c r="B74" s="155" t="s">
        <v>46</v>
      </c>
      <c r="C74" s="146" t="str">
        <f>Uzun!D40</f>
        <v/>
      </c>
      <c r="D74" s="150" t="str">
        <f>Uzun!E40</f>
        <v/>
      </c>
      <c r="E74" s="150" t="str">
        <f>Uzun!F40</f>
        <v/>
      </c>
      <c r="F74" s="190" t="str">
        <f>Uzun!K40</f>
        <v/>
      </c>
      <c r="G74" s="148">
        <f>Uzun!A40</f>
        <v>33</v>
      </c>
      <c r="H74" s="147" t="s">
        <v>46</v>
      </c>
      <c r="I74" s="153"/>
      <c r="J74" s="147" t="str">
        <f>'YARIŞMA BİLGİLERİ'!$F$21</f>
        <v>Yıldız Erkekler</v>
      </c>
      <c r="K74" s="150" t="str">
        <f t="shared" si="4"/>
        <v>İzmir-2013-14 Öğretim Yılı Okullararası Puanlı  Atletizm Türkiye Birinciliği Yarışmaları</v>
      </c>
      <c r="L74" s="151" t="str">
        <f>Uzun!J$4</f>
        <v>1 Haziran 2014 11.00</v>
      </c>
      <c r="M74" s="151" t="s">
        <v>588</v>
      </c>
    </row>
    <row r="75" spans="1:13" s="143" customFormat="1" ht="26.25" customHeight="1">
      <c r="A75" s="145">
        <v>116</v>
      </c>
      <c r="B75" s="155" t="s">
        <v>46</v>
      </c>
      <c r="C75" s="146" t="str">
        <f>Uzun!D41</f>
        <v/>
      </c>
      <c r="D75" s="150" t="str">
        <f>Uzun!E41</f>
        <v/>
      </c>
      <c r="E75" s="150" t="str">
        <f>Uzun!F41</f>
        <v/>
      </c>
      <c r="F75" s="190" t="str">
        <f>Uzun!K41</f>
        <v/>
      </c>
      <c r="G75" s="148">
        <f>Uzun!A41</f>
        <v>34</v>
      </c>
      <c r="H75" s="147" t="s">
        <v>46</v>
      </c>
      <c r="I75" s="153"/>
      <c r="J75" s="147" t="str">
        <f>'YARIŞMA BİLGİLERİ'!$F$21</f>
        <v>Yıldız Erkekler</v>
      </c>
      <c r="K75" s="150" t="str">
        <f t="shared" si="4"/>
        <v>İzmir-2013-14 Öğretim Yılı Okullararası Puanlı  Atletizm Türkiye Birinciliği Yarışmaları</v>
      </c>
      <c r="L75" s="151" t="str">
        <f>Uzun!J$4</f>
        <v>1 Haziran 2014 11.00</v>
      </c>
      <c r="M75" s="151" t="s">
        <v>588</v>
      </c>
    </row>
    <row r="76" spans="1:13" s="143" customFormat="1" ht="26.25" customHeight="1">
      <c r="A76" s="145">
        <v>117</v>
      </c>
      <c r="B76" s="155" t="s">
        <v>46</v>
      </c>
      <c r="C76" s="146" t="str">
        <f>Uzun!D42</f>
        <v/>
      </c>
      <c r="D76" s="150" t="str">
        <f>Uzun!E42</f>
        <v/>
      </c>
      <c r="E76" s="150" t="str">
        <f>Uzun!F42</f>
        <v/>
      </c>
      <c r="F76" s="190" t="str">
        <f>Uzun!K42</f>
        <v/>
      </c>
      <c r="G76" s="148">
        <f>Uzun!A42</f>
        <v>35</v>
      </c>
      <c r="H76" s="147" t="s">
        <v>46</v>
      </c>
      <c r="I76" s="153"/>
      <c r="J76" s="147" t="str">
        <f>'YARIŞMA BİLGİLERİ'!$F$21</f>
        <v>Yıldız Erkekler</v>
      </c>
      <c r="K76" s="150" t="str">
        <f t="shared" si="4"/>
        <v>İzmir-2013-14 Öğretim Yılı Okullararası Puanlı  Atletizm Türkiye Birinciliği Yarışmaları</v>
      </c>
      <c r="L76" s="151" t="str">
        <f>Uzun!J$4</f>
        <v>1 Haziran 2014 11.00</v>
      </c>
      <c r="M76" s="151" t="s">
        <v>588</v>
      </c>
    </row>
    <row r="77" spans="1:13" s="143" customFormat="1" ht="26.25" customHeight="1">
      <c r="A77" s="145">
        <v>118</v>
      </c>
      <c r="B77" s="155" t="s">
        <v>46</v>
      </c>
      <c r="C77" s="146" t="str">
        <f>Uzun!D43</f>
        <v/>
      </c>
      <c r="D77" s="150" t="str">
        <f>Uzun!E43</f>
        <v/>
      </c>
      <c r="E77" s="150" t="str">
        <f>Uzun!F43</f>
        <v/>
      </c>
      <c r="F77" s="190" t="str">
        <f>Uzun!K43</f>
        <v/>
      </c>
      <c r="G77" s="148">
        <f>Uzun!A43</f>
        <v>36</v>
      </c>
      <c r="H77" s="147" t="s">
        <v>46</v>
      </c>
      <c r="I77" s="153"/>
      <c r="J77" s="147" t="str">
        <f>'YARIŞMA BİLGİLERİ'!$F$21</f>
        <v>Yıldız Erkekler</v>
      </c>
      <c r="K77" s="150" t="str">
        <f t="shared" ref="K77:K82" si="5">CONCATENATE(K$1,"-",A$1)</f>
        <v>İzmir-2013-14 Öğretim Yılı Okullararası Puanlı  Atletizm Türkiye Birinciliği Yarışmaları</v>
      </c>
      <c r="L77" s="151" t="str">
        <f>Uzun!J$4</f>
        <v>1 Haziran 2014 11.00</v>
      </c>
      <c r="M77" s="151" t="s">
        <v>588</v>
      </c>
    </row>
    <row r="78" spans="1:13" s="143" customFormat="1" ht="26.25" customHeight="1">
      <c r="A78" s="145">
        <v>119</v>
      </c>
      <c r="B78" s="155" t="s">
        <v>46</v>
      </c>
      <c r="C78" s="146" t="str">
        <f>Uzun!D44</f>
        <v/>
      </c>
      <c r="D78" s="150" t="str">
        <f>Uzun!E44</f>
        <v/>
      </c>
      <c r="E78" s="150" t="str">
        <f>Uzun!F44</f>
        <v/>
      </c>
      <c r="F78" s="190" t="str">
        <f>Uzun!K44</f>
        <v/>
      </c>
      <c r="G78" s="148">
        <f>Uzun!A44</f>
        <v>37</v>
      </c>
      <c r="H78" s="147" t="s">
        <v>46</v>
      </c>
      <c r="I78" s="153"/>
      <c r="J78" s="147" t="str">
        <f>'YARIŞMA BİLGİLERİ'!$F$21</f>
        <v>Yıldız Erkekler</v>
      </c>
      <c r="K78" s="150" t="str">
        <f t="shared" si="5"/>
        <v>İzmir-2013-14 Öğretim Yılı Okullararası Puanlı  Atletizm Türkiye Birinciliği Yarışmaları</v>
      </c>
      <c r="L78" s="151" t="str">
        <f>Uzun!J$4</f>
        <v>1 Haziran 2014 11.00</v>
      </c>
      <c r="M78" s="151" t="s">
        <v>588</v>
      </c>
    </row>
    <row r="79" spans="1:13" s="143" customFormat="1" ht="26.25" customHeight="1">
      <c r="A79" s="145">
        <v>120</v>
      </c>
      <c r="B79" s="155" t="s">
        <v>46</v>
      </c>
      <c r="C79" s="146" t="str">
        <f>Uzun!D45</f>
        <v/>
      </c>
      <c r="D79" s="150" t="str">
        <f>Uzun!E45</f>
        <v/>
      </c>
      <c r="E79" s="150" t="str">
        <f>Uzun!F45</f>
        <v/>
      </c>
      <c r="F79" s="190" t="str">
        <f>Uzun!K45</f>
        <v/>
      </c>
      <c r="G79" s="148">
        <f>Uzun!A45</f>
        <v>38</v>
      </c>
      <c r="H79" s="147" t="s">
        <v>46</v>
      </c>
      <c r="I79" s="153"/>
      <c r="J79" s="147" t="str">
        <f>'YARIŞMA BİLGİLERİ'!$F$21</f>
        <v>Yıldız Erkekler</v>
      </c>
      <c r="K79" s="150" t="str">
        <f t="shared" si="5"/>
        <v>İzmir-2013-14 Öğretim Yılı Okullararası Puanlı  Atletizm Türkiye Birinciliği Yarışmaları</v>
      </c>
      <c r="L79" s="151" t="str">
        <f>Uzun!J$4</f>
        <v>1 Haziran 2014 11.00</v>
      </c>
      <c r="M79" s="151" t="s">
        <v>588</v>
      </c>
    </row>
    <row r="80" spans="1:13" s="143" customFormat="1" ht="26.25" customHeight="1">
      <c r="A80" s="145">
        <v>121</v>
      </c>
      <c r="B80" s="155" t="s">
        <v>46</v>
      </c>
      <c r="C80" s="146" t="str">
        <f>Uzun!D46</f>
        <v/>
      </c>
      <c r="D80" s="150" t="str">
        <f>Uzun!E46</f>
        <v/>
      </c>
      <c r="E80" s="150" t="str">
        <f>Uzun!F46</f>
        <v/>
      </c>
      <c r="F80" s="190" t="str">
        <f>Uzun!K46</f>
        <v/>
      </c>
      <c r="G80" s="148">
        <f>Uzun!A46</f>
        <v>39</v>
      </c>
      <c r="H80" s="147" t="s">
        <v>46</v>
      </c>
      <c r="I80" s="153"/>
      <c r="J80" s="147" t="str">
        <f>'YARIŞMA BİLGİLERİ'!$F$21</f>
        <v>Yıldız Erkekler</v>
      </c>
      <c r="K80" s="150" t="str">
        <f t="shared" si="5"/>
        <v>İzmir-2013-14 Öğretim Yılı Okullararası Puanlı  Atletizm Türkiye Birinciliği Yarışmaları</v>
      </c>
      <c r="L80" s="151" t="str">
        <f>Uzun!J$4</f>
        <v>1 Haziran 2014 11.00</v>
      </c>
      <c r="M80" s="151" t="s">
        <v>588</v>
      </c>
    </row>
    <row r="81" spans="1:13" s="143" customFormat="1" ht="26.25" customHeight="1">
      <c r="A81" s="145">
        <v>122</v>
      </c>
      <c r="B81" s="155" t="s">
        <v>46</v>
      </c>
      <c r="C81" s="146" t="str">
        <f>Uzun!D47</f>
        <v/>
      </c>
      <c r="D81" s="150" t="str">
        <f>Uzun!E47</f>
        <v/>
      </c>
      <c r="E81" s="150" t="str">
        <f>Uzun!F47</f>
        <v/>
      </c>
      <c r="F81" s="190" t="str">
        <f>Uzun!K47</f>
        <v/>
      </c>
      <c r="G81" s="148">
        <f>Uzun!A47</f>
        <v>40</v>
      </c>
      <c r="H81" s="147" t="s">
        <v>46</v>
      </c>
      <c r="I81" s="153"/>
      <c r="J81" s="147" t="str">
        <f>'YARIŞMA BİLGİLERİ'!$F$21</f>
        <v>Yıldız Erkekler</v>
      </c>
      <c r="K81" s="150" t="str">
        <f t="shared" si="5"/>
        <v>İzmir-2013-14 Öğretim Yılı Okullararası Puanlı  Atletizm Türkiye Birinciliği Yarışmaları</v>
      </c>
      <c r="L81" s="151" t="str">
        <f>Uzun!J$4</f>
        <v>1 Haziran 2014 11.00</v>
      </c>
      <c r="M81" s="151" t="s">
        <v>588</v>
      </c>
    </row>
    <row r="82" spans="1:13" s="143" customFormat="1" ht="26.25" customHeight="1">
      <c r="A82" s="145">
        <v>123</v>
      </c>
      <c r="B82" s="155" t="s">
        <v>47</v>
      </c>
      <c r="C82" s="146">
        <f>Yüksek!D8</f>
        <v>36679</v>
      </c>
      <c r="D82" s="150" t="str">
        <f>Yüksek!E8</f>
        <v>KUBİLAY TOK</v>
      </c>
      <c r="E82" s="150" t="str">
        <f>Yüksek!F8</f>
        <v>KKTC YAKIN DOĞU KOLEJİ</v>
      </c>
      <c r="F82" s="190">
        <f>Yüksek!AG8</f>
        <v>177</v>
      </c>
      <c r="G82" s="148">
        <f>Yüksek!A8</f>
        <v>1</v>
      </c>
      <c r="H82" s="147" t="s">
        <v>47</v>
      </c>
      <c r="I82" s="153"/>
      <c r="J82" s="147" t="str">
        <f>'YARIŞMA BİLGİLERİ'!$F$21</f>
        <v>Yıldız Erkekler</v>
      </c>
      <c r="K82" s="150" t="str">
        <f t="shared" si="5"/>
        <v>İzmir-2013-14 Öğretim Yılı Okullararası Puanlı  Atletizm Türkiye Birinciliği Yarışmaları</v>
      </c>
      <c r="L82" s="151" t="e">
        <f>Yüksek!#REF!</f>
        <v>#REF!</v>
      </c>
      <c r="M82" s="151" t="s">
        <v>588</v>
      </c>
    </row>
    <row r="83" spans="1:13" s="143" customFormat="1" ht="26.25" customHeight="1">
      <c r="A83" s="145">
        <v>124</v>
      </c>
      <c r="B83" s="155" t="s">
        <v>47</v>
      </c>
      <c r="C83" s="146">
        <f>Yüksek!D9</f>
        <v>36674</v>
      </c>
      <c r="D83" s="150" t="str">
        <f>Yüksek!E9</f>
        <v>BERKAY ŞİMŞEK (F)</v>
      </c>
      <c r="E83" s="150" t="str">
        <f>Yüksek!F9</f>
        <v>ÖZEL AYDINLIK ORTAOKULU</v>
      </c>
      <c r="F83" s="190">
        <f>Yüksek!AG9</f>
        <v>177</v>
      </c>
      <c r="G83" s="148">
        <f>Yüksek!A9</f>
        <v>2</v>
      </c>
      <c r="H83" s="147" t="s">
        <v>47</v>
      </c>
      <c r="I83" s="153"/>
      <c r="J83" s="147" t="str">
        <f>'YARIŞMA BİLGİLERİ'!$F$21</f>
        <v>Yıldız Erkekler</v>
      </c>
      <c r="K83" s="150" t="str">
        <f t="shared" ref="K83:K106" si="6">CONCATENATE(K$1,"-",A$1)</f>
        <v>İzmir-2013-14 Öğretim Yılı Okullararası Puanlı  Atletizm Türkiye Birinciliği Yarışmaları</v>
      </c>
      <c r="L83" s="151" t="e">
        <f>Yüksek!#REF!</f>
        <v>#REF!</v>
      </c>
      <c r="M83" s="151" t="s">
        <v>588</v>
      </c>
    </row>
    <row r="84" spans="1:13" s="143" customFormat="1" ht="26.25" customHeight="1">
      <c r="A84" s="145">
        <v>125</v>
      </c>
      <c r="B84" s="155" t="s">
        <v>47</v>
      </c>
      <c r="C84" s="146">
        <f>Yüksek!D10</f>
        <v>36606</v>
      </c>
      <c r="D84" s="150" t="str">
        <f>Yüksek!E10</f>
        <v>EGE MELEK (F)</v>
      </c>
      <c r="E84" s="150" t="str">
        <f>Yüksek!F10</f>
        <v>ŞEKER ORTAOKULU</v>
      </c>
      <c r="F84" s="190">
        <f>Yüksek!AG10</f>
        <v>171</v>
      </c>
      <c r="G84" s="148">
        <f>Yüksek!A10</f>
        <v>3</v>
      </c>
      <c r="H84" s="147" t="s">
        <v>47</v>
      </c>
      <c r="I84" s="153"/>
      <c r="J84" s="147" t="str">
        <f>'YARIŞMA BİLGİLERİ'!$F$21</f>
        <v>Yıldız Erkekler</v>
      </c>
      <c r="K84" s="150" t="str">
        <f t="shared" si="6"/>
        <v>İzmir-2013-14 Öğretim Yılı Okullararası Puanlı  Atletizm Türkiye Birinciliği Yarışmaları</v>
      </c>
      <c r="L84" s="151" t="e">
        <f>Yüksek!#REF!</f>
        <v>#REF!</v>
      </c>
      <c r="M84" s="151" t="s">
        <v>588</v>
      </c>
    </row>
    <row r="85" spans="1:13" s="143" customFormat="1" ht="26.25" customHeight="1">
      <c r="A85" s="145">
        <v>126</v>
      </c>
      <c r="B85" s="155" t="s">
        <v>47</v>
      </c>
      <c r="C85" s="146" t="str">
        <f>Yüksek!D11</f>
        <v>08,03,2000</v>
      </c>
      <c r="D85" s="150" t="str">
        <f>Yüksek!E11</f>
        <v>VEYSEL TUNÇ (F)</v>
      </c>
      <c r="E85" s="150" t="str">
        <f>Yüksek!F11</f>
        <v>ÇUKUROVA AKŞEMSETTİN ORTAOKULU</v>
      </c>
      <c r="F85" s="190">
        <f>Yüksek!AG11</f>
        <v>171</v>
      </c>
      <c r="G85" s="148">
        <f>Yüksek!A11</f>
        <v>4</v>
      </c>
      <c r="H85" s="147" t="s">
        <v>47</v>
      </c>
      <c r="I85" s="153"/>
      <c r="J85" s="147" t="str">
        <f>'YARIŞMA BİLGİLERİ'!$F$21</f>
        <v>Yıldız Erkekler</v>
      </c>
      <c r="K85" s="150" t="str">
        <f t="shared" si="6"/>
        <v>İzmir-2013-14 Öğretim Yılı Okullararası Puanlı  Atletizm Türkiye Birinciliği Yarışmaları</v>
      </c>
      <c r="L85" s="151" t="e">
        <f>Yüksek!#REF!</f>
        <v>#REF!</v>
      </c>
      <c r="M85" s="151" t="s">
        <v>588</v>
      </c>
    </row>
    <row r="86" spans="1:13" s="143" customFormat="1" ht="26.25" customHeight="1">
      <c r="A86" s="145">
        <v>127</v>
      </c>
      <c r="B86" s="155" t="s">
        <v>47</v>
      </c>
      <c r="C86" s="146" t="str">
        <f>Yüksek!D12</f>
        <v>-</v>
      </c>
      <c r="D86" s="150" t="str">
        <f>Yüksek!E12</f>
        <v>GÖKALP KURT (F)</v>
      </c>
      <c r="E86" s="150" t="str">
        <f>Yüksek!F12</f>
        <v>ŞÜKÜFE NİHAL ORTAOKULU</v>
      </c>
      <c r="F86" s="190">
        <f>Yüksek!AG12</f>
        <v>165</v>
      </c>
      <c r="G86" s="148">
        <f>Yüksek!A12</f>
        <v>5</v>
      </c>
      <c r="H86" s="147" t="s">
        <v>47</v>
      </c>
      <c r="I86" s="153"/>
      <c r="J86" s="147" t="str">
        <f>'YARIŞMA BİLGİLERİ'!$F$21</f>
        <v>Yıldız Erkekler</v>
      </c>
      <c r="K86" s="150" t="str">
        <f t="shared" si="6"/>
        <v>İzmir-2013-14 Öğretim Yılı Okullararası Puanlı  Atletizm Türkiye Birinciliği Yarışmaları</v>
      </c>
      <c r="L86" s="151" t="e">
        <f>Yüksek!#REF!</f>
        <v>#REF!</v>
      </c>
      <c r="M86" s="151" t="s">
        <v>588</v>
      </c>
    </row>
    <row r="87" spans="1:13" s="143" customFormat="1" ht="26.25" customHeight="1">
      <c r="A87" s="145">
        <v>128</v>
      </c>
      <c r="B87" s="155" t="s">
        <v>47</v>
      </c>
      <c r="C87" s="146" t="str">
        <f>Yüksek!D13</f>
        <v>17.04.2001</v>
      </c>
      <c r="D87" s="150" t="str">
        <f>Yüksek!E13</f>
        <v>AHMET İLBARS (F)</v>
      </c>
      <c r="E87" s="150" t="str">
        <f>Yüksek!F13</f>
        <v>SUNGURLU FATİH ORTAOKULU</v>
      </c>
      <c r="F87" s="190">
        <f>Yüksek!AG13</f>
        <v>162</v>
      </c>
      <c r="G87" s="148">
        <f>Yüksek!A13</f>
        <v>6</v>
      </c>
      <c r="H87" s="147" t="s">
        <v>47</v>
      </c>
      <c r="I87" s="153"/>
      <c r="J87" s="147" t="str">
        <f>'YARIŞMA BİLGİLERİ'!$F$21</f>
        <v>Yıldız Erkekler</v>
      </c>
      <c r="K87" s="150" t="str">
        <f t="shared" si="6"/>
        <v>İzmir-2013-14 Öğretim Yılı Okullararası Puanlı  Atletizm Türkiye Birinciliği Yarışmaları</v>
      </c>
      <c r="L87" s="151" t="e">
        <f>Yüksek!#REF!</f>
        <v>#REF!</v>
      </c>
      <c r="M87" s="151" t="s">
        <v>588</v>
      </c>
    </row>
    <row r="88" spans="1:13" s="143" customFormat="1" ht="26.25" customHeight="1">
      <c r="A88" s="145">
        <v>129</v>
      </c>
      <c r="B88" s="155" t="s">
        <v>47</v>
      </c>
      <c r="C88" s="146">
        <f>Yüksek!D14</f>
        <v>37049</v>
      </c>
      <c r="D88" s="150" t="str">
        <f>Yüksek!E14</f>
        <v>METEHAN ACAR (F)</v>
      </c>
      <c r="E88" s="150" t="str">
        <f>Yüksek!F14</f>
        <v>LADİK TAYYAR MEHMET PAŞA ORTAOKULU</v>
      </c>
      <c r="F88" s="190">
        <f>Yüksek!AG14</f>
        <v>159</v>
      </c>
      <c r="G88" s="148">
        <f>Yüksek!A14</f>
        <v>7</v>
      </c>
      <c r="H88" s="147" t="s">
        <v>47</v>
      </c>
      <c r="I88" s="153"/>
      <c r="J88" s="147" t="str">
        <f>'YARIŞMA BİLGİLERİ'!$F$21</f>
        <v>Yıldız Erkekler</v>
      </c>
      <c r="K88" s="150" t="str">
        <f t="shared" si="6"/>
        <v>İzmir-2013-14 Öğretim Yılı Okullararası Puanlı  Atletizm Türkiye Birinciliği Yarışmaları</v>
      </c>
      <c r="L88" s="151" t="e">
        <f>Yüksek!#REF!</f>
        <v>#REF!</v>
      </c>
      <c r="M88" s="151" t="s">
        <v>588</v>
      </c>
    </row>
    <row r="89" spans="1:13" s="143" customFormat="1" ht="26.25" customHeight="1">
      <c r="A89" s="145">
        <v>130</v>
      </c>
      <c r="B89" s="155" t="s">
        <v>47</v>
      </c>
      <c r="C89" s="146">
        <f>Yüksek!D15</f>
        <v>36984</v>
      </c>
      <c r="D89" s="150" t="str">
        <f>Yüksek!E15</f>
        <v>AHMET CAN SÜRAL (F)</v>
      </c>
      <c r="E89" s="150" t="str">
        <f>Yüksek!F15</f>
        <v>DALAMAN CUMHURİYET ORTAOKULU</v>
      </c>
      <c r="F89" s="190">
        <f>Yüksek!AG15</f>
        <v>159</v>
      </c>
      <c r="G89" s="148">
        <f>Yüksek!A15</f>
        <v>8</v>
      </c>
      <c r="H89" s="147" t="s">
        <v>47</v>
      </c>
      <c r="I89" s="153"/>
      <c r="J89" s="147" t="str">
        <f>'YARIŞMA BİLGİLERİ'!$F$21</f>
        <v>Yıldız Erkekler</v>
      </c>
      <c r="K89" s="150" t="str">
        <f t="shared" si="6"/>
        <v>İzmir-2013-14 Öğretim Yılı Okullararası Puanlı  Atletizm Türkiye Birinciliği Yarışmaları</v>
      </c>
      <c r="L89" s="151" t="e">
        <f>Yüksek!#REF!</f>
        <v>#REF!</v>
      </c>
      <c r="M89" s="151" t="s">
        <v>588</v>
      </c>
    </row>
    <row r="90" spans="1:13" s="143" customFormat="1" ht="26.25" customHeight="1">
      <c r="A90" s="145">
        <v>131</v>
      </c>
      <c r="B90" s="155" t="s">
        <v>47</v>
      </c>
      <c r="C90" s="146">
        <f>Yüksek!D16</f>
        <v>36726</v>
      </c>
      <c r="D90" s="150" t="str">
        <f>Yüksek!E16</f>
        <v>AYTUNÇ ÇELEBİ</v>
      </c>
      <c r="E90" s="150" t="str">
        <f>Yüksek!F16</f>
        <v>MERSİN-SİLİFKE ATATÜRK ORTAOKULU</v>
      </c>
      <c r="F90" s="190">
        <f>Yüksek!AG16</f>
        <v>159</v>
      </c>
      <c r="G90" s="148">
        <f>Yüksek!A16</f>
        <v>9</v>
      </c>
      <c r="H90" s="147" t="s">
        <v>47</v>
      </c>
      <c r="I90" s="153"/>
      <c r="J90" s="147" t="str">
        <f>'YARIŞMA BİLGİLERİ'!$F$21</f>
        <v>Yıldız Erkekler</v>
      </c>
      <c r="K90" s="150" t="str">
        <f t="shared" si="6"/>
        <v>İzmir-2013-14 Öğretim Yılı Okullararası Puanlı  Atletizm Türkiye Birinciliği Yarışmaları</v>
      </c>
      <c r="L90" s="151" t="e">
        <f>Yüksek!#REF!</f>
        <v>#REF!</v>
      </c>
      <c r="M90" s="151" t="s">
        <v>588</v>
      </c>
    </row>
    <row r="91" spans="1:13" s="143" customFormat="1" ht="26.25" customHeight="1">
      <c r="A91" s="145">
        <v>132</v>
      </c>
      <c r="B91" s="155" t="s">
        <v>47</v>
      </c>
      <c r="C91" s="146">
        <f>Yüksek!D17</f>
        <v>36974</v>
      </c>
      <c r="D91" s="150" t="str">
        <f>Yüksek!E17</f>
        <v>CİHAT ÖZKAYA (F)</v>
      </c>
      <c r="E91" s="150" t="str">
        <f>Yüksek!F17</f>
        <v>KARAPINAR ORTAOKULU</v>
      </c>
      <c r="F91" s="190">
        <f>Yüksek!AG17</f>
        <v>156</v>
      </c>
      <c r="G91" s="148">
        <f>Yüksek!A17</f>
        <v>10</v>
      </c>
      <c r="H91" s="147" t="s">
        <v>47</v>
      </c>
      <c r="I91" s="153"/>
      <c r="J91" s="147" t="str">
        <f>'YARIŞMA BİLGİLERİ'!$F$21</f>
        <v>Yıldız Erkekler</v>
      </c>
      <c r="K91" s="150" t="str">
        <f t="shared" si="6"/>
        <v>İzmir-2013-14 Öğretim Yılı Okullararası Puanlı  Atletizm Türkiye Birinciliği Yarışmaları</v>
      </c>
      <c r="L91" s="151" t="e">
        <f>Yüksek!#REF!</f>
        <v>#REF!</v>
      </c>
      <c r="M91" s="151" t="s">
        <v>588</v>
      </c>
    </row>
    <row r="92" spans="1:13" s="143" customFormat="1" ht="26.25" customHeight="1">
      <c r="A92" s="145">
        <v>133</v>
      </c>
      <c r="B92" s="155" t="s">
        <v>47</v>
      </c>
      <c r="C92" s="146">
        <f>Yüksek!D18</f>
        <v>36693</v>
      </c>
      <c r="D92" s="150" t="str">
        <f>Yüksek!E18</f>
        <v>SEDAT TUNAHAN TORUN (F)</v>
      </c>
      <c r="E92" s="150" t="str">
        <f>Yüksek!F18</f>
        <v xml:space="preserve">EYNESİL ŞEHİT ŞAHİN ABANOZ ORTAOKULU </v>
      </c>
      <c r="F92" s="190">
        <f>Yüksek!AG18</f>
        <v>156</v>
      </c>
      <c r="G92" s="148">
        <f>Yüksek!A18</f>
        <v>11</v>
      </c>
      <c r="H92" s="147" t="s">
        <v>47</v>
      </c>
      <c r="I92" s="153"/>
      <c r="J92" s="147" t="str">
        <f>'YARIŞMA BİLGİLERİ'!$F$21</f>
        <v>Yıldız Erkekler</v>
      </c>
      <c r="K92" s="150" t="str">
        <f t="shared" si="6"/>
        <v>İzmir-2013-14 Öğretim Yılı Okullararası Puanlı  Atletizm Türkiye Birinciliği Yarışmaları</v>
      </c>
      <c r="L92" s="151" t="e">
        <f>Yüksek!#REF!</f>
        <v>#REF!</v>
      </c>
      <c r="M92" s="151" t="s">
        <v>588</v>
      </c>
    </row>
    <row r="93" spans="1:13" s="143" customFormat="1" ht="26.25" customHeight="1">
      <c r="A93" s="145">
        <v>134</v>
      </c>
      <c r="B93" s="155" t="s">
        <v>47</v>
      </c>
      <c r="C93" s="146">
        <f>Yüksek!D19</f>
        <v>37062</v>
      </c>
      <c r="D93" s="150" t="str">
        <f>Yüksek!E19</f>
        <v>GÖKHAN BEŞİR</v>
      </c>
      <c r="E93" s="150" t="str">
        <f>Yüksek!F19</f>
        <v>SAMSUN- İLKADIM TICARET VE SANAYI ODASI  ORTAOKULU</v>
      </c>
      <c r="F93" s="190">
        <f>Yüksek!AG19</f>
        <v>150</v>
      </c>
      <c r="G93" s="148">
        <f>Yüksek!A19</f>
        <v>12</v>
      </c>
      <c r="H93" s="147" t="s">
        <v>47</v>
      </c>
      <c r="I93" s="153"/>
      <c r="J93" s="147" t="str">
        <f>'YARIŞMA BİLGİLERİ'!$F$21</f>
        <v>Yıldız Erkekler</v>
      </c>
      <c r="K93" s="150" t="str">
        <f t="shared" si="6"/>
        <v>İzmir-2013-14 Öğretim Yılı Okullararası Puanlı  Atletizm Türkiye Birinciliği Yarışmaları</v>
      </c>
      <c r="L93" s="151" t="e">
        <f>Yüksek!#REF!</f>
        <v>#REF!</v>
      </c>
      <c r="M93" s="151" t="s">
        <v>588</v>
      </c>
    </row>
    <row r="94" spans="1:13" s="143" customFormat="1" ht="26.25" customHeight="1">
      <c r="A94" s="145">
        <v>135</v>
      </c>
      <c r="B94" s="155" t="s">
        <v>47</v>
      </c>
      <c r="C94" s="146">
        <f>Yüksek!D20</f>
        <v>36934</v>
      </c>
      <c r="D94" s="150" t="str">
        <f>Yüksek!E20</f>
        <v>Çağrı KARABEY</v>
      </c>
      <c r="E94" s="150" t="str">
        <f>Yüksek!F20</f>
        <v>SİVAS ZİYA GÖKALP O.O</v>
      </c>
      <c r="F94" s="190">
        <f>Yüksek!AG20</f>
        <v>150</v>
      </c>
      <c r="G94" s="148">
        <f>Yüksek!A20</f>
        <v>13</v>
      </c>
      <c r="H94" s="147" t="s">
        <v>47</v>
      </c>
      <c r="I94" s="153"/>
      <c r="J94" s="147" t="str">
        <f>'YARIŞMA BİLGİLERİ'!$F$21</f>
        <v>Yıldız Erkekler</v>
      </c>
      <c r="K94" s="150" t="str">
        <f t="shared" si="6"/>
        <v>İzmir-2013-14 Öğretim Yılı Okullararası Puanlı  Atletizm Türkiye Birinciliği Yarışmaları</v>
      </c>
      <c r="L94" s="151" t="e">
        <f>Yüksek!#REF!</f>
        <v>#REF!</v>
      </c>
      <c r="M94" s="151" t="s">
        <v>588</v>
      </c>
    </row>
    <row r="95" spans="1:13" s="143" customFormat="1" ht="26.25" customHeight="1">
      <c r="A95" s="145">
        <v>136</v>
      </c>
      <c r="B95" s="155" t="s">
        <v>47</v>
      </c>
      <c r="C95" s="146">
        <f>Yüksek!D21</f>
        <v>36702</v>
      </c>
      <c r="D95" s="150" t="str">
        <f>Yüksek!E21</f>
        <v>EROL CEMİL SINAR</v>
      </c>
      <c r="E95" s="150" t="str">
        <f>Yüksek!F21</f>
        <v>KKTC OĞUZ VELİ ORTAOKULU</v>
      </c>
      <c r="F95" s="190">
        <f>Yüksek!AG21</f>
        <v>150</v>
      </c>
      <c r="G95" s="148">
        <f>Yüksek!A21</f>
        <v>14</v>
      </c>
      <c r="H95" s="147" t="s">
        <v>47</v>
      </c>
      <c r="I95" s="153"/>
      <c r="J95" s="147" t="str">
        <f>'YARIŞMA BİLGİLERİ'!$F$21</f>
        <v>Yıldız Erkekler</v>
      </c>
      <c r="K95" s="150" t="str">
        <f t="shared" si="6"/>
        <v>İzmir-2013-14 Öğretim Yılı Okullararası Puanlı  Atletizm Türkiye Birinciliği Yarışmaları</v>
      </c>
      <c r="L95" s="151" t="e">
        <f>Yüksek!#REF!</f>
        <v>#REF!</v>
      </c>
      <c r="M95" s="151" t="s">
        <v>588</v>
      </c>
    </row>
    <row r="96" spans="1:13" s="143" customFormat="1" ht="26.25" customHeight="1">
      <c r="A96" s="145">
        <v>137</v>
      </c>
      <c r="B96" s="155" t="s">
        <v>47</v>
      </c>
      <c r="C96" s="146">
        <f>Yüksek!D22</f>
        <v>36892</v>
      </c>
      <c r="D96" s="150" t="str">
        <f>Yüksek!E22</f>
        <v>LEVENT YILMAZ</v>
      </c>
      <c r="E96" s="150" t="str">
        <f>Yüksek!F22</f>
        <v>ESKİŞEHİR-ŞEHİT ALİ GAFFAR OKKAN ORTAOKULU</v>
      </c>
      <c r="F96" s="190">
        <f>Yüksek!AG22</f>
        <v>150</v>
      </c>
      <c r="G96" s="148">
        <f>Yüksek!A22</f>
        <v>15</v>
      </c>
      <c r="H96" s="147" t="s">
        <v>47</v>
      </c>
      <c r="I96" s="153"/>
      <c r="J96" s="147" t="str">
        <f>'YARIŞMA BİLGİLERİ'!$F$21</f>
        <v>Yıldız Erkekler</v>
      </c>
      <c r="K96" s="150" t="str">
        <f t="shared" si="6"/>
        <v>İzmir-2013-14 Öğretim Yılı Okullararası Puanlı  Atletizm Türkiye Birinciliği Yarışmaları</v>
      </c>
      <c r="L96" s="151" t="e">
        <f>Yüksek!#REF!</f>
        <v>#REF!</v>
      </c>
      <c r="M96" s="151" t="s">
        <v>588</v>
      </c>
    </row>
    <row r="97" spans="1:13" s="143" customFormat="1" ht="26.25" customHeight="1">
      <c r="A97" s="145">
        <v>138</v>
      </c>
      <c r="B97" s="155" t="s">
        <v>47</v>
      </c>
      <c r="C97" s="146" t="str">
        <f>Yüksek!D23</f>
        <v>-</v>
      </c>
      <c r="D97" s="150" t="str">
        <f>Yüksek!E23</f>
        <v>EMİN BURAK ÇAPA (F)</v>
      </c>
      <c r="E97" s="150" t="str">
        <f>Yüksek!F23</f>
        <v>İZMİT NUH ÇİMENTO ORTAOKULU</v>
      </c>
      <c r="F97" s="190">
        <f>Yüksek!AG23</f>
        <v>150</v>
      </c>
      <c r="G97" s="148">
        <f>Yüksek!A23</f>
        <v>16</v>
      </c>
      <c r="H97" s="147" t="s">
        <v>47</v>
      </c>
      <c r="I97" s="153"/>
      <c r="J97" s="147" t="str">
        <f>'YARIŞMA BİLGİLERİ'!$F$21</f>
        <v>Yıldız Erkekler</v>
      </c>
      <c r="K97" s="150" t="str">
        <f t="shared" si="6"/>
        <v>İzmir-2013-14 Öğretim Yılı Okullararası Puanlı  Atletizm Türkiye Birinciliği Yarışmaları</v>
      </c>
      <c r="L97" s="151" t="e">
        <f>Yüksek!#REF!</f>
        <v>#REF!</v>
      </c>
      <c r="M97" s="151" t="s">
        <v>588</v>
      </c>
    </row>
    <row r="98" spans="1:13" s="143" customFormat="1" ht="26.25" customHeight="1">
      <c r="A98" s="145">
        <v>139</v>
      </c>
      <c r="B98" s="155" t="s">
        <v>47</v>
      </c>
      <c r="C98" s="146">
        <f>Yüksek!D24</f>
        <v>36726</v>
      </c>
      <c r="D98" s="150" t="str">
        <f>Yüksek!E24</f>
        <v>MERT GÜNERHAN</v>
      </c>
      <c r="E98" s="150" t="str">
        <f>Yüksek!F24</f>
        <v>İSTANBUL-PENDİK 75.YIL MESUT YILMAZ ORTA O.</v>
      </c>
      <c r="F98" s="190">
        <f>Yüksek!AG24</f>
        <v>145</v>
      </c>
      <c r="G98" s="148">
        <f>Yüksek!A24</f>
        <v>17</v>
      </c>
      <c r="H98" s="147" t="s">
        <v>47</v>
      </c>
      <c r="I98" s="153"/>
      <c r="J98" s="147" t="str">
        <f>'YARIŞMA BİLGİLERİ'!$F$21</f>
        <v>Yıldız Erkekler</v>
      </c>
      <c r="K98" s="150" t="str">
        <f t="shared" si="6"/>
        <v>İzmir-2013-14 Öğretim Yılı Okullararası Puanlı  Atletizm Türkiye Birinciliği Yarışmaları</v>
      </c>
      <c r="L98" s="151" t="e">
        <f>Yüksek!#REF!</f>
        <v>#REF!</v>
      </c>
      <c r="M98" s="151" t="s">
        <v>588</v>
      </c>
    </row>
    <row r="99" spans="1:13" s="143" customFormat="1" ht="26.25" customHeight="1">
      <c r="A99" s="145">
        <v>140</v>
      </c>
      <c r="B99" s="155" t="s">
        <v>47</v>
      </c>
      <c r="C99" s="146">
        <f>Yüksek!D25</f>
        <v>36601</v>
      </c>
      <c r="D99" s="150" t="str">
        <f>Yüksek!E25</f>
        <v>YUSUF ÖZDEMIR</v>
      </c>
      <c r="E99" s="150" t="str">
        <f>Yüksek!F25</f>
        <v>ADANA ŞEHIT İDRIS GÜLER ORTAOKULU</v>
      </c>
      <c r="F99" s="190">
        <f>Yüksek!AG25</f>
        <v>140</v>
      </c>
      <c r="G99" s="148">
        <f>Yüksek!A25</f>
        <v>18</v>
      </c>
      <c r="H99" s="147" t="s">
        <v>47</v>
      </c>
      <c r="I99" s="153"/>
      <c r="J99" s="147" t="str">
        <f>'YARIŞMA BİLGİLERİ'!$F$21</f>
        <v>Yıldız Erkekler</v>
      </c>
      <c r="K99" s="150" t="str">
        <f t="shared" si="6"/>
        <v>İzmir-2013-14 Öğretim Yılı Okullararası Puanlı  Atletizm Türkiye Birinciliği Yarışmaları</v>
      </c>
      <c r="L99" s="151" t="e">
        <f>Yüksek!#REF!</f>
        <v>#REF!</v>
      </c>
      <c r="M99" s="151" t="s">
        <v>588</v>
      </c>
    </row>
    <row r="100" spans="1:13" s="143" customFormat="1" ht="26.25" customHeight="1">
      <c r="A100" s="145">
        <v>141</v>
      </c>
      <c r="B100" s="155" t="s">
        <v>47</v>
      </c>
      <c r="C100" s="146">
        <f>Yüksek!D26</f>
        <v>36892</v>
      </c>
      <c r="D100" s="150" t="str">
        <f>Yüksek!E26</f>
        <v>A. SAMET SÖKMEN</v>
      </c>
      <c r="E100" s="150" t="str">
        <f>Yüksek!F26</f>
        <v>GAZİANTEP HATİCE BÜYÜKBEŞE ORT.</v>
      </c>
      <c r="F100" s="190">
        <f>Yüksek!AG26</f>
        <v>140</v>
      </c>
      <c r="G100" s="148">
        <f>Yüksek!A26</f>
        <v>19</v>
      </c>
      <c r="H100" s="147" t="s">
        <v>47</v>
      </c>
      <c r="I100" s="153"/>
      <c r="J100" s="147" t="str">
        <f>'YARIŞMA BİLGİLERİ'!$F$21</f>
        <v>Yıldız Erkekler</v>
      </c>
      <c r="K100" s="150" t="str">
        <f t="shared" si="6"/>
        <v>İzmir-2013-14 Öğretim Yılı Okullararası Puanlı  Atletizm Türkiye Birinciliği Yarışmaları</v>
      </c>
      <c r="L100" s="151" t="e">
        <f>Yüksek!#REF!</f>
        <v>#REF!</v>
      </c>
      <c r="M100" s="151" t="s">
        <v>588</v>
      </c>
    </row>
    <row r="101" spans="1:13" s="143" customFormat="1" ht="26.25" customHeight="1">
      <c r="A101" s="145">
        <v>142</v>
      </c>
      <c r="B101" s="155" t="s">
        <v>47</v>
      </c>
      <c r="C101" s="146">
        <f>Yüksek!D27</f>
        <v>36526</v>
      </c>
      <c r="D101" s="150" t="str">
        <f>Yüksek!E27</f>
        <v>FATİH ALKIŞ</v>
      </c>
      <c r="E101" s="150" t="str">
        <f>Yüksek!F27</f>
        <v>BURSA ZÜBEYDE HANIM ORTAOKULU</v>
      </c>
      <c r="F101" s="190">
        <f>Yüksek!AG27</f>
        <v>140</v>
      </c>
      <c r="G101" s="148">
        <f>Yüksek!A27</f>
        <v>20</v>
      </c>
      <c r="H101" s="147" t="s">
        <v>47</v>
      </c>
      <c r="I101" s="153"/>
      <c r="J101" s="147" t="str">
        <f>'YARIŞMA BİLGİLERİ'!$F$21</f>
        <v>Yıldız Erkekler</v>
      </c>
      <c r="K101" s="150" t="str">
        <f t="shared" si="6"/>
        <v>İzmir-2013-14 Öğretim Yılı Okullararası Puanlı  Atletizm Türkiye Birinciliği Yarışmaları</v>
      </c>
      <c r="L101" s="151" t="e">
        <f>Yüksek!#REF!</f>
        <v>#REF!</v>
      </c>
      <c r="M101" s="151" t="s">
        <v>588</v>
      </c>
    </row>
    <row r="102" spans="1:13" s="143" customFormat="1" ht="26.25" customHeight="1">
      <c r="A102" s="145">
        <v>143</v>
      </c>
      <c r="B102" s="155" t="s">
        <v>47</v>
      </c>
      <c r="C102" s="146">
        <f>Yüksek!D28</f>
        <v>36637</v>
      </c>
      <c r="D102" s="150" t="str">
        <f>Yüksek!E28</f>
        <v>UMUT BİLBAN</v>
      </c>
      <c r="E102" s="150" t="str">
        <f>Yüksek!F28</f>
        <v>İZMİR-EVİN LEBLEBİCİOĞLU ORTAOKULU</v>
      </c>
      <c r="F102" s="190">
        <f>Yüksek!AG28</f>
        <v>135</v>
      </c>
      <c r="G102" s="148">
        <f>Yüksek!A28</f>
        <v>21</v>
      </c>
      <c r="H102" s="147" t="s">
        <v>47</v>
      </c>
      <c r="I102" s="153"/>
      <c r="J102" s="147" t="str">
        <f>'YARIŞMA BİLGİLERİ'!$F$21</f>
        <v>Yıldız Erkekler</v>
      </c>
      <c r="K102" s="150" t="str">
        <f t="shared" si="6"/>
        <v>İzmir-2013-14 Öğretim Yılı Okullararası Puanlı  Atletizm Türkiye Birinciliği Yarışmaları</v>
      </c>
      <c r="L102" s="151" t="e">
        <f>Yüksek!#REF!</f>
        <v>#REF!</v>
      </c>
      <c r="M102" s="151" t="s">
        <v>588</v>
      </c>
    </row>
    <row r="103" spans="1:13" s="143" customFormat="1" ht="26.25" customHeight="1">
      <c r="A103" s="145">
        <v>144</v>
      </c>
      <c r="B103" s="155" t="s">
        <v>47</v>
      </c>
      <c r="C103" s="146">
        <f>Yüksek!D29</f>
        <v>36526</v>
      </c>
      <c r="D103" s="150" t="str">
        <f>Yüksek!E29</f>
        <v>ÖMER FARUK DUMAN</v>
      </c>
      <c r="E103" s="150" t="str">
        <f>Yüksek!F29</f>
        <v>ANKARA MEHMET EMİN YURDAKUL ORTAOKULU</v>
      </c>
      <c r="F103" s="190">
        <f>Yüksek!AG29</f>
        <v>135</v>
      </c>
      <c r="G103" s="148">
        <f>Yüksek!A29</f>
        <v>22</v>
      </c>
      <c r="H103" s="147" t="s">
        <v>47</v>
      </c>
      <c r="I103" s="153"/>
      <c r="J103" s="147" t="str">
        <f>'YARIŞMA BİLGİLERİ'!$F$21</f>
        <v>Yıldız Erkekler</v>
      </c>
      <c r="K103" s="150" t="str">
        <f t="shared" si="6"/>
        <v>İzmir-2013-14 Öğretim Yılı Okullararası Puanlı  Atletizm Türkiye Birinciliği Yarışmaları</v>
      </c>
      <c r="L103" s="151" t="e">
        <f>Yüksek!#REF!</f>
        <v>#REF!</v>
      </c>
      <c r="M103" s="151" t="s">
        <v>588</v>
      </c>
    </row>
    <row r="104" spans="1:13" s="143" customFormat="1" ht="26.25" customHeight="1">
      <c r="A104" s="145">
        <v>145</v>
      </c>
      <c r="B104" s="155" t="s">
        <v>47</v>
      </c>
      <c r="C104" s="146">
        <f>Yüksek!D30</f>
        <v>36552</v>
      </c>
      <c r="D104" s="150" t="str">
        <f>Yüksek!E30</f>
        <v>FURKAN KAPLAN</v>
      </c>
      <c r="E104" s="150" t="str">
        <f>Yüksek!F30</f>
        <v>İZMİR-ŞEHİT TEĞMEN MURAT ARSLANTÜRK ORTAOKULU</v>
      </c>
      <c r="F104" s="190">
        <f>Yüksek!AG30</f>
        <v>135</v>
      </c>
      <c r="G104" s="148">
        <f>Yüksek!A30</f>
        <v>23</v>
      </c>
      <c r="H104" s="147" t="s">
        <v>47</v>
      </c>
      <c r="I104" s="153"/>
      <c r="J104" s="147" t="str">
        <f>'YARIŞMA BİLGİLERİ'!$F$21</f>
        <v>Yıldız Erkekler</v>
      </c>
      <c r="K104" s="150" t="str">
        <f t="shared" si="6"/>
        <v>İzmir-2013-14 Öğretim Yılı Okullararası Puanlı  Atletizm Türkiye Birinciliği Yarışmaları</v>
      </c>
      <c r="L104" s="151" t="e">
        <f>Yüksek!#REF!</f>
        <v>#REF!</v>
      </c>
      <c r="M104" s="151" t="s">
        <v>588</v>
      </c>
    </row>
    <row r="105" spans="1:13" s="143" customFormat="1" ht="26.25" customHeight="1">
      <c r="A105" s="145">
        <v>146</v>
      </c>
      <c r="B105" s="155" t="s">
        <v>47</v>
      </c>
      <c r="C105" s="146">
        <f>Yüksek!D31</f>
        <v>37030</v>
      </c>
      <c r="D105" s="150" t="str">
        <f>Yüksek!E31</f>
        <v>ADEM KOÇLARDAN</v>
      </c>
      <c r="E105" s="150" t="str">
        <f>Yüksek!F31</f>
        <v>MUŞ NAMIK KEMAL YBO</v>
      </c>
      <c r="F105" s="190">
        <f>Yüksek!AG31</f>
        <v>130</v>
      </c>
      <c r="G105" s="148">
        <f>Yüksek!A31</f>
        <v>24</v>
      </c>
      <c r="H105" s="147" t="s">
        <v>47</v>
      </c>
      <c r="I105" s="153"/>
      <c r="J105" s="147" t="str">
        <f>'YARIŞMA BİLGİLERİ'!$F$21</f>
        <v>Yıldız Erkekler</v>
      </c>
      <c r="K105" s="150" t="str">
        <f t="shared" si="6"/>
        <v>İzmir-2013-14 Öğretim Yılı Okullararası Puanlı  Atletizm Türkiye Birinciliği Yarışmaları</v>
      </c>
      <c r="L105" s="151" t="e">
        <f>Yüksek!#REF!</f>
        <v>#REF!</v>
      </c>
      <c r="M105" s="151" t="s">
        <v>588</v>
      </c>
    </row>
    <row r="106" spans="1:13" s="143" customFormat="1" ht="26.25" customHeight="1">
      <c r="A106" s="145">
        <v>147</v>
      </c>
      <c r="B106" s="155" t="s">
        <v>47</v>
      </c>
      <c r="C106" s="146">
        <f>Yüksek!D32</f>
        <v>37299</v>
      </c>
      <c r="D106" s="150" t="str">
        <f>Yüksek!E32</f>
        <v>ZÜBEYT TEMEL</v>
      </c>
      <c r="E106" s="150" t="str">
        <f>Yüksek!F32</f>
        <v>SİİRT OSMAN DEMİR ORTAOKULU</v>
      </c>
      <c r="F106" s="190" t="str">
        <f>Yüksek!AG32</f>
        <v>NM</v>
      </c>
      <c r="G106" s="148">
        <f>Yüksek!A32</f>
        <v>25</v>
      </c>
      <c r="H106" s="147" t="s">
        <v>47</v>
      </c>
      <c r="I106" s="153"/>
      <c r="J106" s="147" t="str">
        <f>'YARIŞMA BİLGİLERİ'!$F$21</f>
        <v>Yıldız Erkekler</v>
      </c>
      <c r="K106" s="150" t="str">
        <f t="shared" si="6"/>
        <v>İzmir-2013-14 Öğretim Yılı Okullararası Puanlı  Atletizm Türkiye Birinciliği Yarışmaları</v>
      </c>
      <c r="L106" s="151" t="e">
        <f>Yüksek!#REF!</f>
        <v>#REF!</v>
      </c>
      <c r="M106" s="151" t="s">
        <v>588</v>
      </c>
    </row>
    <row r="107" spans="1:13" s="143" customFormat="1" ht="26.25" customHeight="1">
      <c r="A107" s="145">
        <v>210</v>
      </c>
      <c r="B107" s="155" t="s">
        <v>133</v>
      </c>
      <c r="C107" s="146" t="str">
        <f>'800m.'!C8</f>
        <v>-</v>
      </c>
      <c r="D107" s="150" t="str">
        <f>'800m.'!D8</f>
        <v>RESUL ÇIBIK (F)</v>
      </c>
      <c r="E107" s="150" t="str">
        <f>'800m.'!E8</f>
        <v>ŞÜKÜFE NİHAL ORTAOKULU</v>
      </c>
      <c r="F107" s="191">
        <f>'800m.'!F8</f>
        <v>20683</v>
      </c>
      <c r="G107" s="148">
        <f>'800m.'!A8</f>
        <v>1</v>
      </c>
      <c r="H107" s="147" t="s">
        <v>133</v>
      </c>
      <c r="I107" s="153"/>
      <c r="J107" s="147" t="str">
        <f>'YARIŞMA BİLGİLERİ'!$F$21</f>
        <v>Yıldız Erkekler</v>
      </c>
      <c r="K107" s="150" t="str">
        <f>CONCATENATE(K$1,"-",A$1)</f>
        <v>İzmir-2013-14 Öğretim Yılı Okullararası Puanlı  Atletizm Türkiye Birinciliği Yarışmaları</v>
      </c>
      <c r="L107" s="151" t="str">
        <f>'800m.'!N$4</f>
        <v>1 Haziran 2014 12.20</v>
      </c>
      <c r="M107" s="151" t="s">
        <v>588</v>
      </c>
    </row>
    <row r="108" spans="1:13" s="143" customFormat="1" ht="26.25" customHeight="1">
      <c r="A108" s="145">
        <v>211</v>
      </c>
      <c r="B108" s="155" t="s">
        <v>133</v>
      </c>
      <c r="C108" s="146" t="str">
        <f>'800m.'!C9</f>
        <v>-</v>
      </c>
      <c r="D108" s="150" t="str">
        <f>'800m.'!D9</f>
        <v>KAMURAN ÖZEN (F)</v>
      </c>
      <c r="E108" s="150" t="str">
        <f>'800m.'!E9</f>
        <v>24 KASIM ORTAOKULU</v>
      </c>
      <c r="F108" s="191">
        <f>'800m.'!F9</f>
        <v>20728</v>
      </c>
      <c r="G108" s="148">
        <f>'800m.'!A9</f>
        <v>2</v>
      </c>
      <c r="H108" s="147" t="s">
        <v>133</v>
      </c>
      <c r="I108" s="153"/>
      <c r="J108" s="147" t="str">
        <f>'YARIŞMA BİLGİLERİ'!$F$21</f>
        <v>Yıldız Erkekler</v>
      </c>
      <c r="K108" s="150" t="str">
        <f t="shared" ref="K108:K131" si="7">CONCATENATE(K$1,"-",A$1)</f>
        <v>İzmir-2013-14 Öğretim Yılı Okullararası Puanlı  Atletizm Türkiye Birinciliği Yarışmaları</v>
      </c>
      <c r="L108" s="151" t="str">
        <f>'800m.'!N$4</f>
        <v>1 Haziran 2014 12.20</v>
      </c>
      <c r="M108" s="151" t="s">
        <v>588</v>
      </c>
    </row>
    <row r="109" spans="1:13" s="143" customFormat="1" ht="26.25" customHeight="1">
      <c r="A109" s="145">
        <v>212</v>
      </c>
      <c r="B109" s="155" t="s">
        <v>133</v>
      </c>
      <c r="C109" s="146">
        <f>'800m.'!C10</f>
        <v>36526</v>
      </c>
      <c r="D109" s="150" t="str">
        <f>'800m.'!D10</f>
        <v>MUSTAFA POLAT (F)</v>
      </c>
      <c r="E109" s="150" t="str">
        <f>'800m.'!E10</f>
        <v>HÜRRİYET ORTAOKULU</v>
      </c>
      <c r="F109" s="191">
        <f>'800m.'!F10</f>
        <v>20770</v>
      </c>
      <c r="G109" s="148">
        <f>'800m.'!A10</f>
        <v>3</v>
      </c>
      <c r="H109" s="147" t="s">
        <v>133</v>
      </c>
      <c r="I109" s="153"/>
      <c r="J109" s="147" t="str">
        <f>'YARIŞMA BİLGİLERİ'!$F$21</f>
        <v>Yıldız Erkekler</v>
      </c>
      <c r="K109" s="150" t="str">
        <f t="shared" si="7"/>
        <v>İzmir-2013-14 Öğretim Yılı Okullararası Puanlı  Atletizm Türkiye Birinciliği Yarışmaları</v>
      </c>
      <c r="L109" s="151" t="str">
        <f>'800m.'!N$4</f>
        <v>1 Haziran 2014 12.20</v>
      </c>
      <c r="M109" s="151" t="s">
        <v>588</v>
      </c>
    </row>
    <row r="110" spans="1:13" s="143" customFormat="1" ht="26.25" customHeight="1">
      <c r="A110" s="145">
        <v>213</v>
      </c>
      <c r="B110" s="155" t="s">
        <v>133</v>
      </c>
      <c r="C110" s="146">
        <f>'800m.'!C11</f>
        <v>36526</v>
      </c>
      <c r="D110" s="150" t="str">
        <f>'800m.'!D11</f>
        <v>DEVRİM ÇELİK (F)</v>
      </c>
      <c r="E110" s="150" t="str">
        <f>'800m.'!E11</f>
        <v>BUCA KOZAĞAÇ ORTAOKULU</v>
      </c>
      <c r="F110" s="191">
        <f>'800m.'!F11</f>
        <v>20782</v>
      </c>
      <c r="G110" s="148">
        <f>'800m.'!A11</f>
        <v>4</v>
      </c>
      <c r="H110" s="147" t="s">
        <v>133</v>
      </c>
      <c r="I110" s="153"/>
      <c r="J110" s="147" t="str">
        <f>'YARIŞMA BİLGİLERİ'!$F$21</f>
        <v>Yıldız Erkekler</v>
      </c>
      <c r="K110" s="150" t="str">
        <f t="shared" si="7"/>
        <v>İzmir-2013-14 Öğretim Yılı Okullararası Puanlı  Atletizm Türkiye Birinciliği Yarışmaları</v>
      </c>
      <c r="L110" s="151" t="str">
        <f>'800m.'!N$4</f>
        <v>1 Haziran 2014 12.20</v>
      </c>
      <c r="M110" s="151" t="s">
        <v>588</v>
      </c>
    </row>
    <row r="111" spans="1:13" s="143" customFormat="1" ht="26.25" customHeight="1">
      <c r="A111" s="145">
        <v>214</v>
      </c>
      <c r="B111" s="155" t="s">
        <v>133</v>
      </c>
      <c r="C111" s="146">
        <f>'800m.'!C12</f>
        <v>0</v>
      </c>
      <c r="D111" s="150" t="str">
        <f>'800m.'!D12</f>
        <v>ANIL KALAYCI (F)</v>
      </c>
      <c r="E111" s="150" t="str">
        <f>'800m.'!E12</f>
        <v>ALTINYILDIZ KOLEJİ</v>
      </c>
      <c r="F111" s="191">
        <f>'800m.'!F12</f>
        <v>20830</v>
      </c>
      <c r="G111" s="148">
        <f>'800m.'!A12</f>
        <v>5</v>
      </c>
      <c r="H111" s="147" t="s">
        <v>133</v>
      </c>
      <c r="I111" s="153"/>
      <c r="J111" s="147" t="str">
        <f>'YARIŞMA BİLGİLERİ'!$F$21</f>
        <v>Yıldız Erkekler</v>
      </c>
      <c r="K111" s="150" t="str">
        <f t="shared" si="7"/>
        <v>İzmir-2013-14 Öğretim Yılı Okullararası Puanlı  Atletizm Türkiye Birinciliği Yarışmaları</v>
      </c>
      <c r="L111" s="151" t="str">
        <f>'800m.'!N$4</f>
        <v>1 Haziran 2014 12.20</v>
      </c>
      <c r="M111" s="151" t="s">
        <v>588</v>
      </c>
    </row>
    <row r="112" spans="1:13" s="143" customFormat="1" ht="26.25" customHeight="1">
      <c r="A112" s="145">
        <v>215</v>
      </c>
      <c r="B112" s="155" t="s">
        <v>133</v>
      </c>
      <c r="C112" s="146">
        <f>'800m.'!C13</f>
        <v>36526</v>
      </c>
      <c r="D112" s="150" t="str">
        <f>'800m.'!D13</f>
        <v>RECEP AKDAĞ (F)</v>
      </c>
      <c r="E112" s="150" t="str">
        <f>'800m.'!E13</f>
        <v>BİFA ORTAOKULU</v>
      </c>
      <c r="F112" s="191">
        <f>'800m.'!F13</f>
        <v>20835</v>
      </c>
      <c r="G112" s="148">
        <f>'800m.'!A13</f>
        <v>6</v>
      </c>
      <c r="H112" s="147" t="s">
        <v>133</v>
      </c>
      <c r="I112" s="153"/>
      <c r="J112" s="147" t="str">
        <f>'YARIŞMA BİLGİLERİ'!$F$21</f>
        <v>Yıldız Erkekler</v>
      </c>
      <c r="K112" s="150" t="str">
        <f t="shared" si="7"/>
        <v>İzmir-2013-14 Öğretim Yılı Okullararası Puanlı  Atletizm Türkiye Birinciliği Yarışmaları</v>
      </c>
      <c r="L112" s="151" t="str">
        <f>'800m.'!N$4</f>
        <v>1 Haziran 2014 12.20</v>
      </c>
      <c r="M112" s="151" t="s">
        <v>588</v>
      </c>
    </row>
    <row r="113" spans="1:13" s="143" customFormat="1" ht="26.25" customHeight="1">
      <c r="A113" s="145">
        <v>216</v>
      </c>
      <c r="B113" s="155" t="s">
        <v>133</v>
      </c>
      <c r="C113" s="146">
        <f>'800m.'!C14</f>
        <v>36892</v>
      </c>
      <c r="D113" s="150" t="str">
        <f>'800m.'!D14</f>
        <v>MAHMUT CAN KURTARAN</v>
      </c>
      <c r="E113" s="150" t="str">
        <f>'800m.'!E14</f>
        <v>GAZİANTEP HATİCE BÜYÜKBEŞE ORT.</v>
      </c>
      <c r="F113" s="191">
        <f>'800m.'!F14</f>
        <v>20990</v>
      </c>
      <c r="G113" s="148">
        <f>'800m.'!A14</f>
        <v>7</v>
      </c>
      <c r="H113" s="147" t="s">
        <v>133</v>
      </c>
      <c r="I113" s="153"/>
      <c r="J113" s="147" t="str">
        <f>'YARIŞMA BİLGİLERİ'!$F$21</f>
        <v>Yıldız Erkekler</v>
      </c>
      <c r="K113" s="150" t="str">
        <f t="shared" si="7"/>
        <v>İzmir-2013-14 Öğretim Yılı Okullararası Puanlı  Atletizm Türkiye Birinciliği Yarışmaları</v>
      </c>
      <c r="L113" s="151" t="str">
        <f>'800m.'!N$4</f>
        <v>1 Haziran 2014 12.20</v>
      </c>
      <c r="M113" s="151" t="s">
        <v>588</v>
      </c>
    </row>
    <row r="114" spans="1:13" s="143" customFormat="1" ht="26.25" customHeight="1">
      <c r="A114" s="145">
        <v>217</v>
      </c>
      <c r="B114" s="155" t="s">
        <v>133</v>
      </c>
      <c r="C114" s="146">
        <f>'800m.'!C15</f>
        <v>36526</v>
      </c>
      <c r="D114" s="150" t="str">
        <f>'800m.'!D15</f>
        <v>EROL PINARBAŞ (F)</v>
      </c>
      <c r="E114" s="150" t="str">
        <f>'800m.'!E15</f>
        <v>HONAZ CUMHURİYET ORTAOKULU</v>
      </c>
      <c r="F114" s="191">
        <f>'800m.'!F15</f>
        <v>21050</v>
      </c>
      <c r="G114" s="148">
        <f>'800m.'!A15</f>
        <v>8</v>
      </c>
      <c r="H114" s="147" t="s">
        <v>133</v>
      </c>
      <c r="I114" s="153"/>
      <c r="J114" s="147" t="str">
        <f>'YARIŞMA BİLGİLERİ'!$F$21</f>
        <v>Yıldız Erkekler</v>
      </c>
      <c r="K114" s="150" t="str">
        <f t="shared" si="7"/>
        <v>İzmir-2013-14 Öğretim Yılı Okullararası Puanlı  Atletizm Türkiye Birinciliği Yarışmaları</v>
      </c>
      <c r="L114" s="151" t="str">
        <f>'800m.'!N$4</f>
        <v>1 Haziran 2014 12.20</v>
      </c>
      <c r="M114" s="151" t="s">
        <v>588</v>
      </c>
    </row>
    <row r="115" spans="1:13" s="143" customFormat="1" ht="26.25" customHeight="1">
      <c r="A115" s="145">
        <v>218</v>
      </c>
      <c r="B115" s="155" t="s">
        <v>133</v>
      </c>
      <c r="C115" s="146">
        <f>'800m.'!C16</f>
        <v>36526</v>
      </c>
      <c r="D115" s="150" t="str">
        <f>'800m.'!D16</f>
        <v>FEVZİ YILDIZ</v>
      </c>
      <c r="E115" s="150" t="str">
        <f>'800m.'!E16</f>
        <v>BURSA ZÜBEYDE HANIM ORTAOKULU</v>
      </c>
      <c r="F115" s="191">
        <f>'800m.'!F16</f>
        <v>21175</v>
      </c>
      <c r="G115" s="148">
        <f>'800m.'!A16</f>
        <v>9</v>
      </c>
      <c r="H115" s="147" t="s">
        <v>133</v>
      </c>
      <c r="I115" s="153"/>
      <c r="J115" s="147" t="str">
        <f>'YARIŞMA BİLGİLERİ'!$F$21</f>
        <v>Yıldız Erkekler</v>
      </c>
      <c r="K115" s="150" t="str">
        <f t="shared" si="7"/>
        <v>İzmir-2013-14 Öğretim Yılı Okullararası Puanlı  Atletizm Türkiye Birinciliği Yarışmaları</v>
      </c>
      <c r="L115" s="151" t="str">
        <f>'800m.'!N$4</f>
        <v>1 Haziran 2014 12.20</v>
      </c>
      <c r="M115" s="151" t="s">
        <v>588</v>
      </c>
    </row>
    <row r="116" spans="1:13" s="143" customFormat="1" ht="26.25" customHeight="1">
      <c r="A116" s="145">
        <v>219</v>
      </c>
      <c r="B116" s="155" t="s">
        <v>133</v>
      </c>
      <c r="C116" s="146">
        <f>'800m.'!C17</f>
        <v>36610</v>
      </c>
      <c r="D116" s="150" t="str">
        <f>'800m.'!D17</f>
        <v>İBRAHİM ÖZEVİN</v>
      </c>
      <c r="E116" s="150" t="str">
        <f>'800m.'!E17</f>
        <v>SİİRT OSMAN DEMİR ORTAOKULU</v>
      </c>
      <c r="F116" s="191">
        <f>'800m.'!F17</f>
        <v>21254</v>
      </c>
      <c r="G116" s="148">
        <f>'800m.'!A17</f>
        <v>10</v>
      </c>
      <c r="H116" s="147" t="s">
        <v>133</v>
      </c>
      <c r="I116" s="153"/>
      <c r="J116" s="147" t="str">
        <f>'YARIŞMA BİLGİLERİ'!$F$21</f>
        <v>Yıldız Erkekler</v>
      </c>
      <c r="K116" s="150" t="str">
        <f t="shared" si="7"/>
        <v>İzmir-2013-14 Öğretim Yılı Okullararası Puanlı  Atletizm Türkiye Birinciliği Yarışmaları</v>
      </c>
      <c r="L116" s="151" t="str">
        <f>'800m.'!N$4</f>
        <v>1 Haziran 2014 12.20</v>
      </c>
      <c r="M116" s="151" t="s">
        <v>588</v>
      </c>
    </row>
    <row r="117" spans="1:13" s="143" customFormat="1" ht="26.25" customHeight="1">
      <c r="A117" s="145">
        <v>220</v>
      </c>
      <c r="B117" s="155" t="s">
        <v>133</v>
      </c>
      <c r="C117" s="146">
        <f>'800m.'!C18</f>
        <v>36526</v>
      </c>
      <c r="D117" s="150" t="str">
        <f>'800m.'!D18</f>
        <v>ONUR AKBİNGÖL</v>
      </c>
      <c r="E117" s="150" t="str">
        <f>'800m.'!E18</f>
        <v>MUŞ NAMIK KEMAL YBO</v>
      </c>
      <c r="F117" s="191">
        <f>'800m.'!F18</f>
        <v>21408</v>
      </c>
      <c r="G117" s="148">
        <f>'800m.'!A18</f>
        <v>11</v>
      </c>
      <c r="H117" s="147" t="s">
        <v>133</v>
      </c>
      <c r="I117" s="153"/>
      <c r="J117" s="147" t="str">
        <f>'YARIŞMA BİLGİLERİ'!$F$21</f>
        <v>Yıldız Erkekler</v>
      </c>
      <c r="K117" s="150" t="str">
        <f t="shared" si="7"/>
        <v>İzmir-2013-14 Öğretim Yılı Okullararası Puanlı  Atletizm Türkiye Birinciliği Yarışmaları</v>
      </c>
      <c r="L117" s="151" t="str">
        <f>'800m.'!N$4</f>
        <v>1 Haziran 2014 12.20</v>
      </c>
      <c r="M117" s="151" t="s">
        <v>588</v>
      </c>
    </row>
    <row r="118" spans="1:13" s="143" customFormat="1" ht="26.25" customHeight="1">
      <c r="A118" s="145">
        <v>221</v>
      </c>
      <c r="B118" s="155" t="s">
        <v>133</v>
      </c>
      <c r="C118" s="146">
        <f>'800m.'!C19</f>
        <v>36537</v>
      </c>
      <c r="D118" s="150" t="str">
        <f>'800m.'!D19</f>
        <v>Murat DOĞAN</v>
      </c>
      <c r="E118" s="150" t="str">
        <f>'800m.'!E19</f>
        <v>SİVAS ZİYA GÖKALP O.O</v>
      </c>
      <c r="F118" s="191">
        <f>'800m.'!F19</f>
        <v>21442</v>
      </c>
      <c r="G118" s="148">
        <f>'800m.'!A19</f>
        <v>12</v>
      </c>
      <c r="H118" s="147" t="s">
        <v>133</v>
      </c>
      <c r="I118" s="153"/>
      <c r="J118" s="147" t="str">
        <f>'YARIŞMA BİLGİLERİ'!$F$21</f>
        <v>Yıldız Erkekler</v>
      </c>
      <c r="K118" s="150" t="str">
        <f t="shared" si="7"/>
        <v>İzmir-2013-14 Öğretim Yılı Okullararası Puanlı  Atletizm Türkiye Birinciliği Yarışmaları</v>
      </c>
      <c r="L118" s="151" t="str">
        <f>'800m.'!N$4</f>
        <v>1 Haziran 2014 12.20</v>
      </c>
      <c r="M118" s="151" t="s">
        <v>588</v>
      </c>
    </row>
    <row r="119" spans="1:13" s="143" customFormat="1" ht="26.25" customHeight="1">
      <c r="A119" s="145">
        <v>222</v>
      </c>
      <c r="B119" s="155" t="s">
        <v>133</v>
      </c>
      <c r="C119" s="146">
        <f>'800m.'!C20</f>
        <v>36526</v>
      </c>
      <c r="D119" s="150" t="str">
        <f>'800m.'!D20</f>
        <v>ADEM AKDOĞAN</v>
      </c>
      <c r="E119" s="150" t="str">
        <f>'800m.'!E20</f>
        <v>ESKİŞEHİR-ŞEHİT ALİ GAFFAR OKKAN ORTAOKULU</v>
      </c>
      <c r="F119" s="191">
        <f>'800m.'!F20</f>
        <v>21557</v>
      </c>
      <c r="G119" s="148">
        <f>'800m.'!A20</f>
        <v>13</v>
      </c>
      <c r="H119" s="147" t="s">
        <v>133</v>
      </c>
      <c r="I119" s="153"/>
      <c r="J119" s="147" t="str">
        <f>'YARIŞMA BİLGİLERİ'!$F$21</f>
        <v>Yıldız Erkekler</v>
      </c>
      <c r="K119" s="150" t="str">
        <f t="shared" si="7"/>
        <v>İzmir-2013-14 Öğretim Yılı Okullararası Puanlı  Atletizm Türkiye Birinciliği Yarışmaları</v>
      </c>
      <c r="L119" s="151" t="str">
        <f>'800m.'!N$4</f>
        <v>1 Haziran 2014 12.20</v>
      </c>
      <c r="M119" s="151" t="s">
        <v>588</v>
      </c>
    </row>
    <row r="120" spans="1:13" s="143" customFormat="1" ht="26.25" customHeight="1">
      <c r="A120" s="145">
        <v>223</v>
      </c>
      <c r="B120" s="155" t="s">
        <v>133</v>
      </c>
      <c r="C120" s="146">
        <f>'800m.'!C21</f>
        <v>36667</v>
      </c>
      <c r="D120" s="150" t="str">
        <f>'800m.'!D21</f>
        <v>BURAK GÜRGEN</v>
      </c>
      <c r="E120" s="150" t="str">
        <f>'800m.'!E21</f>
        <v>İSTANBUL-PENDİK 75.YIL MESUT YILMAZ ORTA O.</v>
      </c>
      <c r="F120" s="191">
        <f>'800m.'!F21</f>
        <v>21660</v>
      </c>
      <c r="G120" s="148">
        <f>'800m.'!A21</f>
        <v>14</v>
      </c>
      <c r="H120" s="147" t="s">
        <v>133</v>
      </c>
      <c r="I120" s="153"/>
      <c r="J120" s="147" t="str">
        <f>'YARIŞMA BİLGİLERİ'!$F$21</f>
        <v>Yıldız Erkekler</v>
      </c>
      <c r="K120" s="150" t="str">
        <f t="shared" si="7"/>
        <v>İzmir-2013-14 Öğretim Yılı Okullararası Puanlı  Atletizm Türkiye Birinciliği Yarışmaları</v>
      </c>
      <c r="L120" s="151" t="str">
        <f>'800m.'!N$4</f>
        <v>1 Haziran 2014 12.20</v>
      </c>
      <c r="M120" s="151" t="s">
        <v>588</v>
      </c>
    </row>
    <row r="121" spans="1:13" s="143" customFormat="1" ht="26.25" customHeight="1">
      <c r="A121" s="145">
        <v>224</v>
      </c>
      <c r="B121" s="155" t="s">
        <v>133</v>
      </c>
      <c r="C121" s="146">
        <f>'800m.'!C22</f>
        <v>36526</v>
      </c>
      <c r="D121" s="150" t="str">
        <f>'800m.'!D22</f>
        <v>HALİL İBRAHİM ERDOĞMUŞ</v>
      </c>
      <c r="E121" s="150" t="str">
        <f>'800m.'!E22</f>
        <v>ANKARA MEHMET EMİN YURDAKUL ORTAOKULU</v>
      </c>
      <c r="F121" s="191">
        <f>'800m.'!F22</f>
        <v>21805</v>
      </c>
      <c r="G121" s="148">
        <f>'800m.'!A22</f>
        <v>15</v>
      </c>
      <c r="H121" s="147" t="s">
        <v>133</v>
      </c>
      <c r="I121" s="153"/>
      <c r="J121" s="147" t="str">
        <f>'YARIŞMA BİLGİLERİ'!$F$21</f>
        <v>Yıldız Erkekler</v>
      </c>
      <c r="K121" s="150" t="str">
        <f t="shared" si="7"/>
        <v>İzmir-2013-14 Öğretim Yılı Okullararası Puanlı  Atletizm Türkiye Birinciliği Yarışmaları</v>
      </c>
      <c r="L121" s="151" t="str">
        <f>'800m.'!N$4</f>
        <v>1 Haziran 2014 12.20</v>
      </c>
      <c r="M121" s="151" t="s">
        <v>588</v>
      </c>
    </row>
    <row r="122" spans="1:13" s="143" customFormat="1" ht="26.25" customHeight="1">
      <c r="A122" s="145">
        <v>225</v>
      </c>
      <c r="B122" s="155" t="s">
        <v>133</v>
      </c>
      <c r="C122" s="146">
        <f>'800m.'!C23</f>
        <v>36597</v>
      </c>
      <c r="D122" s="150" t="str">
        <f>'800m.'!D23</f>
        <v>İBRAHİM ÇENGEL</v>
      </c>
      <c r="E122" s="150" t="str">
        <f>'800m.'!E23</f>
        <v>KKTC YAKIN DOĞU KOLEJİ</v>
      </c>
      <c r="F122" s="191">
        <f>'800m.'!F23</f>
        <v>22245</v>
      </c>
      <c r="G122" s="148">
        <f>'800m.'!A23</f>
        <v>16</v>
      </c>
      <c r="H122" s="147" t="s">
        <v>133</v>
      </c>
      <c r="I122" s="153"/>
      <c r="J122" s="147" t="str">
        <f>'YARIŞMA BİLGİLERİ'!$F$21</f>
        <v>Yıldız Erkekler</v>
      </c>
      <c r="K122" s="150" t="str">
        <f t="shared" si="7"/>
        <v>İzmir-2013-14 Öğretim Yılı Okullararası Puanlı  Atletizm Türkiye Birinciliği Yarışmaları</v>
      </c>
      <c r="L122" s="151" t="str">
        <f>'800m.'!N$4</f>
        <v>1 Haziran 2014 12.20</v>
      </c>
      <c r="M122" s="151" t="s">
        <v>588</v>
      </c>
    </row>
    <row r="123" spans="1:13" s="143" customFormat="1" ht="26.25" customHeight="1">
      <c r="A123" s="145">
        <v>226</v>
      </c>
      <c r="B123" s="155" t="s">
        <v>133</v>
      </c>
      <c r="C123" s="146">
        <f>'800m.'!C24</f>
        <v>36892</v>
      </c>
      <c r="D123" s="150" t="str">
        <f>'800m.'!D24</f>
        <v>HÜSEYİN UÇAR</v>
      </c>
      <c r="E123" s="150" t="str">
        <f>'800m.'!E24</f>
        <v>MERSİN-SİLİFKE ATATÜRK ORTAOKULU</v>
      </c>
      <c r="F123" s="191">
        <f>'800m.'!F24</f>
        <v>22326</v>
      </c>
      <c r="G123" s="148">
        <f>'800m.'!A24</f>
        <v>17</v>
      </c>
      <c r="H123" s="147" t="s">
        <v>133</v>
      </c>
      <c r="I123" s="153"/>
      <c r="J123" s="147" t="str">
        <f>'YARIŞMA BİLGİLERİ'!$F$21</f>
        <v>Yıldız Erkekler</v>
      </c>
      <c r="K123" s="150" t="str">
        <f t="shared" si="7"/>
        <v>İzmir-2013-14 Öğretim Yılı Okullararası Puanlı  Atletizm Türkiye Birinciliği Yarışmaları</v>
      </c>
      <c r="L123" s="151" t="str">
        <f>'800m.'!N$4</f>
        <v>1 Haziran 2014 12.20</v>
      </c>
      <c r="M123" s="151" t="s">
        <v>588</v>
      </c>
    </row>
    <row r="124" spans="1:13" s="143" customFormat="1" ht="26.25" customHeight="1">
      <c r="A124" s="145">
        <v>227</v>
      </c>
      <c r="B124" s="155" t="s">
        <v>133</v>
      </c>
      <c r="C124" s="146">
        <f>'800m.'!C25</f>
        <v>36773</v>
      </c>
      <c r="D124" s="150" t="str">
        <f>'800m.'!D25</f>
        <v>ATAKAN TİKTAŞ</v>
      </c>
      <c r="E124" s="150" t="str">
        <f>'800m.'!E25</f>
        <v>İZMİR-EVİN LEBLEBİCİOĞLU ORTAOKULU</v>
      </c>
      <c r="F124" s="191">
        <f>'800m.'!F25</f>
        <v>22339</v>
      </c>
      <c r="G124" s="148">
        <f>'800m.'!A25</f>
        <v>18</v>
      </c>
      <c r="H124" s="147" t="s">
        <v>133</v>
      </c>
      <c r="I124" s="153"/>
      <c r="J124" s="147" t="str">
        <f>'YARIŞMA BİLGİLERİ'!$F$21</f>
        <v>Yıldız Erkekler</v>
      </c>
      <c r="K124" s="150" t="str">
        <f t="shared" si="7"/>
        <v>İzmir-2013-14 Öğretim Yılı Okullararası Puanlı  Atletizm Türkiye Birinciliği Yarışmaları</v>
      </c>
      <c r="L124" s="151" t="str">
        <f>'800m.'!N$4</f>
        <v>1 Haziran 2014 12.20</v>
      </c>
      <c r="M124" s="151" t="s">
        <v>588</v>
      </c>
    </row>
    <row r="125" spans="1:13" s="143" customFormat="1" ht="26.25" customHeight="1">
      <c r="A125" s="145">
        <v>228</v>
      </c>
      <c r="B125" s="155" t="s">
        <v>133</v>
      </c>
      <c r="C125" s="146">
        <f>'800m.'!C26</f>
        <v>36557</v>
      </c>
      <c r="D125" s="150" t="str">
        <f>'800m.'!D26</f>
        <v>İLHAN YAVUZ</v>
      </c>
      <c r="E125" s="150" t="str">
        <f>'800m.'!E26</f>
        <v>ADANA ŞEHIT İDRIS GÜLER ORTAOKULU</v>
      </c>
      <c r="F125" s="191">
        <f>'800m.'!F26</f>
        <v>22410</v>
      </c>
      <c r="G125" s="148">
        <f>'800m.'!A26</f>
        <v>19</v>
      </c>
      <c r="H125" s="147" t="s">
        <v>133</v>
      </c>
      <c r="I125" s="153"/>
      <c r="J125" s="147" t="str">
        <f>'YARIŞMA BİLGİLERİ'!$F$21</f>
        <v>Yıldız Erkekler</v>
      </c>
      <c r="K125" s="150" t="str">
        <f t="shared" si="7"/>
        <v>İzmir-2013-14 Öğretim Yılı Okullararası Puanlı  Atletizm Türkiye Birinciliği Yarışmaları</v>
      </c>
      <c r="L125" s="151" t="str">
        <f>'800m.'!N$4</f>
        <v>1 Haziran 2014 12.20</v>
      </c>
      <c r="M125" s="151" t="s">
        <v>588</v>
      </c>
    </row>
    <row r="126" spans="1:13" s="143" customFormat="1" ht="26.25" customHeight="1">
      <c r="A126" s="145">
        <v>229</v>
      </c>
      <c r="B126" s="155" t="s">
        <v>133</v>
      </c>
      <c r="C126" s="146">
        <f>'800m.'!C27</f>
        <v>36526</v>
      </c>
      <c r="D126" s="150" t="str">
        <f>'800m.'!D27</f>
        <v>ABDULLAH CEYLAN</v>
      </c>
      <c r="E126" s="150" t="str">
        <f>'800m.'!E27</f>
        <v>İSTANBUL NAMIKKEMAL O O</v>
      </c>
      <c r="F126" s="191">
        <f>'800m.'!F27</f>
        <v>22601</v>
      </c>
      <c r="G126" s="148">
        <f>'800m.'!A27</f>
        <v>20</v>
      </c>
      <c r="H126" s="147" t="s">
        <v>133</v>
      </c>
      <c r="I126" s="153"/>
      <c r="J126" s="147" t="str">
        <f>'YARIŞMA BİLGİLERİ'!$F$21</f>
        <v>Yıldız Erkekler</v>
      </c>
      <c r="K126" s="150" t="str">
        <f t="shared" si="7"/>
        <v>İzmir-2013-14 Öğretim Yılı Okullararası Puanlı  Atletizm Türkiye Birinciliği Yarışmaları</v>
      </c>
      <c r="L126" s="151" t="str">
        <f>'800m.'!N$4</f>
        <v>1 Haziran 2014 12.20</v>
      </c>
      <c r="M126" s="151" t="s">
        <v>588</v>
      </c>
    </row>
    <row r="127" spans="1:13" s="143" customFormat="1" ht="26.25" customHeight="1">
      <c r="A127" s="145">
        <v>230</v>
      </c>
      <c r="B127" s="155" t="s">
        <v>133</v>
      </c>
      <c r="C127" s="146">
        <f>'800m.'!C28</f>
        <v>36880</v>
      </c>
      <c r="D127" s="150" t="str">
        <f>'800m.'!D28</f>
        <v>SİNAN GÖKÇE</v>
      </c>
      <c r="E127" s="150" t="str">
        <f>'800m.'!E28</f>
        <v>İZMİR-ŞEHİT TEĞMEN MURAT ARSLANTÜRK ORTAOKULU</v>
      </c>
      <c r="F127" s="191">
        <f>'800m.'!F28</f>
        <v>23241</v>
      </c>
      <c r="G127" s="148">
        <f>'800m.'!A28</f>
        <v>21</v>
      </c>
      <c r="H127" s="147" t="s">
        <v>133</v>
      </c>
      <c r="I127" s="153"/>
      <c r="J127" s="147" t="str">
        <f>'YARIŞMA BİLGİLERİ'!$F$21</f>
        <v>Yıldız Erkekler</v>
      </c>
      <c r="K127" s="150" t="str">
        <f t="shared" si="7"/>
        <v>İzmir-2013-14 Öğretim Yılı Okullararası Puanlı  Atletizm Türkiye Birinciliği Yarışmaları</v>
      </c>
      <c r="L127" s="151" t="str">
        <f>'800m.'!N$4</f>
        <v>1 Haziran 2014 12.20</v>
      </c>
      <c r="M127" s="151" t="s">
        <v>588</v>
      </c>
    </row>
    <row r="128" spans="1:13" s="143" customFormat="1" ht="26.25" customHeight="1">
      <c r="A128" s="145">
        <v>231</v>
      </c>
      <c r="B128" s="155" t="s">
        <v>133</v>
      </c>
      <c r="C128" s="146">
        <f>'800m.'!C29</f>
        <v>36986</v>
      </c>
      <c r="D128" s="150" t="str">
        <f>'800m.'!D29</f>
        <v>EREN YİĞİT</v>
      </c>
      <c r="E128" s="150" t="str">
        <f>'800m.'!E29</f>
        <v>SAMSUN- İLKADIM TICARET VE SANAYI ODASI  ORTAOKULU</v>
      </c>
      <c r="F128" s="191">
        <f>'800m.'!F29</f>
        <v>23499</v>
      </c>
      <c r="G128" s="148">
        <f>'800m.'!A29</f>
        <v>22</v>
      </c>
      <c r="H128" s="147" t="s">
        <v>133</v>
      </c>
      <c r="I128" s="153"/>
      <c r="J128" s="147" t="str">
        <f>'YARIŞMA BİLGİLERİ'!$F$21</f>
        <v>Yıldız Erkekler</v>
      </c>
      <c r="K128" s="150" t="str">
        <f t="shared" si="7"/>
        <v>İzmir-2013-14 Öğretim Yılı Okullararası Puanlı  Atletizm Türkiye Birinciliği Yarışmaları</v>
      </c>
      <c r="L128" s="151" t="str">
        <f>'800m.'!N$4</f>
        <v>1 Haziran 2014 12.20</v>
      </c>
      <c r="M128" s="151" t="s">
        <v>588</v>
      </c>
    </row>
    <row r="129" spans="1:13" s="143" customFormat="1" ht="26.25" customHeight="1">
      <c r="A129" s="145">
        <v>232</v>
      </c>
      <c r="B129" s="155" t="s">
        <v>133</v>
      </c>
      <c r="C129" s="146">
        <f>'800m.'!C30</f>
        <v>36716</v>
      </c>
      <c r="D129" s="150" t="str">
        <f>'800m.'!D30</f>
        <v>ALİ RÜŞLÜ</v>
      </c>
      <c r="E129" s="150" t="str">
        <f>'800m.'!E30</f>
        <v>KKTC OĞUZ VELİ ORTAOKULU</v>
      </c>
      <c r="F129" s="191">
        <f>'800m.'!F30</f>
        <v>23560</v>
      </c>
      <c r="G129" s="148">
        <f>'800m.'!A30</f>
        <v>23</v>
      </c>
      <c r="H129" s="147" t="s">
        <v>133</v>
      </c>
      <c r="I129" s="153"/>
      <c r="J129" s="147" t="str">
        <f>'YARIŞMA BİLGİLERİ'!$F$21</f>
        <v>Yıldız Erkekler</v>
      </c>
      <c r="K129" s="150" t="str">
        <f t="shared" si="7"/>
        <v>İzmir-2013-14 Öğretim Yılı Okullararası Puanlı  Atletizm Türkiye Birinciliği Yarışmaları</v>
      </c>
      <c r="L129" s="151" t="str">
        <f>'800m.'!N$4</f>
        <v>1 Haziran 2014 12.20</v>
      </c>
      <c r="M129" s="151" t="s">
        <v>588</v>
      </c>
    </row>
    <row r="130" spans="1:13" s="143" customFormat="1" ht="26.25" customHeight="1">
      <c r="A130" s="145">
        <v>233</v>
      </c>
      <c r="B130" s="155" t="s">
        <v>133</v>
      </c>
      <c r="C130" s="146" t="str">
        <f>'800m.'!C31</f>
        <v>03.08.2000</v>
      </c>
      <c r="D130" s="150" t="str">
        <f>'800m.'!D31</f>
        <v>BATUHAN GEDİK (F)</v>
      </c>
      <c r="E130" s="150" t="str">
        <f>'800m.'!E31</f>
        <v>BULANCAK ATATÜRK ORTAOKULU</v>
      </c>
      <c r="F130" s="191" t="str">
        <f>'800m.'!F31</f>
        <v>DNS</v>
      </c>
      <c r="G130" s="148" t="str">
        <f>'800m.'!A31</f>
        <v>-</v>
      </c>
      <c r="H130" s="147" t="s">
        <v>133</v>
      </c>
      <c r="I130" s="153"/>
      <c r="J130" s="147" t="str">
        <f>'YARIŞMA BİLGİLERİ'!$F$21</f>
        <v>Yıldız Erkekler</v>
      </c>
      <c r="K130" s="150" t="str">
        <f t="shared" si="7"/>
        <v>İzmir-2013-14 Öğretim Yılı Okullararası Puanlı  Atletizm Türkiye Birinciliği Yarışmaları</v>
      </c>
      <c r="L130" s="151" t="str">
        <f>'800m.'!N$4</f>
        <v>1 Haziran 2014 12.20</v>
      </c>
      <c r="M130" s="151" t="s">
        <v>588</v>
      </c>
    </row>
    <row r="131" spans="1:13" s="143" customFormat="1" ht="26.25" customHeight="1">
      <c r="A131" s="145">
        <v>234</v>
      </c>
      <c r="B131" s="155" t="s">
        <v>133</v>
      </c>
      <c r="C131" s="146" t="str">
        <f>'800m.'!C32</f>
        <v/>
      </c>
      <c r="D131" s="150" t="str">
        <f>'800m.'!D32</f>
        <v/>
      </c>
      <c r="E131" s="150" t="str">
        <f>'800m.'!E32</f>
        <v/>
      </c>
      <c r="F131" s="191" t="str">
        <f>'800m.'!F32</f>
        <v/>
      </c>
      <c r="G131" s="148">
        <f>'800m.'!A32</f>
        <v>0</v>
      </c>
      <c r="H131" s="147" t="s">
        <v>133</v>
      </c>
      <c r="I131" s="153"/>
      <c r="J131" s="147" t="str">
        <f>'YARIŞMA BİLGİLERİ'!$F$21</f>
        <v>Yıldız Erkekler</v>
      </c>
      <c r="K131" s="150" t="str">
        <f t="shared" si="7"/>
        <v>İzmir-2013-14 Öğretim Yılı Okullararası Puanlı  Atletizm Türkiye Birinciliği Yarışmaları</v>
      </c>
      <c r="L131" s="151" t="str">
        <f>'800m.'!N$4</f>
        <v>1 Haziran 2014 12.20</v>
      </c>
      <c r="M131" s="151" t="s">
        <v>588</v>
      </c>
    </row>
    <row r="132" spans="1:13" s="143" customFormat="1" ht="26.25" customHeight="1">
      <c r="A132" s="145">
        <v>235</v>
      </c>
      <c r="B132" s="155" t="s">
        <v>133</v>
      </c>
      <c r="C132" s="146" t="str">
        <f>'800m.'!C33</f>
        <v/>
      </c>
      <c r="D132" s="150" t="str">
        <f>'800m.'!D33</f>
        <v/>
      </c>
      <c r="E132" s="150" t="str">
        <f>'800m.'!E33</f>
        <v/>
      </c>
      <c r="F132" s="191" t="str">
        <f>'800m.'!F33</f>
        <v/>
      </c>
      <c r="G132" s="148">
        <f>'800m.'!A33</f>
        <v>0</v>
      </c>
      <c r="H132" s="147" t="s">
        <v>133</v>
      </c>
      <c r="I132" s="153"/>
      <c r="J132" s="147" t="str">
        <f>'YARIŞMA BİLGİLERİ'!$F$21</f>
        <v>Yıldız Erkekler</v>
      </c>
      <c r="K132" s="150" t="str">
        <f t="shared" ref="K132:K147" si="8">CONCATENATE(K$1,"-",A$1)</f>
        <v>İzmir-2013-14 Öğretim Yılı Okullararası Puanlı  Atletizm Türkiye Birinciliği Yarışmaları</v>
      </c>
      <c r="L132" s="151" t="str">
        <f>'800m.'!N$4</f>
        <v>1 Haziran 2014 12.20</v>
      </c>
      <c r="M132" s="151" t="s">
        <v>588</v>
      </c>
    </row>
    <row r="133" spans="1:13" s="143" customFormat="1" ht="26.25" customHeight="1">
      <c r="A133" s="145">
        <v>236</v>
      </c>
      <c r="B133" s="155" t="s">
        <v>133</v>
      </c>
      <c r="C133" s="146" t="str">
        <f>'800m.'!C34</f>
        <v/>
      </c>
      <c r="D133" s="150" t="str">
        <f>'800m.'!D34</f>
        <v/>
      </c>
      <c r="E133" s="150" t="str">
        <f>'800m.'!E34</f>
        <v/>
      </c>
      <c r="F133" s="191" t="str">
        <f>'800m.'!F34</f>
        <v/>
      </c>
      <c r="G133" s="148">
        <f>'800m.'!A34</f>
        <v>0</v>
      </c>
      <c r="H133" s="147" t="s">
        <v>133</v>
      </c>
      <c r="I133" s="153"/>
      <c r="J133" s="147" t="str">
        <f>'YARIŞMA BİLGİLERİ'!$F$21</f>
        <v>Yıldız Erkekler</v>
      </c>
      <c r="K133" s="150" t="str">
        <f t="shared" si="8"/>
        <v>İzmir-2013-14 Öğretim Yılı Okullararası Puanlı  Atletizm Türkiye Birinciliği Yarışmaları</v>
      </c>
      <c r="L133" s="151" t="str">
        <f>'800m.'!N$4</f>
        <v>1 Haziran 2014 12.20</v>
      </c>
      <c r="M133" s="151" t="s">
        <v>588</v>
      </c>
    </row>
    <row r="134" spans="1:13" s="143" customFormat="1" ht="26.25" customHeight="1">
      <c r="A134" s="145">
        <v>237</v>
      </c>
      <c r="B134" s="155" t="s">
        <v>133</v>
      </c>
      <c r="C134" s="146" t="str">
        <f>'800m.'!C35</f>
        <v/>
      </c>
      <c r="D134" s="150" t="str">
        <f>'800m.'!D35</f>
        <v/>
      </c>
      <c r="E134" s="150" t="str">
        <f>'800m.'!E35</f>
        <v/>
      </c>
      <c r="F134" s="191" t="str">
        <f>'800m.'!F35</f>
        <v/>
      </c>
      <c r="G134" s="148">
        <f>'800m.'!A35</f>
        <v>0</v>
      </c>
      <c r="H134" s="147" t="s">
        <v>133</v>
      </c>
      <c r="I134" s="153"/>
      <c r="J134" s="147" t="str">
        <f>'YARIŞMA BİLGİLERİ'!$F$21</f>
        <v>Yıldız Erkekler</v>
      </c>
      <c r="K134" s="150" t="str">
        <f t="shared" si="8"/>
        <v>İzmir-2013-14 Öğretim Yılı Okullararası Puanlı  Atletizm Türkiye Birinciliği Yarışmaları</v>
      </c>
      <c r="L134" s="151" t="str">
        <f>'800m.'!N$4</f>
        <v>1 Haziran 2014 12.20</v>
      </c>
      <c r="M134" s="151" t="s">
        <v>588</v>
      </c>
    </row>
    <row r="135" spans="1:13" s="143" customFormat="1" ht="26.25" customHeight="1">
      <c r="A135" s="145">
        <v>238</v>
      </c>
      <c r="B135" s="155" t="s">
        <v>133</v>
      </c>
      <c r="C135" s="146" t="str">
        <f>'800m.'!C36</f>
        <v/>
      </c>
      <c r="D135" s="150" t="str">
        <f>'800m.'!D36</f>
        <v/>
      </c>
      <c r="E135" s="150" t="str">
        <f>'800m.'!E36</f>
        <v/>
      </c>
      <c r="F135" s="191" t="str">
        <f>'800m.'!F36</f>
        <v/>
      </c>
      <c r="G135" s="148">
        <f>'800m.'!A36</f>
        <v>0</v>
      </c>
      <c r="H135" s="147" t="s">
        <v>133</v>
      </c>
      <c r="I135" s="153"/>
      <c r="J135" s="147" t="str">
        <f>'YARIŞMA BİLGİLERİ'!$F$21</f>
        <v>Yıldız Erkekler</v>
      </c>
      <c r="K135" s="150" t="str">
        <f t="shared" si="8"/>
        <v>İzmir-2013-14 Öğretim Yılı Okullararası Puanlı  Atletizm Türkiye Birinciliği Yarışmaları</v>
      </c>
      <c r="L135" s="151" t="str">
        <f>'800m.'!N$4</f>
        <v>1 Haziran 2014 12.20</v>
      </c>
      <c r="M135" s="151" t="s">
        <v>588</v>
      </c>
    </row>
    <row r="136" spans="1:13" s="143" customFormat="1" ht="26.25" customHeight="1">
      <c r="A136" s="145">
        <v>239</v>
      </c>
      <c r="B136" s="155" t="s">
        <v>133</v>
      </c>
      <c r="C136" s="146" t="str">
        <f>'800m.'!C37</f>
        <v/>
      </c>
      <c r="D136" s="150" t="str">
        <f>'800m.'!D37</f>
        <v/>
      </c>
      <c r="E136" s="150" t="str">
        <f>'800m.'!E37</f>
        <v/>
      </c>
      <c r="F136" s="191" t="str">
        <f>'800m.'!F37</f>
        <v/>
      </c>
      <c r="G136" s="148">
        <f>'800m.'!A37</f>
        <v>0</v>
      </c>
      <c r="H136" s="147" t="s">
        <v>133</v>
      </c>
      <c r="I136" s="153"/>
      <c r="J136" s="147" t="str">
        <f>'YARIŞMA BİLGİLERİ'!$F$21</f>
        <v>Yıldız Erkekler</v>
      </c>
      <c r="K136" s="150" t="str">
        <f t="shared" si="8"/>
        <v>İzmir-2013-14 Öğretim Yılı Okullararası Puanlı  Atletizm Türkiye Birinciliği Yarışmaları</v>
      </c>
      <c r="L136" s="151" t="str">
        <f>'800m.'!N$4</f>
        <v>1 Haziran 2014 12.20</v>
      </c>
      <c r="M136" s="151" t="s">
        <v>588</v>
      </c>
    </row>
    <row r="137" spans="1:13" s="143" customFormat="1" ht="26.25" customHeight="1">
      <c r="A137" s="145">
        <v>240</v>
      </c>
      <c r="B137" s="155" t="s">
        <v>133</v>
      </c>
      <c r="C137" s="146" t="str">
        <f>'800m.'!C38</f>
        <v/>
      </c>
      <c r="D137" s="150" t="str">
        <f>'800m.'!D38</f>
        <v/>
      </c>
      <c r="E137" s="150" t="str">
        <f>'800m.'!E38</f>
        <v/>
      </c>
      <c r="F137" s="191" t="str">
        <f>'800m.'!F38</f>
        <v/>
      </c>
      <c r="G137" s="148">
        <f>'800m.'!A38</f>
        <v>0</v>
      </c>
      <c r="H137" s="147" t="s">
        <v>133</v>
      </c>
      <c r="I137" s="153"/>
      <c r="J137" s="147" t="str">
        <f>'YARIŞMA BİLGİLERİ'!$F$21</f>
        <v>Yıldız Erkekler</v>
      </c>
      <c r="K137" s="150" t="str">
        <f t="shared" si="8"/>
        <v>İzmir-2013-14 Öğretim Yılı Okullararası Puanlı  Atletizm Türkiye Birinciliği Yarışmaları</v>
      </c>
      <c r="L137" s="151" t="str">
        <f>'800m.'!N$4</f>
        <v>1 Haziran 2014 12.20</v>
      </c>
      <c r="M137" s="151" t="s">
        <v>588</v>
      </c>
    </row>
    <row r="138" spans="1:13" s="143" customFormat="1" ht="26.25" customHeight="1">
      <c r="A138" s="145">
        <v>241</v>
      </c>
      <c r="B138" s="155" t="s">
        <v>133</v>
      </c>
      <c r="C138" s="146" t="str">
        <f>'800m.'!C39</f>
        <v/>
      </c>
      <c r="D138" s="150" t="str">
        <f>'800m.'!D39</f>
        <v/>
      </c>
      <c r="E138" s="150" t="str">
        <f>'800m.'!E39</f>
        <v/>
      </c>
      <c r="F138" s="191" t="str">
        <f>'800m.'!F39</f>
        <v/>
      </c>
      <c r="G138" s="148">
        <f>'800m.'!A39</f>
        <v>0</v>
      </c>
      <c r="H138" s="147" t="s">
        <v>133</v>
      </c>
      <c r="I138" s="153"/>
      <c r="J138" s="147" t="str">
        <f>'YARIŞMA BİLGİLERİ'!$F$21</f>
        <v>Yıldız Erkekler</v>
      </c>
      <c r="K138" s="150" t="str">
        <f t="shared" si="8"/>
        <v>İzmir-2013-14 Öğretim Yılı Okullararası Puanlı  Atletizm Türkiye Birinciliği Yarışmaları</v>
      </c>
      <c r="L138" s="151" t="str">
        <f>'800m.'!N$4</f>
        <v>1 Haziran 2014 12.20</v>
      </c>
      <c r="M138" s="151" t="s">
        <v>588</v>
      </c>
    </row>
    <row r="139" spans="1:13" s="143" customFormat="1" ht="26.25" customHeight="1">
      <c r="A139" s="145">
        <v>242</v>
      </c>
      <c r="B139" s="155" t="s">
        <v>133</v>
      </c>
      <c r="C139" s="146" t="str">
        <f>'800m.'!C40</f>
        <v/>
      </c>
      <c r="D139" s="150" t="str">
        <f>'800m.'!D40</f>
        <v/>
      </c>
      <c r="E139" s="150" t="str">
        <f>'800m.'!E40</f>
        <v/>
      </c>
      <c r="F139" s="191" t="str">
        <f>'800m.'!F40</f>
        <v/>
      </c>
      <c r="G139" s="148">
        <f>'800m.'!A40</f>
        <v>0</v>
      </c>
      <c r="H139" s="147" t="s">
        <v>133</v>
      </c>
      <c r="I139" s="153"/>
      <c r="J139" s="147" t="str">
        <f>'YARIŞMA BİLGİLERİ'!$F$21</f>
        <v>Yıldız Erkekler</v>
      </c>
      <c r="K139" s="150" t="str">
        <f t="shared" si="8"/>
        <v>İzmir-2013-14 Öğretim Yılı Okullararası Puanlı  Atletizm Türkiye Birinciliği Yarışmaları</v>
      </c>
      <c r="L139" s="151" t="str">
        <f>'800m.'!N$4</f>
        <v>1 Haziran 2014 12.20</v>
      </c>
      <c r="M139" s="151" t="s">
        <v>588</v>
      </c>
    </row>
    <row r="140" spans="1:13" s="143" customFormat="1" ht="26.25" customHeight="1">
      <c r="A140" s="145">
        <v>243</v>
      </c>
      <c r="B140" s="155" t="s">
        <v>133</v>
      </c>
      <c r="C140" s="146" t="str">
        <f>'800m.'!C41</f>
        <v/>
      </c>
      <c r="D140" s="150" t="str">
        <f>'800m.'!D41</f>
        <v/>
      </c>
      <c r="E140" s="150" t="str">
        <f>'800m.'!E41</f>
        <v/>
      </c>
      <c r="F140" s="191" t="str">
        <f>'800m.'!F41</f>
        <v/>
      </c>
      <c r="G140" s="148">
        <f>'800m.'!A41</f>
        <v>0</v>
      </c>
      <c r="H140" s="147" t="s">
        <v>133</v>
      </c>
      <c r="I140" s="153"/>
      <c r="J140" s="147" t="str">
        <f>'YARIŞMA BİLGİLERİ'!$F$21</f>
        <v>Yıldız Erkekler</v>
      </c>
      <c r="K140" s="150" t="str">
        <f t="shared" si="8"/>
        <v>İzmir-2013-14 Öğretim Yılı Okullararası Puanlı  Atletizm Türkiye Birinciliği Yarışmaları</v>
      </c>
      <c r="L140" s="151" t="str">
        <f>'800m.'!N$4</f>
        <v>1 Haziran 2014 12.20</v>
      </c>
      <c r="M140" s="151" t="s">
        <v>588</v>
      </c>
    </row>
    <row r="141" spans="1:13" s="143" customFormat="1" ht="26.25" customHeight="1">
      <c r="A141" s="145">
        <v>244</v>
      </c>
      <c r="B141" s="155" t="s">
        <v>133</v>
      </c>
      <c r="C141" s="146" t="str">
        <f>'800m.'!C42</f>
        <v/>
      </c>
      <c r="D141" s="150" t="str">
        <f>'800m.'!D42</f>
        <v/>
      </c>
      <c r="E141" s="150" t="str">
        <f>'800m.'!E42</f>
        <v/>
      </c>
      <c r="F141" s="191" t="str">
        <f>'800m.'!F42</f>
        <v/>
      </c>
      <c r="G141" s="148">
        <f>'800m.'!A42</f>
        <v>0</v>
      </c>
      <c r="H141" s="147" t="s">
        <v>133</v>
      </c>
      <c r="I141" s="153"/>
      <c r="J141" s="147" t="str">
        <f>'YARIŞMA BİLGİLERİ'!$F$21</f>
        <v>Yıldız Erkekler</v>
      </c>
      <c r="K141" s="150" t="str">
        <f t="shared" si="8"/>
        <v>İzmir-2013-14 Öğretim Yılı Okullararası Puanlı  Atletizm Türkiye Birinciliği Yarışmaları</v>
      </c>
      <c r="L141" s="151" t="str">
        <f>'800m.'!N$4</f>
        <v>1 Haziran 2014 12.20</v>
      </c>
      <c r="M141" s="151" t="s">
        <v>588</v>
      </c>
    </row>
    <row r="142" spans="1:13" s="143" customFormat="1" ht="26.25" customHeight="1">
      <c r="A142" s="145">
        <v>245</v>
      </c>
      <c r="B142" s="155" t="s">
        <v>133</v>
      </c>
      <c r="C142" s="146" t="str">
        <f>'800m.'!C43</f>
        <v/>
      </c>
      <c r="D142" s="150" t="str">
        <f>'800m.'!D43</f>
        <v/>
      </c>
      <c r="E142" s="150" t="str">
        <f>'800m.'!E43</f>
        <v/>
      </c>
      <c r="F142" s="191" t="str">
        <f>'800m.'!F43</f>
        <v/>
      </c>
      <c r="G142" s="148">
        <f>'800m.'!A43</f>
        <v>0</v>
      </c>
      <c r="H142" s="147" t="s">
        <v>133</v>
      </c>
      <c r="I142" s="153"/>
      <c r="J142" s="147" t="str">
        <f>'YARIŞMA BİLGİLERİ'!$F$21</f>
        <v>Yıldız Erkekler</v>
      </c>
      <c r="K142" s="150" t="str">
        <f t="shared" si="8"/>
        <v>İzmir-2013-14 Öğretim Yılı Okullararası Puanlı  Atletizm Türkiye Birinciliği Yarışmaları</v>
      </c>
      <c r="L142" s="151" t="str">
        <f>'800m.'!N$4</f>
        <v>1 Haziran 2014 12.20</v>
      </c>
      <c r="M142" s="151" t="s">
        <v>588</v>
      </c>
    </row>
    <row r="143" spans="1:13" s="143" customFormat="1" ht="26.25" customHeight="1">
      <c r="A143" s="145">
        <v>246</v>
      </c>
      <c r="B143" s="155" t="s">
        <v>133</v>
      </c>
      <c r="C143" s="146" t="str">
        <f>'800m.'!C44</f>
        <v/>
      </c>
      <c r="D143" s="150" t="str">
        <f>'800m.'!D44</f>
        <v/>
      </c>
      <c r="E143" s="150" t="str">
        <f>'800m.'!E44</f>
        <v/>
      </c>
      <c r="F143" s="191" t="str">
        <f>'800m.'!F44</f>
        <v/>
      </c>
      <c r="G143" s="148">
        <f>'800m.'!A44</f>
        <v>0</v>
      </c>
      <c r="H143" s="147" t="s">
        <v>133</v>
      </c>
      <c r="I143" s="153"/>
      <c r="J143" s="147" t="str">
        <f>'YARIŞMA BİLGİLERİ'!$F$21</f>
        <v>Yıldız Erkekler</v>
      </c>
      <c r="K143" s="150" t="str">
        <f t="shared" si="8"/>
        <v>İzmir-2013-14 Öğretim Yılı Okullararası Puanlı  Atletizm Türkiye Birinciliği Yarışmaları</v>
      </c>
      <c r="L143" s="151" t="str">
        <f>'800m.'!N$4</f>
        <v>1 Haziran 2014 12.20</v>
      </c>
      <c r="M143" s="151" t="s">
        <v>588</v>
      </c>
    </row>
    <row r="144" spans="1:13" s="143" customFormat="1" ht="26.25" customHeight="1">
      <c r="A144" s="145">
        <v>247</v>
      </c>
      <c r="B144" s="155" t="s">
        <v>133</v>
      </c>
      <c r="C144" s="146" t="str">
        <f>'800m.'!C45</f>
        <v/>
      </c>
      <c r="D144" s="150" t="str">
        <f>'800m.'!D45</f>
        <v/>
      </c>
      <c r="E144" s="150" t="str">
        <f>'800m.'!E45</f>
        <v/>
      </c>
      <c r="F144" s="191" t="str">
        <f>'800m.'!F45</f>
        <v/>
      </c>
      <c r="G144" s="148">
        <f>'800m.'!A45</f>
        <v>0</v>
      </c>
      <c r="H144" s="147" t="s">
        <v>133</v>
      </c>
      <c r="I144" s="153"/>
      <c r="J144" s="147" t="str">
        <f>'YARIŞMA BİLGİLERİ'!$F$21</f>
        <v>Yıldız Erkekler</v>
      </c>
      <c r="K144" s="150" t="str">
        <f t="shared" si="8"/>
        <v>İzmir-2013-14 Öğretim Yılı Okullararası Puanlı  Atletizm Türkiye Birinciliği Yarışmaları</v>
      </c>
      <c r="L144" s="151" t="str">
        <f>'800m.'!N$4</f>
        <v>1 Haziran 2014 12.20</v>
      </c>
      <c r="M144" s="151" t="s">
        <v>588</v>
      </c>
    </row>
    <row r="145" spans="1:13" s="143" customFormat="1" ht="26.25" customHeight="1">
      <c r="A145" s="145">
        <v>248</v>
      </c>
      <c r="B145" s="155" t="s">
        <v>133</v>
      </c>
      <c r="C145" s="146" t="str">
        <f>'800m.'!C46</f>
        <v/>
      </c>
      <c r="D145" s="150" t="str">
        <f>'800m.'!D46</f>
        <v/>
      </c>
      <c r="E145" s="150" t="str">
        <f>'800m.'!E46</f>
        <v/>
      </c>
      <c r="F145" s="191" t="str">
        <f>'800m.'!F46</f>
        <v/>
      </c>
      <c r="G145" s="148">
        <f>'800m.'!A46</f>
        <v>0</v>
      </c>
      <c r="H145" s="147" t="s">
        <v>133</v>
      </c>
      <c r="I145" s="153"/>
      <c r="J145" s="147" t="str">
        <f>'YARIŞMA BİLGİLERİ'!$F$21</f>
        <v>Yıldız Erkekler</v>
      </c>
      <c r="K145" s="150" t="str">
        <f t="shared" si="8"/>
        <v>İzmir-2013-14 Öğretim Yılı Okullararası Puanlı  Atletizm Türkiye Birinciliği Yarışmaları</v>
      </c>
      <c r="L145" s="151" t="str">
        <f>'800m.'!N$4</f>
        <v>1 Haziran 2014 12.20</v>
      </c>
      <c r="M145" s="151" t="s">
        <v>588</v>
      </c>
    </row>
    <row r="146" spans="1:13" s="143" customFormat="1" ht="26.25" customHeight="1">
      <c r="A146" s="145">
        <v>249</v>
      </c>
      <c r="B146" s="155" t="s">
        <v>133</v>
      </c>
      <c r="C146" s="146" t="str">
        <f>'800m.'!C47</f>
        <v/>
      </c>
      <c r="D146" s="150" t="str">
        <f>'800m.'!D47</f>
        <v/>
      </c>
      <c r="E146" s="150" t="str">
        <f>'800m.'!E47</f>
        <v/>
      </c>
      <c r="F146" s="191" t="str">
        <f>'800m.'!F47</f>
        <v/>
      </c>
      <c r="G146" s="148">
        <f>'800m.'!A47</f>
        <v>0</v>
      </c>
      <c r="H146" s="147" t="s">
        <v>133</v>
      </c>
      <c r="I146" s="153"/>
      <c r="J146" s="147" t="str">
        <f>'YARIŞMA BİLGİLERİ'!$F$21</f>
        <v>Yıldız Erkekler</v>
      </c>
      <c r="K146" s="150" t="str">
        <f t="shared" si="8"/>
        <v>İzmir-2013-14 Öğretim Yılı Okullararası Puanlı  Atletizm Türkiye Birinciliği Yarışmaları</v>
      </c>
      <c r="L146" s="151" t="str">
        <f>'800m.'!N$4</f>
        <v>1 Haziran 2014 12.20</v>
      </c>
      <c r="M146" s="151" t="s">
        <v>588</v>
      </c>
    </row>
    <row r="147" spans="1:13" s="143" customFormat="1" ht="26.25" customHeight="1">
      <c r="A147" s="145">
        <v>250</v>
      </c>
      <c r="B147" s="155" t="s">
        <v>133</v>
      </c>
      <c r="C147" s="146" t="str">
        <f>'800m.'!C48</f>
        <v/>
      </c>
      <c r="D147" s="150" t="str">
        <f>'800m.'!D48</f>
        <v/>
      </c>
      <c r="E147" s="150" t="str">
        <f>'800m.'!E48</f>
        <v/>
      </c>
      <c r="F147" s="191" t="str">
        <f>'800m.'!F48</f>
        <v/>
      </c>
      <c r="G147" s="148">
        <f>'800m.'!A48</f>
        <v>0</v>
      </c>
      <c r="H147" s="147" t="s">
        <v>133</v>
      </c>
      <c r="I147" s="153"/>
      <c r="J147" s="147" t="str">
        <f>'YARIŞMA BİLGİLERİ'!$F$21</f>
        <v>Yıldız Erkekler</v>
      </c>
      <c r="K147" s="150" t="str">
        <f t="shared" si="8"/>
        <v>İzmir-2013-14 Öğretim Yılı Okullararası Puanlı  Atletizm Türkiye Birinciliği Yarışmaları</v>
      </c>
      <c r="L147" s="151" t="str">
        <f>'800m.'!N$4</f>
        <v>1 Haziran 2014 12.20</v>
      </c>
      <c r="M147" s="151" t="s">
        <v>588</v>
      </c>
    </row>
    <row r="148" spans="1:13" s="143" customFormat="1" ht="26.25" customHeight="1">
      <c r="A148" s="145">
        <v>251</v>
      </c>
      <c r="B148" s="155" t="s">
        <v>133</v>
      </c>
      <c r="C148" s="146" t="str">
        <f>'800m.'!C49</f>
        <v/>
      </c>
      <c r="D148" s="150" t="str">
        <f>'800m.'!D49</f>
        <v/>
      </c>
      <c r="E148" s="150" t="str">
        <f>'800m.'!E49</f>
        <v/>
      </c>
      <c r="F148" s="191" t="str">
        <f>'800m.'!F49</f>
        <v/>
      </c>
      <c r="G148" s="148">
        <f>'800m.'!A49</f>
        <v>0</v>
      </c>
      <c r="H148" s="147" t="s">
        <v>133</v>
      </c>
      <c r="I148" s="153"/>
      <c r="J148" s="147" t="str">
        <f>'YARIŞMA BİLGİLERİ'!$F$21</f>
        <v>Yıldız Erkekler</v>
      </c>
      <c r="K148" s="150" t="str">
        <f t="shared" ref="K148:K160" si="9">CONCATENATE(K$1,"-",A$1)</f>
        <v>İzmir-2013-14 Öğretim Yılı Okullararası Puanlı  Atletizm Türkiye Birinciliği Yarışmaları</v>
      </c>
      <c r="L148" s="151" t="str">
        <f>'800m.'!N$4</f>
        <v>1 Haziran 2014 12.20</v>
      </c>
      <c r="M148" s="151" t="s">
        <v>588</v>
      </c>
    </row>
    <row r="149" spans="1:13" s="143" customFormat="1" ht="26.25" customHeight="1">
      <c r="A149" s="145">
        <v>252</v>
      </c>
      <c r="B149" s="155" t="s">
        <v>133</v>
      </c>
      <c r="C149" s="146" t="str">
        <f>'800m.'!C50</f>
        <v/>
      </c>
      <c r="D149" s="150" t="str">
        <f>'800m.'!D50</f>
        <v/>
      </c>
      <c r="E149" s="150" t="str">
        <f>'800m.'!E50</f>
        <v/>
      </c>
      <c r="F149" s="191" t="str">
        <f>'800m.'!F50</f>
        <v/>
      </c>
      <c r="G149" s="148">
        <f>'800m.'!A50</f>
        <v>0</v>
      </c>
      <c r="H149" s="147" t="s">
        <v>133</v>
      </c>
      <c r="I149" s="153"/>
      <c r="J149" s="147" t="str">
        <f>'YARIŞMA BİLGİLERİ'!$F$21</f>
        <v>Yıldız Erkekler</v>
      </c>
      <c r="K149" s="150" t="str">
        <f t="shared" si="9"/>
        <v>İzmir-2013-14 Öğretim Yılı Okullararası Puanlı  Atletizm Türkiye Birinciliği Yarışmaları</v>
      </c>
      <c r="L149" s="151" t="str">
        <f>'800m.'!N$4</f>
        <v>1 Haziran 2014 12.20</v>
      </c>
      <c r="M149" s="151" t="s">
        <v>588</v>
      </c>
    </row>
    <row r="150" spans="1:13" s="143" customFormat="1" ht="26.25" customHeight="1">
      <c r="A150" s="145">
        <v>253</v>
      </c>
      <c r="B150" s="155" t="s">
        <v>133</v>
      </c>
      <c r="C150" s="146" t="str">
        <f>'800m.'!C51</f>
        <v/>
      </c>
      <c r="D150" s="150" t="str">
        <f>'800m.'!D51</f>
        <v/>
      </c>
      <c r="E150" s="150" t="str">
        <f>'800m.'!E51</f>
        <v/>
      </c>
      <c r="F150" s="191" t="str">
        <f>'800m.'!F51</f>
        <v/>
      </c>
      <c r="G150" s="148">
        <f>'800m.'!A51</f>
        <v>0</v>
      </c>
      <c r="H150" s="147" t="s">
        <v>133</v>
      </c>
      <c r="I150" s="153"/>
      <c r="J150" s="147" t="str">
        <f>'YARIŞMA BİLGİLERİ'!$F$21</f>
        <v>Yıldız Erkekler</v>
      </c>
      <c r="K150" s="150" t="str">
        <f t="shared" si="9"/>
        <v>İzmir-2013-14 Öğretim Yılı Okullararası Puanlı  Atletizm Türkiye Birinciliği Yarışmaları</v>
      </c>
      <c r="L150" s="151" t="str">
        <f>'800m.'!N$4</f>
        <v>1 Haziran 2014 12.20</v>
      </c>
      <c r="M150" s="151" t="s">
        <v>588</v>
      </c>
    </row>
    <row r="151" spans="1:13" s="143" customFormat="1" ht="26.25" customHeight="1">
      <c r="A151" s="145">
        <v>254</v>
      </c>
      <c r="B151" s="155" t="s">
        <v>133</v>
      </c>
      <c r="C151" s="146" t="str">
        <f>'800m.'!C52</f>
        <v/>
      </c>
      <c r="D151" s="150" t="str">
        <f>'800m.'!D52</f>
        <v/>
      </c>
      <c r="E151" s="150" t="str">
        <f>'800m.'!E52</f>
        <v/>
      </c>
      <c r="F151" s="191" t="str">
        <f>'800m.'!F52</f>
        <v/>
      </c>
      <c r="G151" s="148">
        <f>'800m.'!A52</f>
        <v>0</v>
      </c>
      <c r="H151" s="147" t="s">
        <v>133</v>
      </c>
      <c r="I151" s="153"/>
      <c r="J151" s="147" t="str">
        <f>'YARIŞMA BİLGİLERİ'!$F$21</f>
        <v>Yıldız Erkekler</v>
      </c>
      <c r="K151" s="150" t="str">
        <f t="shared" si="9"/>
        <v>İzmir-2013-14 Öğretim Yılı Okullararası Puanlı  Atletizm Türkiye Birinciliği Yarışmaları</v>
      </c>
      <c r="L151" s="151" t="str">
        <f>'800m.'!N$4</f>
        <v>1 Haziran 2014 12.20</v>
      </c>
      <c r="M151" s="151" t="s">
        <v>588</v>
      </c>
    </row>
    <row r="152" spans="1:13" s="143" customFormat="1" ht="26.25" customHeight="1">
      <c r="A152" s="145">
        <v>255</v>
      </c>
      <c r="B152" s="155" t="s">
        <v>133</v>
      </c>
      <c r="C152" s="146" t="str">
        <f>'800m.'!C53</f>
        <v/>
      </c>
      <c r="D152" s="150" t="str">
        <f>'800m.'!D53</f>
        <v/>
      </c>
      <c r="E152" s="150" t="str">
        <f>'800m.'!E53</f>
        <v/>
      </c>
      <c r="F152" s="191" t="str">
        <f>'800m.'!F53</f>
        <v/>
      </c>
      <c r="G152" s="148">
        <f>'800m.'!A53</f>
        <v>0</v>
      </c>
      <c r="H152" s="147" t="s">
        <v>133</v>
      </c>
      <c r="I152" s="153"/>
      <c r="J152" s="147" t="str">
        <f>'YARIŞMA BİLGİLERİ'!$F$21</f>
        <v>Yıldız Erkekler</v>
      </c>
      <c r="K152" s="150" t="str">
        <f t="shared" si="9"/>
        <v>İzmir-2013-14 Öğretim Yılı Okullararası Puanlı  Atletizm Türkiye Birinciliği Yarışmaları</v>
      </c>
      <c r="L152" s="151" t="str">
        <f>'800m.'!N$4</f>
        <v>1 Haziran 2014 12.20</v>
      </c>
      <c r="M152" s="151" t="s">
        <v>588</v>
      </c>
    </row>
    <row r="153" spans="1:13" s="143" customFormat="1" ht="26.25" customHeight="1">
      <c r="A153" s="145">
        <v>256</v>
      </c>
      <c r="B153" s="155" t="s">
        <v>133</v>
      </c>
      <c r="C153" s="146" t="str">
        <f>'800m.'!C54</f>
        <v/>
      </c>
      <c r="D153" s="150" t="str">
        <f>'800m.'!D54</f>
        <v/>
      </c>
      <c r="E153" s="150" t="str">
        <f>'800m.'!E54</f>
        <v/>
      </c>
      <c r="F153" s="191" t="str">
        <f>'800m.'!F54</f>
        <v/>
      </c>
      <c r="G153" s="148">
        <f>'800m.'!A54</f>
        <v>0</v>
      </c>
      <c r="H153" s="147" t="s">
        <v>133</v>
      </c>
      <c r="I153" s="153"/>
      <c r="J153" s="147" t="str">
        <f>'YARIŞMA BİLGİLERİ'!$F$21</f>
        <v>Yıldız Erkekler</v>
      </c>
      <c r="K153" s="150" t="str">
        <f t="shared" si="9"/>
        <v>İzmir-2013-14 Öğretim Yılı Okullararası Puanlı  Atletizm Türkiye Birinciliği Yarışmaları</v>
      </c>
      <c r="L153" s="151" t="str">
        <f>'800m.'!N$4</f>
        <v>1 Haziran 2014 12.20</v>
      </c>
      <c r="M153" s="151" t="s">
        <v>588</v>
      </c>
    </row>
    <row r="154" spans="1:13" s="143" customFormat="1" ht="26.25" customHeight="1">
      <c r="A154" s="145">
        <v>257</v>
      </c>
      <c r="B154" s="155" t="s">
        <v>133</v>
      </c>
      <c r="C154" s="146" t="str">
        <f>'800m.'!C55</f>
        <v/>
      </c>
      <c r="D154" s="150" t="str">
        <f>'800m.'!D55</f>
        <v/>
      </c>
      <c r="E154" s="150" t="str">
        <f>'800m.'!E55</f>
        <v/>
      </c>
      <c r="F154" s="191" t="str">
        <f>'800m.'!F55</f>
        <v/>
      </c>
      <c r="G154" s="148">
        <f>'800m.'!A55</f>
        <v>0</v>
      </c>
      <c r="H154" s="147" t="s">
        <v>133</v>
      </c>
      <c r="I154" s="153"/>
      <c r="J154" s="147" t="str">
        <f>'YARIŞMA BİLGİLERİ'!$F$21</f>
        <v>Yıldız Erkekler</v>
      </c>
      <c r="K154" s="150" t="str">
        <f t="shared" si="9"/>
        <v>İzmir-2013-14 Öğretim Yılı Okullararası Puanlı  Atletizm Türkiye Birinciliği Yarışmaları</v>
      </c>
      <c r="L154" s="151" t="str">
        <f>'800m.'!N$4</f>
        <v>1 Haziran 2014 12.20</v>
      </c>
      <c r="M154" s="151" t="s">
        <v>588</v>
      </c>
    </row>
    <row r="155" spans="1:13" s="143" customFormat="1" ht="26.25" customHeight="1">
      <c r="A155" s="145">
        <v>258</v>
      </c>
      <c r="B155" s="155" t="s">
        <v>133</v>
      </c>
      <c r="C155" s="146" t="str">
        <f>'800m.'!C56</f>
        <v/>
      </c>
      <c r="D155" s="150" t="str">
        <f>'800m.'!D56</f>
        <v/>
      </c>
      <c r="E155" s="150" t="str">
        <f>'800m.'!E56</f>
        <v/>
      </c>
      <c r="F155" s="191" t="str">
        <f>'800m.'!F56</f>
        <v/>
      </c>
      <c r="G155" s="148">
        <f>'800m.'!A56</f>
        <v>0</v>
      </c>
      <c r="H155" s="147" t="s">
        <v>133</v>
      </c>
      <c r="I155" s="153"/>
      <c r="J155" s="147" t="str">
        <f>'YARIŞMA BİLGİLERİ'!$F$21</f>
        <v>Yıldız Erkekler</v>
      </c>
      <c r="K155" s="150" t="str">
        <f t="shared" si="9"/>
        <v>İzmir-2013-14 Öğretim Yılı Okullararası Puanlı  Atletizm Türkiye Birinciliği Yarışmaları</v>
      </c>
      <c r="L155" s="151" t="str">
        <f>'800m.'!N$4</f>
        <v>1 Haziran 2014 12.20</v>
      </c>
      <c r="M155" s="151" t="s">
        <v>588</v>
      </c>
    </row>
    <row r="156" spans="1:13" s="143" customFormat="1" ht="26.25" customHeight="1">
      <c r="A156" s="145">
        <v>259</v>
      </c>
      <c r="B156" s="155" t="s">
        <v>133</v>
      </c>
      <c r="C156" s="146" t="str">
        <f>'800m.'!C57</f>
        <v/>
      </c>
      <c r="D156" s="150" t="str">
        <f>'800m.'!D57</f>
        <v/>
      </c>
      <c r="E156" s="150" t="str">
        <f>'800m.'!E57</f>
        <v/>
      </c>
      <c r="F156" s="191" t="str">
        <f>'800m.'!F57</f>
        <v/>
      </c>
      <c r="G156" s="148">
        <f>'800m.'!A57</f>
        <v>0</v>
      </c>
      <c r="H156" s="147" t="s">
        <v>133</v>
      </c>
      <c r="I156" s="153"/>
      <c r="J156" s="147" t="str">
        <f>'YARIŞMA BİLGİLERİ'!$F$21</f>
        <v>Yıldız Erkekler</v>
      </c>
      <c r="K156" s="150" t="str">
        <f t="shared" si="9"/>
        <v>İzmir-2013-14 Öğretim Yılı Okullararası Puanlı  Atletizm Türkiye Birinciliği Yarışmaları</v>
      </c>
      <c r="L156" s="151" t="str">
        <f>'800m.'!N$4</f>
        <v>1 Haziran 2014 12.20</v>
      </c>
      <c r="M156" s="151" t="s">
        <v>588</v>
      </c>
    </row>
    <row r="157" spans="1:13" s="143" customFormat="1" ht="26.25" customHeight="1">
      <c r="A157" s="145">
        <v>260</v>
      </c>
      <c r="B157" s="155" t="s">
        <v>133</v>
      </c>
      <c r="C157" s="146" t="str">
        <f>'800m.'!C58</f>
        <v/>
      </c>
      <c r="D157" s="150" t="str">
        <f>'800m.'!D58</f>
        <v/>
      </c>
      <c r="E157" s="150" t="str">
        <f>'800m.'!E58</f>
        <v/>
      </c>
      <c r="F157" s="191" t="str">
        <f>'800m.'!F58</f>
        <v/>
      </c>
      <c r="G157" s="148">
        <f>'800m.'!A58</f>
        <v>0</v>
      </c>
      <c r="H157" s="147" t="s">
        <v>133</v>
      </c>
      <c r="I157" s="153"/>
      <c r="J157" s="147" t="str">
        <f>'YARIŞMA BİLGİLERİ'!$F$21</f>
        <v>Yıldız Erkekler</v>
      </c>
      <c r="K157" s="150" t="str">
        <f t="shared" si="9"/>
        <v>İzmir-2013-14 Öğretim Yılı Okullararası Puanlı  Atletizm Türkiye Birinciliği Yarışmaları</v>
      </c>
      <c r="L157" s="151" t="str">
        <f>'800m.'!N$4</f>
        <v>1 Haziran 2014 12.20</v>
      </c>
      <c r="M157" s="151" t="s">
        <v>588</v>
      </c>
    </row>
    <row r="158" spans="1:13" s="143" customFormat="1" ht="26.25" customHeight="1">
      <c r="A158" s="145">
        <v>261</v>
      </c>
      <c r="B158" s="155" t="s">
        <v>133</v>
      </c>
      <c r="C158" s="146" t="str">
        <f>'800m.'!C59</f>
        <v/>
      </c>
      <c r="D158" s="150" t="str">
        <f>'800m.'!D59</f>
        <v/>
      </c>
      <c r="E158" s="150" t="str">
        <f>'800m.'!E59</f>
        <v/>
      </c>
      <c r="F158" s="191" t="str">
        <f>'800m.'!F59</f>
        <v/>
      </c>
      <c r="G158" s="148">
        <f>'800m.'!A59</f>
        <v>0</v>
      </c>
      <c r="H158" s="147" t="s">
        <v>133</v>
      </c>
      <c r="I158" s="153"/>
      <c r="J158" s="147" t="str">
        <f>'YARIŞMA BİLGİLERİ'!$F$21</f>
        <v>Yıldız Erkekler</v>
      </c>
      <c r="K158" s="150" t="str">
        <f t="shared" si="9"/>
        <v>İzmir-2013-14 Öğretim Yılı Okullararası Puanlı  Atletizm Türkiye Birinciliği Yarışmaları</v>
      </c>
      <c r="L158" s="151" t="str">
        <f>'800m.'!N$4</f>
        <v>1 Haziran 2014 12.20</v>
      </c>
      <c r="M158" s="151" t="s">
        <v>588</v>
      </c>
    </row>
    <row r="159" spans="1:13" s="143" customFormat="1" ht="26.25" customHeight="1">
      <c r="A159" s="145">
        <v>262</v>
      </c>
      <c r="B159" s="155" t="s">
        <v>133</v>
      </c>
      <c r="C159" s="146" t="str">
        <f>'800m.'!C60</f>
        <v/>
      </c>
      <c r="D159" s="150" t="str">
        <f>'800m.'!D60</f>
        <v/>
      </c>
      <c r="E159" s="150" t="str">
        <f>'800m.'!E60</f>
        <v/>
      </c>
      <c r="F159" s="191" t="str">
        <f>'800m.'!F60</f>
        <v/>
      </c>
      <c r="G159" s="148">
        <f>'800m.'!A60</f>
        <v>0</v>
      </c>
      <c r="H159" s="147" t="s">
        <v>133</v>
      </c>
      <c r="I159" s="153"/>
      <c r="J159" s="147" t="str">
        <f>'YARIŞMA BİLGİLERİ'!$F$21</f>
        <v>Yıldız Erkekler</v>
      </c>
      <c r="K159" s="150" t="str">
        <f t="shared" si="9"/>
        <v>İzmir-2013-14 Öğretim Yılı Okullararası Puanlı  Atletizm Türkiye Birinciliği Yarışmaları</v>
      </c>
      <c r="L159" s="151" t="str">
        <f>'800m.'!N$4</f>
        <v>1 Haziran 2014 12.20</v>
      </c>
      <c r="M159" s="151" t="s">
        <v>588</v>
      </c>
    </row>
    <row r="160" spans="1:13" s="143" customFormat="1" ht="26.25" customHeight="1">
      <c r="A160" s="145">
        <v>263</v>
      </c>
      <c r="B160" s="155" t="s">
        <v>133</v>
      </c>
      <c r="C160" s="146" t="str">
        <f>'800m.'!C61</f>
        <v/>
      </c>
      <c r="D160" s="150" t="str">
        <f>'800m.'!D61</f>
        <v/>
      </c>
      <c r="E160" s="150" t="str">
        <f>'800m.'!E61</f>
        <v/>
      </c>
      <c r="F160" s="191" t="str">
        <f>'800m.'!F61</f>
        <v/>
      </c>
      <c r="G160" s="148">
        <f>'800m.'!A61</f>
        <v>0</v>
      </c>
      <c r="H160" s="147" t="s">
        <v>133</v>
      </c>
      <c r="I160" s="153"/>
      <c r="J160" s="147" t="str">
        <f>'YARIŞMA BİLGİLERİ'!$F$21</f>
        <v>Yıldız Erkekler</v>
      </c>
      <c r="K160" s="150" t="str">
        <f t="shared" si="9"/>
        <v>İzmir-2013-14 Öğretim Yılı Okullararası Puanlı  Atletizm Türkiye Birinciliği Yarışmaları</v>
      </c>
      <c r="L160" s="151" t="str">
        <f>'800m.'!N$4</f>
        <v>1 Haziran 2014 12.20</v>
      </c>
      <c r="M160" s="151" t="s">
        <v>588</v>
      </c>
    </row>
    <row r="161" spans="1:13" s="143" customFormat="1" ht="26.25" customHeight="1">
      <c r="A161" s="145">
        <v>346</v>
      </c>
      <c r="B161" s="155" t="s">
        <v>430</v>
      </c>
      <c r="C161" s="146">
        <f>Gülle!D8</f>
        <v>36539</v>
      </c>
      <c r="D161" s="150" t="str">
        <f>Gülle!E8</f>
        <v>ÇAĞRI BOZKAYA       (F)</v>
      </c>
      <c r="E161" s="150" t="str">
        <f>Gülle!F8</f>
        <v>EKREM BAŞER ORTAOKULU</v>
      </c>
      <c r="F161" s="152">
        <f>Gülle!K8</f>
        <v>1194</v>
      </c>
      <c r="G161" s="153">
        <f>Gülle!A8</f>
        <v>1</v>
      </c>
      <c r="H161" s="153" t="s">
        <v>309</v>
      </c>
      <c r="I161" s="153">
        <f>Gülle!G$4</f>
        <v>0</v>
      </c>
      <c r="J161" s="147" t="str">
        <f>'YARIŞMA BİLGİLERİ'!$F$21</f>
        <v>Yıldız Erkekler</v>
      </c>
      <c r="K161" s="150" t="str">
        <f>CONCATENATE(K$1,"-",A$1)</f>
        <v>İzmir-2013-14 Öğretim Yılı Okullararası Puanlı  Atletizm Türkiye Birinciliği Yarışmaları</v>
      </c>
      <c r="L161" s="151" t="str">
        <f>Gülle!J$4</f>
        <v>1 Haziran 2014 11.20</v>
      </c>
      <c r="M161" s="151" t="s">
        <v>588</v>
      </c>
    </row>
    <row r="162" spans="1:13" s="143" customFormat="1" ht="26.25" customHeight="1">
      <c r="A162" s="145">
        <v>347</v>
      </c>
      <c r="B162" s="155" t="s">
        <v>430</v>
      </c>
      <c r="C162" s="146" t="str">
        <f>Gülle!D9</f>
        <v>-</v>
      </c>
      <c r="D162" s="150" t="str">
        <f>Gülle!E9</f>
        <v>AHMET CAN YAMAN (F)</v>
      </c>
      <c r="E162" s="150" t="str">
        <f>Gülle!F9</f>
        <v>GEBZE DUMLUPINAR ORTAOKULU</v>
      </c>
      <c r="F162" s="152">
        <f>Gülle!K9</f>
        <v>1163</v>
      </c>
      <c r="G162" s="153">
        <f>Gülle!A9</f>
        <v>2</v>
      </c>
      <c r="H162" s="153" t="s">
        <v>309</v>
      </c>
      <c r="I162" s="153">
        <f>Gülle!G$4</f>
        <v>0</v>
      </c>
      <c r="J162" s="147" t="str">
        <f>'YARIŞMA BİLGİLERİ'!$F$21</f>
        <v>Yıldız Erkekler</v>
      </c>
      <c r="K162" s="150" t="str">
        <f t="shared" ref="K162:K200" si="10">CONCATENATE(K$1,"-",A$1)</f>
        <v>İzmir-2013-14 Öğretim Yılı Okullararası Puanlı  Atletizm Türkiye Birinciliği Yarışmaları</v>
      </c>
      <c r="L162" s="151" t="str">
        <f>Gülle!J$4</f>
        <v>1 Haziran 2014 11.20</v>
      </c>
      <c r="M162" s="151" t="s">
        <v>588</v>
      </c>
    </row>
    <row r="163" spans="1:13" s="143" customFormat="1" ht="26.25" customHeight="1">
      <c r="A163" s="145">
        <v>348</v>
      </c>
      <c r="B163" s="155" t="s">
        <v>430</v>
      </c>
      <c r="C163" s="146">
        <f>Gülle!D10</f>
        <v>36755</v>
      </c>
      <c r="D163" s="150" t="str">
        <f>Gülle!E10</f>
        <v>SAMET TAŞ (F)</v>
      </c>
      <c r="E163" s="150" t="str">
        <f>Gülle!F10</f>
        <v>AKÇAABAT DARICA ORTAOKULU</v>
      </c>
      <c r="F163" s="152">
        <f>Gülle!K10</f>
        <v>1131</v>
      </c>
      <c r="G163" s="153">
        <f>Gülle!A10</f>
        <v>3</v>
      </c>
      <c r="H163" s="153" t="s">
        <v>309</v>
      </c>
      <c r="I163" s="153">
        <f>Gülle!G$4</f>
        <v>0</v>
      </c>
      <c r="J163" s="147" t="str">
        <f>'YARIŞMA BİLGİLERİ'!$F$21</f>
        <v>Yıldız Erkekler</v>
      </c>
      <c r="K163" s="150" t="str">
        <f t="shared" si="10"/>
        <v>İzmir-2013-14 Öğretim Yılı Okullararası Puanlı  Atletizm Türkiye Birinciliği Yarışmaları</v>
      </c>
      <c r="L163" s="151" t="str">
        <f>Gülle!J$4</f>
        <v>1 Haziran 2014 11.20</v>
      </c>
      <c r="M163" s="151" t="s">
        <v>588</v>
      </c>
    </row>
    <row r="164" spans="1:13" s="143" customFormat="1" ht="26.25" customHeight="1">
      <c r="A164" s="145">
        <v>349</v>
      </c>
      <c r="B164" s="155" t="s">
        <v>430</v>
      </c>
      <c r="C164" s="146">
        <f>Gülle!D11</f>
        <v>36808</v>
      </c>
      <c r="D164" s="150" t="str">
        <f>Gülle!E11</f>
        <v>FURKAN KARAKURT (F)</v>
      </c>
      <c r="E164" s="150" t="str">
        <f>Gülle!F11</f>
        <v>KÜÇÜKÇEKMECE SÖĞÜTLÜÇEŞME ORTAOKULU</v>
      </c>
      <c r="F164" s="152">
        <f>Gülle!K11</f>
        <v>1119</v>
      </c>
      <c r="G164" s="153">
        <f>Gülle!A11</f>
        <v>4</v>
      </c>
      <c r="H164" s="153" t="s">
        <v>309</v>
      </c>
      <c r="I164" s="153">
        <f>Gülle!G$4</f>
        <v>0</v>
      </c>
      <c r="J164" s="147" t="str">
        <f>'YARIŞMA BİLGİLERİ'!$F$21</f>
        <v>Yıldız Erkekler</v>
      </c>
      <c r="K164" s="150" t="str">
        <f t="shared" si="10"/>
        <v>İzmir-2013-14 Öğretim Yılı Okullararası Puanlı  Atletizm Türkiye Birinciliği Yarışmaları</v>
      </c>
      <c r="L164" s="151" t="str">
        <f>Gülle!J$4</f>
        <v>1 Haziran 2014 11.20</v>
      </c>
      <c r="M164" s="151" t="s">
        <v>588</v>
      </c>
    </row>
    <row r="165" spans="1:13" s="143" customFormat="1" ht="26.25" customHeight="1">
      <c r="A165" s="145">
        <v>350</v>
      </c>
      <c r="B165" s="155" t="s">
        <v>430</v>
      </c>
      <c r="C165" s="146">
        <f>Gülle!D12</f>
        <v>36526</v>
      </c>
      <c r="D165" s="150" t="str">
        <f>Gülle!E12</f>
        <v>ÖKKEŞ FURKAN KARAKUZULU</v>
      </c>
      <c r="E165" s="150" t="str">
        <f>Gülle!F12</f>
        <v>GAZİANTEP HATİCE BÜYÜKBEŞE ORT.</v>
      </c>
      <c r="F165" s="152">
        <f>Gülle!K12</f>
        <v>1088</v>
      </c>
      <c r="G165" s="153">
        <f>Gülle!A12</f>
        <v>5</v>
      </c>
      <c r="H165" s="153" t="s">
        <v>309</v>
      </c>
      <c r="I165" s="153">
        <f>Gülle!G$4</f>
        <v>0</v>
      </c>
      <c r="J165" s="147" t="str">
        <f>'YARIŞMA BİLGİLERİ'!$F$21</f>
        <v>Yıldız Erkekler</v>
      </c>
      <c r="K165" s="150" t="str">
        <f t="shared" si="10"/>
        <v>İzmir-2013-14 Öğretim Yılı Okullararası Puanlı  Atletizm Türkiye Birinciliği Yarışmaları</v>
      </c>
      <c r="L165" s="151" t="str">
        <f>Gülle!J$4</f>
        <v>1 Haziran 2014 11.20</v>
      </c>
      <c r="M165" s="151" t="s">
        <v>588</v>
      </c>
    </row>
    <row r="166" spans="1:13" s="143" customFormat="1" ht="26.25" customHeight="1">
      <c r="A166" s="145">
        <v>351</v>
      </c>
      <c r="B166" s="155" t="s">
        <v>430</v>
      </c>
      <c r="C166" s="146">
        <f>Gülle!D13</f>
        <v>36526</v>
      </c>
      <c r="D166" s="150" t="str">
        <f>Gülle!E13</f>
        <v>DOĞUKAN BEL</v>
      </c>
      <c r="E166" s="150" t="str">
        <f>Gülle!F13</f>
        <v>ESKİŞEHİR-ŞEHİT ALİ GAFFAR OKKAN ORTAOKULU</v>
      </c>
      <c r="F166" s="152">
        <f>Gülle!K13</f>
        <v>1087</v>
      </c>
      <c r="G166" s="153">
        <f>Gülle!A13</f>
        <v>6</v>
      </c>
      <c r="H166" s="153" t="s">
        <v>309</v>
      </c>
      <c r="I166" s="153">
        <f>Gülle!G$4</f>
        <v>0</v>
      </c>
      <c r="J166" s="147" t="str">
        <f>'YARIŞMA BİLGİLERİ'!$F$21</f>
        <v>Yıldız Erkekler</v>
      </c>
      <c r="K166" s="150" t="str">
        <f t="shared" si="10"/>
        <v>İzmir-2013-14 Öğretim Yılı Okullararası Puanlı  Atletizm Türkiye Birinciliği Yarışmaları</v>
      </c>
      <c r="L166" s="151" t="str">
        <f>Gülle!J$4</f>
        <v>1 Haziran 2014 11.20</v>
      </c>
      <c r="M166" s="151" t="s">
        <v>588</v>
      </c>
    </row>
    <row r="167" spans="1:13" s="143" customFormat="1" ht="26.25" customHeight="1">
      <c r="A167" s="145">
        <v>352</v>
      </c>
      <c r="B167" s="155" t="s">
        <v>430</v>
      </c>
      <c r="C167" s="146">
        <f>Gülle!D14</f>
        <v>36706</v>
      </c>
      <c r="D167" s="150" t="str">
        <f>Gülle!E14</f>
        <v>SEMİH ARIGAN</v>
      </c>
      <c r="E167" s="150" t="str">
        <f>Gülle!F14</f>
        <v>KKTC OĞUZ VELİ ORTAOKULU</v>
      </c>
      <c r="F167" s="152">
        <f>Gülle!K14</f>
        <v>1082</v>
      </c>
      <c r="G167" s="153">
        <f>Gülle!A14</f>
        <v>7</v>
      </c>
      <c r="H167" s="153" t="s">
        <v>309</v>
      </c>
      <c r="I167" s="153">
        <f>Gülle!G$4</f>
        <v>0</v>
      </c>
      <c r="J167" s="147" t="str">
        <f>'YARIŞMA BİLGİLERİ'!$F$21</f>
        <v>Yıldız Erkekler</v>
      </c>
      <c r="K167" s="150" t="str">
        <f t="shared" si="10"/>
        <v>İzmir-2013-14 Öğretim Yılı Okullararası Puanlı  Atletizm Türkiye Birinciliği Yarışmaları</v>
      </c>
      <c r="L167" s="151" t="str">
        <f>Gülle!J$4</f>
        <v>1 Haziran 2014 11.20</v>
      </c>
      <c r="M167" s="151" t="s">
        <v>588</v>
      </c>
    </row>
    <row r="168" spans="1:13" s="143" customFormat="1" ht="26.25" customHeight="1">
      <c r="A168" s="145">
        <v>353</v>
      </c>
      <c r="B168" s="155" t="s">
        <v>430</v>
      </c>
      <c r="C168" s="146">
        <f>Gülle!D15</f>
        <v>36526</v>
      </c>
      <c r="D168" s="150" t="str">
        <f>Gülle!E15</f>
        <v>MUSA KENBEN</v>
      </c>
      <c r="E168" s="150" t="str">
        <f>Gülle!F15</f>
        <v>İSTANBUL NAMIKKEMAL O O</v>
      </c>
      <c r="F168" s="152">
        <f>Gülle!K15</f>
        <v>1061</v>
      </c>
      <c r="G168" s="153">
        <f>Gülle!A15</f>
        <v>8</v>
      </c>
      <c r="H168" s="153" t="s">
        <v>309</v>
      </c>
      <c r="I168" s="153">
        <f>Gülle!G$4</f>
        <v>0</v>
      </c>
      <c r="J168" s="147" t="str">
        <f>'YARIŞMA BİLGİLERİ'!$F$21</f>
        <v>Yıldız Erkekler</v>
      </c>
      <c r="K168" s="150" t="str">
        <f t="shared" si="10"/>
        <v>İzmir-2013-14 Öğretim Yılı Okullararası Puanlı  Atletizm Türkiye Birinciliği Yarışmaları</v>
      </c>
      <c r="L168" s="151" t="str">
        <f>Gülle!J$4</f>
        <v>1 Haziran 2014 11.20</v>
      </c>
      <c r="M168" s="151" t="s">
        <v>588</v>
      </c>
    </row>
    <row r="169" spans="1:13" s="143" customFormat="1" ht="26.25" customHeight="1">
      <c r="A169" s="145">
        <v>354</v>
      </c>
      <c r="B169" s="155" t="s">
        <v>430</v>
      </c>
      <c r="C169" s="146">
        <f>Gülle!D16</f>
        <v>37019</v>
      </c>
      <c r="D169" s="150" t="str">
        <f>Gülle!E16</f>
        <v>ÖMER ERKAN</v>
      </c>
      <c r="E169" s="150" t="str">
        <f>Gülle!F16</f>
        <v>İZMİR-EVİN LEBLEBİCİOĞLU ORTAOKULU</v>
      </c>
      <c r="F169" s="152">
        <f>Gülle!K16</f>
        <v>1052</v>
      </c>
      <c r="G169" s="153">
        <f>Gülle!A16</f>
        <v>9</v>
      </c>
      <c r="H169" s="153" t="s">
        <v>309</v>
      </c>
      <c r="I169" s="153">
        <f>Gülle!G$4</f>
        <v>0</v>
      </c>
      <c r="J169" s="147" t="str">
        <f>'YARIŞMA BİLGİLERİ'!$F$21</f>
        <v>Yıldız Erkekler</v>
      </c>
      <c r="K169" s="150" t="str">
        <f t="shared" si="10"/>
        <v>İzmir-2013-14 Öğretim Yılı Okullararası Puanlı  Atletizm Türkiye Birinciliği Yarışmaları</v>
      </c>
      <c r="L169" s="151" t="str">
        <f>Gülle!J$4</f>
        <v>1 Haziran 2014 11.20</v>
      </c>
      <c r="M169" s="151" t="s">
        <v>588</v>
      </c>
    </row>
    <row r="170" spans="1:13" s="143" customFormat="1" ht="26.25" customHeight="1">
      <c r="A170" s="145">
        <v>355</v>
      </c>
      <c r="B170" s="155" t="s">
        <v>430</v>
      </c>
      <c r="C170" s="146">
        <f>Gülle!D17</f>
        <v>36599</v>
      </c>
      <c r="D170" s="150" t="str">
        <f>Gülle!E17</f>
        <v>Mert ÖZGÜLMEZ</v>
      </c>
      <c r="E170" s="150" t="str">
        <f>Gülle!F17</f>
        <v>SİVAS ZİYA GÖKALP O.O</v>
      </c>
      <c r="F170" s="152">
        <f>Gülle!K17</f>
        <v>1047</v>
      </c>
      <c r="G170" s="153">
        <f>Gülle!A17</f>
        <v>10</v>
      </c>
      <c r="H170" s="153" t="s">
        <v>309</v>
      </c>
      <c r="I170" s="153">
        <f>Gülle!G$4</f>
        <v>0</v>
      </c>
      <c r="J170" s="147" t="str">
        <f>'YARIŞMA BİLGİLERİ'!$F$21</f>
        <v>Yıldız Erkekler</v>
      </c>
      <c r="K170" s="150" t="str">
        <f t="shared" si="10"/>
        <v>İzmir-2013-14 Öğretim Yılı Okullararası Puanlı  Atletizm Türkiye Birinciliği Yarışmaları</v>
      </c>
      <c r="L170" s="151" t="str">
        <f>Gülle!J$4</f>
        <v>1 Haziran 2014 11.20</v>
      </c>
      <c r="M170" s="151" t="s">
        <v>588</v>
      </c>
    </row>
    <row r="171" spans="1:13" s="143" customFormat="1" ht="26.25" customHeight="1">
      <c r="A171" s="145">
        <v>356</v>
      </c>
      <c r="B171" s="155" t="s">
        <v>430</v>
      </c>
      <c r="C171" s="146">
        <f>Gülle!D18</f>
        <v>36530</v>
      </c>
      <c r="D171" s="150" t="str">
        <f>Gülle!E18</f>
        <v>FARUK GENCER</v>
      </c>
      <c r="E171" s="150" t="str">
        <f>Gülle!F18</f>
        <v>KKTC YAKIN DOĞU KOLEJİ</v>
      </c>
      <c r="F171" s="152">
        <f>Gülle!K18</f>
        <v>1044</v>
      </c>
      <c r="G171" s="153">
        <f>Gülle!A18</f>
        <v>11</v>
      </c>
      <c r="H171" s="153" t="s">
        <v>309</v>
      </c>
      <c r="I171" s="153">
        <f>Gülle!G$4</f>
        <v>0</v>
      </c>
      <c r="J171" s="147" t="str">
        <f>'YARIŞMA BİLGİLERİ'!$F$21</f>
        <v>Yıldız Erkekler</v>
      </c>
      <c r="K171" s="150" t="str">
        <f t="shared" si="10"/>
        <v>İzmir-2013-14 Öğretim Yılı Okullararası Puanlı  Atletizm Türkiye Birinciliği Yarışmaları</v>
      </c>
      <c r="L171" s="151" t="str">
        <f>Gülle!J$4</f>
        <v>1 Haziran 2014 11.20</v>
      </c>
      <c r="M171" s="151" t="s">
        <v>588</v>
      </c>
    </row>
    <row r="172" spans="1:13" s="143" customFormat="1" ht="26.25" customHeight="1">
      <c r="A172" s="145">
        <v>357</v>
      </c>
      <c r="B172" s="155" t="s">
        <v>430</v>
      </c>
      <c r="C172" s="146">
        <f>Gülle!D19</f>
        <v>36586</v>
      </c>
      <c r="D172" s="150" t="str">
        <f>Gülle!E19</f>
        <v>CAN ÖLPER</v>
      </c>
      <c r="E172" s="150" t="str">
        <f>Gülle!F19</f>
        <v>ADANA ŞEHIT İDRIS GÜLER ORTAOKULU</v>
      </c>
      <c r="F172" s="152">
        <f>Gülle!K19</f>
        <v>1015</v>
      </c>
      <c r="G172" s="153">
        <f>Gülle!A19</f>
        <v>12</v>
      </c>
      <c r="H172" s="153" t="s">
        <v>309</v>
      </c>
      <c r="I172" s="153">
        <f>Gülle!G$4</f>
        <v>0</v>
      </c>
      <c r="J172" s="147" t="str">
        <f>'YARIŞMA BİLGİLERİ'!$F$21</f>
        <v>Yıldız Erkekler</v>
      </c>
      <c r="K172" s="150" t="str">
        <f t="shared" si="10"/>
        <v>İzmir-2013-14 Öğretim Yılı Okullararası Puanlı  Atletizm Türkiye Birinciliği Yarışmaları</v>
      </c>
      <c r="L172" s="151" t="str">
        <f>Gülle!J$4</f>
        <v>1 Haziran 2014 11.20</v>
      </c>
      <c r="M172" s="151" t="s">
        <v>588</v>
      </c>
    </row>
    <row r="173" spans="1:13" s="143" customFormat="1" ht="26.25" customHeight="1">
      <c r="A173" s="145">
        <v>358</v>
      </c>
      <c r="B173" s="155" t="s">
        <v>430</v>
      </c>
      <c r="C173" s="146">
        <f>Gülle!D20</f>
        <v>36715</v>
      </c>
      <c r="D173" s="150" t="str">
        <f>Gülle!E20</f>
        <v>TAHA CEM SERBEST</v>
      </c>
      <c r="E173" s="150" t="str">
        <f>Gülle!F20</f>
        <v>İSTANBUL-PENDİK 75.YIL MESUT YILMAZ ORTA O.</v>
      </c>
      <c r="F173" s="152">
        <f>Gülle!K20</f>
        <v>1003</v>
      </c>
      <c r="G173" s="153">
        <f>Gülle!A20</f>
        <v>13</v>
      </c>
      <c r="H173" s="153" t="s">
        <v>309</v>
      </c>
      <c r="I173" s="153">
        <f>Gülle!G$4</f>
        <v>0</v>
      </c>
      <c r="J173" s="147" t="str">
        <f>'YARIŞMA BİLGİLERİ'!$F$21</f>
        <v>Yıldız Erkekler</v>
      </c>
      <c r="K173" s="150" t="str">
        <f t="shared" si="10"/>
        <v>İzmir-2013-14 Öğretim Yılı Okullararası Puanlı  Atletizm Türkiye Birinciliği Yarışmaları</v>
      </c>
      <c r="L173" s="151" t="str">
        <f>Gülle!J$4</f>
        <v>1 Haziran 2014 11.20</v>
      </c>
      <c r="M173" s="151" t="s">
        <v>588</v>
      </c>
    </row>
    <row r="174" spans="1:13" s="143" customFormat="1" ht="26.25" customHeight="1">
      <c r="A174" s="145">
        <v>359</v>
      </c>
      <c r="B174" s="155" t="s">
        <v>430</v>
      </c>
      <c r="C174" s="146">
        <f>Gülle!D21</f>
        <v>36526</v>
      </c>
      <c r="D174" s="150" t="str">
        <f>Gülle!E21</f>
        <v>ALPEREN KILIÇARSLAN</v>
      </c>
      <c r="E174" s="150" t="str">
        <f>Gülle!F21</f>
        <v>ANKARA MEHMET EMİN YURDAKUL ORTAOKULU</v>
      </c>
      <c r="F174" s="152">
        <f>Gülle!K21</f>
        <v>999</v>
      </c>
      <c r="G174" s="153">
        <f>Gülle!A21</f>
        <v>14</v>
      </c>
      <c r="H174" s="153" t="s">
        <v>309</v>
      </c>
      <c r="I174" s="153">
        <f>Gülle!G$4</f>
        <v>0</v>
      </c>
      <c r="J174" s="147" t="str">
        <f>'YARIŞMA BİLGİLERİ'!$F$21</f>
        <v>Yıldız Erkekler</v>
      </c>
      <c r="K174" s="150" t="str">
        <f t="shared" si="10"/>
        <v>İzmir-2013-14 Öğretim Yılı Okullararası Puanlı  Atletizm Türkiye Birinciliği Yarışmaları</v>
      </c>
      <c r="L174" s="151" t="str">
        <f>Gülle!J$4</f>
        <v>1 Haziran 2014 11.20</v>
      </c>
      <c r="M174" s="151" t="s">
        <v>588</v>
      </c>
    </row>
    <row r="175" spans="1:13" s="143" customFormat="1" ht="26.25" customHeight="1">
      <c r="A175" s="145">
        <v>360</v>
      </c>
      <c r="B175" s="155" t="s">
        <v>430</v>
      </c>
      <c r="C175" s="146">
        <f>Gülle!D22</f>
        <v>36749</v>
      </c>
      <c r="D175" s="150" t="str">
        <f>Gülle!E22</f>
        <v>YUSUF M. ORAN</v>
      </c>
      <c r="E175" s="150" t="str">
        <f>Gülle!F22</f>
        <v>SAMSUN- İLKADIM TICARET VE SANAYI ODASI  ORTAOKULU</v>
      </c>
      <c r="F175" s="152">
        <f>Gülle!K22</f>
        <v>971</v>
      </c>
      <c r="G175" s="153">
        <f>Gülle!A22</f>
        <v>15</v>
      </c>
      <c r="H175" s="153" t="s">
        <v>309</v>
      </c>
      <c r="I175" s="153">
        <f>Gülle!G$4</f>
        <v>0</v>
      </c>
      <c r="J175" s="147" t="str">
        <f>'YARIŞMA BİLGİLERİ'!$F$21</f>
        <v>Yıldız Erkekler</v>
      </c>
      <c r="K175" s="150" t="str">
        <f t="shared" si="10"/>
        <v>İzmir-2013-14 Öğretim Yılı Okullararası Puanlı  Atletizm Türkiye Birinciliği Yarışmaları</v>
      </c>
      <c r="L175" s="151" t="str">
        <f>Gülle!J$4</f>
        <v>1 Haziran 2014 11.20</v>
      </c>
      <c r="M175" s="151" t="s">
        <v>588</v>
      </c>
    </row>
    <row r="176" spans="1:13" s="143" customFormat="1" ht="26.25" customHeight="1">
      <c r="A176" s="145">
        <v>361</v>
      </c>
      <c r="B176" s="155" t="s">
        <v>430</v>
      </c>
      <c r="C176" s="146">
        <f>Gülle!D23</f>
        <v>36581</v>
      </c>
      <c r="D176" s="150" t="str">
        <f>Gülle!E23</f>
        <v>ÜMİT AÇILAN</v>
      </c>
      <c r="E176" s="150" t="str">
        <f>Gülle!F23</f>
        <v>İZMİR-ŞEHİT TEĞMEN MURAT ARSLANTÜRK ORTAOKULU</v>
      </c>
      <c r="F176" s="152">
        <f>Gülle!K23</f>
        <v>949</v>
      </c>
      <c r="G176" s="153">
        <f>Gülle!A23</f>
        <v>16</v>
      </c>
      <c r="H176" s="153" t="s">
        <v>309</v>
      </c>
      <c r="I176" s="153">
        <f>Gülle!G$4</f>
        <v>0</v>
      </c>
      <c r="J176" s="147" t="str">
        <f>'YARIŞMA BİLGİLERİ'!$F$21</f>
        <v>Yıldız Erkekler</v>
      </c>
      <c r="K176" s="150" t="str">
        <f t="shared" si="10"/>
        <v>İzmir-2013-14 Öğretim Yılı Okullararası Puanlı  Atletizm Türkiye Birinciliği Yarışmaları</v>
      </c>
      <c r="L176" s="151" t="str">
        <f>Gülle!J$4</f>
        <v>1 Haziran 2014 11.20</v>
      </c>
      <c r="M176" s="151" t="s">
        <v>588</v>
      </c>
    </row>
    <row r="177" spans="1:13" s="143" customFormat="1" ht="26.25" customHeight="1">
      <c r="A177" s="145">
        <v>362</v>
      </c>
      <c r="B177" s="155" t="s">
        <v>430</v>
      </c>
      <c r="C177" s="146">
        <f>Gülle!D24</f>
        <v>37053</v>
      </c>
      <c r="D177" s="150" t="str">
        <f>Gülle!E24</f>
        <v>MEHMET NURİ KARATAŞ</v>
      </c>
      <c r="E177" s="150" t="str">
        <f>Gülle!F24</f>
        <v>MUŞ NAMIK KEMAL YBO</v>
      </c>
      <c r="F177" s="152">
        <f>Gülle!K24</f>
        <v>922</v>
      </c>
      <c r="G177" s="153">
        <f>Gülle!A24</f>
        <v>17</v>
      </c>
      <c r="H177" s="153" t="s">
        <v>309</v>
      </c>
      <c r="I177" s="153">
        <f>Gülle!G$4</f>
        <v>0</v>
      </c>
      <c r="J177" s="147" t="str">
        <f>'YARIŞMA BİLGİLERİ'!$F$21</f>
        <v>Yıldız Erkekler</v>
      </c>
      <c r="K177" s="150" t="str">
        <f t="shared" si="10"/>
        <v>İzmir-2013-14 Öğretim Yılı Okullararası Puanlı  Atletizm Türkiye Birinciliği Yarışmaları</v>
      </c>
      <c r="L177" s="151" t="str">
        <f>Gülle!J$4</f>
        <v>1 Haziran 2014 11.20</v>
      </c>
      <c r="M177" s="151" t="s">
        <v>588</v>
      </c>
    </row>
    <row r="178" spans="1:13" s="143" customFormat="1" ht="26.25" customHeight="1">
      <c r="A178" s="145">
        <v>363</v>
      </c>
      <c r="B178" s="155" t="s">
        <v>430</v>
      </c>
      <c r="C178" s="146">
        <f>Gülle!D25</f>
        <v>36540</v>
      </c>
      <c r="D178" s="150" t="str">
        <f>Gülle!E25</f>
        <v>MELEK TAŞ</v>
      </c>
      <c r="E178" s="150" t="str">
        <f>Gülle!F25</f>
        <v>SİİRT OSMAN DEMİR ORTAOKULU</v>
      </c>
      <c r="F178" s="152">
        <f>Gülle!K25</f>
        <v>860</v>
      </c>
      <c r="G178" s="153">
        <f>Gülle!A25</f>
        <v>18</v>
      </c>
      <c r="H178" s="153" t="s">
        <v>309</v>
      </c>
      <c r="I178" s="153">
        <f>Gülle!G$4</f>
        <v>0</v>
      </c>
      <c r="J178" s="147" t="str">
        <f>'YARIŞMA BİLGİLERİ'!$F$21</f>
        <v>Yıldız Erkekler</v>
      </c>
      <c r="K178" s="150" t="str">
        <f t="shared" si="10"/>
        <v>İzmir-2013-14 Öğretim Yılı Okullararası Puanlı  Atletizm Türkiye Birinciliği Yarışmaları</v>
      </c>
      <c r="L178" s="151" t="str">
        <f>Gülle!J$4</f>
        <v>1 Haziran 2014 11.20</v>
      </c>
      <c r="M178" s="151" t="s">
        <v>588</v>
      </c>
    </row>
    <row r="179" spans="1:13" s="143" customFormat="1" ht="26.25" customHeight="1">
      <c r="A179" s="145">
        <v>364</v>
      </c>
      <c r="B179" s="155" t="s">
        <v>430</v>
      </c>
      <c r="C179" s="146">
        <f>Gülle!D26</f>
        <v>36526</v>
      </c>
      <c r="D179" s="150" t="str">
        <f>Gülle!E26</f>
        <v>BAYRAM TOPCU</v>
      </c>
      <c r="E179" s="150" t="str">
        <f>Gülle!F26</f>
        <v>MERSİN-SİLİFKE ATATÜRK ORTAOKULU</v>
      </c>
      <c r="F179" s="152">
        <f>Gülle!K26</f>
        <v>859</v>
      </c>
      <c r="G179" s="153">
        <f>Gülle!A26</f>
        <v>19</v>
      </c>
      <c r="H179" s="153" t="s">
        <v>309</v>
      </c>
      <c r="I179" s="153">
        <f>Gülle!G$4</f>
        <v>0</v>
      </c>
      <c r="J179" s="147" t="str">
        <f>'YARIŞMA BİLGİLERİ'!$F$21</f>
        <v>Yıldız Erkekler</v>
      </c>
      <c r="K179" s="150" t="str">
        <f t="shared" si="10"/>
        <v>İzmir-2013-14 Öğretim Yılı Okullararası Puanlı  Atletizm Türkiye Birinciliği Yarışmaları</v>
      </c>
      <c r="L179" s="151" t="str">
        <f>Gülle!J$4</f>
        <v>1 Haziran 2014 11.20</v>
      </c>
      <c r="M179" s="151" t="s">
        <v>588</v>
      </c>
    </row>
    <row r="180" spans="1:13" s="143" customFormat="1" ht="26.25" customHeight="1">
      <c r="A180" s="145">
        <v>365</v>
      </c>
      <c r="B180" s="155" t="s">
        <v>430</v>
      </c>
      <c r="C180" s="146">
        <f>Gülle!D27</f>
        <v>36603</v>
      </c>
      <c r="D180" s="150" t="str">
        <f>Gülle!E27</f>
        <v>MESUT GOZUM</v>
      </c>
      <c r="E180" s="150" t="str">
        <f>Gülle!F27</f>
        <v>BURSA ZÜBEYDE HANIM ORTAOKULU</v>
      </c>
      <c r="F180" s="152" t="str">
        <f>Gülle!K27</f>
        <v>NM</v>
      </c>
      <c r="G180" s="153" t="str">
        <f>Gülle!A27</f>
        <v>-</v>
      </c>
      <c r="H180" s="153" t="s">
        <v>309</v>
      </c>
      <c r="I180" s="153">
        <f>Gülle!G$4</f>
        <v>0</v>
      </c>
      <c r="J180" s="147" t="str">
        <f>'YARIŞMA BİLGİLERİ'!$F$21</f>
        <v>Yıldız Erkekler</v>
      </c>
      <c r="K180" s="150" t="str">
        <f t="shared" si="10"/>
        <v>İzmir-2013-14 Öğretim Yılı Okullararası Puanlı  Atletizm Türkiye Birinciliği Yarışmaları</v>
      </c>
      <c r="L180" s="151" t="str">
        <f>Gülle!J$4</f>
        <v>1 Haziran 2014 11.20</v>
      </c>
      <c r="M180" s="151" t="s">
        <v>588</v>
      </c>
    </row>
    <row r="181" spans="1:13" s="143" customFormat="1" ht="26.25" customHeight="1">
      <c r="A181" s="145">
        <v>366</v>
      </c>
      <c r="B181" s="155" t="s">
        <v>430</v>
      </c>
      <c r="C181" s="146">
        <f>Gülle!D28</f>
        <v>36588</v>
      </c>
      <c r="D181" s="150" t="str">
        <f>Gülle!E28</f>
        <v>ORKUN MELİH GÜNGÖR (F)</v>
      </c>
      <c r="E181" s="150" t="str">
        <f>Gülle!F28</f>
        <v>İLKADIM GÜLSÜM SAMİ KEFELİ ORTAOKULU</v>
      </c>
      <c r="F181" s="152" t="str">
        <f>Gülle!K28</f>
        <v>DNS</v>
      </c>
      <c r="G181" s="153" t="str">
        <f>Gülle!A28</f>
        <v>-</v>
      </c>
      <c r="H181" s="153" t="s">
        <v>309</v>
      </c>
      <c r="I181" s="153">
        <f>Gülle!G$4</f>
        <v>0</v>
      </c>
      <c r="J181" s="147" t="str">
        <f>'YARIŞMA BİLGİLERİ'!$F$21</f>
        <v>Yıldız Erkekler</v>
      </c>
      <c r="K181" s="150" t="str">
        <f t="shared" si="10"/>
        <v>İzmir-2013-14 Öğretim Yılı Okullararası Puanlı  Atletizm Türkiye Birinciliği Yarışmaları</v>
      </c>
      <c r="L181" s="151" t="str">
        <f>Gülle!J$4</f>
        <v>1 Haziran 2014 11.20</v>
      </c>
      <c r="M181" s="151" t="s">
        <v>588</v>
      </c>
    </row>
    <row r="182" spans="1:13" s="143" customFormat="1" ht="26.25" customHeight="1">
      <c r="A182" s="145">
        <v>367</v>
      </c>
      <c r="B182" s="155" t="s">
        <v>430</v>
      </c>
      <c r="C182" s="146" t="str">
        <f>Gülle!D29</f>
        <v/>
      </c>
      <c r="D182" s="150" t="str">
        <f>Gülle!E29</f>
        <v/>
      </c>
      <c r="E182" s="150" t="str">
        <f>Gülle!F29</f>
        <v/>
      </c>
      <c r="F182" s="152" t="str">
        <f>Gülle!K29</f>
        <v/>
      </c>
      <c r="G182" s="153">
        <f>Gülle!A29</f>
        <v>22</v>
      </c>
      <c r="H182" s="153" t="s">
        <v>309</v>
      </c>
      <c r="I182" s="153">
        <f>Gülle!G$4</f>
        <v>0</v>
      </c>
      <c r="J182" s="147" t="str">
        <f>'YARIŞMA BİLGİLERİ'!$F$21</f>
        <v>Yıldız Erkekler</v>
      </c>
      <c r="K182" s="150" t="str">
        <f t="shared" si="10"/>
        <v>İzmir-2013-14 Öğretim Yılı Okullararası Puanlı  Atletizm Türkiye Birinciliği Yarışmaları</v>
      </c>
      <c r="L182" s="151" t="str">
        <f>Gülle!J$4</f>
        <v>1 Haziran 2014 11.20</v>
      </c>
      <c r="M182" s="151" t="s">
        <v>588</v>
      </c>
    </row>
    <row r="183" spans="1:13" s="143" customFormat="1" ht="26.25" customHeight="1">
      <c r="A183" s="145">
        <v>368</v>
      </c>
      <c r="B183" s="155" t="s">
        <v>430</v>
      </c>
      <c r="C183" s="146" t="str">
        <f>Gülle!D30</f>
        <v/>
      </c>
      <c r="D183" s="150" t="str">
        <f>Gülle!E30</f>
        <v/>
      </c>
      <c r="E183" s="150" t="str">
        <f>Gülle!F30</f>
        <v/>
      </c>
      <c r="F183" s="152" t="str">
        <f>Gülle!K30</f>
        <v/>
      </c>
      <c r="G183" s="153">
        <f>Gülle!A30</f>
        <v>23</v>
      </c>
      <c r="H183" s="153" t="s">
        <v>309</v>
      </c>
      <c r="I183" s="153">
        <f>Gülle!G$4</f>
        <v>0</v>
      </c>
      <c r="J183" s="147" t="str">
        <f>'YARIŞMA BİLGİLERİ'!$F$21</f>
        <v>Yıldız Erkekler</v>
      </c>
      <c r="K183" s="150" t="str">
        <f t="shared" si="10"/>
        <v>İzmir-2013-14 Öğretim Yılı Okullararası Puanlı  Atletizm Türkiye Birinciliği Yarışmaları</v>
      </c>
      <c r="L183" s="151" t="str">
        <f>Gülle!J$4</f>
        <v>1 Haziran 2014 11.20</v>
      </c>
      <c r="M183" s="151" t="s">
        <v>588</v>
      </c>
    </row>
    <row r="184" spans="1:13" s="143" customFormat="1" ht="26.25" customHeight="1">
      <c r="A184" s="145">
        <v>369</v>
      </c>
      <c r="B184" s="155" t="s">
        <v>430</v>
      </c>
      <c r="C184" s="146" t="str">
        <f>Gülle!D31</f>
        <v/>
      </c>
      <c r="D184" s="150" t="str">
        <f>Gülle!E31</f>
        <v/>
      </c>
      <c r="E184" s="150" t="str">
        <f>Gülle!F31</f>
        <v/>
      </c>
      <c r="F184" s="152" t="str">
        <f>Gülle!K31</f>
        <v/>
      </c>
      <c r="G184" s="153">
        <f>Gülle!A31</f>
        <v>24</v>
      </c>
      <c r="H184" s="153" t="s">
        <v>309</v>
      </c>
      <c r="I184" s="153">
        <f>Gülle!G$4</f>
        <v>0</v>
      </c>
      <c r="J184" s="147" t="str">
        <f>'YARIŞMA BİLGİLERİ'!$F$21</f>
        <v>Yıldız Erkekler</v>
      </c>
      <c r="K184" s="150" t="str">
        <f t="shared" si="10"/>
        <v>İzmir-2013-14 Öğretim Yılı Okullararası Puanlı  Atletizm Türkiye Birinciliği Yarışmaları</v>
      </c>
      <c r="L184" s="151" t="str">
        <f>Gülle!J$4</f>
        <v>1 Haziran 2014 11.20</v>
      </c>
      <c r="M184" s="151" t="s">
        <v>588</v>
      </c>
    </row>
    <row r="185" spans="1:13" s="143" customFormat="1" ht="26.25" customHeight="1">
      <c r="A185" s="145">
        <v>370</v>
      </c>
      <c r="B185" s="155" t="s">
        <v>430</v>
      </c>
      <c r="C185" s="146" t="str">
        <f>Gülle!D32</f>
        <v/>
      </c>
      <c r="D185" s="150" t="str">
        <f>Gülle!E32</f>
        <v/>
      </c>
      <c r="E185" s="150" t="str">
        <f>Gülle!F32</f>
        <v/>
      </c>
      <c r="F185" s="152" t="str">
        <f>Gülle!K32</f>
        <v/>
      </c>
      <c r="G185" s="153">
        <f>Gülle!A32</f>
        <v>25</v>
      </c>
      <c r="H185" s="153" t="s">
        <v>309</v>
      </c>
      <c r="I185" s="153">
        <f>Gülle!G$4</f>
        <v>0</v>
      </c>
      <c r="J185" s="147" t="str">
        <f>'YARIŞMA BİLGİLERİ'!$F$21</f>
        <v>Yıldız Erkekler</v>
      </c>
      <c r="K185" s="150" t="str">
        <f t="shared" si="10"/>
        <v>İzmir-2013-14 Öğretim Yılı Okullararası Puanlı  Atletizm Türkiye Birinciliği Yarışmaları</v>
      </c>
      <c r="L185" s="151" t="str">
        <f>Gülle!J$4</f>
        <v>1 Haziran 2014 11.20</v>
      </c>
      <c r="M185" s="151" t="s">
        <v>588</v>
      </c>
    </row>
    <row r="186" spans="1:13" s="143" customFormat="1" ht="26.25" customHeight="1">
      <c r="A186" s="145">
        <v>371</v>
      </c>
      <c r="B186" s="155" t="s">
        <v>430</v>
      </c>
      <c r="C186" s="146" t="str">
        <f>Gülle!D33</f>
        <v/>
      </c>
      <c r="D186" s="150" t="str">
        <f>Gülle!E33</f>
        <v/>
      </c>
      <c r="E186" s="150" t="str">
        <f>Gülle!F33</f>
        <v/>
      </c>
      <c r="F186" s="152" t="str">
        <f>Gülle!K33</f>
        <v/>
      </c>
      <c r="G186" s="153">
        <f>Gülle!A33</f>
        <v>26</v>
      </c>
      <c r="H186" s="153" t="s">
        <v>309</v>
      </c>
      <c r="I186" s="153">
        <f>Gülle!G$4</f>
        <v>0</v>
      </c>
      <c r="J186" s="147" t="str">
        <f>'YARIŞMA BİLGİLERİ'!$F$21</f>
        <v>Yıldız Erkekler</v>
      </c>
      <c r="K186" s="150" t="str">
        <f t="shared" si="10"/>
        <v>İzmir-2013-14 Öğretim Yılı Okullararası Puanlı  Atletizm Türkiye Birinciliği Yarışmaları</v>
      </c>
      <c r="L186" s="151" t="str">
        <f>Gülle!J$4</f>
        <v>1 Haziran 2014 11.20</v>
      </c>
      <c r="M186" s="151" t="s">
        <v>588</v>
      </c>
    </row>
    <row r="187" spans="1:13" s="143" customFormat="1" ht="26.25" customHeight="1">
      <c r="A187" s="145">
        <v>372</v>
      </c>
      <c r="B187" s="155" t="s">
        <v>430</v>
      </c>
      <c r="C187" s="146" t="str">
        <f>Gülle!D34</f>
        <v/>
      </c>
      <c r="D187" s="150" t="str">
        <f>Gülle!E34</f>
        <v/>
      </c>
      <c r="E187" s="150" t="str">
        <f>Gülle!F34</f>
        <v/>
      </c>
      <c r="F187" s="152" t="str">
        <f>Gülle!K34</f>
        <v/>
      </c>
      <c r="G187" s="153">
        <f>Gülle!A34</f>
        <v>27</v>
      </c>
      <c r="H187" s="153" t="s">
        <v>309</v>
      </c>
      <c r="I187" s="153">
        <f>Gülle!G$4</f>
        <v>0</v>
      </c>
      <c r="J187" s="147" t="str">
        <f>'YARIŞMA BİLGİLERİ'!$F$21</f>
        <v>Yıldız Erkekler</v>
      </c>
      <c r="K187" s="150" t="str">
        <f t="shared" si="10"/>
        <v>İzmir-2013-14 Öğretim Yılı Okullararası Puanlı  Atletizm Türkiye Birinciliği Yarışmaları</v>
      </c>
      <c r="L187" s="151" t="str">
        <f>Gülle!J$4</f>
        <v>1 Haziran 2014 11.20</v>
      </c>
      <c r="M187" s="151" t="s">
        <v>588</v>
      </c>
    </row>
    <row r="188" spans="1:13" s="143" customFormat="1" ht="26.25" customHeight="1">
      <c r="A188" s="145">
        <v>373</v>
      </c>
      <c r="B188" s="155" t="s">
        <v>430</v>
      </c>
      <c r="C188" s="146" t="str">
        <f>Gülle!D35</f>
        <v/>
      </c>
      <c r="D188" s="150" t="str">
        <f>Gülle!E35</f>
        <v/>
      </c>
      <c r="E188" s="150" t="str">
        <f>Gülle!F35</f>
        <v/>
      </c>
      <c r="F188" s="152" t="str">
        <f>Gülle!K35</f>
        <v/>
      </c>
      <c r="G188" s="153">
        <f>Gülle!A35</f>
        <v>28</v>
      </c>
      <c r="H188" s="153" t="s">
        <v>309</v>
      </c>
      <c r="I188" s="153">
        <f>Gülle!G$4</f>
        <v>0</v>
      </c>
      <c r="J188" s="147" t="str">
        <f>'YARIŞMA BİLGİLERİ'!$F$21</f>
        <v>Yıldız Erkekler</v>
      </c>
      <c r="K188" s="150" t="str">
        <f t="shared" si="10"/>
        <v>İzmir-2013-14 Öğretim Yılı Okullararası Puanlı  Atletizm Türkiye Birinciliği Yarışmaları</v>
      </c>
      <c r="L188" s="151" t="str">
        <f>Gülle!J$4</f>
        <v>1 Haziran 2014 11.20</v>
      </c>
      <c r="M188" s="151" t="s">
        <v>588</v>
      </c>
    </row>
    <row r="189" spans="1:13" s="143" customFormat="1" ht="26.25" customHeight="1">
      <c r="A189" s="145">
        <v>374</v>
      </c>
      <c r="B189" s="155" t="s">
        <v>430</v>
      </c>
      <c r="C189" s="146" t="str">
        <f>Gülle!D36</f>
        <v/>
      </c>
      <c r="D189" s="150" t="str">
        <f>Gülle!E36</f>
        <v/>
      </c>
      <c r="E189" s="150" t="str">
        <f>Gülle!F36</f>
        <v/>
      </c>
      <c r="F189" s="152" t="str">
        <f>Gülle!K36</f>
        <v/>
      </c>
      <c r="G189" s="153">
        <f>Gülle!A36</f>
        <v>29</v>
      </c>
      <c r="H189" s="153" t="s">
        <v>309</v>
      </c>
      <c r="I189" s="153">
        <f>Gülle!G$4</f>
        <v>0</v>
      </c>
      <c r="J189" s="147" t="str">
        <f>'YARIŞMA BİLGİLERİ'!$F$21</f>
        <v>Yıldız Erkekler</v>
      </c>
      <c r="K189" s="150" t="str">
        <f t="shared" si="10"/>
        <v>İzmir-2013-14 Öğretim Yılı Okullararası Puanlı  Atletizm Türkiye Birinciliği Yarışmaları</v>
      </c>
      <c r="L189" s="151" t="str">
        <f>Gülle!J$4</f>
        <v>1 Haziran 2014 11.20</v>
      </c>
      <c r="M189" s="151" t="s">
        <v>588</v>
      </c>
    </row>
    <row r="190" spans="1:13" s="143" customFormat="1" ht="26.25" customHeight="1">
      <c r="A190" s="145">
        <v>375</v>
      </c>
      <c r="B190" s="155" t="s">
        <v>430</v>
      </c>
      <c r="C190" s="146" t="str">
        <f>Gülle!D37</f>
        <v/>
      </c>
      <c r="D190" s="150" t="str">
        <f>Gülle!E37</f>
        <v/>
      </c>
      <c r="E190" s="150" t="str">
        <f>Gülle!F37</f>
        <v/>
      </c>
      <c r="F190" s="152" t="str">
        <f>Gülle!K37</f>
        <v/>
      </c>
      <c r="G190" s="153">
        <f>Gülle!A37</f>
        <v>30</v>
      </c>
      <c r="H190" s="153" t="s">
        <v>309</v>
      </c>
      <c r="I190" s="153">
        <f>Gülle!G$4</f>
        <v>0</v>
      </c>
      <c r="J190" s="147" t="str">
        <f>'YARIŞMA BİLGİLERİ'!$F$21</f>
        <v>Yıldız Erkekler</v>
      </c>
      <c r="K190" s="150" t="str">
        <f t="shared" si="10"/>
        <v>İzmir-2013-14 Öğretim Yılı Okullararası Puanlı  Atletizm Türkiye Birinciliği Yarışmaları</v>
      </c>
      <c r="L190" s="151" t="str">
        <f>Gülle!J$4</f>
        <v>1 Haziran 2014 11.20</v>
      </c>
      <c r="M190" s="151" t="s">
        <v>588</v>
      </c>
    </row>
    <row r="191" spans="1:13" s="143" customFormat="1" ht="26.25" customHeight="1">
      <c r="A191" s="145">
        <v>376</v>
      </c>
      <c r="B191" s="155" t="s">
        <v>430</v>
      </c>
      <c r="C191" s="146" t="str">
        <f>Gülle!D38</f>
        <v/>
      </c>
      <c r="D191" s="150" t="str">
        <f>Gülle!E38</f>
        <v/>
      </c>
      <c r="E191" s="150" t="str">
        <f>Gülle!F38</f>
        <v/>
      </c>
      <c r="F191" s="152" t="str">
        <f>Gülle!K38</f>
        <v/>
      </c>
      <c r="G191" s="153">
        <f>Gülle!A38</f>
        <v>31</v>
      </c>
      <c r="H191" s="153" t="s">
        <v>309</v>
      </c>
      <c r="I191" s="153">
        <f>Gülle!G$4</f>
        <v>0</v>
      </c>
      <c r="J191" s="147" t="str">
        <f>'YARIŞMA BİLGİLERİ'!$F$21</f>
        <v>Yıldız Erkekler</v>
      </c>
      <c r="K191" s="150" t="str">
        <f t="shared" si="10"/>
        <v>İzmir-2013-14 Öğretim Yılı Okullararası Puanlı  Atletizm Türkiye Birinciliği Yarışmaları</v>
      </c>
      <c r="L191" s="151" t="str">
        <f>Gülle!J$4</f>
        <v>1 Haziran 2014 11.20</v>
      </c>
      <c r="M191" s="151" t="s">
        <v>588</v>
      </c>
    </row>
    <row r="192" spans="1:13" s="143" customFormat="1" ht="26.25" customHeight="1">
      <c r="A192" s="145">
        <v>377</v>
      </c>
      <c r="B192" s="155" t="s">
        <v>430</v>
      </c>
      <c r="C192" s="146" t="str">
        <f>Gülle!D39</f>
        <v/>
      </c>
      <c r="D192" s="150" t="str">
        <f>Gülle!E39</f>
        <v/>
      </c>
      <c r="E192" s="150" t="str">
        <f>Gülle!F39</f>
        <v/>
      </c>
      <c r="F192" s="152" t="str">
        <f>Gülle!K39</f>
        <v/>
      </c>
      <c r="G192" s="153">
        <f>Gülle!A39</f>
        <v>32</v>
      </c>
      <c r="H192" s="153" t="s">
        <v>309</v>
      </c>
      <c r="I192" s="153">
        <f>Gülle!G$4</f>
        <v>0</v>
      </c>
      <c r="J192" s="147" t="str">
        <f>'YARIŞMA BİLGİLERİ'!$F$21</f>
        <v>Yıldız Erkekler</v>
      </c>
      <c r="K192" s="150" t="str">
        <f t="shared" si="10"/>
        <v>İzmir-2013-14 Öğretim Yılı Okullararası Puanlı  Atletizm Türkiye Birinciliği Yarışmaları</v>
      </c>
      <c r="L192" s="151" t="str">
        <f>Gülle!J$4</f>
        <v>1 Haziran 2014 11.20</v>
      </c>
      <c r="M192" s="151" t="s">
        <v>588</v>
      </c>
    </row>
    <row r="193" spans="1:13" s="143" customFormat="1" ht="26.25" customHeight="1">
      <c r="A193" s="145">
        <v>378</v>
      </c>
      <c r="B193" s="155" t="s">
        <v>430</v>
      </c>
      <c r="C193" s="146" t="str">
        <f>Gülle!D40</f>
        <v/>
      </c>
      <c r="D193" s="150" t="str">
        <f>Gülle!E40</f>
        <v/>
      </c>
      <c r="E193" s="150" t="str">
        <f>Gülle!F40</f>
        <v/>
      </c>
      <c r="F193" s="152" t="str">
        <f>Gülle!K40</f>
        <v/>
      </c>
      <c r="G193" s="153">
        <f>Gülle!A40</f>
        <v>33</v>
      </c>
      <c r="H193" s="153" t="s">
        <v>309</v>
      </c>
      <c r="I193" s="153">
        <f>Gülle!G$4</f>
        <v>0</v>
      </c>
      <c r="J193" s="147" t="str">
        <f>'YARIŞMA BİLGİLERİ'!$F$21</f>
        <v>Yıldız Erkekler</v>
      </c>
      <c r="K193" s="150" t="str">
        <f t="shared" si="10"/>
        <v>İzmir-2013-14 Öğretim Yılı Okullararası Puanlı  Atletizm Türkiye Birinciliği Yarışmaları</v>
      </c>
      <c r="L193" s="151" t="str">
        <f>Gülle!J$4</f>
        <v>1 Haziran 2014 11.20</v>
      </c>
      <c r="M193" s="151" t="s">
        <v>588</v>
      </c>
    </row>
    <row r="194" spans="1:13" s="143" customFormat="1" ht="26.25" customHeight="1">
      <c r="A194" s="145">
        <v>379</v>
      </c>
      <c r="B194" s="155" t="s">
        <v>430</v>
      </c>
      <c r="C194" s="146" t="str">
        <f>Gülle!D41</f>
        <v/>
      </c>
      <c r="D194" s="150" t="str">
        <f>Gülle!E41</f>
        <v/>
      </c>
      <c r="E194" s="150" t="str">
        <f>Gülle!F41</f>
        <v/>
      </c>
      <c r="F194" s="152" t="str">
        <f>Gülle!K41</f>
        <v/>
      </c>
      <c r="G194" s="153">
        <f>Gülle!A41</f>
        <v>34</v>
      </c>
      <c r="H194" s="153" t="s">
        <v>309</v>
      </c>
      <c r="I194" s="153">
        <f>Gülle!G$4</f>
        <v>0</v>
      </c>
      <c r="J194" s="147" t="str">
        <f>'YARIŞMA BİLGİLERİ'!$F$21</f>
        <v>Yıldız Erkekler</v>
      </c>
      <c r="K194" s="150" t="str">
        <f t="shared" si="10"/>
        <v>İzmir-2013-14 Öğretim Yılı Okullararası Puanlı  Atletizm Türkiye Birinciliği Yarışmaları</v>
      </c>
      <c r="L194" s="151" t="str">
        <f>Gülle!J$4</f>
        <v>1 Haziran 2014 11.20</v>
      </c>
      <c r="M194" s="151" t="s">
        <v>588</v>
      </c>
    </row>
    <row r="195" spans="1:13" s="143" customFormat="1" ht="26.25" customHeight="1">
      <c r="A195" s="145">
        <v>380</v>
      </c>
      <c r="B195" s="155" t="s">
        <v>430</v>
      </c>
      <c r="C195" s="146" t="str">
        <f>Gülle!D42</f>
        <v/>
      </c>
      <c r="D195" s="150" t="str">
        <f>Gülle!E42</f>
        <v/>
      </c>
      <c r="E195" s="150" t="str">
        <f>Gülle!F42</f>
        <v/>
      </c>
      <c r="F195" s="152" t="str">
        <f>Gülle!K42</f>
        <v/>
      </c>
      <c r="G195" s="153">
        <f>Gülle!A42</f>
        <v>35</v>
      </c>
      <c r="H195" s="153" t="s">
        <v>309</v>
      </c>
      <c r="I195" s="153">
        <f>Gülle!G$4</f>
        <v>0</v>
      </c>
      <c r="J195" s="147" t="str">
        <f>'YARIŞMA BİLGİLERİ'!$F$21</f>
        <v>Yıldız Erkekler</v>
      </c>
      <c r="K195" s="150" t="str">
        <f t="shared" si="10"/>
        <v>İzmir-2013-14 Öğretim Yılı Okullararası Puanlı  Atletizm Türkiye Birinciliği Yarışmaları</v>
      </c>
      <c r="L195" s="151" t="str">
        <f>Gülle!J$4</f>
        <v>1 Haziran 2014 11.20</v>
      </c>
      <c r="M195" s="151" t="s">
        <v>588</v>
      </c>
    </row>
    <row r="196" spans="1:13" s="143" customFormat="1" ht="26.25" customHeight="1">
      <c r="A196" s="145">
        <v>381</v>
      </c>
      <c r="B196" s="155" t="s">
        <v>430</v>
      </c>
      <c r="C196" s="146" t="str">
        <f>Gülle!D43</f>
        <v/>
      </c>
      <c r="D196" s="150" t="str">
        <f>Gülle!E43</f>
        <v/>
      </c>
      <c r="E196" s="150" t="str">
        <f>Gülle!F43</f>
        <v/>
      </c>
      <c r="F196" s="152" t="str">
        <f>Gülle!K43</f>
        <v/>
      </c>
      <c r="G196" s="153">
        <f>Gülle!A43</f>
        <v>36</v>
      </c>
      <c r="H196" s="153" t="s">
        <v>309</v>
      </c>
      <c r="I196" s="153">
        <f>Gülle!G$4</f>
        <v>0</v>
      </c>
      <c r="J196" s="147" t="str">
        <f>'YARIŞMA BİLGİLERİ'!$F$21</f>
        <v>Yıldız Erkekler</v>
      </c>
      <c r="K196" s="150" t="str">
        <f t="shared" si="10"/>
        <v>İzmir-2013-14 Öğretim Yılı Okullararası Puanlı  Atletizm Türkiye Birinciliği Yarışmaları</v>
      </c>
      <c r="L196" s="151" t="str">
        <f>Gülle!J$4</f>
        <v>1 Haziran 2014 11.20</v>
      </c>
      <c r="M196" s="151" t="s">
        <v>588</v>
      </c>
    </row>
    <row r="197" spans="1:13" s="143" customFormat="1" ht="26.25" customHeight="1">
      <c r="A197" s="145">
        <v>382</v>
      </c>
      <c r="B197" s="155" t="s">
        <v>430</v>
      </c>
      <c r="C197" s="146" t="str">
        <f>Gülle!D44</f>
        <v/>
      </c>
      <c r="D197" s="150" t="str">
        <f>Gülle!E44</f>
        <v/>
      </c>
      <c r="E197" s="150" t="str">
        <f>Gülle!F44</f>
        <v/>
      </c>
      <c r="F197" s="152" t="str">
        <f>Gülle!K44</f>
        <v/>
      </c>
      <c r="G197" s="153">
        <f>Gülle!A44</f>
        <v>37</v>
      </c>
      <c r="H197" s="153" t="s">
        <v>309</v>
      </c>
      <c r="I197" s="153">
        <f>Gülle!G$4</f>
        <v>0</v>
      </c>
      <c r="J197" s="147" t="str">
        <f>'YARIŞMA BİLGİLERİ'!$F$21</f>
        <v>Yıldız Erkekler</v>
      </c>
      <c r="K197" s="150" t="str">
        <f t="shared" si="10"/>
        <v>İzmir-2013-14 Öğretim Yılı Okullararası Puanlı  Atletizm Türkiye Birinciliği Yarışmaları</v>
      </c>
      <c r="L197" s="151" t="str">
        <f>Gülle!J$4</f>
        <v>1 Haziran 2014 11.20</v>
      </c>
      <c r="M197" s="151" t="s">
        <v>588</v>
      </c>
    </row>
    <row r="198" spans="1:13" s="143" customFormat="1" ht="26.25" customHeight="1">
      <c r="A198" s="145">
        <v>383</v>
      </c>
      <c r="B198" s="155" t="s">
        <v>430</v>
      </c>
      <c r="C198" s="146" t="str">
        <f>Gülle!D45</f>
        <v/>
      </c>
      <c r="D198" s="150" t="str">
        <f>Gülle!E45</f>
        <v/>
      </c>
      <c r="E198" s="150" t="str">
        <f>Gülle!F45</f>
        <v/>
      </c>
      <c r="F198" s="152" t="str">
        <f>Gülle!K45</f>
        <v/>
      </c>
      <c r="G198" s="153">
        <f>Gülle!A45</f>
        <v>38</v>
      </c>
      <c r="H198" s="153" t="s">
        <v>309</v>
      </c>
      <c r="I198" s="153">
        <f>Gülle!G$4</f>
        <v>0</v>
      </c>
      <c r="J198" s="147" t="str">
        <f>'YARIŞMA BİLGİLERİ'!$F$21</f>
        <v>Yıldız Erkekler</v>
      </c>
      <c r="K198" s="150" t="str">
        <f t="shared" si="10"/>
        <v>İzmir-2013-14 Öğretim Yılı Okullararası Puanlı  Atletizm Türkiye Birinciliği Yarışmaları</v>
      </c>
      <c r="L198" s="151" t="str">
        <f>Gülle!J$4</f>
        <v>1 Haziran 2014 11.20</v>
      </c>
      <c r="M198" s="151" t="s">
        <v>588</v>
      </c>
    </row>
    <row r="199" spans="1:13" s="143" customFormat="1" ht="26.25" customHeight="1">
      <c r="A199" s="145">
        <v>384</v>
      </c>
      <c r="B199" s="155" t="s">
        <v>430</v>
      </c>
      <c r="C199" s="146" t="str">
        <f>Gülle!D46</f>
        <v/>
      </c>
      <c r="D199" s="150" t="str">
        <f>Gülle!E46</f>
        <v/>
      </c>
      <c r="E199" s="150" t="str">
        <f>Gülle!F46</f>
        <v/>
      </c>
      <c r="F199" s="152" t="str">
        <f>Gülle!K46</f>
        <v/>
      </c>
      <c r="G199" s="153">
        <f>Gülle!A46</f>
        <v>39</v>
      </c>
      <c r="H199" s="153" t="s">
        <v>309</v>
      </c>
      <c r="I199" s="153">
        <f>Gülle!G$4</f>
        <v>0</v>
      </c>
      <c r="J199" s="147" t="str">
        <f>'YARIŞMA BİLGİLERİ'!$F$21</f>
        <v>Yıldız Erkekler</v>
      </c>
      <c r="K199" s="150" t="str">
        <f t="shared" si="10"/>
        <v>İzmir-2013-14 Öğretim Yılı Okullararası Puanlı  Atletizm Türkiye Birinciliği Yarışmaları</v>
      </c>
      <c r="L199" s="151" t="str">
        <f>Gülle!J$4</f>
        <v>1 Haziran 2014 11.20</v>
      </c>
      <c r="M199" s="151" t="s">
        <v>588</v>
      </c>
    </row>
    <row r="200" spans="1:13" s="143" customFormat="1" ht="26.25" customHeight="1">
      <c r="A200" s="145">
        <v>385</v>
      </c>
      <c r="B200" s="155" t="s">
        <v>430</v>
      </c>
      <c r="C200" s="146" t="str">
        <f>Gülle!D47</f>
        <v/>
      </c>
      <c r="D200" s="150" t="str">
        <f>Gülle!E47</f>
        <v/>
      </c>
      <c r="E200" s="150" t="str">
        <f>Gülle!F47</f>
        <v/>
      </c>
      <c r="F200" s="152" t="str">
        <f>Gülle!K47</f>
        <v/>
      </c>
      <c r="G200" s="153">
        <f>Gülle!A47</f>
        <v>40</v>
      </c>
      <c r="H200" s="153" t="s">
        <v>309</v>
      </c>
      <c r="I200" s="153">
        <f>Gülle!G$4</f>
        <v>0</v>
      </c>
      <c r="J200" s="147" t="str">
        <f>'YARIŞMA BİLGİLERİ'!$F$21</f>
        <v>Yıldız Erkekler</v>
      </c>
      <c r="K200" s="150" t="str">
        <f t="shared" si="10"/>
        <v>İzmir-2013-14 Öğretim Yılı Okullararası Puanlı  Atletizm Türkiye Birinciliği Yarışmaları</v>
      </c>
      <c r="L200" s="151" t="str">
        <f>Gülle!J$4</f>
        <v>1 Haziran 2014 11.20</v>
      </c>
      <c r="M200" s="151" t="s">
        <v>588</v>
      </c>
    </row>
    <row r="201" spans="1:13" s="143" customFormat="1" ht="26.25" customHeight="1">
      <c r="A201" s="145">
        <v>451</v>
      </c>
      <c r="B201" s="155" t="s">
        <v>266</v>
      </c>
      <c r="C201" s="146">
        <f>'4x100metre'!C8</f>
        <v>156</v>
      </c>
      <c r="D201" s="146" t="str">
        <f>'4x100metre'!D8</f>
        <v>KUBİLAY TOK</v>
      </c>
      <c r="E201" s="146" t="str">
        <f>'4x100metre'!E8</f>
        <v>KKTC YAKIN DOĞU KOLEJİ</v>
      </c>
      <c r="F201" s="147">
        <f>'4x100metre'!F8</f>
        <v>4779</v>
      </c>
      <c r="G201" s="153">
        <f>'4x100metre'!G8</f>
        <v>98</v>
      </c>
      <c r="H201" s="153" t="s">
        <v>266</v>
      </c>
      <c r="I201" s="153"/>
      <c r="J201" s="147" t="str">
        <f>'YARIŞMA BİLGİLERİ'!$F$21</f>
        <v>Yıldız Erkekler</v>
      </c>
      <c r="K201" s="150" t="str">
        <f t="shared" ref="K201:K264" si="11">CONCATENATE(K$1,"-",A$1)</f>
        <v>İzmir-2013-14 Öğretim Yılı Okullararası Puanlı  Atletizm Türkiye Birinciliği Yarışmaları</v>
      </c>
      <c r="L201" s="151" t="str">
        <f>Gülle!J$4</f>
        <v>1 Haziran 2014 11.20</v>
      </c>
      <c r="M201" s="151" t="s">
        <v>588</v>
      </c>
    </row>
    <row r="202" spans="1:13" s="143" customFormat="1" ht="26.25" customHeight="1">
      <c r="A202" s="145">
        <v>452</v>
      </c>
      <c r="B202" s="155" t="s">
        <v>266</v>
      </c>
      <c r="C202" s="146">
        <f>'4x100metre'!C9</f>
        <v>153</v>
      </c>
      <c r="D202" s="146" t="str">
        <f>'4x100metre'!D9</f>
        <v>CANER ÖZTABAK</v>
      </c>
      <c r="E202" s="146" t="e">
        <f>'4x100metre'!E9</f>
        <v>#N/A</v>
      </c>
      <c r="F202" s="147" t="str">
        <f>'4x100metre'!F9</f>
        <v/>
      </c>
      <c r="G202" s="153">
        <f>'4x100metre'!G9</f>
        <v>0</v>
      </c>
      <c r="H202" s="153" t="s">
        <v>266</v>
      </c>
      <c r="I202" s="153"/>
      <c r="J202" s="147" t="str">
        <f>'YARIŞMA BİLGİLERİ'!$F$21</f>
        <v>Yıldız Erkekler</v>
      </c>
      <c r="K202" s="150" t="str">
        <f t="shared" si="11"/>
        <v>İzmir-2013-14 Öğretim Yılı Okullararası Puanlı  Atletizm Türkiye Birinciliği Yarışmaları</v>
      </c>
      <c r="L202" s="151" t="str">
        <f>Gülle!J$4</f>
        <v>1 Haziran 2014 11.20</v>
      </c>
      <c r="M202" s="151" t="s">
        <v>588</v>
      </c>
    </row>
    <row r="203" spans="1:13" s="143" customFormat="1" ht="26.25" customHeight="1">
      <c r="A203" s="145">
        <v>453</v>
      </c>
      <c r="B203" s="155" t="s">
        <v>266</v>
      </c>
      <c r="C203" s="146">
        <f>'4x100metre'!C10</f>
        <v>152</v>
      </c>
      <c r="D203" s="146" t="str">
        <f>'4x100metre'!D10</f>
        <v>ALP KARDEŞ</v>
      </c>
      <c r="E203" s="146" t="e">
        <f>'4x100metre'!E10</f>
        <v>#N/A</v>
      </c>
      <c r="F203" s="147" t="str">
        <f>'4x100metre'!F10</f>
        <v/>
      </c>
      <c r="G203" s="153">
        <f>'4x100metre'!G10</f>
        <v>0</v>
      </c>
      <c r="H203" s="153" t="s">
        <v>266</v>
      </c>
      <c r="I203" s="153"/>
      <c r="J203" s="147" t="str">
        <f>'YARIŞMA BİLGİLERİ'!$F$21</f>
        <v>Yıldız Erkekler</v>
      </c>
      <c r="K203" s="150" t="str">
        <f t="shared" si="11"/>
        <v>İzmir-2013-14 Öğretim Yılı Okullararası Puanlı  Atletizm Türkiye Birinciliği Yarışmaları</v>
      </c>
      <c r="L203" s="151" t="str">
        <f>Gülle!J$4</f>
        <v>1 Haziran 2014 11.20</v>
      </c>
      <c r="M203" s="151" t="s">
        <v>588</v>
      </c>
    </row>
    <row r="204" spans="1:13" s="143" customFormat="1" ht="26.25" customHeight="1">
      <c r="A204" s="145">
        <v>454</v>
      </c>
      <c r="B204" s="155" t="s">
        <v>266</v>
      </c>
      <c r="C204" s="146">
        <f>'4x100metre'!C11</f>
        <v>157</v>
      </c>
      <c r="D204" s="146" t="str">
        <f>'4x100metre'!D11</f>
        <v>MUSTAFA YORULMAZ</v>
      </c>
      <c r="E204" s="146" t="e">
        <f>'4x100metre'!E11</f>
        <v>#N/A</v>
      </c>
      <c r="F204" s="147" t="str">
        <f>'4x100metre'!F11</f>
        <v/>
      </c>
      <c r="G204" s="153">
        <f>'4x100metre'!G11</f>
        <v>0</v>
      </c>
      <c r="H204" s="153" t="s">
        <v>266</v>
      </c>
      <c r="I204" s="153"/>
      <c r="J204" s="147" t="str">
        <f>'YARIŞMA BİLGİLERİ'!$F$21</f>
        <v>Yıldız Erkekler</v>
      </c>
      <c r="K204" s="150" t="str">
        <f t="shared" si="11"/>
        <v>İzmir-2013-14 Öğretim Yılı Okullararası Puanlı  Atletizm Türkiye Birinciliği Yarışmaları</v>
      </c>
      <c r="L204" s="151" t="str">
        <f>Gülle!J$4</f>
        <v>1 Haziran 2014 11.20</v>
      </c>
      <c r="M204" s="151" t="s">
        <v>588</v>
      </c>
    </row>
    <row r="205" spans="1:13" s="143" customFormat="1" ht="26.25" customHeight="1">
      <c r="A205" s="145">
        <v>455</v>
      </c>
      <c r="B205" s="155" t="s">
        <v>266</v>
      </c>
      <c r="C205" s="146">
        <f>'4x100metre'!C12</f>
        <v>162</v>
      </c>
      <c r="D205" s="146" t="str">
        <f>'4x100metre'!D12</f>
        <v>BÜLENT TIRAK</v>
      </c>
      <c r="E205" s="146" t="str">
        <f>'4x100metre'!E12</f>
        <v>MERSİN-SİLİFKE ATATÜRK ORTAOKULU</v>
      </c>
      <c r="F205" s="147">
        <f>'4x100metre'!F12</f>
        <v>4866</v>
      </c>
      <c r="G205" s="153">
        <f>'4x100metre'!G12</f>
        <v>89</v>
      </c>
      <c r="H205" s="153" t="s">
        <v>266</v>
      </c>
      <c r="I205" s="153"/>
      <c r="J205" s="147" t="str">
        <f>'YARIŞMA BİLGİLERİ'!$F$21</f>
        <v>Yıldız Erkekler</v>
      </c>
      <c r="K205" s="150" t="str">
        <f t="shared" si="11"/>
        <v>İzmir-2013-14 Öğretim Yılı Okullararası Puanlı  Atletizm Türkiye Birinciliği Yarışmaları</v>
      </c>
      <c r="L205" s="151" t="str">
        <f>Gülle!J$4</f>
        <v>1 Haziran 2014 11.20</v>
      </c>
      <c r="M205" s="151" t="s">
        <v>588</v>
      </c>
    </row>
    <row r="206" spans="1:13" s="143" customFormat="1" ht="26.25" customHeight="1">
      <c r="A206" s="145">
        <v>456</v>
      </c>
      <c r="B206" s="155" t="s">
        <v>266</v>
      </c>
      <c r="C206" s="146">
        <f>'4x100metre'!C13</f>
        <v>159</v>
      </c>
      <c r="D206" s="146" t="str">
        <f>'4x100metre'!D13</f>
        <v>AYTUNÇ ÇELEBİ</v>
      </c>
      <c r="E206" s="146" t="e">
        <f>'4x100metre'!E13</f>
        <v>#N/A</v>
      </c>
      <c r="F206" s="147" t="str">
        <f>'4x100metre'!F13</f>
        <v/>
      </c>
      <c r="G206" s="146" t="str">
        <f>'4x100metre'!G13</f>
        <v xml:space="preserve"> </v>
      </c>
      <c r="H206" s="153" t="s">
        <v>266</v>
      </c>
      <c r="I206" s="153"/>
      <c r="J206" s="147" t="str">
        <f>'YARIŞMA BİLGİLERİ'!$F$21</f>
        <v>Yıldız Erkekler</v>
      </c>
      <c r="K206" s="150" t="str">
        <f t="shared" si="11"/>
        <v>İzmir-2013-14 Öğretim Yılı Okullararası Puanlı  Atletizm Türkiye Birinciliği Yarışmaları</v>
      </c>
      <c r="L206" s="151" t="str">
        <f>Gülle!J$4</f>
        <v>1 Haziran 2014 11.20</v>
      </c>
      <c r="M206" s="151" t="s">
        <v>588</v>
      </c>
    </row>
    <row r="207" spans="1:13" s="143" customFormat="1" ht="26.25" customHeight="1">
      <c r="A207" s="145">
        <v>457</v>
      </c>
      <c r="B207" s="155" t="s">
        <v>266</v>
      </c>
      <c r="C207" s="146">
        <f>'4x100metre'!C14</f>
        <v>164</v>
      </c>
      <c r="D207" s="146" t="str">
        <f>'4x100metre'!D14</f>
        <v>HÜSEYİN UÇAR</v>
      </c>
      <c r="E207" s="146" t="e">
        <f>'4x100metre'!E14</f>
        <v>#N/A</v>
      </c>
      <c r="F207" s="147" t="str">
        <f>'4x100metre'!F14</f>
        <v/>
      </c>
      <c r="G207" s="146" t="str">
        <f>'4x100metre'!G14</f>
        <v xml:space="preserve"> </v>
      </c>
      <c r="H207" s="153" t="s">
        <v>266</v>
      </c>
      <c r="I207" s="153"/>
      <c r="J207" s="147" t="str">
        <f>'YARIŞMA BİLGİLERİ'!$F$21</f>
        <v>Yıldız Erkekler</v>
      </c>
      <c r="K207" s="150" t="str">
        <f t="shared" si="11"/>
        <v>İzmir-2013-14 Öğretim Yılı Okullararası Puanlı  Atletizm Türkiye Birinciliği Yarışmaları</v>
      </c>
      <c r="L207" s="151" t="str">
        <f>Gülle!J$4</f>
        <v>1 Haziran 2014 11.20</v>
      </c>
      <c r="M207" s="151" t="s">
        <v>588</v>
      </c>
    </row>
    <row r="208" spans="1:13" s="143" customFormat="1" ht="26.25" customHeight="1">
      <c r="A208" s="145">
        <v>458</v>
      </c>
      <c r="B208" s="155" t="s">
        <v>266</v>
      </c>
      <c r="C208" s="146">
        <f>'4x100metre'!C15</f>
        <v>161</v>
      </c>
      <c r="D208" s="146" t="str">
        <f>'4x100metre'!D15</f>
        <v>BURAK KOÇAK</v>
      </c>
      <c r="E208" s="146" t="e">
        <f>'4x100metre'!E15</f>
        <v>#N/A</v>
      </c>
      <c r="F208" s="147" t="str">
        <f>'4x100metre'!F15</f>
        <v/>
      </c>
      <c r="G208" s="146" t="str">
        <f>'4x100metre'!G15</f>
        <v xml:space="preserve"> </v>
      </c>
      <c r="H208" s="153" t="s">
        <v>266</v>
      </c>
      <c r="I208" s="153"/>
      <c r="J208" s="147" t="str">
        <f>'YARIŞMA BİLGİLERİ'!$F$21</f>
        <v>Yıldız Erkekler</v>
      </c>
      <c r="K208" s="150" t="str">
        <f t="shared" si="11"/>
        <v>İzmir-2013-14 Öğretim Yılı Okullararası Puanlı  Atletizm Türkiye Birinciliği Yarışmaları</v>
      </c>
      <c r="L208" s="151" t="str">
        <f>Gülle!J$4</f>
        <v>1 Haziran 2014 11.20</v>
      </c>
      <c r="M208" s="151" t="s">
        <v>588</v>
      </c>
    </row>
    <row r="209" spans="1:13" s="143" customFormat="1" ht="26.25" customHeight="1">
      <c r="A209" s="145">
        <v>459</v>
      </c>
      <c r="B209" s="155" t="s">
        <v>266</v>
      </c>
      <c r="C209" s="146">
        <f>'4x100metre'!C16</f>
        <v>36683</v>
      </c>
      <c r="D209" s="146" t="str">
        <f>'4x100metre'!D16</f>
        <v>M. BATUHAN TAŞAR</v>
      </c>
      <c r="E209" s="146" t="str">
        <f>'4x100metre'!E16</f>
        <v>İSTANBUL-PENDİK 75.YIL MESUT YILMAZ ORTA O.</v>
      </c>
      <c r="F209" s="147">
        <f>'4x100metre'!F16</f>
        <v>4935</v>
      </c>
      <c r="G209" s="146">
        <f>'4x100metre'!G16</f>
        <v>84</v>
      </c>
      <c r="H209" s="153" t="s">
        <v>266</v>
      </c>
      <c r="I209" s="153"/>
      <c r="J209" s="147" t="str">
        <f>'YARIŞMA BİLGİLERİ'!$F$21</f>
        <v>Yıldız Erkekler</v>
      </c>
      <c r="K209" s="150" t="str">
        <f t="shared" si="11"/>
        <v>İzmir-2013-14 Öğretim Yılı Okullararası Puanlı  Atletizm Türkiye Birinciliği Yarışmaları</v>
      </c>
      <c r="L209" s="151" t="str">
        <f>Gülle!J$4</f>
        <v>1 Haziran 2014 11.20</v>
      </c>
      <c r="M209" s="151" t="s">
        <v>588</v>
      </c>
    </row>
    <row r="210" spans="1:13" s="143" customFormat="1" ht="26.25" customHeight="1">
      <c r="A210" s="145">
        <v>460</v>
      </c>
      <c r="B210" s="155" t="s">
        <v>266</v>
      </c>
      <c r="C210" s="146">
        <f>'4x100metre'!C17</f>
        <v>36686</v>
      </c>
      <c r="D210" s="146" t="str">
        <f>'4x100metre'!D17</f>
        <v>H.METEHAN YİĞİT</v>
      </c>
      <c r="E210" s="146" t="e">
        <f>'4x100metre'!E17</f>
        <v>#N/A</v>
      </c>
      <c r="F210" s="147" t="str">
        <f>'4x100metre'!F17</f>
        <v/>
      </c>
      <c r="G210" s="146" t="str">
        <f>'4x100metre'!G17</f>
        <v xml:space="preserve"> </v>
      </c>
      <c r="H210" s="153" t="s">
        <v>266</v>
      </c>
      <c r="I210" s="153"/>
      <c r="J210" s="147" t="str">
        <f>'YARIŞMA BİLGİLERİ'!$F$21</f>
        <v>Yıldız Erkekler</v>
      </c>
      <c r="K210" s="150" t="str">
        <f t="shared" si="11"/>
        <v>İzmir-2013-14 Öğretim Yılı Okullararası Puanlı  Atletizm Türkiye Birinciliği Yarışmaları</v>
      </c>
      <c r="L210" s="151" t="str">
        <f>Gülle!J$4</f>
        <v>1 Haziran 2014 11.20</v>
      </c>
      <c r="M210" s="151" t="s">
        <v>588</v>
      </c>
    </row>
    <row r="211" spans="1:13" s="143" customFormat="1" ht="26.25" customHeight="1">
      <c r="A211" s="145">
        <v>461</v>
      </c>
      <c r="B211" s="155" t="s">
        <v>266</v>
      </c>
      <c r="C211" s="146">
        <f>'4x100metre'!C18</f>
        <v>36667</v>
      </c>
      <c r="D211" s="146" t="str">
        <f>'4x100metre'!D18</f>
        <v>BURAK GÜRGEN</v>
      </c>
      <c r="E211" s="146" t="e">
        <f>'4x100metre'!E18</f>
        <v>#N/A</v>
      </c>
      <c r="F211" s="147" t="str">
        <f>'4x100metre'!F18</f>
        <v/>
      </c>
      <c r="G211" s="146" t="str">
        <f>'4x100metre'!G18</f>
        <v xml:space="preserve"> </v>
      </c>
      <c r="H211" s="153" t="s">
        <v>266</v>
      </c>
      <c r="I211" s="153"/>
      <c r="J211" s="147" t="str">
        <f>'YARIŞMA BİLGİLERİ'!$F$21</f>
        <v>Yıldız Erkekler</v>
      </c>
      <c r="K211" s="150" t="str">
        <f t="shared" si="11"/>
        <v>İzmir-2013-14 Öğretim Yılı Okullararası Puanlı  Atletizm Türkiye Birinciliği Yarışmaları</v>
      </c>
      <c r="L211" s="151" t="str">
        <f>Gülle!J$4</f>
        <v>1 Haziran 2014 11.20</v>
      </c>
      <c r="M211" s="151" t="s">
        <v>588</v>
      </c>
    </row>
    <row r="212" spans="1:13" s="143" customFormat="1" ht="26.25" customHeight="1">
      <c r="A212" s="145">
        <v>462</v>
      </c>
      <c r="B212" s="155" t="s">
        <v>266</v>
      </c>
      <c r="C212" s="146">
        <f>'4x100metre'!C19</f>
        <v>36526</v>
      </c>
      <c r="D212" s="146" t="str">
        <f>'4x100metre'!D19</f>
        <v>ÖMER FARUK İÇYAR</v>
      </c>
      <c r="E212" s="146" t="e">
        <f>'4x100metre'!E19</f>
        <v>#N/A</v>
      </c>
      <c r="F212" s="147" t="str">
        <f>'4x100metre'!F19</f>
        <v/>
      </c>
      <c r="G212" s="146" t="str">
        <f>'4x100metre'!G19</f>
        <v xml:space="preserve"> </v>
      </c>
      <c r="H212" s="153" t="s">
        <v>266</v>
      </c>
      <c r="I212" s="153"/>
      <c r="J212" s="147" t="str">
        <f>'YARIŞMA BİLGİLERİ'!$F$21</f>
        <v>Yıldız Erkekler</v>
      </c>
      <c r="K212" s="150" t="str">
        <f t="shared" si="11"/>
        <v>İzmir-2013-14 Öğretim Yılı Okullararası Puanlı  Atletizm Türkiye Birinciliği Yarışmaları</v>
      </c>
      <c r="L212" s="151" t="str">
        <f>Gülle!J$4</f>
        <v>1 Haziran 2014 11.20</v>
      </c>
      <c r="M212" s="151" t="s">
        <v>588</v>
      </c>
    </row>
    <row r="213" spans="1:13" s="143" customFormat="1" ht="26.25" customHeight="1">
      <c r="A213" s="145">
        <v>463</v>
      </c>
      <c r="B213" s="155" t="s">
        <v>266</v>
      </c>
      <c r="C213" s="146">
        <f>'4x100metre'!C20</f>
        <v>138</v>
      </c>
      <c r="D213" s="146" t="str">
        <f>'4x100metre'!D20</f>
        <v>BURAK YÜCEER</v>
      </c>
      <c r="E213" s="146" t="str">
        <f>'4x100metre'!E20</f>
        <v>İZMİR-ŞEHİT TEĞMEN MURAT ARSLANTÜRK ORTAOKULU</v>
      </c>
      <c r="F213" s="147">
        <f>'4x100metre'!F20</f>
        <v>4936</v>
      </c>
      <c r="G213" s="146">
        <f>'4x100metre'!G20</f>
        <v>84</v>
      </c>
      <c r="H213" s="153" t="s">
        <v>266</v>
      </c>
      <c r="I213" s="153"/>
      <c r="J213" s="147" t="str">
        <f>'YARIŞMA BİLGİLERİ'!$F$21</f>
        <v>Yıldız Erkekler</v>
      </c>
      <c r="K213" s="150" t="str">
        <f t="shared" si="11"/>
        <v>İzmir-2013-14 Öğretim Yılı Okullararası Puanlı  Atletizm Türkiye Birinciliği Yarışmaları</v>
      </c>
      <c r="L213" s="151" t="str">
        <f>Gülle!J$4</f>
        <v>1 Haziran 2014 11.20</v>
      </c>
      <c r="M213" s="151" t="s">
        <v>588</v>
      </c>
    </row>
    <row r="214" spans="1:13" s="143" customFormat="1" ht="26.25" customHeight="1">
      <c r="A214" s="145">
        <v>464</v>
      </c>
      <c r="B214" s="155" t="s">
        <v>266</v>
      </c>
      <c r="C214" s="146">
        <f>'4x100metre'!C21</f>
        <v>136</v>
      </c>
      <c r="D214" s="146" t="str">
        <f>'4x100metre'!D21</f>
        <v>ABDURRAHİM KARAGÖZ</v>
      </c>
      <c r="E214" s="146" t="e">
        <f>'4x100metre'!E21</f>
        <v>#N/A</v>
      </c>
      <c r="F214" s="147" t="str">
        <f>'4x100metre'!F21</f>
        <v/>
      </c>
      <c r="G214" s="146" t="str">
        <f>'4x100metre'!G21</f>
        <v xml:space="preserve"> </v>
      </c>
      <c r="H214" s="153" t="s">
        <v>266</v>
      </c>
      <c r="I214" s="153"/>
      <c r="J214" s="147" t="str">
        <f>'YARIŞMA BİLGİLERİ'!$F$21</f>
        <v>Yıldız Erkekler</v>
      </c>
      <c r="K214" s="150" t="str">
        <f t="shared" si="11"/>
        <v>İzmir-2013-14 Öğretim Yılı Okullararası Puanlı  Atletizm Türkiye Birinciliği Yarışmaları</v>
      </c>
      <c r="L214" s="151" t="str">
        <f>Gülle!J$4</f>
        <v>1 Haziran 2014 11.20</v>
      </c>
      <c r="M214" s="151" t="s">
        <v>588</v>
      </c>
    </row>
    <row r="215" spans="1:13" s="143" customFormat="1" ht="26.25" customHeight="1">
      <c r="A215" s="145">
        <v>465</v>
      </c>
      <c r="B215" s="155" t="s">
        <v>266</v>
      </c>
      <c r="C215" s="146">
        <f>'4x100metre'!C22</f>
        <v>141</v>
      </c>
      <c r="D215" s="146" t="str">
        <f>'4x100metre'!D22</f>
        <v>MUSTAFA VARLİ</v>
      </c>
      <c r="E215" s="146" t="e">
        <f>'4x100metre'!E22</f>
        <v>#N/A</v>
      </c>
      <c r="F215" s="147" t="str">
        <f>'4x100metre'!F22</f>
        <v/>
      </c>
      <c r="G215" s="146" t="str">
        <f>'4x100metre'!G22</f>
        <v xml:space="preserve"> </v>
      </c>
      <c r="H215" s="153" t="s">
        <v>266</v>
      </c>
      <c r="I215" s="153"/>
      <c r="J215" s="147" t="str">
        <f>'YARIŞMA BİLGİLERİ'!$F$21</f>
        <v>Yıldız Erkekler</v>
      </c>
      <c r="K215" s="150" t="str">
        <f t="shared" si="11"/>
        <v>İzmir-2013-14 Öğretim Yılı Okullararası Puanlı  Atletizm Türkiye Birinciliği Yarışmaları</v>
      </c>
      <c r="L215" s="151" t="str">
        <f>Gülle!J$4</f>
        <v>1 Haziran 2014 11.20</v>
      </c>
      <c r="M215" s="151" t="s">
        <v>588</v>
      </c>
    </row>
    <row r="216" spans="1:13" s="143" customFormat="1" ht="26.25" customHeight="1">
      <c r="A216" s="145">
        <v>466</v>
      </c>
      <c r="B216" s="155" t="s">
        <v>266</v>
      </c>
      <c r="C216" s="146">
        <f>'4x100metre'!C23</f>
        <v>137</v>
      </c>
      <c r="D216" s="146" t="str">
        <f>'4x100metre'!D23</f>
        <v>ALP EREN ALPTEKİN</v>
      </c>
      <c r="E216" s="146" t="e">
        <f>'4x100metre'!E23</f>
        <v>#N/A</v>
      </c>
      <c r="F216" s="147" t="str">
        <f>'4x100metre'!F23</f>
        <v/>
      </c>
      <c r="G216" s="146" t="str">
        <f>'4x100metre'!G23</f>
        <v xml:space="preserve"> </v>
      </c>
      <c r="H216" s="153" t="s">
        <v>266</v>
      </c>
      <c r="I216" s="153"/>
      <c r="J216" s="147" t="str">
        <f>'YARIŞMA BİLGİLERİ'!$F$21</f>
        <v>Yıldız Erkekler</v>
      </c>
      <c r="K216" s="150" t="str">
        <f t="shared" si="11"/>
        <v>İzmir-2013-14 Öğretim Yılı Okullararası Puanlı  Atletizm Türkiye Birinciliği Yarışmaları</v>
      </c>
      <c r="L216" s="151" t="str">
        <f>Gülle!J$4</f>
        <v>1 Haziran 2014 11.20</v>
      </c>
      <c r="M216" s="151" t="s">
        <v>588</v>
      </c>
    </row>
    <row r="217" spans="1:13" s="143" customFormat="1" ht="26.25" customHeight="1">
      <c r="A217" s="145">
        <v>467</v>
      </c>
      <c r="B217" s="155" t="s">
        <v>266</v>
      </c>
      <c r="C217" s="146">
        <f>'4x100metre'!C24</f>
        <v>193</v>
      </c>
      <c r="D217" s="146" t="str">
        <f>'4x100metre'!D24</f>
        <v>Mert ŞAHİN</v>
      </c>
      <c r="E217" s="146" t="str">
        <f>'4x100metre'!E24</f>
        <v>SİVAS ZİYA GÖKALP O.O</v>
      </c>
      <c r="F217" s="147">
        <f>'4x100metre'!F24</f>
        <v>4944</v>
      </c>
      <c r="G217" s="146">
        <f>'4x100metre'!G24</f>
        <v>84</v>
      </c>
      <c r="H217" s="153" t="s">
        <v>266</v>
      </c>
      <c r="I217" s="153"/>
      <c r="J217" s="147" t="str">
        <f>'YARIŞMA BİLGİLERİ'!$F$21</f>
        <v>Yıldız Erkekler</v>
      </c>
      <c r="K217" s="150" t="str">
        <f t="shared" si="11"/>
        <v>İzmir-2013-14 Öğretim Yılı Okullararası Puanlı  Atletizm Türkiye Birinciliği Yarışmaları</v>
      </c>
      <c r="L217" s="151" t="str">
        <f>Gülle!J$4</f>
        <v>1 Haziran 2014 11.20</v>
      </c>
      <c r="M217" s="151" t="s">
        <v>588</v>
      </c>
    </row>
    <row r="218" spans="1:13" s="143" customFormat="1" ht="26.25" customHeight="1">
      <c r="A218" s="145">
        <v>468</v>
      </c>
      <c r="B218" s="155" t="s">
        <v>266</v>
      </c>
      <c r="C218" s="146">
        <f>'4x100metre'!C25</f>
        <v>189</v>
      </c>
      <c r="D218" s="146" t="str">
        <f>'4x100metre'!D25</f>
        <v>Çağrı KARABEY</v>
      </c>
      <c r="E218" s="146" t="e">
        <f>'4x100metre'!E25</f>
        <v>#N/A</v>
      </c>
      <c r="F218" s="147" t="str">
        <f>'4x100metre'!F25</f>
        <v/>
      </c>
      <c r="G218" s="146" t="str">
        <f>'4x100metre'!G25</f>
        <v xml:space="preserve"> </v>
      </c>
      <c r="H218" s="153" t="s">
        <v>266</v>
      </c>
      <c r="I218" s="153"/>
      <c r="J218" s="147" t="str">
        <f>'YARIŞMA BİLGİLERİ'!$F$21</f>
        <v>Yıldız Erkekler</v>
      </c>
      <c r="K218" s="150" t="str">
        <f t="shared" si="11"/>
        <v>İzmir-2013-14 Öğretim Yılı Okullararası Puanlı  Atletizm Türkiye Birinciliği Yarışmaları</v>
      </c>
      <c r="L218" s="151" t="str">
        <f>Gülle!J$4</f>
        <v>1 Haziran 2014 11.20</v>
      </c>
      <c r="M218" s="151" t="s">
        <v>588</v>
      </c>
    </row>
    <row r="219" spans="1:13" s="143" customFormat="1" ht="26.25" customHeight="1">
      <c r="A219" s="145">
        <v>469</v>
      </c>
      <c r="B219" s="155" t="s">
        <v>266</v>
      </c>
      <c r="C219" s="146">
        <f>'4x100metre'!C26</f>
        <v>192</v>
      </c>
      <c r="D219" s="146" t="str">
        <f>'4x100metre'!D26</f>
        <v>Mert ÖZGÜLMEZ</v>
      </c>
      <c r="E219" s="146" t="e">
        <f>'4x100metre'!E26</f>
        <v>#N/A</v>
      </c>
      <c r="F219" s="147" t="str">
        <f>'4x100metre'!F26</f>
        <v/>
      </c>
      <c r="G219" s="146" t="str">
        <f>'4x100metre'!G26</f>
        <v xml:space="preserve"> </v>
      </c>
      <c r="H219" s="153" t="s">
        <v>266</v>
      </c>
      <c r="I219" s="153"/>
      <c r="J219" s="147" t="str">
        <f>'YARIŞMA BİLGİLERİ'!$F$21</f>
        <v>Yıldız Erkekler</v>
      </c>
      <c r="K219" s="150" t="str">
        <f t="shared" si="11"/>
        <v>İzmir-2013-14 Öğretim Yılı Okullararası Puanlı  Atletizm Türkiye Birinciliği Yarışmaları</v>
      </c>
      <c r="L219" s="151" t="str">
        <f>Gülle!J$4</f>
        <v>1 Haziran 2014 11.20</v>
      </c>
      <c r="M219" s="151" t="s">
        <v>588</v>
      </c>
    </row>
    <row r="220" spans="1:13" s="143" customFormat="1" ht="26.25" customHeight="1">
      <c r="A220" s="145">
        <v>470</v>
      </c>
      <c r="B220" s="155" t="s">
        <v>266</v>
      </c>
      <c r="C220" s="146">
        <f>'4x100metre'!C27</f>
        <v>187</v>
      </c>
      <c r="D220" s="146" t="str">
        <f>'4x100metre'!D27</f>
        <v>Batuhan yılmazhan YILMAZ</v>
      </c>
      <c r="E220" s="146" t="e">
        <f>'4x100metre'!E27</f>
        <v>#N/A</v>
      </c>
      <c r="F220" s="147" t="str">
        <f>'4x100metre'!F27</f>
        <v/>
      </c>
      <c r="G220" s="146" t="str">
        <f>'4x100metre'!G27</f>
        <v xml:space="preserve"> </v>
      </c>
      <c r="H220" s="153" t="s">
        <v>266</v>
      </c>
      <c r="I220" s="153"/>
      <c r="J220" s="147" t="str">
        <f>'YARIŞMA BİLGİLERİ'!$F$21</f>
        <v>Yıldız Erkekler</v>
      </c>
      <c r="K220" s="150" t="str">
        <f t="shared" si="11"/>
        <v>İzmir-2013-14 Öğretim Yılı Okullararası Puanlı  Atletizm Türkiye Birinciliği Yarışmaları</v>
      </c>
      <c r="L220" s="151" t="str">
        <f>Gülle!J$4</f>
        <v>1 Haziran 2014 11.20</v>
      </c>
      <c r="M220" s="151" t="s">
        <v>588</v>
      </c>
    </row>
    <row r="221" spans="1:13" s="143" customFormat="1" ht="26.25" customHeight="1">
      <c r="A221" s="145">
        <v>471</v>
      </c>
      <c r="B221" s="155" t="s">
        <v>266</v>
      </c>
      <c r="C221" s="146">
        <f>'4x100metre'!C28</f>
        <v>150</v>
      </c>
      <c r="D221" s="146" t="str">
        <f>'4x100metre'!D28</f>
        <v>SEMİH ARIGAN</v>
      </c>
      <c r="E221" s="146" t="str">
        <f>'4x100metre'!E28</f>
        <v>KKTC OĞUZ VELİ ORTAOKULU</v>
      </c>
      <c r="F221" s="147">
        <f>'4x100metre'!F28</f>
        <v>4968</v>
      </c>
      <c r="G221" s="146">
        <f>'4x100metre'!G28</f>
        <v>83</v>
      </c>
      <c r="H221" s="153" t="s">
        <v>266</v>
      </c>
      <c r="I221" s="153"/>
      <c r="J221" s="147" t="str">
        <f>'YARIŞMA BİLGİLERİ'!$F$21</f>
        <v>Yıldız Erkekler</v>
      </c>
      <c r="K221" s="150" t="str">
        <f t="shared" si="11"/>
        <v>İzmir-2013-14 Öğretim Yılı Okullararası Puanlı  Atletizm Türkiye Birinciliği Yarışmaları</v>
      </c>
      <c r="L221" s="151" t="str">
        <f>Gülle!J$4</f>
        <v>1 Haziran 2014 11.20</v>
      </c>
      <c r="M221" s="151" t="s">
        <v>588</v>
      </c>
    </row>
    <row r="222" spans="1:13" s="143" customFormat="1" ht="26.25" customHeight="1">
      <c r="A222" s="145">
        <v>472</v>
      </c>
      <c r="B222" s="155" t="s">
        <v>266</v>
      </c>
      <c r="C222" s="146">
        <f>'4x100metre'!C29</f>
        <v>149</v>
      </c>
      <c r="D222" s="146" t="str">
        <f>'4x100metre'!D29</f>
        <v>MUSTAFA GEZER</v>
      </c>
      <c r="E222" s="146" t="e">
        <f>'4x100metre'!E29</f>
        <v>#N/A</v>
      </c>
      <c r="F222" s="147" t="str">
        <f>'4x100metre'!F29</f>
        <v/>
      </c>
      <c r="G222" s="146" t="str">
        <f>'4x100metre'!G29</f>
        <v xml:space="preserve"> </v>
      </c>
      <c r="H222" s="153" t="s">
        <v>266</v>
      </c>
      <c r="I222" s="153"/>
      <c r="J222" s="147" t="str">
        <f>'YARIŞMA BİLGİLERİ'!$F$21</f>
        <v>Yıldız Erkekler</v>
      </c>
      <c r="K222" s="150" t="str">
        <f t="shared" si="11"/>
        <v>İzmir-2013-14 Öğretim Yılı Okullararası Puanlı  Atletizm Türkiye Birinciliği Yarışmaları</v>
      </c>
      <c r="L222" s="151" t="str">
        <f>Gülle!J$4</f>
        <v>1 Haziran 2014 11.20</v>
      </c>
      <c r="M222" s="151" t="s">
        <v>588</v>
      </c>
    </row>
    <row r="223" spans="1:13" s="143" customFormat="1" ht="26.25" customHeight="1">
      <c r="A223" s="145">
        <v>473</v>
      </c>
      <c r="B223" s="155" t="s">
        <v>266</v>
      </c>
      <c r="C223" s="146">
        <f>'4x100metre'!C30</f>
        <v>151</v>
      </c>
      <c r="D223" s="146" t="str">
        <f>'4x100metre'!D30</f>
        <v>TOLUNAY BİLALOĞLU</v>
      </c>
      <c r="E223" s="146" t="e">
        <f>'4x100metre'!E30</f>
        <v>#N/A</v>
      </c>
      <c r="F223" s="147" t="str">
        <f>'4x100metre'!F30</f>
        <v/>
      </c>
      <c r="G223" s="146" t="str">
        <f>'4x100metre'!G30</f>
        <v xml:space="preserve"> </v>
      </c>
      <c r="H223" s="153" t="s">
        <v>266</v>
      </c>
      <c r="I223" s="153"/>
      <c r="J223" s="147" t="str">
        <f>'YARIŞMA BİLGİLERİ'!$F$21</f>
        <v>Yıldız Erkekler</v>
      </c>
      <c r="K223" s="150" t="str">
        <f t="shared" si="11"/>
        <v>İzmir-2013-14 Öğretim Yılı Okullararası Puanlı  Atletizm Türkiye Birinciliği Yarışmaları</v>
      </c>
      <c r="L223" s="151" t="str">
        <f>Gülle!J$4</f>
        <v>1 Haziran 2014 11.20</v>
      </c>
      <c r="M223" s="151" t="s">
        <v>588</v>
      </c>
    </row>
    <row r="224" spans="1:13" s="143" customFormat="1" ht="26.25" customHeight="1">
      <c r="A224" s="145">
        <v>474</v>
      </c>
      <c r="B224" s="155" t="s">
        <v>266</v>
      </c>
      <c r="C224" s="146">
        <f>'4x100metre'!C31</f>
        <v>146</v>
      </c>
      <c r="D224" s="146" t="str">
        <f>'4x100metre'!D31</f>
        <v>BERKEM B. BAHRİYELİ</v>
      </c>
      <c r="E224" s="146" t="e">
        <f>'4x100metre'!E31</f>
        <v>#N/A</v>
      </c>
      <c r="F224" s="147" t="str">
        <f>'4x100metre'!F31</f>
        <v/>
      </c>
      <c r="G224" s="146" t="str">
        <f>'4x100metre'!G31</f>
        <v xml:space="preserve"> </v>
      </c>
      <c r="H224" s="153" t="s">
        <v>266</v>
      </c>
      <c r="I224" s="153"/>
      <c r="J224" s="147" t="str">
        <f>'YARIŞMA BİLGİLERİ'!$F$21</f>
        <v>Yıldız Erkekler</v>
      </c>
      <c r="K224" s="150" t="str">
        <f t="shared" si="11"/>
        <v>İzmir-2013-14 Öğretim Yılı Okullararası Puanlı  Atletizm Türkiye Birinciliği Yarışmaları</v>
      </c>
      <c r="L224" s="151" t="str">
        <f>Gülle!J$4</f>
        <v>1 Haziran 2014 11.20</v>
      </c>
      <c r="M224" s="151" t="s">
        <v>588</v>
      </c>
    </row>
    <row r="225" spans="1:13" s="143" customFormat="1" ht="26.25" customHeight="1">
      <c r="A225" s="145">
        <v>475</v>
      </c>
      <c r="B225" s="155" t="s">
        <v>266</v>
      </c>
      <c r="C225" s="146">
        <f>'4x100metre'!C32</f>
        <v>36723</v>
      </c>
      <c r="D225" s="146" t="str">
        <f>'4x100metre'!D32</f>
        <v>SERHAT KARABOĞA</v>
      </c>
      <c r="E225" s="146" t="str">
        <f>'4x100metre'!E32</f>
        <v>ADANA ŞEHIT İDRIS GÜLER ORTAOKULU</v>
      </c>
      <c r="F225" s="147">
        <f>'4x100metre'!F32</f>
        <v>5000</v>
      </c>
      <c r="G225" s="146">
        <f>'4x100metre'!G32</f>
        <v>81</v>
      </c>
      <c r="H225" s="153" t="s">
        <v>266</v>
      </c>
      <c r="I225" s="153"/>
      <c r="J225" s="147" t="str">
        <f>'YARIŞMA BİLGİLERİ'!$F$21</f>
        <v>Yıldız Erkekler</v>
      </c>
      <c r="K225" s="150" t="str">
        <f t="shared" si="11"/>
        <v>İzmir-2013-14 Öğretim Yılı Okullararası Puanlı  Atletizm Türkiye Birinciliği Yarışmaları</v>
      </c>
      <c r="L225" s="151" t="str">
        <f>Gülle!J$4</f>
        <v>1 Haziran 2014 11.20</v>
      </c>
      <c r="M225" s="151" t="s">
        <v>588</v>
      </c>
    </row>
    <row r="226" spans="1:13" s="143" customFormat="1" ht="26.25" customHeight="1">
      <c r="A226" s="145">
        <v>476</v>
      </c>
      <c r="B226" s="155" t="s">
        <v>266</v>
      </c>
      <c r="C226" s="146">
        <f>'4x100metre'!C33</f>
        <v>36544</v>
      </c>
      <c r="D226" s="146" t="str">
        <f>'4x100metre'!D33</f>
        <v>HASAN SALIK</v>
      </c>
      <c r="E226" s="146" t="e">
        <f>'4x100metre'!E33</f>
        <v>#N/A</v>
      </c>
      <c r="F226" s="147" t="str">
        <f>'4x100metre'!F33</f>
        <v/>
      </c>
      <c r="G226" s="146" t="str">
        <f>'4x100metre'!G33</f>
        <v xml:space="preserve"> </v>
      </c>
      <c r="H226" s="153" t="s">
        <v>266</v>
      </c>
      <c r="I226" s="153"/>
      <c r="J226" s="147" t="str">
        <f>'YARIŞMA BİLGİLERİ'!$F$21</f>
        <v>Yıldız Erkekler</v>
      </c>
      <c r="K226" s="150" t="str">
        <f t="shared" si="11"/>
        <v>İzmir-2013-14 Öğretim Yılı Okullararası Puanlı  Atletizm Türkiye Birinciliği Yarışmaları</v>
      </c>
      <c r="L226" s="151" t="str">
        <f>Gülle!J$4</f>
        <v>1 Haziran 2014 11.20</v>
      </c>
      <c r="M226" s="151" t="s">
        <v>588</v>
      </c>
    </row>
    <row r="227" spans="1:13" s="143" customFormat="1" ht="26.25" customHeight="1">
      <c r="A227" s="145">
        <v>477</v>
      </c>
      <c r="B227" s="155" t="s">
        <v>266</v>
      </c>
      <c r="C227" s="146">
        <f>'4x100metre'!C34</f>
        <v>36586</v>
      </c>
      <c r="D227" s="146" t="str">
        <f>'4x100metre'!D34</f>
        <v>CAN ÖLPER</v>
      </c>
      <c r="E227" s="146" t="e">
        <f>'4x100metre'!E34</f>
        <v>#N/A</v>
      </c>
      <c r="F227" s="147" t="str">
        <f>'4x100metre'!F34</f>
        <v/>
      </c>
      <c r="G227" s="146" t="str">
        <f>'4x100metre'!G34</f>
        <v xml:space="preserve"> </v>
      </c>
      <c r="H227" s="153" t="s">
        <v>266</v>
      </c>
      <c r="I227" s="153"/>
      <c r="J227" s="147" t="str">
        <f>'YARIŞMA BİLGİLERİ'!$F$21</f>
        <v>Yıldız Erkekler</v>
      </c>
      <c r="K227" s="150" t="str">
        <f t="shared" si="11"/>
        <v>İzmir-2013-14 Öğretim Yılı Okullararası Puanlı  Atletizm Türkiye Birinciliği Yarışmaları</v>
      </c>
      <c r="L227" s="151" t="str">
        <f>Gülle!J$4</f>
        <v>1 Haziran 2014 11.20</v>
      </c>
      <c r="M227" s="151" t="s">
        <v>588</v>
      </c>
    </row>
    <row r="228" spans="1:13" s="143" customFormat="1" ht="26.25" customHeight="1">
      <c r="A228" s="145">
        <v>478</v>
      </c>
      <c r="B228" s="155" t="s">
        <v>266</v>
      </c>
      <c r="C228" s="146">
        <f>'4x100metre'!C35</f>
        <v>36601</v>
      </c>
      <c r="D228" s="146" t="str">
        <f>'4x100metre'!D35</f>
        <v>YUSUF ÖZDEMIR</v>
      </c>
      <c r="E228" s="146" t="e">
        <f>'4x100metre'!E35</f>
        <v>#N/A</v>
      </c>
      <c r="F228" s="147" t="str">
        <f>'4x100metre'!F35</f>
        <v/>
      </c>
      <c r="G228" s="146" t="str">
        <f>'4x100metre'!G35</f>
        <v xml:space="preserve"> </v>
      </c>
      <c r="H228" s="153" t="s">
        <v>266</v>
      </c>
      <c r="I228" s="153"/>
      <c r="J228" s="147" t="str">
        <f>'YARIŞMA BİLGİLERİ'!$F$21</f>
        <v>Yıldız Erkekler</v>
      </c>
      <c r="K228" s="150" t="str">
        <f t="shared" si="11"/>
        <v>İzmir-2013-14 Öğretim Yılı Okullararası Puanlı  Atletizm Türkiye Birinciliği Yarışmaları</v>
      </c>
      <c r="L228" s="151" t="str">
        <f>Gülle!J$4</f>
        <v>1 Haziran 2014 11.20</v>
      </c>
      <c r="M228" s="151" t="s">
        <v>588</v>
      </c>
    </row>
    <row r="229" spans="1:13" s="143" customFormat="1" ht="26.25" customHeight="1">
      <c r="A229" s="145">
        <v>479</v>
      </c>
      <c r="B229" s="155" t="s">
        <v>266</v>
      </c>
      <c r="C229" s="146">
        <f>'4x100metre'!C36</f>
        <v>36526</v>
      </c>
      <c r="D229" s="146" t="str">
        <f>'4x100metre'!D36</f>
        <v>ÖKKEŞ FURKAN KARAKUZULU</v>
      </c>
      <c r="E229" s="146" t="str">
        <f>'4x100metre'!E36</f>
        <v>GAZİANTEP HATİCE BÜYÜKBEŞE ORT.</v>
      </c>
      <c r="F229" s="147">
        <f>'4x100metre'!F36</f>
        <v>5038</v>
      </c>
      <c r="G229" s="146">
        <f>'4x100metre'!G36</f>
        <v>79</v>
      </c>
      <c r="H229" s="153" t="s">
        <v>266</v>
      </c>
      <c r="I229" s="153"/>
      <c r="J229" s="147" t="str">
        <f>'YARIŞMA BİLGİLERİ'!$F$21</f>
        <v>Yıldız Erkekler</v>
      </c>
      <c r="K229" s="150" t="str">
        <f t="shared" si="11"/>
        <v>İzmir-2013-14 Öğretim Yılı Okullararası Puanlı  Atletizm Türkiye Birinciliği Yarışmaları</v>
      </c>
      <c r="L229" s="151" t="str">
        <f>Gülle!J$4</f>
        <v>1 Haziran 2014 11.20</v>
      </c>
      <c r="M229" s="151" t="s">
        <v>588</v>
      </c>
    </row>
    <row r="230" spans="1:13" s="143" customFormat="1" ht="26.25" customHeight="1">
      <c r="A230" s="145">
        <v>480</v>
      </c>
      <c r="B230" s="155" t="s">
        <v>266</v>
      </c>
      <c r="C230" s="146">
        <f>'4x100metre'!C37</f>
        <v>36892</v>
      </c>
      <c r="D230" s="146" t="str">
        <f>'4x100metre'!D37</f>
        <v>A. SAMET SÖKMEN</v>
      </c>
      <c r="E230" s="146" t="e">
        <f>'4x100metre'!E37</f>
        <v>#N/A</v>
      </c>
      <c r="F230" s="147" t="str">
        <f>'4x100metre'!F37</f>
        <v/>
      </c>
      <c r="G230" s="146" t="str">
        <f>'4x100metre'!G37</f>
        <v xml:space="preserve"> </v>
      </c>
      <c r="H230" s="153" t="s">
        <v>266</v>
      </c>
      <c r="I230" s="153"/>
      <c r="J230" s="147" t="str">
        <f>'YARIŞMA BİLGİLERİ'!$F$21</f>
        <v>Yıldız Erkekler</v>
      </c>
      <c r="K230" s="150" t="str">
        <f t="shared" si="11"/>
        <v>İzmir-2013-14 Öğretim Yılı Okullararası Puanlı  Atletizm Türkiye Birinciliği Yarışmaları</v>
      </c>
      <c r="L230" s="151" t="str">
        <f>Gülle!J$4</f>
        <v>1 Haziran 2014 11.20</v>
      </c>
      <c r="M230" s="151" t="s">
        <v>588</v>
      </c>
    </row>
    <row r="231" spans="1:13" s="143" customFormat="1" ht="26.25" customHeight="1">
      <c r="A231" s="145">
        <v>481</v>
      </c>
      <c r="B231" s="155" t="s">
        <v>266</v>
      </c>
      <c r="C231" s="146">
        <f>'4x100metre'!C38</f>
        <v>36892</v>
      </c>
      <c r="D231" s="146" t="str">
        <f>'4x100metre'!D38</f>
        <v>MAHMUT CAN KURTARAN</v>
      </c>
      <c r="E231" s="146" t="e">
        <f>'4x100metre'!E38</f>
        <v>#N/A</v>
      </c>
      <c r="F231" s="147" t="str">
        <f>'4x100metre'!F38</f>
        <v/>
      </c>
      <c r="G231" s="146" t="str">
        <f>'4x100metre'!G38</f>
        <v xml:space="preserve"> </v>
      </c>
      <c r="H231" s="153" t="s">
        <v>266</v>
      </c>
      <c r="I231" s="153"/>
      <c r="J231" s="147" t="str">
        <f>'YARIŞMA BİLGİLERİ'!$F$21</f>
        <v>Yıldız Erkekler</v>
      </c>
      <c r="K231" s="150" t="str">
        <f t="shared" si="11"/>
        <v>İzmir-2013-14 Öğretim Yılı Okullararası Puanlı  Atletizm Türkiye Birinciliği Yarışmaları</v>
      </c>
      <c r="L231" s="151" t="str">
        <f>Gülle!J$4</f>
        <v>1 Haziran 2014 11.20</v>
      </c>
      <c r="M231" s="151" t="s">
        <v>588</v>
      </c>
    </row>
    <row r="232" spans="1:13" s="143" customFormat="1" ht="26.25" customHeight="1">
      <c r="A232" s="145">
        <v>482</v>
      </c>
      <c r="B232" s="155" t="s">
        <v>266</v>
      </c>
      <c r="C232" s="146">
        <f>'4x100metre'!C39</f>
        <v>36526</v>
      </c>
      <c r="D232" s="146" t="str">
        <f>'4x100metre'!D39</f>
        <v>ALİ DOĞAN</v>
      </c>
      <c r="E232" s="146" t="e">
        <f>'4x100metre'!E39</f>
        <v>#N/A</v>
      </c>
      <c r="F232" s="147" t="str">
        <f>'4x100metre'!F39</f>
        <v/>
      </c>
      <c r="G232" s="146" t="str">
        <f>'4x100metre'!G39</f>
        <v xml:space="preserve"> </v>
      </c>
      <c r="H232" s="153" t="s">
        <v>266</v>
      </c>
      <c r="I232" s="153"/>
      <c r="J232" s="147" t="str">
        <f>'YARIŞMA BİLGİLERİ'!$F$21</f>
        <v>Yıldız Erkekler</v>
      </c>
      <c r="K232" s="150" t="str">
        <f t="shared" si="11"/>
        <v>İzmir-2013-14 Öğretim Yılı Okullararası Puanlı  Atletizm Türkiye Birinciliği Yarışmaları</v>
      </c>
      <c r="L232" s="151" t="str">
        <f>Gülle!J$4</f>
        <v>1 Haziran 2014 11.20</v>
      </c>
      <c r="M232" s="151" t="s">
        <v>588</v>
      </c>
    </row>
    <row r="233" spans="1:13" s="143" customFormat="1" ht="26.25" customHeight="1">
      <c r="A233" s="145">
        <v>483</v>
      </c>
      <c r="B233" s="155" t="s">
        <v>266</v>
      </c>
      <c r="C233" s="146">
        <f>'4x100metre'!C40</f>
        <v>93</v>
      </c>
      <c r="D233" s="146" t="str">
        <f>'4x100metre'!D40</f>
        <v>GÖKAY YİĞİT ÇAĞLAYAN</v>
      </c>
      <c r="E233" s="146" t="str">
        <f>'4x100metre'!E40</f>
        <v>ANKARA MEHMET EMİN YURDAKUL ORTAOKULU</v>
      </c>
      <c r="F233" s="147">
        <f>'4x100metre'!F40</f>
        <v>5038</v>
      </c>
      <c r="G233" s="146">
        <f>'4x100metre'!G40</f>
        <v>79</v>
      </c>
      <c r="H233" s="153" t="s">
        <v>266</v>
      </c>
      <c r="I233" s="153"/>
      <c r="J233" s="147" t="str">
        <f>'YARIŞMA BİLGİLERİ'!$F$21</f>
        <v>Yıldız Erkekler</v>
      </c>
      <c r="K233" s="150" t="str">
        <f t="shared" si="11"/>
        <v>İzmir-2013-14 Öğretim Yılı Okullararası Puanlı  Atletizm Türkiye Birinciliği Yarışmaları</v>
      </c>
      <c r="L233" s="151" t="str">
        <f>Gülle!J$4</f>
        <v>1 Haziran 2014 11.20</v>
      </c>
      <c r="M233" s="151" t="s">
        <v>588</v>
      </c>
    </row>
    <row r="234" spans="1:13" s="143" customFormat="1" ht="26.25" customHeight="1">
      <c r="A234" s="145">
        <v>484</v>
      </c>
      <c r="B234" s="155" t="s">
        <v>266</v>
      </c>
      <c r="C234" s="146">
        <f>'4x100metre'!C41</f>
        <v>95</v>
      </c>
      <c r="D234" s="146" t="str">
        <f>'4x100metre'!D41</f>
        <v>HİLMİ UĞURPOLAT</v>
      </c>
      <c r="E234" s="146" t="e">
        <f>'4x100metre'!E41</f>
        <v>#N/A</v>
      </c>
      <c r="F234" s="147" t="str">
        <f>'4x100metre'!F41</f>
        <v/>
      </c>
      <c r="G234" s="146" t="str">
        <f>'4x100metre'!G41</f>
        <v xml:space="preserve"> </v>
      </c>
      <c r="H234" s="153" t="s">
        <v>266</v>
      </c>
      <c r="I234" s="153"/>
      <c r="J234" s="147" t="str">
        <f>'YARIŞMA BİLGİLERİ'!$F$21</f>
        <v>Yıldız Erkekler</v>
      </c>
      <c r="K234" s="150" t="str">
        <f t="shared" si="11"/>
        <v>İzmir-2013-14 Öğretim Yılı Okullararası Puanlı  Atletizm Türkiye Birinciliği Yarışmaları</v>
      </c>
      <c r="L234" s="151" t="str">
        <f>Gülle!J$4</f>
        <v>1 Haziran 2014 11.20</v>
      </c>
      <c r="M234" s="151" t="s">
        <v>588</v>
      </c>
    </row>
    <row r="235" spans="1:13" s="143" customFormat="1" ht="26.25" customHeight="1">
      <c r="A235" s="145">
        <v>485</v>
      </c>
      <c r="B235" s="155" t="s">
        <v>266</v>
      </c>
      <c r="C235" s="146">
        <f>'4x100metre'!C42</f>
        <v>96</v>
      </c>
      <c r="D235" s="146" t="str">
        <f>'4x100metre'!D42</f>
        <v>OĞUZHAN ŞAHİN</v>
      </c>
      <c r="E235" s="146" t="e">
        <f>'4x100metre'!E42</f>
        <v>#N/A</v>
      </c>
      <c r="F235" s="147" t="str">
        <f>'4x100metre'!F42</f>
        <v/>
      </c>
      <c r="G235" s="146" t="str">
        <f>'4x100metre'!G42</f>
        <v xml:space="preserve"> </v>
      </c>
      <c r="H235" s="153" t="s">
        <v>266</v>
      </c>
      <c r="I235" s="153"/>
      <c r="J235" s="147" t="str">
        <f>'YARIŞMA BİLGİLERİ'!$F$21</f>
        <v>Yıldız Erkekler</v>
      </c>
      <c r="K235" s="150" t="str">
        <f t="shared" si="11"/>
        <v>İzmir-2013-14 Öğretim Yılı Okullararası Puanlı  Atletizm Türkiye Birinciliği Yarışmaları</v>
      </c>
      <c r="L235" s="151" t="str">
        <f>Gülle!J$4</f>
        <v>1 Haziran 2014 11.20</v>
      </c>
      <c r="M235" s="151" t="s">
        <v>588</v>
      </c>
    </row>
    <row r="236" spans="1:13" s="143" customFormat="1" ht="26.25" customHeight="1">
      <c r="A236" s="145">
        <v>486</v>
      </c>
      <c r="B236" s="155" t="s">
        <v>266</v>
      </c>
      <c r="C236" s="146">
        <f>'4x100metre'!C43</f>
        <v>92</v>
      </c>
      <c r="D236" s="146" t="str">
        <f>'4x100metre'!D43</f>
        <v>BURAK ALTAY</v>
      </c>
      <c r="E236" s="146" t="e">
        <f>'4x100metre'!E43</f>
        <v>#N/A</v>
      </c>
      <c r="F236" s="147" t="str">
        <f>'4x100metre'!F43</f>
        <v/>
      </c>
      <c r="G236" s="146" t="str">
        <f>'4x100metre'!G43</f>
        <v xml:space="preserve"> </v>
      </c>
      <c r="H236" s="153" t="s">
        <v>266</v>
      </c>
      <c r="I236" s="153"/>
      <c r="J236" s="147" t="str">
        <f>'YARIŞMA BİLGİLERİ'!$F$21</f>
        <v>Yıldız Erkekler</v>
      </c>
      <c r="K236" s="150" t="str">
        <f t="shared" si="11"/>
        <v>İzmir-2013-14 Öğretim Yılı Okullararası Puanlı  Atletizm Türkiye Birinciliği Yarışmaları</v>
      </c>
      <c r="L236" s="151" t="str">
        <f>Gülle!J$4</f>
        <v>1 Haziran 2014 11.20</v>
      </c>
      <c r="M236" s="151" t="s">
        <v>588</v>
      </c>
    </row>
    <row r="237" spans="1:13" s="143" customFormat="1" ht="26.25" customHeight="1">
      <c r="A237" s="145">
        <v>487</v>
      </c>
      <c r="B237" s="155" t="s">
        <v>266</v>
      </c>
      <c r="C237" s="146">
        <f>'4x100metre'!C44</f>
        <v>93</v>
      </c>
      <c r="D237" s="146" t="str">
        <f>'4x100metre'!D44</f>
        <v>GÖKAY YİĞİT ÇAĞLAYAN</v>
      </c>
      <c r="E237" s="146" t="str">
        <f>'4x100metre'!E44</f>
        <v>İSTANBUL NAMIKKEMAL O O</v>
      </c>
      <c r="F237" s="147">
        <f>'4x100metre'!F44</f>
        <v>5044</v>
      </c>
      <c r="G237" s="146">
        <f>'4x100metre'!G44</f>
        <v>79</v>
      </c>
      <c r="H237" s="153" t="s">
        <v>266</v>
      </c>
      <c r="I237" s="153"/>
      <c r="J237" s="147" t="str">
        <f>'YARIŞMA BİLGİLERİ'!$F$21</f>
        <v>Yıldız Erkekler</v>
      </c>
      <c r="K237" s="150" t="str">
        <f t="shared" si="11"/>
        <v>İzmir-2013-14 Öğretim Yılı Okullararası Puanlı  Atletizm Türkiye Birinciliği Yarışmaları</v>
      </c>
      <c r="L237" s="151" t="str">
        <f>Gülle!J$4</f>
        <v>1 Haziran 2014 11.20</v>
      </c>
      <c r="M237" s="151" t="s">
        <v>588</v>
      </c>
    </row>
    <row r="238" spans="1:13" s="143" customFormat="1" ht="26.25" customHeight="1">
      <c r="A238" s="145">
        <v>488</v>
      </c>
      <c r="B238" s="155" t="s">
        <v>266</v>
      </c>
      <c r="C238" s="146">
        <f>'4x100metre'!C45</f>
        <v>95</v>
      </c>
      <c r="D238" s="146" t="str">
        <f>'4x100metre'!D45</f>
        <v>HİLMİ UĞURPOLAT</v>
      </c>
      <c r="E238" s="146" t="e">
        <f>'4x100metre'!E45</f>
        <v>#N/A</v>
      </c>
      <c r="F238" s="147" t="str">
        <f>'4x100metre'!F45</f>
        <v/>
      </c>
      <c r="G238" s="146" t="str">
        <f>'4x100metre'!G45</f>
        <v xml:space="preserve"> </v>
      </c>
      <c r="H238" s="153" t="s">
        <v>266</v>
      </c>
      <c r="I238" s="153"/>
      <c r="J238" s="147" t="str">
        <f>'YARIŞMA BİLGİLERİ'!$F$21</f>
        <v>Yıldız Erkekler</v>
      </c>
      <c r="K238" s="150" t="str">
        <f t="shared" si="11"/>
        <v>İzmir-2013-14 Öğretim Yılı Okullararası Puanlı  Atletizm Türkiye Birinciliği Yarışmaları</v>
      </c>
      <c r="L238" s="151" t="str">
        <f>Gülle!J$4</f>
        <v>1 Haziran 2014 11.20</v>
      </c>
      <c r="M238" s="151" t="s">
        <v>588</v>
      </c>
    </row>
    <row r="239" spans="1:13" s="143" customFormat="1" ht="26.25" customHeight="1">
      <c r="A239" s="145">
        <v>489</v>
      </c>
      <c r="B239" s="155" t="s">
        <v>266</v>
      </c>
      <c r="C239" s="146">
        <f>'4x100metre'!C46</f>
        <v>96</v>
      </c>
      <c r="D239" s="146" t="str">
        <f>'4x100metre'!D46</f>
        <v>OĞUZHAN ŞAHİN</v>
      </c>
      <c r="E239" s="146" t="e">
        <f>'4x100metre'!E46</f>
        <v>#N/A</v>
      </c>
      <c r="F239" s="147" t="str">
        <f>'4x100metre'!F46</f>
        <v/>
      </c>
      <c r="G239" s="146" t="str">
        <f>'4x100metre'!G46</f>
        <v xml:space="preserve"> </v>
      </c>
      <c r="H239" s="153" t="s">
        <v>266</v>
      </c>
      <c r="I239" s="153"/>
      <c r="J239" s="147" t="str">
        <f>'YARIŞMA BİLGİLERİ'!$F$21</f>
        <v>Yıldız Erkekler</v>
      </c>
      <c r="K239" s="150" t="str">
        <f t="shared" si="11"/>
        <v>İzmir-2013-14 Öğretim Yılı Okullararası Puanlı  Atletizm Türkiye Birinciliği Yarışmaları</v>
      </c>
      <c r="L239" s="151" t="str">
        <f>Gülle!J$4</f>
        <v>1 Haziran 2014 11.20</v>
      </c>
      <c r="M239" s="151" t="s">
        <v>588</v>
      </c>
    </row>
    <row r="240" spans="1:13" s="143" customFormat="1" ht="26.25" customHeight="1">
      <c r="A240" s="145">
        <v>490</v>
      </c>
      <c r="B240" s="155" t="s">
        <v>266</v>
      </c>
      <c r="C240" s="146">
        <f>'4x100metre'!C47</f>
        <v>92</v>
      </c>
      <c r="D240" s="146" t="str">
        <f>'4x100metre'!D47</f>
        <v>BURAK ALTAY</v>
      </c>
      <c r="E240" s="146" t="e">
        <f>'4x100metre'!E47</f>
        <v>#N/A</v>
      </c>
      <c r="F240" s="147" t="str">
        <f>'4x100metre'!F47</f>
        <v/>
      </c>
      <c r="G240" s="146" t="str">
        <f>'4x100metre'!G47</f>
        <v xml:space="preserve"> </v>
      </c>
      <c r="H240" s="153" t="s">
        <v>266</v>
      </c>
      <c r="I240" s="153"/>
      <c r="J240" s="147" t="str">
        <f>'YARIŞMA BİLGİLERİ'!$F$21</f>
        <v>Yıldız Erkekler</v>
      </c>
      <c r="K240" s="150" t="str">
        <f t="shared" si="11"/>
        <v>İzmir-2013-14 Öğretim Yılı Okullararası Puanlı  Atletizm Türkiye Birinciliği Yarışmaları</v>
      </c>
      <c r="L240" s="151" t="str">
        <f>Gülle!J$4</f>
        <v>1 Haziran 2014 11.20</v>
      </c>
      <c r="M240" s="151" t="s">
        <v>588</v>
      </c>
    </row>
    <row r="241" spans="1:13" s="143" customFormat="1" ht="26.25" customHeight="1">
      <c r="A241" s="145">
        <v>491</v>
      </c>
      <c r="B241" s="155" t="s">
        <v>266</v>
      </c>
      <c r="C241" s="146">
        <f>'4x100metre'!C48</f>
        <v>109</v>
      </c>
      <c r="D241" s="146" t="str">
        <f>'4x100metre'!D48</f>
        <v>KAAN KONRAT</v>
      </c>
      <c r="E241" s="146" t="str">
        <f>'4x100metre'!E48</f>
        <v>ESKİŞEHİR-ŞEHİT ALİ GAFFAR OKKAN ORTAOKULU</v>
      </c>
      <c r="F241" s="147">
        <f>'4x100metre'!F48</f>
        <v>5097</v>
      </c>
      <c r="G241" s="146">
        <f>'4x100metre'!G48</f>
        <v>76</v>
      </c>
      <c r="H241" s="153" t="s">
        <v>266</v>
      </c>
      <c r="I241" s="153"/>
      <c r="J241" s="147" t="str">
        <f>'YARIŞMA BİLGİLERİ'!$F$21</f>
        <v>Yıldız Erkekler</v>
      </c>
      <c r="K241" s="150" t="str">
        <f t="shared" si="11"/>
        <v>İzmir-2013-14 Öğretim Yılı Okullararası Puanlı  Atletizm Türkiye Birinciliği Yarışmaları</v>
      </c>
      <c r="L241" s="151" t="str">
        <f>Gülle!J$4</f>
        <v>1 Haziran 2014 11.20</v>
      </c>
      <c r="M241" s="151" t="s">
        <v>588</v>
      </c>
    </row>
    <row r="242" spans="1:13" s="143" customFormat="1" ht="26.25" customHeight="1">
      <c r="A242" s="145">
        <v>492</v>
      </c>
      <c r="B242" s="155" t="s">
        <v>266</v>
      </c>
      <c r="C242" s="146">
        <f>'4x100metre'!C49</f>
        <v>111</v>
      </c>
      <c r="D242" s="146" t="str">
        <f>'4x100metre'!D49</f>
        <v>MERT CAN KARAMAN</v>
      </c>
      <c r="E242" s="146" t="e">
        <f>'4x100metre'!E49</f>
        <v>#N/A</v>
      </c>
      <c r="F242" s="147" t="str">
        <f>'4x100metre'!F49</f>
        <v/>
      </c>
      <c r="G242" s="146" t="str">
        <f>'4x100metre'!G49</f>
        <v xml:space="preserve"> </v>
      </c>
      <c r="H242" s="153" t="s">
        <v>266</v>
      </c>
      <c r="I242" s="153"/>
      <c r="J242" s="147" t="str">
        <f>'YARIŞMA BİLGİLERİ'!$F$21</f>
        <v>Yıldız Erkekler</v>
      </c>
      <c r="K242" s="150" t="str">
        <f t="shared" si="11"/>
        <v>İzmir-2013-14 Öğretim Yılı Okullararası Puanlı  Atletizm Türkiye Birinciliği Yarışmaları</v>
      </c>
      <c r="L242" s="151" t="str">
        <f>Gülle!J$4</f>
        <v>1 Haziran 2014 11.20</v>
      </c>
      <c r="M242" s="151" t="s">
        <v>588</v>
      </c>
    </row>
    <row r="243" spans="1:13" s="143" customFormat="1" ht="26.25" customHeight="1">
      <c r="A243" s="145">
        <v>493</v>
      </c>
      <c r="B243" s="155" t="s">
        <v>266</v>
      </c>
      <c r="C243" s="146">
        <f>'4x100metre'!C50</f>
        <v>112</v>
      </c>
      <c r="D243" s="146" t="str">
        <f>'4x100metre'!D50</f>
        <v>MUHAMMED ÜSTÜN</v>
      </c>
      <c r="E243" s="146" t="e">
        <f>'4x100metre'!E50</f>
        <v>#N/A</v>
      </c>
      <c r="F243" s="147" t="str">
        <f>'4x100metre'!F50</f>
        <v/>
      </c>
      <c r="G243" s="146" t="str">
        <f>'4x100metre'!G50</f>
        <v xml:space="preserve"> </v>
      </c>
      <c r="H243" s="153" t="s">
        <v>266</v>
      </c>
      <c r="I243" s="153"/>
      <c r="J243" s="147" t="str">
        <f>'YARIŞMA BİLGİLERİ'!$F$21</f>
        <v>Yıldız Erkekler</v>
      </c>
      <c r="K243" s="150" t="str">
        <f t="shared" si="11"/>
        <v>İzmir-2013-14 Öğretim Yılı Okullararası Puanlı  Atletizm Türkiye Birinciliği Yarışmaları</v>
      </c>
      <c r="L243" s="151" t="str">
        <f>Gülle!J$4</f>
        <v>1 Haziran 2014 11.20</v>
      </c>
      <c r="M243" s="151" t="s">
        <v>588</v>
      </c>
    </row>
    <row r="244" spans="1:13" s="143" customFormat="1" ht="26.25" customHeight="1">
      <c r="A244" s="145">
        <v>494</v>
      </c>
      <c r="B244" s="155" t="s">
        <v>266</v>
      </c>
      <c r="C244" s="146">
        <f>'4x100metre'!C51</f>
        <v>108</v>
      </c>
      <c r="D244" s="146" t="str">
        <f>'4x100metre'!D51</f>
        <v>DOĞUKAN BEL</v>
      </c>
      <c r="E244" s="146" t="e">
        <f>'4x100metre'!E51</f>
        <v>#N/A</v>
      </c>
      <c r="F244" s="147" t="str">
        <f>'4x100metre'!F51</f>
        <v/>
      </c>
      <c r="G244" s="146" t="str">
        <f>'4x100metre'!G51</f>
        <v xml:space="preserve"> </v>
      </c>
      <c r="H244" s="153" t="s">
        <v>266</v>
      </c>
      <c r="I244" s="153"/>
      <c r="J244" s="147" t="str">
        <f>'YARIŞMA BİLGİLERİ'!$F$21</f>
        <v>Yıldız Erkekler</v>
      </c>
      <c r="K244" s="150" t="str">
        <f t="shared" si="11"/>
        <v>İzmir-2013-14 Öğretim Yılı Okullararası Puanlı  Atletizm Türkiye Birinciliği Yarışmaları</v>
      </c>
      <c r="L244" s="151" t="str">
        <f>Gülle!J$4</f>
        <v>1 Haziran 2014 11.20</v>
      </c>
      <c r="M244" s="151" t="s">
        <v>588</v>
      </c>
    </row>
    <row r="245" spans="1:13" s="143" customFormat="1" ht="26.25" customHeight="1">
      <c r="A245" s="145">
        <v>495</v>
      </c>
      <c r="B245" s="155" t="s">
        <v>266</v>
      </c>
      <c r="C245" s="146">
        <f>'4x100metre'!C52</f>
        <v>99</v>
      </c>
      <c r="D245" s="146" t="str">
        <f>'4x100metre'!D52</f>
        <v>FEVZİ YILDIZ</v>
      </c>
      <c r="E245" s="146" t="str">
        <f>'4x100metre'!E52</f>
        <v>BURSA ZÜBEYDE HANIM ORTAOKULU</v>
      </c>
      <c r="F245" s="147">
        <f>'4x100metre'!F52</f>
        <v>5129</v>
      </c>
      <c r="G245" s="146">
        <f>'4x100metre'!G52</f>
        <v>75</v>
      </c>
      <c r="H245" s="153" t="s">
        <v>266</v>
      </c>
      <c r="I245" s="153"/>
      <c r="J245" s="147" t="str">
        <f>'YARIŞMA BİLGİLERİ'!$F$21</f>
        <v>Yıldız Erkekler</v>
      </c>
      <c r="K245" s="150" t="str">
        <f t="shared" si="11"/>
        <v>İzmir-2013-14 Öğretim Yılı Okullararası Puanlı  Atletizm Türkiye Birinciliği Yarışmaları</v>
      </c>
      <c r="L245" s="151" t="str">
        <f>Gülle!J$4</f>
        <v>1 Haziran 2014 11.20</v>
      </c>
      <c r="M245" s="151" t="s">
        <v>588</v>
      </c>
    </row>
    <row r="246" spans="1:13" s="143" customFormat="1" ht="26.25" customHeight="1">
      <c r="A246" s="145">
        <v>496</v>
      </c>
      <c r="B246" s="155" t="s">
        <v>266</v>
      </c>
      <c r="C246" s="146">
        <f>'4x100metre'!C53</f>
        <v>100</v>
      </c>
      <c r="D246" s="146" t="str">
        <f>'4x100metre'!D53</f>
        <v>MERT BOZACI</v>
      </c>
      <c r="E246" s="146" t="e">
        <f>'4x100metre'!E53</f>
        <v>#N/A</v>
      </c>
      <c r="F246" s="147" t="str">
        <f>'4x100metre'!F53</f>
        <v/>
      </c>
      <c r="G246" s="146" t="str">
        <f>'4x100metre'!G53</f>
        <v xml:space="preserve"> </v>
      </c>
      <c r="H246" s="153" t="s">
        <v>266</v>
      </c>
      <c r="I246" s="153"/>
      <c r="J246" s="147" t="str">
        <f>'YARIŞMA BİLGİLERİ'!$F$21</f>
        <v>Yıldız Erkekler</v>
      </c>
      <c r="K246" s="150" t="str">
        <f t="shared" si="11"/>
        <v>İzmir-2013-14 Öğretim Yılı Okullararası Puanlı  Atletizm Türkiye Birinciliği Yarışmaları</v>
      </c>
      <c r="L246" s="151" t="str">
        <f>Gülle!J$4</f>
        <v>1 Haziran 2014 11.20</v>
      </c>
      <c r="M246" s="151" t="s">
        <v>588</v>
      </c>
    </row>
    <row r="247" spans="1:13" s="143" customFormat="1" ht="26.25" customHeight="1">
      <c r="A247" s="145">
        <v>497</v>
      </c>
      <c r="B247" s="155" t="s">
        <v>266</v>
      </c>
      <c r="C247" s="146">
        <f>'4x100metre'!C54</f>
        <v>104</v>
      </c>
      <c r="D247" s="146" t="str">
        <f>'4x100metre'!D54</f>
        <v>SABRİ AKTAN</v>
      </c>
      <c r="E247" s="146" t="e">
        <f>'4x100metre'!E54</f>
        <v>#N/A</v>
      </c>
      <c r="F247" s="147" t="str">
        <f>'4x100metre'!F54</f>
        <v/>
      </c>
      <c r="G247" s="146" t="str">
        <f>'4x100metre'!G54</f>
        <v xml:space="preserve"> </v>
      </c>
      <c r="H247" s="153" t="s">
        <v>266</v>
      </c>
      <c r="I247" s="153"/>
      <c r="J247" s="147" t="str">
        <f>'YARIŞMA BİLGİLERİ'!$F$21</f>
        <v>Yıldız Erkekler</v>
      </c>
      <c r="K247" s="150" t="str">
        <f t="shared" si="11"/>
        <v>İzmir-2013-14 Öğretim Yılı Okullararası Puanlı  Atletizm Türkiye Birinciliği Yarışmaları</v>
      </c>
      <c r="L247" s="151" t="str">
        <f>Gülle!J$4</f>
        <v>1 Haziran 2014 11.20</v>
      </c>
      <c r="M247" s="151" t="s">
        <v>588</v>
      </c>
    </row>
    <row r="248" spans="1:13" s="143" customFormat="1" ht="26.25" customHeight="1">
      <c r="A248" s="145">
        <v>498</v>
      </c>
      <c r="B248" s="155" t="s">
        <v>266</v>
      </c>
      <c r="C248" s="146">
        <f>'4x100metre'!C55</f>
        <v>98</v>
      </c>
      <c r="D248" s="146" t="str">
        <f>'4x100metre'!D55</f>
        <v>DOĞAN ŞİMŞEK</v>
      </c>
      <c r="E248" s="146" t="e">
        <f>'4x100metre'!E55</f>
        <v>#N/A</v>
      </c>
      <c r="F248" s="147" t="str">
        <f>'4x100metre'!F55</f>
        <v/>
      </c>
      <c r="G248" s="146" t="str">
        <f>'4x100metre'!G55</f>
        <v xml:space="preserve"> </v>
      </c>
      <c r="H248" s="153" t="s">
        <v>266</v>
      </c>
      <c r="I248" s="153"/>
      <c r="J248" s="147" t="str">
        <f>'YARIŞMA BİLGİLERİ'!$F$21</f>
        <v>Yıldız Erkekler</v>
      </c>
      <c r="K248" s="150" t="str">
        <f t="shared" si="11"/>
        <v>İzmir-2013-14 Öğretim Yılı Okullararası Puanlı  Atletizm Türkiye Birinciliği Yarışmaları</v>
      </c>
      <c r="L248" s="151" t="str">
        <f>Gülle!J$4</f>
        <v>1 Haziran 2014 11.20</v>
      </c>
      <c r="M248" s="151" t="s">
        <v>588</v>
      </c>
    </row>
    <row r="249" spans="1:13" s="143" customFormat="1" ht="26.25" customHeight="1">
      <c r="A249" s="145">
        <v>499</v>
      </c>
      <c r="B249" s="155" t="s">
        <v>266</v>
      </c>
      <c r="C249" s="146">
        <f>'4x100metre'!C56</f>
        <v>36529</v>
      </c>
      <c r="D249" s="146" t="str">
        <f>'4x100metre'!D56</f>
        <v>MUSTAFA BAYRAKDAR</v>
      </c>
      <c r="E249" s="146" t="str">
        <f>'4x100metre'!E56</f>
        <v>İZMİR-EVİN LEBLEBİCİOĞLU ORTAOKULU</v>
      </c>
      <c r="F249" s="147">
        <f>'4x100metre'!F56</f>
        <v>5813</v>
      </c>
      <c r="G249" s="146">
        <f>'4x100metre'!G56</f>
        <v>48</v>
      </c>
      <c r="H249" s="153" t="s">
        <v>266</v>
      </c>
      <c r="I249" s="153"/>
      <c r="J249" s="147" t="str">
        <f>'YARIŞMA BİLGİLERİ'!$F$21</f>
        <v>Yıldız Erkekler</v>
      </c>
      <c r="K249" s="150" t="str">
        <f t="shared" si="11"/>
        <v>İzmir-2013-14 Öğretim Yılı Okullararası Puanlı  Atletizm Türkiye Birinciliği Yarışmaları</v>
      </c>
      <c r="L249" s="151" t="str">
        <f>Gülle!J$4</f>
        <v>1 Haziran 2014 11.20</v>
      </c>
      <c r="M249" s="151" t="s">
        <v>588</v>
      </c>
    </row>
    <row r="250" spans="1:13" s="143" customFormat="1" ht="26.25" customHeight="1">
      <c r="A250" s="145">
        <v>500</v>
      </c>
      <c r="B250" s="155" t="s">
        <v>266</v>
      </c>
      <c r="C250" s="146">
        <f>'4x100metre'!C57</f>
        <v>36998</v>
      </c>
      <c r="D250" s="146" t="str">
        <f>'4x100metre'!D57</f>
        <v>EMİN KIZILER</v>
      </c>
      <c r="E250" s="146" t="e">
        <f>'4x100metre'!E57</f>
        <v>#N/A</v>
      </c>
      <c r="F250" s="147" t="str">
        <f>'4x100metre'!F57</f>
        <v/>
      </c>
      <c r="G250" s="146" t="str">
        <f>'4x100metre'!G57</f>
        <v xml:space="preserve"> </v>
      </c>
      <c r="H250" s="153" t="s">
        <v>266</v>
      </c>
      <c r="I250" s="153"/>
      <c r="J250" s="147" t="str">
        <f>'YARIŞMA BİLGİLERİ'!$F$21</f>
        <v>Yıldız Erkekler</v>
      </c>
      <c r="K250" s="150" t="str">
        <f t="shared" si="11"/>
        <v>İzmir-2013-14 Öğretim Yılı Okullararası Puanlı  Atletizm Türkiye Birinciliği Yarışmaları</v>
      </c>
      <c r="L250" s="151" t="str">
        <f>Gülle!J$4</f>
        <v>1 Haziran 2014 11.20</v>
      </c>
      <c r="M250" s="151" t="s">
        <v>588</v>
      </c>
    </row>
    <row r="251" spans="1:13" s="143" customFormat="1" ht="26.25" customHeight="1">
      <c r="A251" s="145">
        <v>501</v>
      </c>
      <c r="B251" s="155" t="s">
        <v>266</v>
      </c>
      <c r="C251" s="146">
        <f>'4x100metre'!C58</f>
        <v>36526</v>
      </c>
      <c r="D251" s="146" t="str">
        <f>'4x100metre'!D58</f>
        <v>ALİHAN ERBEN</v>
      </c>
      <c r="E251" s="146" t="e">
        <f>'4x100metre'!E58</f>
        <v>#N/A</v>
      </c>
      <c r="F251" s="147" t="str">
        <f>'4x100metre'!F58</f>
        <v/>
      </c>
      <c r="G251" s="146" t="str">
        <f>'4x100metre'!G58</f>
        <v xml:space="preserve"> </v>
      </c>
      <c r="H251" s="153" t="s">
        <v>266</v>
      </c>
      <c r="I251" s="153"/>
      <c r="J251" s="147" t="str">
        <f>'YARIŞMA BİLGİLERİ'!$F$21</f>
        <v>Yıldız Erkekler</v>
      </c>
      <c r="K251" s="150" t="str">
        <f t="shared" si="11"/>
        <v>İzmir-2013-14 Öğretim Yılı Okullararası Puanlı  Atletizm Türkiye Birinciliği Yarışmaları</v>
      </c>
      <c r="L251" s="151" t="str">
        <f>Gülle!J$4</f>
        <v>1 Haziran 2014 11.20</v>
      </c>
      <c r="M251" s="151" t="s">
        <v>588</v>
      </c>
    </row>
    <row r="252" spans="1:13" s="143" customFormat="1" ht="26.25" customHeight="1">
      <c r="A252" s="145">
        <v>502</v>
      </c>
      <c r="B252" s="155" t="s">
        <v>266</v>
      </c>
      <c r="C252" s="146">
        <f>'4x100metre'!C59</f>
        <v>36593</v>
      </c>
      <c r="D252" s="146" t="str">
        <f>'4x100metre'!D59</f>
        <v>SÜLEYMAN ASLAN</v>
      </c>
      <c r="E252" s="146" t="e">
        <f>'4x100metre'!E59</f>
        <v>#N/A</v>
      </c>
      <c r="F252" s="147" t="str">
        <f>'4x100metre'!F59</f>
        <v/>
      </c>
      <c r="G252" s="146" t="str">
        <f>'4x100metre'!G59</f>
        <v xml:space="preserve"> </v>
      </c>
      <c r="H252" s="153" t="s">
        <v>266</v>
      </c>
      <c r="I252" s="153"/>
      <c r="J252" s="147" t="str">
        <f>'YARIŞMA BİLGİLERİ'!$F$21</f>
        <v>Yıldız Erkekler</v>
      </c>
      <c r="K252" s="150" t="str">
        <f t="shared" si="11"/>
        <v>İzmir-2013-14 Öğretim Yılı Okullararası Puanlı  Atletizm Türkiye Birinciliği Yarışmaları</v>
      </c>
      <c r="L252" s="151" t="str">
        <f>Gülle!J$4</f>
        <v>1 Haziran 2014 11.20</v>
      </c>
      <c r="M252" s="151" t="s">
        <v>588</v>
      </c>
    </row>
    <row r="253" spans="1:13" s="143" customFormat="1" ht="26.25" customHeight="1">
      <c r="A253" s="145">
        <v>503</v>
      </c>
      <c r="B253" s="155" t="s">
        <v>266</v>
      </c>
      <c r="C253" s="146">
        <f>'4x100metre'!C60</f>
        <v>166</v>
      </c>
      <c r="D253" s="146" t="str">
        <f>'4x100metre'!D60</f>
        <v xml:space="preserve">BARAN SEVER  </v>
      </c>
      <c r="E253" s="146" t="str">
        <f>'4x100metre'!E60</f>
        <v>MUŞ NAMIK KEMAL YBO</v>
      </c>
      <c r="F253" s="147">
        <f>'4x100metre'!F60</f>
        <v>5885</v>
      </c>
      <c r="G253" s="146">
        <f>'4x100metre'!G60</f>
        <v>46</v>
      </c>
      <c r="H253" s="153" t="s">
        <v>266</v>
      </c>
      <c r="I253" s="153"/>
      <c r="J253" s="147" t="str">
        <f>'YARIŞMA BİLGİLERİ'!$F$21</f>
        <v>Yıldız Erkekler</v>
      </c>
      <c r="K253" s="150" t="str">
        <f t="shared" si="11"/>
        <v>İzmir-2013-14 Öğretim Yılı Okullararası Puanlı  Atletizm Türkiye Birinciliği Yarışmaları</v>
      </c>
      <c r="L253" s="151" t="str">
        <f>Gülle!J$4</f>
        <v>1 Haziran 2014 11.20</v>
      </c>
      <c r="M253" s="151" t="s">
        <v>588</v>
      </c>
    </row>
    <row r="254" spans="1:13" s="143" customFormat="1" ht="26.25" customHeight="1">
      <c r="A254" s="145">
        <v>504</v>
      </c>
      <c r="B254" s="155" t="s">
        <v>266</v>
      </c>
      <c r="C254" s="146">
        <f>'4x100metre'!C61</f>
        <v>167</v>
      </c>
      <c r="D254" s="146" t="str">
        <f>'4x100metre'!D61</f>
        <v>DİYAR KARATAŞ</v>
      </c>
      <c r="E254" s="146" t="e">
        <f>'4x100metre'!E61</f>
        <v>#N/A</v>
      </c>
      <c r="F254" s="147" t="str">
        <f>'4x100metre'!F61</f>
        <v/>
      </c>
      <c r="G254" s="146" t="str">
        <f>'4x100metre'!G61</f>
        <v xml:space="preserve"> </v>
      </c>
      <c r="H254" s="153" t="s">
        <v>266</v>
      </c>
      <c r="I254" s="153"/>
      <c r="J254" s="147" t="str">
        <f>'YARIŞMA BİLGİLERİ'!$F$21</f>
        <v>Yıldız Erkekler</v>
      </c>
      <c r="K254" s="150" t="str">
        <f t="shared" si="11"/>
        <v>İzmir-2013-14 Öğretim Yılı Okullararası Puanlı  Atletizm Türkiye Birinciliği Yarışmaları</v>
      </c>
      <c r="L254" s="151" t="str">
        <f>Gülle!J$4</f>
        <v>1 Haziran 2014 11.20</v>
      </c>
      <c r="M254" s="151" t="s">
        <v>588</v>
      </c>
    </row>
    <row r="255" spans="1:13" s="143" customFormat="1" ht="26.25" customHeight="1">
      <c r="A255" s="145">
        <v>505</v>
      </c>
      <c r="B255" s="155" t="s">
        <v>266</v>
      </c>
      <c r="C255" s="146">
        <f>'4x100metre'!C62</f>
        <v>171</v>
      </c>
      <c r="D255" s="146" t="str">
        <f>'4x100metre'!D62</f>
        <v>ONUR AKBİNGÖL</v>
      </c>
      <c r="E255" s="146" t="e">
        <f>'4x100metre'!E62</f>
        <v>#N/A</v>
      </c>
      <c r="F255" s="147" t="str">
        <f>'4x100metre'!F62</f>
        <v/>
      </c>
      <c r="G255" s="146" t="str">
        <f>'4x100metre'!G62</f>
        <v xml:space="preserve"> </v>
      </c>
      <c r="H255" s="153" t="s">
        <v>266</v>
      </c>
      <c r="I255" s="153"/>
      <c r="J255" s="147" t="str">
        <f>'YARIŞMA BİLGİLERİ'!$F$21</f>
        <v>Yıldız Erkekler</v>
      </c>
      <c r="K255" s="150" t="str">
        <f t="shared" si="11"/>
        <v>İzmir-2013-14 Öğretim Yılı Okullararası Puanlı  Atletizm Türkiye Birinciliği Yarışmaları</v>
      </c>
      <c r="L255" s="151" t="str">
        <f>Gülle!J$4</f>
        <v>1 Haziran 2014 11.20</v>
      </c>
      <c r="M255" s="151" t="s">
        <v>588</v>
      </c>
    </row>
    <row r="256" spans="1:13" s="143" customFormat="1" ht="26.25" customHeight="1">
      <c r="A256" s="145">
        <v>506</v>
      </c>
      <c r="B256" s="155" t="s">
        <v>266</v>
      </c>
      <c r="C256" s="146">
        <f>'4x100metre'!C63</f>
        <v>165</v>
      </c>
      <c r="D256" s="146" t="str">
        <f>'4x100metre'!D63</f>
        <v>ADEM KOÇLARDAN</v>
      </c>
      <c r="E256" s="146" t="e">
        <f>'4x100metre'!E63</f>
        <v>#N/A</v>
      </c>
      <c r="F256" s="147" t="str">
        <f>'4x100metre'!F63</f>
        <v/>
      </c>
      <c r="G256" s="146" t="str">
        <f>'4x100metre'!G63</f>
        <v xml:space="preserve"> </v>
      </c>
      <c r="H256" s="153" t="s">
        <v>266</v>
      </c>
      <c r="I256" s="153"/>
      <c r="J256" s="147" t="str">
        <f>'YARIŞMA BİLGİLERİ'!$F$21</f>
        <v>Yıldız Erkekler</v>
      </c>
      <c r="K256" s="150" t="str">
        <f t="shared" si="11"/>
        <v>İzmir-2013-14 Öğretim Yılı Okullararası Puanlı  Atletizm Türkiye Birinciliği Yarışmaları</v>
      </c>
      <c r="L256" s="151" t="str">
        <f>Gülle!J$4</f>
        <v>1 Haziran 2014 11.20</v>
      </c>
      <c r="M256" s="151" t="s">
        <v>588</v>
      </c>
    </row>
    <row r="257" spans="1:13" s="143" customFormat="1" ht="26.25" customHeight="1">
      <c r="A257" s="145">
        <v>507</v>
      </c>
      <c r="B257" s="155" t="s">
        <v>266</v>
      </c>
      <c r="C257" s="146">
        <f>'4x100metre'!C64</f>
        <v>36533</v>
      </c>
      <c r="D257" s="146" t="str">
        <f>'4x100metre'!D64</f>
        <v>RAMAZAN B.ÇELİK</v>
      </c>
      <c r="E257" s="146" t="str">
        <f>'4x100metre'!E64</f>
        <v>SAMSUN- İLKADIM TICARET VE SANAYI ODASI  ORTAOKULU</v>
      </c>
      <c r="F257" s="147" t="str">
        <f>'4x100metre'!F64</f>
        <v>DQ 170/14</v>
      </c>
      <c r="G257" s="146">
        <f>'4x100metre'!G64</f>
        <v>0</v>
      </c>
      <c r="H257" s="153" t="s">
        <v>266</v>
      </c>
      <c r="I257" s="153"/>
      <c r="J257" s="147" t="str">
        <f>'YARIŞMA BİLGİLERİ'!$F$21</f>
        <v>Yıldız Erkekler</v>
      </c>
      <c r="K257" s="150" t="str">
        <f t="shared" si="11"/>
        <v>İzmir-2013-14 Öğretim Yılı Okullararası Puanlı  Atletizm Türkiye Birinciliği Yarışmaları</v>
      </c>
      <c r="L257" s="151" t="str">
        <f>Gülle!J$4</f>
        <v>1 Haziran 2014 11.20</v>
      </c>
      <c r="M257" s="151" t="s">
        <v>588</v>
      </c>
    </row>
    <row r="258" spans="1:13" s="143" customFormat="1" ht="26.25" customHeight="1">
      <c r="A258" s="145">
        <v>508</v>
      </c>
      <c r="B258" s="155" t="s">
        <v>266</v>
      </c>
      <c r="C258" s="146">
        <f>'4x100metre'!C65</f>
        <v>36986</v>
      </c>
      <c r="D258" s="146" t="str">
        <f>'4x100metre'!D65</f>
        <v>EREN YİĞİT</v>
      </c>
      <c r="E258" s="146" t="e">
        <f>'4x100metre'!E65</f>
        <v>#N/A</v>
      </c>
      <c r="F258" s="147" t="str">
        <f>'4x100metre'!F65</f>
        <v/>
      </c>
      <c r="G258" s="146" t="str">
        <f>'4x100metre'!G65</f>
        <v xml:space="preserve"> </v>
      </c>
      <c r="H258" s="153" t="s">
        <v>266</v>
      </c>
      <c r="I258" s="153"/>
      <c r="J258" s="147" t="str">
        <f>'YARIŞMA BİLGİLERİ'!$F$21</f>
        <v>Yıldız Erkekler</v>
      </c>
      <c r="K258" s="150" t="str">
        <f t="shared" si="11"/>
        <v>İzmir-2013-14 Öğretim Yılı Okullararası Puanlı  Atletizm Türkiye Birinciliği Yarışmaları</v>
      </c>
      <c r="L258" s="151" t="str">
        <f>Gülle!J$4</f>
        <v>1 Haziran 2014 11.20</v>
      </c>
      <c r="M258" s="151" t="s">
        <v>588</v>
      </c>
    </row>
    <row r="259" spans="1:13" s="143" customFormat="1" ht="26.25" customHeight="1">
      <c r="A259" s="145">
        <v>509</v>
      </c>
      <c r="B259" s="155" t="s">
        <v>266</v>
      </c>
      <c r="C259" s="146">
        <f>'4x100metre'!C66</f>
        <v>36791</v>
      </c>
      <c r="D259" s="146" t="str">
        <f>'4x100metre'!D66</f>
        <v>OSMAN N. KUL</v>
      </c>
      <c r="E259" s="146" t="e">
        <f>'4x100metre'!E66</f>
        <v>#N/A</v>
      </c>
      <c r="F259" s="147" t="str">
        <f>'4x100metre'!F66</f>
        <v/>
      </c>
      <c r="G259" s="146" t="str">
        <f>'4x100metre'!G66</f>
        <v xml:space="preserve"> </v>
      </c>
      <c r="H259" s="153" t="s">
        <v>266</v>
      </c>
      <c r="I259" s="153"/>
      <c r="J259" s="147" t="str">
        <f>'YARIŞMA BİLGİLERİ'!$F$21</f>
        <v>Yıldız Erkekler</v>
      </c>
      <c r="K259" s="150" t="str">
        <f t="shared" si="11"/>
        <v>İzmir-2013-14 Öğretim Yılı Okullararası Puanlı  Atletizm Türkiye Birinciliği Yarışmaları</v>
      </c>
      <c r="L259" s="151" t="str">
        <f>Gülle!J$4</f>
        <v>1 Haziran 2014 11.20</v>
      </c>
      <c r="M259" s="151" t="s">
        <v>588</v>
      </c>
    </row>
    <row r="260" spans="1:13" s="143" customFormat="1" ht="26.25" customHeight="1">
      <c r="A260" s="145">
        <v>510</v>
      </c>
      <c r="B260" s="155" t="s">
        <v>266</v>
      </c>
      <c r="C260" s="146">
        <f>'4x100metre'!C67</f>
        <v>37062</v>
      </c>
      <c r="D260" s="146" t="str">
        <f>'4x100metre'!D67</f>
        <v>GÖKHAN BEŞİR</v>
      </c>
      <c r="E260" s="146" t="e">
        <f>'4x100metre'!E67</f>
        <v>#N/A</v>
      </c>
      <c r="F260" s="147" t="str">
        <f>'4x100metre'!F67</f>
        <v/>
      </c>
      <c r="G260" s="146" t="str">
        <f>'4x100metre'!G67</f>
        <v xml:space="preserve"> </v>
      </c>
      <c r="H260" s="153" t="s">
        <v>266</v>
      </c>
      <c r="I260" s="153"/>
      <c r="J260" s="147" t="str">
        <f>'YARIŞMA BİLGİLERİ'!$F$21</f>
        <v>Yıldız Erkekler</v>
      </c>
      <c r="K260" s="150" t="str">
        <f t="shared" si="11"/>
        <v>İzmir-2013-14 Öğretim Yılı Okullararası Puanlı  Atletizm Türkiye Birinciliği Yarışmaları</v>
      </c>
      <c r="L260" s="151" t="str">
        <f>Gülle!J$4</f>
        <v>1 Haziran 2014 11.20</v>
      </c>
      <c r="M260" s="151" t="s">
        <v>588</v>
      </c>
    </row>
    <row r="261" spans="1:13" s="143" customFormat="1" ht="26.25" customHeight="1">
      <c r="A261" s="145">
        <v>511</v>
      </c>
      <c r="B261" s="155" t="s">
        <v>266</v>
      </c>
      <c r="C261" s="146">
        <f>'4x100metre'!C68</f>
        <v>36590</v>
      </c>
      <c r="D261" s="146" t="str">
        <f>'4x100metre'!D68</f>
        <v>HARUN SAPKAMAK</v>
      </c>
      <c r="E261" s="146" t="str">
        <f>'4x100metre'!E68</f>
        <v>SİİRT OSMAN DEMİR ORTAOKULU</v>
      </c>
      <c r="F261" s="147" t="str">
        <f>'4x100metre'!F68</f>
        <v>DQ 170/14</v>
      </c>
      <c r="G261" s="146">
        <f>'4x100metre'!G68</f>
        <v>0</v>
      </c>
      <c r="H261" s="153" t="s">
        <v>266</v>
      </c>
      <c r="I261" s="153"/>
      <c r="J261" s="147" t="str">
        <f>'YARIŞMA BİLGİLERİ'!$F$21</f>
        <v>Yıldız Erkekler</v>
      </c>
      <c r="K261" s="150" t="str">
        <f t="shared" si="11"/>
        <v>İzmir-2013-14 Öğretim Yılı Okullararası Puanlı  Atletizm Türkiye Birinciliği Yarışmaları</v>
      </c>
      <c r="L261" s="151" t="str">
        <f>Gülle!J$4</f>
        <v>1 Haziran 2014 11.20</v>
      </c>
      <c r="M261" s="151" t="s">
        <v>588</v>
      </c>
    </row>
    <row r="262" spans="1:13" s="143" customFormat="1" ht="26.25" customHeight="1">
      <c r="A262" s="145">
        <v>512</v>
      </c>
      <c r="B262" s="155" t="s">
        <v>266</v>
      </c>
      <c r="C262" s="146">
        <f>'4x100metre'!C69</f>
        <v>36784</v>
      </c>
      <c r="D262" s="146" t="str">
        <f>'4x100metre'!D69</f>
        <v>YUSUF İNAN</v>
      </c>
      <c r="E262" s="146" t="e">
        <f>'4x100metre'!E69</f>
        <v>#N/A</v>
      </c>
      <c r="F262" s="147" t="str">
        <f>'4x100metre'!F69</f>
        <v/>
      </c>
      <c r="G262" s="146" t="str">
        <f>'4x100metre'!G69</f>
        <v xml:space="preserve"> </v>
      </c>
      <c r="H262" s="153" t="s">
        <v>266</v>
      </c>
      <c r="I262" s="153"/>
      <c r="J262" s="147" t="str">
        <f>'YARIŞMA BİLGİLERİ'!$F$21</f>
        <v>Yıldız Erkekler</v>
      </c>
      <c r="K262" s="150" t="str">
        <f t="shared" si="11"/>
        <v>İzmir-2013-14 Öğretim Yılı Okullararası Puanlı  Atletizm Türkiye Birinciliği Yarışmaları</v>
      </c>
      <c r="L262" s="151" t="str">
        <f>Gülle!J$4</f>
        <v>1 Haziran 2014 11.20</v>
      </c>
      <c r="M262" s="151" t="s">
        <v>588</v>
      </c>
    </row>
    <row r="263" spans="1:13" s="143" customFormat="1" ht="26.25" customHeight="1">
      <c r="A263" s="145">
        <v>513</v>
      </c>
      <c r="B263" s="155" t="s">
        <v>266</v>
      </c>
      <c r="C263" s="146">
        <f>'4x100metre'!C70</f>
        <v>37299</v>
      </c>
      <c r="D263" s="146" t="str">
        <f>'4x100metre'!D70</f>
        <v>ZÜBEYT TEMEL</v>
      </c>
      <c r="E263" s="146" t="e">
        <f>'4x100metre'!E70</f>
        <v>#N/A</v>
      </c>
      <c r="F263" s="147" t="str">
        <f>'4x100metre'!F70</f>
        <v/>
      </c>
      <c r="G263" s="146" t="str">
        <f>'4x100metre'!G70</f>
        <v xml:space="preserve"> </v>
      </c>
      <c r="H263" s="153" t="s">
        <v>266</v>
      </c>
      <c r="I263" s="153"/>
      <c r="J263" s="147" t="str">
        <f>'YARIŞMA BİLGİLERİ'!$F$21</f>
        <v>Yıldız Erkekler</v>
      </c>
      <c r="K263" s="150" t="str">
        <f t="shared" si="11"/>
        <v>İzmir-2013-14 Öğretim Yılı Okullararası Puanlı  Atletizm Türkiye Birinciliği Yarışmaları</v>
      </c>
      <c r="L263" s="151" t="str">
        <f>Gülle!J$4</f>
        <v>1 Haziran 2014 11.20</v>
      </c>
      <c r="M263" s="151" t="s">
        <v>588</v>
      </c>
    </row>
    <row r="264" spans="1:13" s="143" customFormat="1" ht="26.25" customHeight="1">
      <c r="A264" s="145">
        <v>514</v>
      </c>
      <c r="B264" s="155" t="s">
        <v>266</v>
      </c>
      <c r="C264" s="146">
        <f>'4x100metre'!C71</f>
        <v>36610</v>
      </c>
      <c r="D264" s="146" t="str">
        <f>'4x100metre'!D71</f>
        <v>İBRAHİM ÖZEVİN</v>
      </c>
      <c r="E264" s="146" t="e">
        <f>'4x100metre'!E71</f>
        <v>#N/A</v>
      </c>
      <c r="F264" s="147" t="str">
        <f>'4x100metre'!F71</f>
        <v/>
      </c>
      <c r="G264" s="146" t="str">
        <f>'4x100metre'!G71</f>
        <v xml:space="preserve"> </v>
      </c>
      <c r="H264" s="153" t="s">
        <v>266</v>
      </c>
      <c r="I264" s="153"/>
      <c r="J264" s="147" t="str">
        <f>'YARIŞMA BİLGİLERİ'!$F$21</f>
        <v>Yıldız Erkekler</v>
      </c>
      <c r="K264" s="150" t="str">
        <f t="shared" si="11"/>
        <v>İzmir-2013-14 Öğretim Yılı Okullararası Puanlı  Atletizm Türkiye Birinciliği Yarışmaları</v>
      </c>
      <c r="L264" s="151" t="str">
        <f>Gülle!J$4</f>
        <v>1 Haziran 2014 11.20</v>
      </c>
      <c r="M264" s="151" t="s">
        <v>588</v>
      </c>
    </row>
    <row r="265" spans="1:13" s="268" customFormat="1" ht="26.25" customHeight="1">
      <c r="A265" s="145">
        <v>515</v>
      </c>
      <c r="B265" s="269" t="s">
        <v>429</v>
      </c>
      <c r="C265" s="271">
        <f>'100m.Eng'!C8</f>
        <v>36679</v>
      </c>
      <c r="D265" s="273" t="str">
        <f>'100m.Eng'!D8</f>
        <v>KUBİLAY TOK</v>
      </c>
      <c r="E265" s="273" t="str">
        <f>'100m.Eng'!E8</f>
        <v>KKTC YAKIN DOĞU KOLEJİ</v>
      </c>
      <c r="F265" s="274">
        <f>'100m.Eng'!F8</f>
        <v>1427</v>
      </c>
      <c r="G265" s="272">
        <f>'100m.Eng'!A8</f>
        <v>1</v>
      </c>
      <c r="H265" s="153" t="s">
        <v>307</v>
      </c>
      <c r="I265" s="266"/>
      <c r="J265" s="147" t="str">
        <f>'YARIŞMA BİLGİLERİ'!$F$21</f>
        <v>Yıldız Erkekler</v>
      </c>
      <c r="K265" s="267" t="str">
        <f t="shared" ref="K201:K310" si="12">CONCATENATE(K$1,"-",A$1)</f>
        <v>İzmir-2013-14 Öğretim Yılı Okullararası Puanlı  Atletizm Türkiye Birinciliği Yarışmaları</v>
      </c>
      <c r="L265" s="151" t="str">
        <f>'100m.Eng'!N$4</f>
        <v>1 Haziran 2014 11.20</v>
      </c>
      <c r="M265" s="151" t="s">
        <v>588</v>
      </c>
    </row>
    <row r="266" spans="1:13" s="268" customFormat="1" ht="26.25" customHeight="1">
      <c r="A266" s="145">
        <v>516</v>
      </c>
      <c r="B266" s="269" t="s">
        <v>429</v>
      </c>
      <c r="C266" s="271">
        <f>'100m.Eng'!C9</f>
        <v>36528</v>
      </c>
      <c r="D266" s="273" t="str">
        <f>'100m.Eng'!D9</f>
        <v>RAMAZAN GÜL (F)</v>
      </c>
      <c r="E266" s="273" t="str">
        <f>'100m.Eng'!E9</f>
        <v>FEVZİYE ÇELİK ORTAOKULU</v>
      </c>
      <c r="F266" s="274">
        <f>'100m.Eng'!F9</f>
        <v>1465</v>
      </c>
      <c r="G266" s="272">
        <f>'100m.Eng'!A9</f>
        <v>2</v>
      </c>
      <c r="H266" s="153" t="s">
        <v>307</v>
      </c>
      <c r="I266" s="266"/>
      <c r="J266" s="147" t="str">
        <f>'YARIŞMA BİLGİLERİ'!$F$21</f>
        <v>Yıldız Erkekler</v>
      </c>
      <c r="K266" s="267" t="str">
        <f t="shared" si="12"/>
        <v>İzmir-2013-14 Öğretim Yılı Okullararası Puanlı  Atletizm Türkiye Birinciliği Yarışmaları</v>
      </c>
      <c r="L266" s="151" t="str">
        <f>'100m.Eng'!N$4</f>
        <v>1 Haziran 2014 11.20</v>
      </c>
      <c r="M266" s="151" t="s">
        <v>588</v>
      </c>
    </row>
    <row r="267" spans="1:13" s="268" customFormat="1" ht="26.25" customHeight="1">
      <c r="A267" s="145">
        <v>517</v>
      </c>
      <c r="B267" s="269" t="s">
        <v>429</v>
      </c>
      <c r="C267" s="271">
        <f>'100m.Eng'!C10</f>
        <v>36526</v>
      </c>
      <c r="D267" s="273" t="str">
        <f>'100m.Eng'!D10</f>
        <v>ATAKAN GÜNEŞ (F)</v>
      </c>
      <c r="E267" s="273" t="str">
        <f>'100m.Eng'!E10</f>
        <v>BATI ANADOLU ÇİMENTO ORTAOKULU</v>
      </c>
      <c r="F267" s="274">
        <f>'100m.Eng'!F10</f>
        <v>1496</v>
      </c>
      <c r="G267" s="272">
        <f>'100m.Eng'!A10</f>
        <v>3</v>
      </c>
      <c r="H267" s="153" t="s">
        <v>307</v>
      </c>
      <c r="I267" s="266"/>
      <c r="J267" s="147" t="str">
        <f>'YARIŞMA BİLGİLERİ'!$F$21</f>
        <v>Yıldız Erkekler</v>
      </c>
      <c r="K267" s="267" t="str">
        <f t="shared" si="12"/>
        <v>İzmir-2013-14 Öğretim Yılı Okullararası Puanlı  Atletizm Türkiye Birinciliği Yarışmaları</v>
      </c>
      <c r="L267" s="151" t="str">
        <f>'100m.Eng'!N$4</f>
        <v>1 Haziran 2014 11.20</v>
      </c>
      <c r="M267" s="151" t="s">
        <v>588</v>
      </c>
    </row>
    <row r="268" spans="1:13" s="268" customFormat="1" ht="26.25" customHeight="1">
      <c r="A268" s="145">
        <v>518</v>
      </c>
      <c r="B268" s="269" t="s">
        <v>429</v>
      </c>
      <c r="C268" s="271">
        <f>'100m.Eng'!C11</f>
        <v>36529</v>
      </c>
      <c r="D268" s="273" t="str">
        <f>'100m.Eng'!D11</f>
        <v>MUSTAFA BAYRAKDAR</v>
      </c>
      <c r="E268" s="273" t="str">
        <f>'100m.Eng'!E11</f>
        <v>İZMİR-EVİN LEBLEBİCİOĞLU ORTAOKULU</v>
      </c>
      <c r="F268" s="274">
        <f>'100m.Eng'!F11</f>
        <v>1508</v>
      </c>
      <c r="G268" s="272">
        <f>'100m.Eng'!A11</f>
        <v>4</v>
      </c>
      <c r="H268" s="153" t="s">
        <v>307</v>
      </c>
      <c r="I268" s="266"/>
      <c r="J268" s="147" t="str">
        <f>'YARIŞMA BİLGİLERİ'!$F$21</f>
        <v>Yıldız Erkekler</v>
      </c>
      <c r="K268" s="267" t="str">
        <f t="shared" si="12"/>
        <v>İzmir-2013-14 Öğretim Yılı Okullararası Puanlı  Atletizm Türkiye Birinciliği Yarışmaları</v>
      </c>
      <c r="L268" s="151" t="str">
        <f>'100m.Eng'!N$4</f>
        <v>1 Haziran 2014 11.20</v>
      </c>
      <c r="M268" s="151" t="s">
        <v>588</v>
      </c>
    </row>
    <row r="269" spans="1:13" s="268" customFormat="1" ht="26.25" customHeight="1">
      <c r="A269" s="145">
        <v>519</v>
      </c>
      <c r="B269" s="269" t="s">
        <v>429</v>
      </c>
      <c r="C269" s="271">
        <f>'100m.Eng'!C12</f>
        <v>36566</v>
      </c>
      <c r="D269" s="273" t="str">
        <f>'100m.Eng'!D12</f>
        <v>MUSTAFA VARLİ</v>
      </c>
      <c r="E269" s="273" t="str">
        <f>'100m.Eng'!E12</f>
        <v>İZMİR-ŞEHİT TEĞMEN MURAT ARSLANTÜRK ORTAOKULU</v>
      </c>
      <c r="F269" s="274">
        <f>'100m.Eng'!F12</f>
        <v>1577</v>
      </c>
      <c r="G269" s="272">
        <f>'100m.Eng'!A12</f>
        <v>5</v>
      </c>
      <c r="H269" s="153" t="s">
        <v>307</v>
      </c>
      <c r="I269" s="266"/>
      <c r="J269" s="147" t="str">
        <f>'YARIŞMA BİLGİLERİ'!$F$21</f>
        <v>Yıldız Erkekler</v>
      </c>
      <c r="K269" s="267" t="str">
        <f t="shared" si="12"/>
        <v>İzmir-2013-14 Öğretim Yılı Okullararası Puanlı  Atletizm Türkiye Birinciliği Yarışmaları</v>
      </c>
      <c r="L269" s="151" t="str">
        <f>'100m.Eng'!N$4</f>
        <v>1 Haziran 2014 11.20</v>
      </c>
      <c r="M269" s="151" t="s">
        <v>588</v>
      </c>
    </row>
    <row r="270" spans="1:13" s="268" customFormat="1" ht="26.25" customHeight="1">
      <c r="A270" s="145">
        <v>520</v>
      </c>
      <c r="B270" s="269" t="s">
        <v>429</v>
      </c>
      <c r="C270" s="271">
        <f>'100m.Eng'!C13</f>
        <v>36669</v>
      </c>
      <c r="D270" s="273" t="str">
        <f>'100m.Eng'!D13</f>
        <v>YAĞIZ ARSLAN (F)</v>
      </c>
      <c r="E270" s="273" t="str">
        <f>'100m.Eng'!E13</f>
        <v>ÇORLU ORTAOKULU</v>
      </c>
      <c r="F270" s="274">
        <f>'100m.Eng'!F13</f>
        <v>1579</v>
      </c>
      <c r="G270" s="272">
        <f>'100m.Eng'!A13</f>
        <v>6</v>
      </c>
      <c r="H270" s="153" t="s">
        <v>307</v>
      </c>
      <c r="I270" s="266"/>
      <c r="J270" s="147" t="str">
        <f>'YARIŞMA BİLGİLERİ'!$F$21</f>
        <v>Yıldız Erkekler</v>
      </c>
      <c r="K270" s="267" t="str">
        <f t="shared" si="12"/>
        <v>İzmir-2013-14 Öğretim Yılı Okullararası Puanlı  Atletizm Türkiye Birinciliği Yarışmaları</v>
      </c>
      <c r="L270" s="151" t="str">
        <f>'100m.Eng'!N$4</f>
        <v>1 Haziran 2014 11.20</v>
      </c>
      <c r="M270" s="151" t="s">
        <v>588</v>
      </c>
    </row>
    <row r="271" spans="1:13" s="268" customFormat="1" ht="26.25" customHeight="1">
      <c r="A271" s="145">
        <v>521</v>
      </c>
      <c r="B271" s="269" t="s">
        <v>429</v>
      </c>
      <c r="C271" s="271">
        <f>'100m.Eng'!C14</f>
        <v>36534</v>
      </c>
      <c r="D271" s="273" t="str">
        <f>'100m.Eng'!D14</f>
        <v>HASAN SALIK</v>
      </c>
      <c r="E271" s="273" t="str">
        <f>'100m.Eng'!E14</f>
        <v>ADANA ŞEHIT İDRIS GÜLER ORTAOKULU</v>
      </c>
      <c r="F271" s="274">
        <f>'100m.Eng'!F14</f>
        <v>1585</v>
      </c>
      <c r="G271" s="272">
        <f>'100m.Eng'!A14</f>
        <v>7</v>
      </c>
      <c r="H271" s="153" t="s">
        <v>307</v>
      </c>
      <c r="I271" s="266"/>
      <c r="J271" s="147" t="str">
        <f>'YARIŞMA BİLGİLERİ'!$F$21</f>
        <v>Yıldız Erkekler</v>
      </c>
      <c r="K271" s="267" t="str">
        <f t="shared" si="12"/>
        <v>İzmir-2013-14 Öğretim Yılı Okullararası Puanlı  Atletizm Türkiye Birinciliği Yarışmaları</v>
      </c>
      <c r="L271" s="151" t="str">
        <f>'100m.Eng'!N$4</f>
        <v>1 Haziran 2014 11.20</v>
      </c>
      <c r="M271" s="151" t="s">
        <v>588</v>
      </c>
    </row>
    <row r="272" spans="1:13" s="268" customFormat="1" ht="26.25" customHeight="1">
      <c r="A272" s="145">
        <v>522</v>
      </c>
      <c r="B272" s="269" t="s">
        <v>429</v>
      </c>
      <c r="C272" s="271">
        <f>'100m.Eng'!C15</f>
        <v>36527</v>
      </c>
      <c r="D272" s="273" t="str">
        <f>'100m.Eng'!D15</f>
        <v>Batuhan yılmazhan YILMAZ</v>
      </c>
      <c r="E272" s="273" t="str">
        <f>'100m.Eng'!E15</f>
        <v>SİVAS ZİYA GÖKALP O.O</v>
      </c>
      <c r="F272" s="274">
        <f>'100m.Eng'!F15</f>
        <v>1604</v>
      </c>
      <c r="G272" s="272">
        <f>'100m.Eng'!A15</f>
        <v>8</v>
      </c>
      <c r="H272" s="153" t="s">
        <v>307</v>
      </c>
      <c r="I272" s="266"/>
      <c r="J272" s="147" t="str">
        <f>'YARIŞMA BİLGİLERİ'!$F$21</f>
        <v>Yıldız Erkekler</v>
      </c>
      <c r="K272" s="267" t="str">
        <f t="shared" si="12"/>
        <v>İzmir-2013-14 Öğretim Yılı Okullararası Puanlı  Atletizm Türkiye Birinciliği Yarışmaları</v>
      </c>
      <c r="L272" s="151" t="str">
        <f>'100m.Eng'!N$4</f>
        <v>1 Haziran 2014 11.20</v>
      </c>
      <c r="M272" s="151" t="s">
        <v>588</v>
      </c>
    </row>
    <row r="273" spans="1:13" s="268" customFormat="1" ht="26.25" customHeight="1">
      <c r="A273" s="145">
        <v>523</v>
      </c>
      <c r="B273" s="269" t="s">
        <v>429</v>
      </c>
      <c r="C273" s="271">
        <f>'100m.Eng'!C16</f>
        <v>37062</v>
      </c>
      <c r="D273" s="273" t="str">
        <f>'100m.Eng'!D16</f>
        <v>GÖKHAN BEŞİR</v>
      </c>
      <c r="E273" s="273" t="str">
        <f>'100m.Eng'!E16</f>
        <v>SAMSUN- İLKADIM TICARET VE SANAYI ODASI  ORTAOKULU</v>
      </c>
      <c r="F273" s="274">
        <f>'100m.Eng'!F16</f>
        <v>1629</v>
      </c>
      <c r="G273" s="272">
        <f>'100m.Eng'!A16</f>
        <v>9</v>
      </c>
      <c r="H273" s="153" t="s">
        <v>307</v>
      </c>
      <c r="I273" s="266"/>
      <c r="J273" s="147" t="str">
        <f>'YARIŞMA BİLGİLERİ'!$F$21</f>
        <v>Yıldız Erkekler</v>
      </c>
      <c r="K273" s="267" t="str">
        <f t="shared" si="12"/>
        <v>İzmir-2013-14 Öğretim Yılı Okullararası Puanlı  Atletizm Türkiye Birinciliği Yarışmaları</v>
      </c>
      <c r="L273" s="151" t="str">
        <f>'100m.Eng'!N$4</f>
        <v>1 Haziran 2014 11.20</v>
      </c>
      <c r="M273" s="151" t="s">
        <v>588</v>
      </c>
    </row>
    <row r="274" spans="1:13" s="268" customFormat="1" ht="26.25" customHeight="1">
      <c r="A274" s="145">
        <v>524</v>
      </c>
      <c r="B274" s="269" t="s">
        <v>429</v>
      </c>
      <c r="C274" s="271" t="str">
        <f>'100m.Eng'!C17</f>
        <v>-</v>
      </c>
      <c r="D274" s="273" t="str">
        <f>'100m.Eng'!D17</f>
        <v>UMUTCAN KÜÇÜKSARIYILDIZ (F)</v>
      </c>
      <c r="E274" s="273" t="str">
        <f>'100m.Eng'!E17</f>
        <v>MUSTAFA NECATİ ORTAOKULU</v>
      </c>
      <c r="F274" s="274">
        <f>'100m.Eng'!F17</f>
        <v>1640</v>
      </c>
      <c r="G274" s="272">
        <f>'100m.Eng'!A17</f>
        <v>10</v>
      </c>
      <c r="H274" s="153" t="s">
        <v>307</v>
      </c>
      <c r="I274" s="266"/>
      <c r="J274" s="147" t="str">
        <f>'YARIŞMA BİLGİLERİ'!$F$21</f>
        <v>Yıldız Erkekler</v>
      </c>
      <c r="K274" s="267" t="str">
        <f t="shared" si="12"/>
        <v>İzmir-2013-14 Öğretim Yılı Okullararası Puanlı  Atletizm Türkiye Birinciliği Yarışmaları</v>
      </c>
      <c r="L274" s="151" t="str">
        <f>'100m.Eng'!N$4</f>
        <v>1 Haziran 2014 11.20</v>
      </c>
      <c r="M274" s="151" t="s">
        <v>588</v>
      </c>
    </row>
    <row r="275" spans="1:13" s="268" customFormat="1" ht="26.25" customHeight="1">
      <c r="A275" s="145">
        <v>525</v>
      </c>
      <c r="B275" s="269" t="s">
        <v>429</v>
      </c>
      <c r="C275" s="271">
        <f>'100m.Eng'!C18</f>
        <v>36526</v>
      </c>
      <c r="D275" s="273" t="str">
        <f>'100m.Eng'!D18</f>
        <v>MERT CAN KARAMAN</v>
      </c>
      <c r="E275" s="273" t="str">
        <f>'100m.Eng'!E18</f>
        <v>ESKİŞEHİR-ŞEHİT ALİ GAFFAR OKKAN ORTAOKULU</v>
      </c>
      <c r="F275" s="274">
        <f>'100m.Eng'!F18</f>
        <v>1667</v>
      </c>
      <c r="G275" s="272">
        <f>'100m.Eng'!A18</f>
        <v>11</v>
      </c>
      <c r="H275" s="153" t="s">
        <v>307</v>
      </c>
      <c r="I275" s="266"/>
      <c r="J275" s="147" t="str">
        <f>'YARIŞMA BİLGİLERİ'!$F$21</f>
        <v>Yıldız Erkekler</v>
      </c>
      <c r="K275" s="267" t="str">
        <f t="shared" si="12"/>
        <v>İzmir-2013-14 Öğretim Yılı Okullararası Puanlı  Atletizm Türkiye Birinciliği Yarışmaları</v>
      </c>
      <c r="L275" s="151" t="str">
        <f>'100m.Eng'!N$4</f>
        <v>1 Haziran 2014 11.20</v>
      </c>
      <c r="M275" s="151" t="s">
        <v>588</v>
      </c>
    </row>
    <row r="276" spans="1:13" s="268" customFormat="1" ht="26.25" customHeight="1">
      <c r="A276" s="145">
        <v>526</v>
      </c>
      <c r="B276" s="269" t="s">
        <v>429</v>
      </c>
      <c r="C276" s="271">
        <f>'100m.Eng'!C19</f>
        <v>36528</v>
      </c>
      <c r="D276" s="273" t="str">
        <f>'100m.Eng'!D19</f>
        <v>ARDA BAYER (F)</v>
      </c>
      <c r="E276" s="273" t="str">
        <f>'100m.Eng'!E19</f>
        <v>100. YIL AKKET ORTAOKULU</v>
      </c>
      <c r="F276" s="274">
        <f>'100m.Eng'!F19</f>
        <v>1670</v>
      </c>
      <c r="G276" s="272">
        <f>'100m.Eng'!A19</f>
        <v>12</v>
      </c>
      <c r="H276" s="153" t="s">
        <v>307</v>
      </c>
      <c r="I276" s="266"/>
      <c r="J276" s="147" t="str">
        <f>'YARIŞMA BİLGİLERİ'!$F$21</f>
        <v>Yıldız Erkekler</v>
      </c>
      <c r="K276" s="267" t="str">
        <f t="shared" si="12"/>
        <v>İzmir-2013-14 Öğretim Yılı Okullararası Puanlı  Atletizm Türkiye Birinciliği Yarışmaları</v>
      </c>
      <c r="L276" s="151" t="str">
        <f>'100m.Eng'!N$4</f>
        <v>1 Haziran 2014 11.20</v>
      </c>
      <c r="M276" s="151" t="s">
        <v>588</v>
      </c>
    </row>
    <row r="277" spans="1:13" s="268" customFormat="1" ht="26.25" customHeight="1">
      <c r="A277" s="145">
        <v>527</v>
      </c>
      <c r="B277" s="269" t="s">
        <v>429</v>
      </c>
      <c r="C277" s="271">
        <f>'100m.Eng'!C20</f>
        <v>36784</v>
      </c>
      <c r="D277" s="273" t="str">
        <f>'100m.Eng'!D20</f>
        <v>YUSUF İNAN</v>
      </c>
      <c r="E277" s="273" t="str">
        <f>'100m.Eng'!E20</f>
        <v>SİİRT OSMAN DEMİR ORTAOKULU</v>
      </c>
      <c r="F277" s="274">
        <f>'100m.Eng'!F20</f>
        <v>1758</v>
      </c>
      <c r="G277" s="272">
        <f>'100m.Eng'!A20</f>
        <v>13</v>
      </c>
      <c r="H277" s="153" t="s">
        <v>307</v>
      </c>
      <c r="I277" s="266"/>
      <c r="J277" s="147" t="str">
        <f>'YARIŞMA BİLGİLERİ'!$F$21</f>
        <v>Yıldız Erkekler</v>
      </c>
      <c r="K277" s="267" t="str">
        <f t="shared" si="12"/>
        <v>İzmir-2013-14 Öğretim Yılı Okullararası Puanlı  Atletizm Türkiye Birinciliği Yarışmaları</v>
      </c>
      <c r="L277" s="151" t="str">
        <f>'100m.Eng'!N$4</f>
        <v>1 Haziran 2014 11.20</v>
      </c>
      <c r="M277" s="151" t="s">
        <v>588</v>
      </c>
    </row>
    <row r="278" spans="1:13" s="268" customFormat="1" ht="26.25" customHeight="1">
      <c r="A278" s="145">
        <v>528</v>
      </c>
      <c r="B278" s="269" t="s">
        <v>429</v>
      </c>
      <c r="C278" s="271">
        <f>'100m.Eng'!C21</f>
        <v>36874</v>
      </c>
      <c r="D278" s="273" t="str">
        <f>'100m.Eng'!D21</f>
        <v>UĞUR AZİZ GÜNAYDIN (F)</v>
      </c>
      <c r="E278" s="273" t="str">
        <f>'100m.Eng'!E21</f>
        <v>BEŞİRLİ İMKB ORTAOKULU</v>
      </c>
      <c r="F278" s="274">
        <f>'100m.Eng'!F21</f>
        <v>1758</v>
      </c>
      <c r="G278" s="272">
        <f>'100m.Eng'!A21</f>
        <v>14</v>
      </c>
      <c r="H278" s="153" t="s">
        <v>307</v>
      </c>
      <c r="I278" s="266"/>
      <c r="J278" s="147" t="str">
        <f>'YARIŞMA BİLGİLERİ'!$F$21</f>
        <v>Yıldız Erkekler</v>
      </c>
      <c r="K278" s="267" t="str">
        <f t="shared" si="12"/>
        <v>İzmir-2013-14 Öğretim Yılı Okullararası Puanlı  Atletizm Türkiye Birinciliği Yarışmaları</v>
      </c>
      <c r="L278" s="151" t="str">
        <f>'100m.Eng'!N$4</f>
        <v>1 Haziran 2014 11.20</v>
      </c>
      <c r="M278" s="151" t="s">
        <v>588</v>
      </c>
    </row>
    <row r="279" spans="1:13" s="268" customFormat="1" ht="26.25" customHeight="1">
      <c r="A279" s="145">
        <v>529</v>
      </c>
      <c r="B279" s="269" t="s">
        <v>429</v>
      </c>
      <c r="C279" s="271">
        <f>'100m.Eng'!C22</f>
        <v>36526</v>
      </c>
      <c r="D279" s="273" t="str">
        <f>'100m.Eng'!D22</f>
        <v>HAMZA ŞİMŞEK</v>
      </c>
      <c r="E279" s="273" t="str">
        <f>'100m.Eng'!E22</f>
        <v>İSTANBUL NAMIKKEMAL O O</v>
      </c>
      <c r="F279" s="274">
        <f>'100m.Eng'!F22</f>
        <v>1759</v>
      </c>
      <c r="G279" s="272">
        <f>'100m.Eng'!A22</f>
        <v>15</v>
      </c>
      <c r="H279" s="153" t="s">
        <v>307</v>
      </c>
      <c r="I279" s="266"/>
      <c r="J279" s="147" t="str">
        <f>'YARIŞMA BİLGİLERİ'!$F$21</f>
        <v>Yıldız Erkekler</v>
      </c>
      <c r="K279" s="267" t="str">
        <f t="shared" si="12"/>
        <v>İzmir-2013-14 Öğretim Yılı Okullararası Puanlı  Atletizm Türkiye Birinciliği Yarışmaları</v>
      </c>
      <c r="L279" s="151" t="str">
        <f>'100m.Eng'!N$4</f>
        <v>1 Haziran 2014 11.20</v>
      </c>
      <c r="M279" s="151" t="s">
        <v>588</v>
      </c>
    </row>
    <row r="280" spans="1:13" s="268" customFormat="1" ht="26.25" customHeight="1">
      <c r="A280" s="145">
        <v>530</v>
      </c>
      <c r="B280" s="269" t="s">
        <v>429</v>
      </c>
      <c r="C280" s="271">
        <f>'100m.Eng'!C23</f>
        <v>36597</v>
      </c>
      <c r="D280" s="273" t="str">
        <f>'100m.Eng'!D23</f>
        <v>MEHMET BAYRAKTAR</v>
      </c>
      <c r="E280" s="273" t="str">
        <f>'100m.Eng'!E23</f>
        <v>KKTC OĞUZ VELİ ORTAOKULU</v>
      </c>
      <c r="F280" s="274">
        <f>'100m.Eng'!F23</f>
        <v>1760</v>
      </c>
      <c r="G280" s="272">
        <f>'100m.Eng'!A23</f>
        <v>16</v>
      </c>
      <c r="H280" s="153" t="s">
        <v>307</v>
      </c>
      <c r="I280" s="266"/>
      <c r="J280" s="147" t="str">
        <f>'YARIŞMA BİLGİLERİ'!$F$21</f>
        <v>Yıldız Erkekler</v>
      </c>
      <c r="K280" s="267" t="str">
        <f t="shared" si="12"/>
        <v>İzmir-2013-14 Öğretim Yılı Okullararası Puanlı  Atletizm Türkiye Birinciliği Yarışmaları</v>
      </c>
      <c r="L280" s="151" t="str">
        <f>'100m.Eng'!N$4</f>
        <v>1 Haziran 2014 11.20</v>
      </c>
      <c r="M280" s="151" t="s">
        <v>588</v>
      </c>
    </row>
    <row r="281" spans="1:13" s="268" customFormat="1" ht="26.25" customHeight="1">
      <c r="A281" s="145">
        <v>531</v>
      </c>
      <c r="B281" s="269" t="s">
        <v>429</v>
      </c>
      <c r="C281" s="271">
        <f>'100m.Eng'!C24</f>
        <v>36683</v>
      </c>
      <c r="D281" s="273" t="str">
        <f>'100m.Eng'!D24</f>
        <v>M. BATUHAN TAŞAR</v>
      </c>
      <c r="E281" s="273" t="str">
        <f>'100m.Eng'!E24</f>
        <v>İSTANBUL-PENDİK 75.YIL MESUT YILMAZ ORTA O.</v>
      </c>
      <c r="F281" s="274">
        <f>'100m.Eng'!F24</f>
        <v>1775</v>
      </c>
      <c r="G281" s="272">
        <f>'100m.Eng'!A24</f>
        <v>17</v>
      </c>
      <c r="H281" s="153" t="s">
        <v>307</v>
      </c>
      <c r="I281" s="266"/>
      <c r="J281" s="147" t="str">
        <f>'YARIŞMA BİLGİLERİ'!$F$21</f>
        <v>Yıldız Erkekler</v>
      </c>
      <c r="K281" s="267" t="str">
        <f t="shared" si="12"/>
        <v>İzmir-2013-14 Öğretim Yılı Okullararası Puanlı  Atletizm Türkiye Birinciliği Yarışmaları</v>
      </c>
      <c r="L281" s="151" t="str">
        <f>'100m.Eng'!N$4</f>
        <v>1 Haziran 2014 11.20</v>
      </c>
      <c r="M281" s="151" t="s">
        <v>588</v>
      </c>
    </row>
    <row r="282" spans="1:13" s="268" customFormat="1" ht="26.25" customHeight="1">
      <c r="A282" s="145">
        <v>532</v>
      </c>
      <c r="B282" s="269" t="s">
        <v>429</v>
      </c>
      <c r="C282" s="271">
        <f>'100m.Eng'!C25</f>
        <v>36526</v>
      </c>
      <c r="D282" s="273" t="str">
        <f>'100m.Eng'!D25</f>
        <v>BURAK ALTAY</v>
      </c>
      <c r="E282" s="273" t="str">
        <f>'100m.Eng'!E25</f>
        <v>ANKARA MEHMET EMİN YURDAKUL ORTAOKULU</v>
      </c>
      <c r="F282" s="274">
        <f>'100m.Eng'!F25</f>
        <v>1850</v>
      </c>
      <c r="G282" s="272">
        <f>'100m.Eng'!A25</f>
        <v>18</v>
      </c>
      <c r="H282" s="153" t="s">
        <v>307</v>
      </c>
      <c r="I282" s="266"/>
      <c r="J282" s="147" t="str">
        <f>'YARIŞMA BİLGİLERİ'!$F$21</f>
        <v>Yıldız Erkekler</v>
      </c>
      <c r="K282" s="267" t="str">
        <f t="shared" si="12"/>
        <v>İzmir-2013-14 Öğretim Yılı Okullararası Puanlı  Atletizm Türkiye Birinciliği Yarışmaları</v>
      </c>
      <c r="L282" s="151" t="str">
        <f>'100m.Eng'!N$4</f>
        <v>1 Haziran 2014 11.20</v>
      </c>
      <c r="M282" s="151" t="s">
        <v>588</v>
      </c>
    </row>
    <row r="283" spans="1:13" s="268" customFormat="1" ht="26.25" customHeight="1">
      <c r="A283" s="145">
        <v>533</v>
      </c>
      <c r="B283" s="269" t="s">
        <v>429</v>
      </c>
      <c r="C283" s="271">
        <f>'100m.Eng'!C26</f>
        <v>36892</v>
      </c>
      <c r="D283" s="273" t="str">
        <f>'100m.Eng'!D26</f>
        <v>A. SAMET SÖKMEN</v>
      </c>
      <c r="E283" s="273" t="str">
        <f>'100m.Eng'!E26</f>
        <v>GAZİANTEP HATİCE BÜYÜKBEŞE ORT.</v>
      </c>
      <c r="F283" s="274">
        <f>'100m.Eng'!F26</f>
        <v>1856</v>
      </c>
      <c r="G283" s="272">
        <f>'100m.Eng'!A26</f>
        <v>19</v>
      </c>
      <c r="H283" s="153" t="s">
        <v>307</v>
      </c>
      <c r="I283" s="266"/>
      <c r="J283" s="147" t="str">
        <f>'YARIŞMA BİLGİLERİ'!$F$21</f>
        <v>Yıldız Erkekler</v>
      </c>
      <c r="K283" s="267" t="str">
        <f t="shared" si="12"/>
        <v>İzmir-2013-14 Öğretim Yılı Okullararası Puanlı  Atletizm Türkiye Birinciliği Yarışmaları</v>
      </c>
      <c r="L283" s="151" t="str">
        <f>'100m.Eng'!N$4</f>
        <v>1 Haziran 2014 11.20</v>
      </c>
      <c r="M283" s="151" t="s">
        <v>588</v>
      </c>
    </row>
    <row r="284" spans="1:13" s="268" customFormat="1" ht="26.25" customHeight="1">
      <c r="A284" s="145">
        <v>534</v>
      </c>
      <c r="B284" s="269" t="s">
        <v>429</v>
      </c>
      <c r="C284" s="271">
        <f>'100m.Eng'!C27</f>
        <v>37053</v>
      </c>
      <c r="D284" s="273" t="str">
        <f>'100m.Eng'!D27</f>
        <v>MEHMET NURİ KARATAŞ</v>
      </c>
      <c r="E284" s="273" t="str">
        <f>'100m.Eng'!E27</f>
        <v>MUŞ NAMIK KEMAL YBO</v>
      </c>
      <c r="F284" s="274">
        <f>'100m.Eng'!F27</f>
        <v>1907</v>
      </c>
      <c r="G284" s="272">
        <f>'100m.Eng'!A27</f>
        <v>20</v>
      </c>
      <c r="H284" s="153" t="s">
        <v>307</v>
      </c>
      <c r="I284" s="266"/>
      <c r="J284" s="147" t="str">
        <f>'YARIŞMA BİLGİLERİ'!$F$21</f>
        <v>Yıldız Erkekler</v>
      </c>
      <c r="K284" s="267" t="str">
        <f t="shared" si="12"/>
        <v>İzmir-2013-14 Öğretim Yılı Okullararası Puanlı  Atletizm Türkiye Birinciliği Yarışmaları</v>
      </c>
      <c r="L284" s="151" t="str">
        <f>'100m.Eng'!N$4</f>
        <v>1 Haziran 2014 11.20</v>
      </c>
      <c r="M284" s="151" t="s">
        <v>588</v>
      </c>
    </row>
    <row r="285" spans="1:13" s="268" customFormat="1" ht="26.25" customHeight="1">
      <c r="A285" s="145">
        <v>535</v>
      </c>
      <c r="B285" s="269" t="s">
        <v>429</v>
      </c>
      <c r="C285" s="271">
        <f>'100m.Eng'!C28</f>
        <v>36998</v>
      </c>
      <c r="D285" s="273" t="str">
        <f>'100m.Eng'!D28</f>
        <v>AYBERK DOĞAN</v>
      </c>
      <c r="E285" s="273" t="str">
        <f>'100m.Eng'!E28</f>
        <v>MERSİN-SİLİFKE ATATÜRK ORTAOKULU</v>
      </c>
      <c r="F285" s="274">
        <f>'100m.Eng'!F28</f>
        <v>1932</v>
      </c>
      <c r="G285" s="272">
        <f>'100m.Eng'!A28</f>
        <v>21</v>
      </c>
      <c r="H285" s="153" t="s">
        <v>307</v>
      </c>
      <c r="I285" s="266"/>
      <c r="J285" s="147" t="str">
        <f>'YARIŞMA BİLGİLERİ'!$F$21</f>
        <v>Yıldız Erkekler</v>
      </c>
      <c r="K285" s="267" t="str">
        <f t="shared" si="12"/>
        <v>İzmir-2013-14 Öğretim Yılı Okullararası Puanlı  Atletizm Türkiye Birinciliği Yarışmaları</v>
      </c>
      <c r="L285" s="151" t="str">
        <f>'100m.Eng'!N$4</f>
        <v>1 Haziran 2014 11.20</v>
      </c>
      <c r="M285" s="151" t="s">
        <v>588</v>
      </c>
    </row>
    <row r="286" spans="1:13" s="268" customFormat="1" ht="26.25" customHeight="1">
      <c r="A286" s="145">
        <v>536</v>
      </c>
      <c r="B286" s="269" t="s">
        <v>429</v>
      </c>
      <c r="C286" s="271">
        <f>'100m.Eng'!C29</f>
        <v>36940</v>
      </c>
      <c r="D286" s="273" t="str">
        <f>'100m.Eng'!D29</f>
        <v>RAMAZAN PULGİR</v>
      </c>
      <c r="E286" s="273" t="str">
        <f>'100m.Eng'!E29</f>
        <v>BURSA ZÜBEYDE HANIM ORTAOKULU</v>
      </c>
      <c r="F286" s="274">
        <f>'100m.Eng'!F29</f>
        <v>2006</v>
      </c>
      <c r="G286" s="272">
        <f>'100m.Eng'!A29</f>
        <v>22</v>
      </c>
      <c r="H286" s="153" t="s">
        <v>307</v>
      </c>
      <c r="I286" s="266"/>
      <c r="J286" s="147" t="str">
        <f>'YARIŞMA BİLGİLERİ'!$F$21</f>
        <v>Yıldız Erkekler</v>
      </c>
      <c r="K286" s="267" t="str">
        <f t="shared" si="12"/>
        <v>İzmir-2013-14 Öğretim Yılı Okullararası Puanlı  Atletizm Türkiye Birinciliği Yarışmaları</v>
      </c>
      <c r="L286" s="151" t="str">
        <f>'100m.Eng'!N$4</f>
        <v>1 Haziran 2014 11.20</v>
      </c>
      <c r="M286" s="151" t="s">
        <v>588</v>
      </c>
    </row>
    <row r="287" spans="1:13" s="268" customFormat="1" ht="26.25" customHeight="1">
      <c r="A287" s="145">
        <v>537</v>
      </c>
      <c r="B287" s="269" t="s">
        <v>429</v>
      </c>
      <c r="C287" s="271">
        <f>'100m.Eng'!C30</f>
        <v>36721</v>
      </c>
      <c r="D287" s="273" t="str">
        <f>'100m.Eng'!D30</f>
        <v>RIZVAN KILIÇ (F)</v>
      </c>
      <c r="E287" s="273" t="str">
        <f>'100m.Eng'!E30</f>
        <v>BEŞİKDÜZÜ MERKEZ  ORTAOKULU</v>
      </c>
      <c r="F287" s="274" t="str">
        <f>'100m.Eng'!F30</f>
        <v>DNS</v>
      </c>
      <c r="G287" s="272" t="str">
        <f>'100m.Eng'!A30</f>
        <v>-</v>
      </c>
      <c r="H287" s="153" t="s">
        <v>307</v>
      </c>
      <c r="I287" s="266"/>
      <c r="J287" s="147" t="str">
        <f>'YARIŞMA BİLGİLERİ'!$F$21</f>
        <v>Yıldız Erkekler</v>
      </c>
      <c r="K287" s="267" t="str">
        <f t="shared" si="12"/>
        <v>İzmir-2013-14 Öğretim Yılı Okullararası Puanlı  Atletizm Türkiye Birinciliği Yarışmaları</v>
      </c>
      <c r="L287" s="151" t="str">
        <f>'100m.Eng'!N$4</f>
        <v>1 Haziran 2014 11.20</v>
      </c>
      <c r="M287" s="151" t="s">
        <v>588</v>
      </c>
    </row>
    <row r="288" spans="1:13" s="268" customFormat="1" ht="26.25" customHeight="1">
      <c r="A288" s="145">
        <v>538</v>
      </c>
      <c r="B288" s="269" t="s">
        <v>429</v>
      </c>
      <c r="C288" s="271" t="str">
        <f>'100m.Eng'!C31</f>
        <v/>
      </c>
      <c r="D288" s="273" t="str">
        <f>'100m.Eng'!D31</f>
        <v/>
      </c>
      <c r="E288" s="273" t="str">
        <f>'100m.Eng'!E31</f>
        <v/>
      </c>
      <c r="F288" s="274" t="str">
        <f>'100m.Eng'!F31</f>
        <v/>
      </c>
      <c r="G288" s="272">
        <f>'100m.Eng'!A31</f>
        <v>0</v>
      </c>
      <c r="H288" s="153" t="s">
        <v>307</v>
      </c>
      <c r="I288" s="266"/>
      <c r="J288" s="147" t="str">
        <f>'YARIŞMA BİLGİLERİ'!$F$21</f>
        <v>Yıldız Erkekler</v>
      </c>
      <c r="K288" s="267" t="str">
        <f t="shared" si="12"/>
        <v>İzmir-2013-14 Öğretim Yılı Okullararası Puanlı  Atletizm Türkiye Birinciliği Yarışmaları</v>
      </c>
      <c r="L288" s="151" t="str">
        <f>'100m.Eng'!N$4</f>
        <v>1 Haziran 2014 11.20</v>
      </c>
      <c r="M288" s="151" t="s">
        <v>588</v>
      </c>
    </row>
    <row r="289" spans="1:13" s="268" customFormat="1" ht="26.25" customHeight="1">
      <c r="A289" s="145">
        <v>539</v>
      </c>
      <c r="B289" s="269" t="s">
        <v>429</v>
      </c>
      <c r="C289" s="271" t="str">
        <f>'100m.Eng'!C32</f>
        <v/>
      </c>
      <c r="D289" s="273" t="str">
        <f>'100m.Eng'!D32</f>
        <v/>
      </c>
      <c r="E289" s="273" t="str">
        <f>'100m.Eng'!E32</f>
        <v/>
      </c>
      <c r="F289" s="274" t="str">
        <f>'100m.Eng'!F32</f>
        <v/>
      </c>
      <c r="G289" s="272">
        <f>'100m.Eng'!A32</f>
        <v>0</v>
      </c>
      <c r="H289" s="153" t="s">
        <v>307</v>
      </c>
      <c r="I289" s="266"/>
      <c r="J289" s="147" t="str">
        <f>'YARIŞMA BİLGİLERİ'!$F$21</f>
        <v>Yıldız Erkekler</v>
      </c>
      <c r="K289" s="267" t="str">
        <f t="shared" si="12"/>
        <v>İzmir-2013-14 Öğretim Yılı Okullararası Puanlı  Atletizm Türkiye Birinciliği Yarışmaları</v>
      </c>
      <c r="L289" s="151" t="str">
        <f>'100m.Eng'!N$4</f>
        <v>1 Haziran 2014 11.20</v>
      </c>
      <c r="M289" s="151" t="s">
        <v>588</v>
      </c>
    </row>
    <row r="290" spans="1:13" s="268" customFormat="1" ht="26.25" customHeight="1">
      <c r="A290" s="145">
        <v>540</v>
      </c>
      <c r="B290" s="269" t="s">
        <v>429</v>
      </c>
      <c r="C290" s="271" t="str">
        <f>'100m.Eng'!C33</f>
        <v/>
      </c>
      <c r="D290" s="273" t="str">
        <f>'100m.Eng'!D33</f>
        <v/>
      </c>
      <c r="E290" s="273" t="str">
        <f>'100m.Eng'!E33</f>
        <v/>
      </c>
      <c r="F290" s="274" t="str">
        <f>'100m.Eng'!F33</f>
        <v/>
      </c>
      <c r="G290" s="272">
        <f>'100m.Eng'!A33</f>
        <v>0</v>
      </c>
      <c r="H290" s="153" t="s">
        <v>307</v>
      </c>
      <c r="I290" s="266"/>
      <c r="J290" s="147" t="str">
        <f>'YARIŞMA BİLGİLERİ'!$F$21</f>
        <v>Yıldız Erkekler</v>
      </c>
      <c r="K290" s="267" t="str">
        <f t="shared" si="12"/>
        <v>İzmir-2013-14 Öğretim Yılı Okullararası Puanlı  Atletizm Türkiye Birinciliği Yarışmaları</v>
      </c>
      <c r="L290" s="151" t="str">
        <f>'100m.Eng'!N$4</f>
        <v>1 Haziran 2014 11.20</v>
      </c>
      <c r="M290" s="151" t="s">
        <v>588</v>
      </c>
    </row>
    <row r="291" spans="1:13" s="268" customFormat="1" ht="26.25" customHeight="1">
      <c r="A291" s="145">
        <v>541</v>
      </c>
      <c r="B291" s="269" t="s">
        <v>429</v>
      </c>
      <c r="C291" s="271" t="str">
        <f>'100m.Eng'!C34</f>
        <v/>
      </c>
      <c r="D291" s="273" t="str">
        <f>'100m.Eng'!D34</f>
        <v/>
      </c>
      <c r="E291" s="273" t="str">
        <f>'100m.Eng'!E34</f>
        <v/>
      </c>
      <c r="F291" s="274" t="str">
        <f>'100m.Eng'!F34</f>
        <v/>
      </c>
      <c r="G291" s="272">
        <f>'100m.Eng'!A34</f>
        <v>0</v>
      </c>
      <c r="H291" s="153" t="s">
        <v>307</v>
      </c>
      <c r="I291" s="266"/>
      <c r="J291" s="147" t="str">
        <f>'YARIŞMA BİLGİLERİ'!$F$21</f>
        <v>Yıldız Erkekler</v>
      </c>
      <c r="K291" s="267" t="str">
        <f t="shared" si="12"/>
        <v>İzmir-2013-14 Öğretim Yılı Okullararası Puanlı  Atletizm Türkiye Birinciliği Yarışmaları</v>
      </c>
      <c r="L291" s="151" t="str">
        <f>'100m.Eng'!N$4</f>
        <v>1 Haziran 2014 11.20</v>
      </c>
      <c r="M291" s="151" t="s">
        <v>588</v>
      </c>
    </row>
    <row r="292" spans="1:13" s="268" customFormat="1" ht="26.25" customHeight="1">
      <c r="A292" s="145">
        <v>542</v>
      </c>
      <c r="B292" s="269" t="s">
        <v>429</v>
      </c>
      <c r="C292" s="271" t="str">
        <f>'100m.Eng'!C35</f>
        <v/>
      </c>
      <c r="D292" s="273" t="str">
        <f>'100m.Eng'!D35</f>
        <v/>
      </c>
      <c r="E292" s="273" t="str">
        <f>'100m.Eng'!E35</f>
        <v/>
      </c>
      <c r="F292" s="274" t="str">
        <f>'100m.Eng'!F35</f>
        <v/>
      </c>
      <c r="G292" s="272">
        <f>'100m.Eng'!A35</f>
        <v>0</v>
      </c>
      <c r="H292" s="153" t="s">
        <v>307</v>
      </c>
      <c r="I292" s="266"/>
      <c r="J292" s="147" t="str">
        <f>'YARIŞMA BİLGİLERİ'!$F$21</f>
        <v>Yıldız Erkekler</v>
      </c>
      <c r="K292" s="267" t="str">
        <f t="shared" si="12"/>
        <v>İzmir-2013-14 Öğretim Yılı Okullararası Puanlı  Atletizm Türkiye Birinciliği Yarışmaları</v>
      </c>
      <c r="L292" s="151" t="str">
        <f>'100m.Eng'!N$4</f>
        <v>1 Haziran 2014 11.20</v>
      </c>
      <c r="M292" s="151" t="s">
        <v>588</v>
      </c>
    </row>
    <row r="293" spans="1:13" s="268" customFormat="1" ht="26.25" customHeight="1">
      <c r="A293" s="145">
        <v>543</v>
      </c>
      <c r="B293" s="269" t="s">
        <v>429</v>
      </c>
      <c r="C293" s="271" t="str">
        <f>'100m.Eng'!C36</f>
        <v/>
      </c>
      <c r="D293" s="273" t="str">
        <f>'100m.Eng'!D36</f>
        <v/>
      </c>
      <c r="E293" s="273" t="str">
        <f>'100m.Eng'!E36</f>
        <v/>
      </c>
      <c r="F293" s="274" t="str">
        <f>'100m.Eng'!F36</f>
        <v/>
      </c>
      <c r="G293" s="272">
        <f>'100m.Eng'!A36</f>
        <v>0</v>
      </c>
      <c r="H293" s="153" t="s">
        <v>307</v>
      </c>
      <c r="I293" s="266"/>
      <c r="J293" s="147" t="str">
        <f>'YARIŞMA BİLGİLERİ'!$F$21</f>
        <v>Yıldız Erkekler</v>
      </c>
      <c r="K293" s="267" t="str">
        <f t="shared" si="12"/>
        <v>İzmir-2013-14 Öğretim Yılı Okullararası Puanlı  Atletizm Türkiye Birinciliği Yarışmaları</v>
      </c>
      <c r="L293" s="151" t="str">
        <f>'100m.Eng'!N$4</f>
        <v>1 Haziran 2014 11.20</v>
      </c>
      <c r="M293" s="151" t="s">
        <v>588</v>
      </c>
    </row>
    <row r="294" spans="1:13" s="268" customFormat="1" ht="26.25" customHeight="1">
      <c r="A294" s="145">
        <v>544</v>
      </c>
      <c r="B294" s="269" t="s">
        <v>429</v>
      </c>
      <c r="C294" s="271" t="str">
        <f>'100m.Eng'!C37</f>
        <v/>
      </c>
      <c r="D294" s="273" t="str">
        <f>'100m.Eng'!D37</f>
        <v/>
      </c>
      <c r="E294" s="273" t="str">
        <f>'100m.Eng'!E37</f>
        <v/>
      </c>
      <c r="F294" s="274" t="str">
        <f>'100m.Eng'!F37</f>
        <v/>
      </c>
      <c r="G294" s="272">
        <f>'100m.Eng'!A37</f>
        <v>0</v>
      </c>
      <c r="H294" s="153" t="s">
        <v>307</v>
      </c>
      <c r="I294" s="266"/>
      <c r="J294" s="147" t="str">
        <f>'YARIŞMA BİLGİLERİ'!$F$21</f>
        <v>Yıldız Erkekler</v>
      </c>
      <c r="K294" s="267" t="str">
        <f t="shared" si="12"/>
        <v>İzmir-2013-14 Öğretim Yılı Okullararası Puanlı  Atletizm Türkiye Birinciliği Yarışmaları</v>
      </c>
      <c r="L294" s="151" t="str">
        <f>'100m.Eng'!N$4</f>
        <v>1 Haziran 2014 11.20</v>
      </c>
      <c r="M294" s="151" t="s">
        <v>588</v>
      </c>
    </row>
    <row r="295" spans="1:13" s="268" customFormat="1" ht="26.25" customHeight="1">
      <c r="A295" s="145">
        <v>545</v>
      </c>
      <c r="B295" s="269" t="s">
        <v>429</v>
      </c>
      <c r="C295" s="271" t="str">
        <f>'100m.Eng'!C38</f>
        <v/>
      </c>
      <c r="D295" s="273" t="str">
        <f>'100m.Eng'!D38</f>
        <v/>
      </c>
      <c r="E295" s="273" t="str">
        <f>'100m.Eng'!E38</f>
        <v/>
      </c>
      <c r="F295" s="274" t="str">
        <f>'100m.Eng'!F38</f>
        <v/>
      </c>
      <c r="G295" s="272">
        <f>'100m.Eng'!A38</f>
        <v>0</v>
      </c>
      <c r="H295" s="153" t="s">
        <v>307</v>
      </c>
      <c r="I295" s="266"/>
      <c r="J295" s="147" t="str">
        <f>'YARIŞMA BİLGİLERİ'!$F$21</f>
        <v>Yıldız Erkekler</v>
      </c>
      <c r="K295" s="267" t="str">
        <f t="shared" si="12"/>
        <v>İzmir-2013-14 Öğretim Yılı Okullararası Puanlı  Atletizm Türkiye Birinciliği Yarışmaları</v>
      </c>
      <c r="L295" s="151" t="str">
        <f>'100m.Eng'!N$4</f>
        <v>1 Haziran 2014 11.20</v>
      </c>
      <c r="M295" s="151" t="s">
        <v>588</v>
      </c>
    </row>
    <row r="296" spans="1:13" s="268" customFormat="1" ht="26.25" customHeight="1">
      <c r="A296" s="145">
        <v>546</v>
      </c>
      <c r="B296" s="269" t="s">
        <v>429</v>
      </c>
      <c r="C296" s="271" t="str">
        <f>'100m.Eng'!C39</f>
        <v/>
      </c>
      <c r="D296" s="273" t="str">
        <f>'100m.Eng'!D39</f>
        <v/>
      </c>
      <c r="E296" s="273" t="str">
        <f>'100m.Eng'!E39</f>
        <v/>
      </c>
      <c r="F296" s="274" t="str">
        <f>'100m.Eng'!F39</f>
        <v/>
      </c>
      <c r="G296" s="272">
        <f>'100m.Eng'!A39</f>
        <v>0</v>
      </c>
      <c r="H296" s="153" t="s">
        <v>307</v>
      </c>
      <c r="I296" s="266"/>
      <c r="J296" s="147" t="str">
        <f>'YARIŞMA BİLGİLERİ'!$F$21</f>
        <v>Yıldız Erkekler</v>
      </c>
      <c r="K296" s="267" t="str">
        <f t="shared" si="12"/>
        <v>İzmir-2013-14 Öğretim Yılı Okullararası Puanlı  Atletizm Türkiye Birinciliği Yarışmaları</v>
      </c>
      <c r="L296" s="151" t="str">
        <f>'100m.Eng'!N$4</f>
        <v>1 Haziran 2014 11.20</v>
      </c>
      <c r="M296" s="151" t="s">
        <v>588</v>
      </c>
    </row>
    <row r="297" spans="1:13" s="268" customFormat="1" ht="26.25" customHeight="1">
      <c r="A297" s="145">
        <v>547</v>
      </c>
      <c r="B297" s="269" t="s">
        <v>429</v>
      </c>
      <c r="C297" s="271" t="str">
        <f>'100m.Eng'!C40</f>
        <v/>
      </c>
      <c r="D297" s="273" t="str">
        <f>'100m.Eng'!D40</f>
        <v/>
      </c>
      <c r="E297" s="273" t="str">
        <f>'100m.Eng'!E40</f>
        <v/>
      </c>
      <c r="F297" s="274" t="str">
        <f>'100m.Eng'!F40</f>
        <v/>
      </c>
      <c r="G297" s="272">
        <f>'100m.Eng'!A40</f>
        <v>0</v>
      </c>
      <c r="H297" s="153" t="s">
        <v>307</v>
      </c>
      <c r="I297" s="266"/>
      <c r="J297" s="147" t="str">
        <f>'YARIŞMA BİLGİLERİ'!$F$21</f>
        <v>Yıldız Erkekler</v>
      </c>
      <c r="K297" s="267" t="str">
        <f t="shared" si="12"/>
        <v>İzmir-2013-14 Öğretim Yılı Okullararası Puanlı  Atletizm Türkiye Birinciliği Yarışmaları</v>
      </c>
      <c r="L297" s="151" t="str">
        <f>'100m.Eng'!N$4</f>
        <v>1 Haziran 2014 11.20</v>
      </c>
      <c r="M297" s="151" t="s">
        <v>588</v>
      </c>
    </row>
    <row r="298" spans="1:13" s="268" customFormat="1" ht="26.25" customHeight="1">
      <c r="A298" s="145">
        <v>548</v>
      </c>
      <c r="B298" s="269" t="s">
        <v>429</v>
      </c>
      <c r="C298" s="271" t="str">
        <f>'100m.Eng'!C41</f>
        <v/>
      </c>
      <c r="D298" s="273" t="str">
        <f>'100m.Eng'!D41</f>
        <v/>
      </c>
      <c r="E298" s="273" t="str">
        <f>'100m.Eng'!E41</f>
        <v/>
      </c>
      <c r="F298" s="274" t="str">
        <f>'100m.Eng'!F41</f>
        <v/>
      </c>
      <c r="G298" s="272">
        <f>'100m.Eng'!A41</f>
        <v>0</v>
      </c>
      <c r="H298" s="153" t="s">
        <v>307</v>
      </c>
      <c r="I298" s="266"/>
      <c r="J298" s="147" t="str">
        <f>'YARIŞMA BİLGİLERİ'!$F$21</f>
        <v>Yıldız Erkekler</v>
      </c>
      <c r="K298" s="267" t="str">
        <f t="shared" si="12"/>
        <v>İzmir-2013-14 Öğretim Yılı Okullararası Puanlı  Atletizm Türkiye Birinciliği Yarışmaları</v>
      </c>
      <c r="L298" s="151" t="str">
        <f>'100m.Eng'!N$4</f>
        <v>1 Haziran 2014 11.20</v>
      </c>
      <c r="M298" s="151" t="s">
        <v>588</v>
      </c>
    </row>
    <row r="299" spans="1:13" s="268" customFormat="1" ht="26.25" customHeight="1">
      <c r="A299" s="145">
        <v>549</v>
      </c>
      <c r="B299" s="269" t="s">
        <v>429</v>
      </c>
      <c r="C299" s="271" t="str">
        <f>'100m.Eng'!C42</f>
        <v/>
      </c>
      <c r="D299" s="273" t="str">
        <f>'100m.Eng'!D42</f>
        <v/>
      </c>
      <c r="E299" s="273" t="str">
        <f>'100m.Eng'!E42</f>
        <v/>
      </c>
      <c r="F299" s="274" t="str">
        <f>'100m.Eng'!F42</f>
        <v/>
      </c>
      <c r="G299" s="272">
        <f>'100m.Eng'!A42</f>
        <v>0</v>
      </c>
      <c r="H299" s="153" t="s">
        <v>307</v>
      </c>
      <c r="I299" s="266"/>
      <c r="J299" s="147" t="str">
        <f>'YARIŞMA BİLGİLERİ'!$F$21</f>
        <v>Yıldız Erkekler</v>
      </c>
      <c r="K299" s="267" t="str">
        <f t="shared" si="12"/>
        <v>İzmir-2013-14 Öğretim Yılı Okullararası Puanlı  Atletizm Türkiye Birinciliği Yarışmaları</v>
      </c>
      <c r="L299" s="151" t="str">
        <f>'100m.Eng'!N$4</f>
        <v>1 Haziran 2014 11.20</v>
      </c>
      <c r="M299" s="151" t="s">
        <v>588</v>
      </c>
    </row>
    <row r="300" spans="1:13" s="268" customFormat="1" ht="26.25" customHeight="1">
      <c r="A300" s="145">
        <v>550</v>
      </c>
      <c r="B300" s="269" t="s">
        <v>429</v>
      </c>
      <c r="C300" s="271" t="str">
        <f>'100m.Eng'!C43</f>
        <v/>
      </c>
      <c r="D300" s="273" t="str">
        <f>'100m.Eng'!D43</f>
        <v/>
      </c>
      <c r="E300" s="273" t="str">
        <f>'100m.Eng'!E43</f>
        <v/>
      </c>
      <c r="F300" s="274" t="str">
        <f>'100m.Eng'!F43</f>
        <v/>
      </c>
      <c r="G300" s="272">
        <f>'100m.Eng'!A43</f>
        <v>0</v>
      </c>
      <c r="H300" s="153" t="s">
        <v>307</v>
      </c>
      <c r="I300" s="266"/>
      <c r="J300" s="147" t="str">
        <f>'YARIŞMA BİLGİLERİ'!$F$21</f>
        <v>Yıldız Erkekler</v>
      </c>
      <c r="K300" s="267" t="str">
        <f t="shared" si="12"/>
        <v>İzmir-2013-14 Öğretim Yılı Okullararası Puanlı  Atletizm Türkiye Birinciliği Yarışmaları</v>
      </c>
      <c r="L300" s="151" t="str">
        <f>'100m.Eng'!N$4</f>
        <v>1 Haziran 2014 11.20</v>
      </c>
      <c r="M300" s="151" t="s">
        <v>588</v>
      </c>
    </row>
    <row r="301" spans="1:13" s="268" customFormat="1" ht="26.25" customHeight="1">
      <c r="A301" s="145">
        <v>551</v>
      </c>
      <c r="B301" s="269" t="s">
        <v>429</v>
      </c>
      <c r="C301" s="271" t="str">
        <f>'100m.Eng'!C44</f>
        <v/>
      </c>
      <c r="D301" s="273" t="str">
        <f>'100m.Eng'!D44</f>
        <v/>
      </c>
      <c r="E301" s="273" t="str">
        <f>'100m.Eng'!E44</f>
        <v/>
      </c>
      <c r="F301" s="274" t="str">
        <f>'100m.Eng'!F44</f>
        <v/>
      </c>
      <c r="G301" s="272">
        <f>'100m.Eng'!A44</f>
        <v>0</v>
      </c>
      <c r="H301" s="153" t="s">
        <v>307</v>
      </c>
      <c r="I301" s="266"/>
      <c r="J301" s="147" t="str">
        <f>'YARIŞMA BİLGİLERİ'!$F$21</f>
        <v>Yıldız Erkekler</v>
      </c>
      <c r="K301" s="267" t="str">
        <f t="shared" si="12"/>
        <v>İzmir-2013-14 Öğretim Yılı Okullararası Puanlı  Atletizm Türkiye Birinciliği Yarışmaları</v>
      </c>
      <c r="L301" s="151" t="str">
        <f>'100m.Eng'!N$4</f>
        <v>1 Haziran 2014 11.20</v>
      </c>
      <c r="M301" s="151" t="s">
        <v>588</v>
      </c>
    </row>
    <row r="302" spans="1:13" s="268" customFormat="1" ht="26.25" customHeight="1">
      <c r="A302" s="145">
        <v>552</v>
      </c>
      <c r="B302" s="269" t="s">
        <v>572</v>
      </c>
      <c r="C302" s="271">
        <f>'2000m.'!C8</f>
        <v>36751</v>
      </c>
      <c r="D302" s="273" t="str">
        <f>'2000m.'!D8</f>
        <v>ERDEM ÖZ (F)</v>
      </c>
      <c r="E302" s="273" t="str">
        <f>'2000m.'!E8</f>
        <v>ALTINYILDIZ KOLEJİ</v>
      </c>
      <c r="F302" s="275">
        <f>'2000m.'!F8</f>
        <v>55880</v>
      </c>
      <c r="G302" s="272">
        <f>'2000m.'!A8</f>
        <v>1</v>
      </c>
      <c r="H302" s="153" t="s">
        <v>521</v>
      </c>
      <c r="I302" s="266"/>
      <c r="J302" s="147" t="str">
        <f>'YARIŞMA BİLGİLERİ'!$F$21</f>
        <v>Yıldız Erkekler</v>
      </c>
      <c r="K302" s="267" t="str">
        <f t="shared" si="12"/>
        <v>İzmir-2013-14 Öğretim Yılı Okullararası Puanlı  Atletizm Türkiye Birinciliği Yarışmaları</v>
      </c>
      <c r="L302" s="151" t="str">
        <f>'2000m.'!N$4</f>
        <v>31.Mayıs 2014 19.30</v>
      </c>
      <c r="M302" s="151" t="s">
        <v>588</v>
      </c>
    </row>
    <row r="303" spans="1:13" s="268" customFormat="1" ht="26.25" customHeight="1">
      <c r="A303" s="145">
        <v>553</v>
      </c>
      <c r="B303" s="269" t="s">
        <v>572</v>
      </c>
      <c r="C303" s="271">
        <f>'2000m.'!C9</f>
        <v>36526</v>
      </c>
      <c r="D303" s="273" t="str">
        <f>'2000m.'!D9</f>
        <v>RECEP AKDAĞ (F)</v>
      </c>
      <c r="E303" s="273" t="str">
        <f>'2000m.'!E9</f>
        <v>BİFA ORTAOKULU</v>
      </c>
      <c r="F303" s="275">
        <f>'2000m.'!F9</f>
        <v>55939</v>
      </c>
      <c r="G303" s="272">
        <f>'2000m.'!A9</f>
        <v>2</v>
      </c>
      <c r="H303" s="153" t="s">
        <v>521</v>
      </c>
      <c r="I303" s="266"/>
      <c r="J303" s="147" t="str">
        <f>'YARIŞMA BİLGİLERİ'!$F$21</f>
        <v>Yıldız Erkekler</v>
      </c>
      <c r="K303" s="267" t="str">
        <f t="shared" si="12"/>
        <v>İzmir-2013-14 Öğretim Yılı Okullararası Puanlı  Atletizm Türkiye Birinciliği Yarışmaları</v>
      </c>
      <c r="L303" s="151" t="str">
        <f>'2000m.'!N$4</f>
        <v>31.Mayıs 2014 19.30</v>
      </c>
      <c r="M303" s="151" t="s">
        <v>588</v>
      </c>
    </row>
    <row r="304" spans="1:13" s="268" customFormat="1" ht="26.25" customHeight="1">
      <c r="A304" s="145">
        <v>554</v>
      </c>
      <c r="B304" s="269" t="s">
        <v>572</v>
      </c>
      <c r="C304" s="271">
        <f>'2000m.'!C10</f>
        <v>36868</v>
      </c>
      <c r="D304" s="273" t="str">
        <f>'2000m.'!D10</f>
        <v>ANIL KALAYCI (F)</v>
      </c>
      <c r="E304" s="273" t="str">
        <f>'2000m.'!E10</f>
        <v>ALTINYILDIZ KOLEJİ</v>
      </c>
      <c r="F304" s="275">
        <f>'2000m.'!F10</f>
        <v>60006</v>
      </c>
      <c r="G304" s="272">
        <f>'2000m.'!A10</f>
        <v>3</v>
      </c>
      <c r="H304" s="153" t="s">
        <v>521</v>
      </c>
      <c r="I304" s="266"/>
      <c r="J304" s="147" t="str">
        <f>'YARIŞMA BİLGİLERİ'!$F$21</f>
        <v>Yıldız Erkekler</v>
      </c>
      <c r="K304" s="267" t="str">
        <f t="shared" si="12"/>
        <v>İzmir-2013-14 Öğretim Yılı Okullararası Puanlı  Atletizm Türkiye Birinciliği Yarışmaları</v>
      </c>
      <c r="L304" s="151" t="str">
        <f>'2000m.'!N$4</f>
        <v>31.Mayıs 2014 19.30</v>
      </c>
      <c r="M304" s="151" t="s">
        <v>588</v>
      </c>
    </row>
    <row r="305" spans="1:13" s="268" customFormat="1" ht="26.25" customHeight="1">
      <c r="A305" s="145">
        <v>555</v>
      </c>
      <c r="B305" s="269" t="s">
        <v>572</v>
      </c>
      <c r="C305" s="271">
        <f>'2000m.'!C11</f>
        <v>36526</v>
      </c>
      <c r="D305" s="273" t="str">
        <f>'2000m.'!D11</f>
        <v>ONUR PUSA (F)</v>
      </c>
      <c r="E305" s="273" t="str">
        <f>'2000m.'!E11</f>
        <v>DOĞANLAR HACI KANDIR ORTAOKULU</v>
      </c>
      <c r="F305" s="275">
        <f>'2000m.'!F11</f>
        <v>60303</v>
      </c>
      <c r="G305" s="272">
        <f>'2000m.'!A11</f>
        <v>4</v>
      </c>
      <c r="H305" s="153" t="s">
        <v>521</v>
      </c>
      <c r="I305" s="266"/>
      <c r="J305" s="147" t="str">
        <f>'YARIŞMA BİLGİLERİ'!$F$21</f>
        <v>Yıldız Erkekler</v>
      </c>
      <c r="K305" s="267" t="str">
        <f t="shared" si="12"/>
        <v>İzmir-2013-14 Öğretim Yılı Okullararası Puanlı  Atletizm Türkiye Birinciliği Yarışmaları</v>
      </c>
      <c r="L305" s="151" t="str">
        <f>'2000m.'!N$4</f>
        <v>31.Mayıs 2014 19.30</v>
      </c>
      <c r="M305" s="151" t="s">
        <v>588</v>
      </c>
    </row>
    <row r="306" spans="1:13" s="268" customFormat="1" ht="26.25" customHeight="1">
      <c r="A306" s="145">
        <v>556</v>
      </c>
      <c r="B306" s="269" t="s">
        <v>572</v>
      </c>
      <c r="C306" s="271">
        <f>'2000m.'!C12</f>
        <v>36526</v>
      </c>
      <c r="D306" s="273" t="str">
        <f>'2000m.'!D12</f>
        <v>FEVZİ YILDIZ</v>
      </c>
      <c r="E306" s="273" t="str">
        <f>'2000m.'!E12</f>
        <v>BURSA ZÜBEYDE HANIM ORTAOKULU</v>
      </c>
      <c r="F306" s="275">
        <f>'2000m.'!F12</f>
        <v>61128</v>
      </c>
      <c r="G306" s="272">
        <f>'2000m.'!A12</f>
        <v>5</v>
      </c>
      <c r="H306" s="153" t="s">
        <v>521</v>
      </c>
      <c r="I306" s="266"/>
      <c r="J306" s="147" t="str">
        <f>'YARIŞMA BİLGİLERİ'!$F$21</f>
        <v>Yıldız Erkekler</v>
      </c>
      <c r="K306" s="267" t="str">
        <f t="shared" si="12"/>
        <v>İzmir-2013-14 Öğretim Yılı Okullararası Puanlı  Atletizm Türkiye Birinciliği Yarışmaları</v>
      </c>
      <c r="L306" s="151" t="str">
        <f>'2000m.'!N$4</f>
        <v>31.Mayıs 2014 19.30</v>
      </c>
      <c r="M306" s="151" t="s">
        <v>588</v>
      </c>
    </row>
    <row r="307" spans="1:13" s="268" customFormat="1" ht="26.25" customHeight="1">
      <c r="A307" s="145">
        <v>557</v>
      </c>
      <c r="B307" s="269" t="s">
        <v>572</v>
      </c>
      <c r="C307" s="271">
        <f>'2000m.'!C13</f>
        <v>36610</v>
      </c>
      <c r="D307" s="273" t="str">
        <f>'2000m.'!D13</f>
        <v>İBRAHİM ÖZEVİN</v>
      </c>
      <c r="E307" s="273" t="str">
        <f>'2000m.'!E13</f>
        <v>SİİRT OSMAN DEMİR ORTAOKULU</v>
      </c>
      <c r="F307" s="275">
        <f>'2000m.'!F13</f>
        <v>61273</v>
      </c>
      <c r="G307" s="272">
        <f>'2000m.'!A13</f>
        <v>6</v>
      </c>
      <c r="H307" s="153" t="s">
        <v>521</v>
      </c>
      <c r="I307" s="266"/>
      <c r="J307" s="147" t="str">
        <f>'YARIŞMA BİLGİLERİ'!$F$21</f>
        <v>Yıldız Erkekler</v>
      </c>
      <c r="K307" s="267" t="str">
        <f t="shared" si="12"/>
        <v>İzmir-2013-14 Öğretim Yılı Okullararası Puanlı  Atletizm Türkiye Birinciliği Yarışmaları</v>
      </c>
      <c r="L307" s="151" t="str">
        <f>'2000m.'!N$4</f>
        <v>31.Mayıs 2014 19.30</v>
      </c>
      <c r="M307" s="151" t="s">
        <v>588</v>
      </c>
    </row>
    <row r="308" spans="1:13" s="268" customFormat="1" ht="26.25" customHeight="1">
      <c r="A308" s="145">
        <v>558</v>
      </c>
      <c r="B308" s="269" t="s">
        <v>572</v>
      </c>
      <c r="C308" s="271">
        <f>'2000m.'!C14</f>
        <v>36526</v>
      </c>
      <c r="D308" s="273" t="str">
        <f>'2000m.'!D14</f>
        <v>ADEM AKDOĞAN</v>
      </c>
      <c r="E308" s="273" t="str">
        <f>'2000m.'!E14</f>
        <v>ESKİŞEHİR-ŞEHİT ALİ GAFFAR OKKAN ORTAOKULU</v>
      </c>
      <c r="F308" s="275">
        <f>'2000m.'!F14</f>
        <v>61373</v>
      </c>
      <c r="G308" s="272">
        <f>'2000m.'!A14</f>
        <v>7</v>
      </c>
      <c r="H308" s="153" t="s">
        <v>521</v>
      </c>
      <c r="I308" s="266"/>
      <c r="J308" s="147" t="str">
        <f>'YARIŞMA BİLGİLERİ'!$F$21</f>
        <v>Yıldız Erkekler</v>
      </c>
      <c r="K308" s="267" t="str">
        <f t="shared" si="12"/>
        <v>İzmir-2013-14 Öğretim Yılı Okullararası Puanlı  Atletizm Türkiye Birinciliği Yarışmaları</v>
      </c>
      <c r="L308" s="151" t="str">
        <f>'2000m.'!N$4</f>
        <v>31.Mayıs 2014 19.30</v>
      </c>
      <c r="M308" s="151" t="s">
        <v>588</v>
      </c>
    </row>
    <row r="309" spans="1:13" s="268" customFormat="1" ht="26.25" customHeight="1">
      <c r="A309" s="145">
        <v>559</v>
      </c>
      <c r="B309" s="269" t="s">
        <v>572</v>
      </c>
      <c r="C309" s="271">
        <f>'2000m.'!C15</f>
        <v>36892</v>
      </c>
      <c r="D309" s="273" t="str">
        <f>'2000m.'!D15</f>
        <v>MAHMUT CAN KURTARAN</v>
      </c>
      <c r="E309" s="273" t="str">
        <f>'2000m.'!E15</f>
        <v>GAZİANTEP HATİCE BÜYÜKBEŞE ORT.</v>
      </c>
      <c r="F309" s="275">
        <f>'2000m.'!F15</f>
        <v>61582</v>
      </c>
      <c r="G309" s="272">
        <f>'2000m.'!A15</f>
        <v>8</v>
      </c>
      <c r="H309" s="153" t="s">
        <v>521</v>
      </c>
      <c r="I309" s="266"/>
      <c r="J309" s="147" t="str">
        <f>'YARIŞMA BİLGİLERİ'!$F$21</f>
        <v>Yıldız Erkekler</v>
      </c>
      <c r="K309" s="267" t="str">
        <f t="shared" si="12"/>
        <v>İzmir-2013-14 Öğretim Yılı Okullararası Puanlı  Atletizm Türkiye Birinciliği Yarışmaları</v>
      </c>
      <c r="L309" s="151" t="str">
        <f>'2000m.'!N$4</f>
        <v>31.Mayıs 2014 19.30</v>
      </c>
      <c r="M309" s="151" t="s">
        <v>588</v>
      </c>
    </row>
    <row r="310" spans="1:13" s="268" customFormat="1" ht="26.25" customHeight="1">
      <c r="A310" s="145">
        <v>560</v>
      </c>
      <c r="B310" s="269" t="s">
        <v>572</v>
      </c>
      <c r="C310" s="271">
        <f>'2000m.'!C16</f>
        <v>36526</v>
      </c>
      <c r="D310" s="273" t="str">
        <f>'2000m.'!D16</f>
        <v>BATUHAN YAŞAR</v>
      </c>
      <c r="E310" s="273" t="str">
        <f>'2000m.'!E16</f>
        <v>ANKARA MEHMET EMİN YURDAKUL ORTAOKULU</v>
      </c>
      <c r="F310" s="275">
        <f>'2000m.'!F16</f>
        <v>61640</v>
      </c>
      <c r="G310" s="272">
        <f>'2000m.'!A16</f>
        <v>9</v>
      </c>
      <c r="H310" s="153" t="s">
        <v>521</v>
      </c>
      <c r="I310" s="266"/>
      <c r="J310" s="147" t="str">
        <f>'YARIŞMA BİLGİLERİ'!$F$21</f>
        <v>Yıldız Erkekler</v>
      </c>
      <c r="K310" s="267" t="str">
        <f t="shared" si="12"/>
        <v>İzmir-2013-14 Öğretim Yılı Okullararası Puanlı  Atletizm Türkiye Birinciliği Yarışmaları</v>
      </c>
      <c r="L310" s="151" t="str">
        <f>'2000m.'!N$4</f>
        <v>31.Mayıs 2014 19.30</v>
      </c>
      <c r="M310" s="151" t="s">
        <v>588</v>
      </c>
    </row>
    <row r="311" spans="1:13" s="268" customFormat="1" ht="26.25" customHeight="1">
      <c r="A311" s="145">
        <v>561</v>
      </c>
      <c r="B311" s="269" t="s">
        <v>572</v>
      </c>
      <c r="C311" s="271">
        <f>'2000m.'!C17</f>
        <v>36537</v>
      </c>
      <c r="D311" s="273" t="str">
        <f>'2000m.'!D17</f>
        <v>Murat DOĞAN</v>
      </c>
      <c r="E311" s="273" t="str">
        <f>'2000m.'!E17</f>
        <v>SİVAS ZİYA GÖKALP O.O</v>
      </c>
      <c r="F311" s="275">
        <f>'2000m.'!F17</f>
        <v>62066</v>
      </c>
      <c r="G311" s="272">
        <f>'2000m.'!A17</f>
        <v>10</v>
      </c>
      <c r="H311" s="153" t="s">
        <v>521</v>
      </c>
      <c r="I311" s="266"/>
      <c r="J311" s="147" t="str">
        <f>'YARIŞMA BİLGİLERİ'!$F$21</f>
        <v>Yıldız Erkekler</v>
      </c>
      <c r="K311" s="267" t="str">
        <f t="shared" ref="K311:K374" si="13">CONCATENATE(K$1,"-",A$1)</f>
        <v>İzmir-2013-14 Öğretim Yılı Okullararası Puanlı  Atletizm Türkiye Birinciliği Yarışmaları</v>
      </c>
      <c r="L311" s="151" t="str">
        <f>'2000m.'!N$4</f>
        <v>31.Mayıs 2014 19.30</v>
      </c>
      <c r="M311" s="151" t="s">
        <v>588</v>
      </c>
    </row>
    <row r="312" spans="1:13" s="268" customFormat="1" ht="26.25" customHeight="1">
      <c r="A312" s="145">
        <v>562</v>
      </c>
      <c r="B312" s="269" t="s">
        <v>572</v>
      </c>
      <c r="C312" s="271">
        <f>'2000m.'!C18</f>
        <v>36526</v>
      </c>
      <c r="D312" s="273" t="str">
        <f>'2000m.'!D18</f>
        <v>MEHMET CELİL DURMAZ (F)</v>
      </c>
      <c r="E312" s="273" t="str">
        <f>'2000m.'!E18</f>
        <v>SABİHA GÖKÇEN ORTAOKULU</v>
      </c>
      <c r="F312" s="275">
        <f>'2000m.'!F18</f>
        <v>62092</v>
      </c>
      <c r="G312" s="272">
        <f>'2000m.'!A18</f>
        <v>11</v>
      </c>
      <c r="H312" s="153" t="s">
        <v>521</v>
      </c>
      <c r="I312" s="266"/>
      <c r="J312" s="147" t="str">
        <f>'YARIŞMA BİLGİLERİ'!$F$21</f>
        <v>Yıldız Erkekler</v>
      </c>
      <c r="K312" s="267" t="str">
        <f t="shared" si="13"/>
        <v>İzmir-2013-14 Öğretim Yılı Okullararası Puanlı  Atletizm Türkiye Birinciliği Yarışmaları</v>
      </c>
      <c r="L312" s="151" t="str">
        <f>'2000m.'!N$4</f>
        <v>31.Mayıs 2014 19.30</v>
      </c>
      <c r="M312" s="151" t="s">
        <v>588</v>
      </c>
    </row>
    <row r="313" spans="1:13" s="268" customFormat="1" ht="26.25" customHeight="1">
      <c r="A313" s="145">
        <v>563</v>
      </c>
      <c r="B313" s="269" t="s">
        <v>572</v>
      </c>
      <c r="C313" s="271">
        <f>'2000m.'!C19</f>
        <v>36667</v>
      </c>
      <c r="D313" s="273" t="str">
        <f>'2000m.'!D19</f>
        <v>BURAK GÜRGEN</v>
      </c>
      <c r="E313" s="273" t="str">
        <f>'2000m.'!E19</f>
        <v>İSTANBUL-PENDİK 75.YIL MESUT YILMAZ ORTA O.</v>
      </c>
      <c r="F313" s="275">
        <f>'2000m.'!F19</f>
        <v>62689</v>
      </c>
      <c r="G313" s="272">
        <f>'2000m.'!A19</f>
        <v>12</v>
      </c>
      <c r="H313" s="153" t="s">
        <v>521</v>
      </c>
      <c r="I313" s="266"/>
      <c r="J313" s="147" t="str">
        <f>'YARIŞMA BİLGİLERİ'!$F$21</f>
        <v>Yıldız Erkekler</v>
      </c>
      <c r="K313" s="267" t="str">
        <f t="shared" si="13"/>
        <v>İzmir-2013-14 Öğretim Yılı Okullararası Puanlı  Atletizm Türkiye Birinciliği Yarışmaları</v>
      </c>
      <c r="L313" s="151" t="str">
        <f>'2000m.'!N$4</f>
        <v>31.Mayıs 2014 19.30</v>
      </c>
      <c r="M313" s="151" t="s">
        <v>588</v>
      </c>
    </row>
    <row r="314" spans="1:13" s="268" customFormat="1" ht="26.25" customHeight="1">
      <c r="A314" s="145">
        <v>564</v>
      </c>
      <c r="B314" s="269" t="s">
        <v>572</v>
      </c>
      <c r="C314" s="271">
        <f>'2000m.'!C20</f>
        <v>37457</v>
      </c>
      <c r="D314" s="273" t="str">
        <f>'2000m.'!D20</f>
        <v>MEZHER GÜLER</v>
      </c>
      <c r="E314" s="273" t="str">
        <f>'2000m.'!E20</f>
        <v>MUŞ NAMIK KEMAL YBO</v>
      </c>
      <c r="F314" s="275">
        <f>'2000m.'!F20</f>
        <v>63618</v>
      </c>
      <c r="G314" s="272">
        <f>'2000m.'!A20</f>
        <v>13</v>
      </c>
      <c r="H314" s="153" t="s">
        <v>521</v>
      </c>
      <c r="I314" s="266"/>
      <c r="J314" s="147" t="str">
        <f>'YARIŞMA BİLGİLERİ'!$F$21</f>
        <v>Yıldız Erkekler</v>
      </c>
      <c r="K314" s="267" t="str">
        <f t="shared" si="13"/>
        <v>İzmir-2013-14 Öğretim Yılı Okullararası Puanlı  Atletizm Türkiye Birinciliği Yarışmaları</v>
      </c>
      <c r="L314" s="151" t="str">
        <f>'2000m.'!N$4</f>
        <v>31.Mayıs 2014 19.30</v>
      </c>
      <c r="M314" s="151" t="s">
        <v>588</v>
      </c>
    </row>
    <row r="315" spans="1:13" s="268" customFormat="1" ht="26.25" customHeight="1">
      <c r="A315" s="145">
        <v>565</v>
      </c>
      <c r="B315" s="269" t="s">
        <v>572</v>
      </c>
      <c r="C315" s="271">
        <f>'2000m.'!C21</f>
        <v>36526</v>
      </c>
      <c r="D315" s="273" t="str">
        <f>'2000m.'!D21</f>
        <v>ABDURRAHİM KARAGÖZ</v>
      </c>
      <c r="E315" s="273" t="str">
        <f>'2000m.'!E21</f>
        <v>İZMİR-ŞEHİT TEĞMEN MURAT ARSLANTÜRK ORTAOKULU</v>
      </c>
      <c r="F315" s="275">
        <f>'2000m.'!F21</f>
        <v>63933</v>
      </c>
      <c r="G315" s="272">
        <f>'2000m.'!A21</f>
        <v>14</v>
      </c>
      <c r="H315" s="153" t="s">
        <v>521</v>
      </c>
      <c r="I315" s="266"/>
      <c r="J315" s="147" t="str">
        <f>'YARIŞMA BİLGİLERİ'!$F$21</f>
        <v>Yıldız Erkekler</v>
      </c>
      <c r="K315" s="267" t="str">
        <f t="shared" si="13"/>
        <v>İzmir-2013-14 Öğretim Yılı Okullararası Puanlı  Atletizm Türkiye Birinciliği Yarışmaları</v>
      </c>
      <c r="L315" s="151" t="str">
        <f>'2000m.'!N$4</f>
        <v>31.Mayıs 2014 19.30</v>
      </c>
      <c r="M315" s="151" t="s">
        <v>588</v>
      </c>
    </row>
    <row r="316" spans="1:13" s="268" customFormat="1" ht="26.25" customHeight="1">
      <c r="A316" s="145">
        <v>566</v>
      </c>
      <c r="B316" s="269" t="s">
        <v>572</v>
      </c>
      <c r="C316" s="271">
        <f>'2000m.'!C22</f>
        <v>36773</v>
      </c>
      <c r="D316" s="273" t="str">
        <f>'2000m.'!D22</f>
        <v>ATAKAN TİKTAŞ</v>
      </c>
      <c r="E316" s="273" t="str">
        <f>'2000m.'!E22</f>
        <v>İZMİR-EVİN LEBLEBİCİOĞLU ORTAOKULU</v>
      </c>
      <c r="F316" s="275">
        <f>'2000m.'!F22</f>
        <v>64167</v>
      </c>
      <c r="G316" s="272">
        <f>'2000m.'!A22</f>
        <v>15</v>
      </c>
      <c r="H316" s="153" t="s">
        <v>521</v>
      </c>
      <c r="I316" s="266"/>
      <c r="J316" s="147" t="str">
        <f>'YARIŞMA BİLGİLERİ'!$F$21</f>
        <v>Yıldız Erkekler</v>
      </c>
      <c r="K316" s="267" t="str">
        <f t="shared" si="13"/>
        <v>İzmir-2013-14 Öğretim Yılı Okullararası Puanlı  Atletizm Türkiye Birinciliği Yarışmaları</v>
      </c>
      <c r="L316" s="151" t="str">
        <f>'2000m.'!N$4</f>
        <v>31.Mayıs 2014 19.30</v>
      </c>
      <c r="M316" s="151" t="s">
        <v>588</v>
      </c>
    </row>
    <row r="317" spans="1:13" s="268" customFormat="1" ht="26.25" customHeight="1">
      <c r="A317" s="145">
        <v>567</v>
      </c>
      <c r="B317" s="269" t="s">
        <v>572</v>
      </c>
      <c r="C317" s="271">
        <f>'2000m.'!C23</f>
        <v>36597</v>
      </c>
      <c r="D317" s="273" t="str">
        <f>'2000m.'!D23</f>
        <v>İBRAHİM ÇENGEL</v>
      </c>
      <c r="E317" s="273" t="str">
        <f>'2000m.'!E23</f>
        <v>KKTC YAKIN DOĞU KOLEJİ</v>
      </c>
      <c r="F317" s="275">
        <f>'2000m.'!F23</f>
        <v>64328</v>
      </c>
      <c r="G317" s="272">
        <f>'2000m.'!A23</f>
        <v>16</v>
      </c>
      <c r="H317" s="153" t="s">
        <v>521</v>
      </c>
      <c r="I317" s="266"/>
      <c r="J317" s="147" t="str">
        <f>'YARIŞMA BİLGİLERİ'!$F$21</f>
        <v>Yıldız Erkekler</v>
      </c>
      <c r="K317" s="267" t="str">
        <f t="shared" si="13"/>
        <v>İzmir-2013-14 Öğretim Yılı Okullararası Puanlı  Atletizm Türkiye Birinciliği Yarışmaları</v>
      </c>
      <c r="L317" s="151" t="str">
        <f>'2000m.'!N$4</f>
        <v>31.Mayıs 2014 19.30</v>
      </c>
      <c r="M317" s="151" t="s">
        <v>588</v>
      </c>
    </row>
    <row r="318" spans="1:13" s="268" customFormat="1" ht="26.25" customHeight="1">
      <c r="A318" s="145">
        <v>568</v>
      </c>
      <c r="B318" s="269" t="s">
        <v>572</v>
      </c>
      <c r="C318" s="271">
        <f>'2000m.'!C24</f>
        <v>36557</v>
      </c>
      <c r="D318" s="273" t="str">
        <f>'2000m.'!D24</f>
        <v>İLHAN YAVUZ</v>
      </c>
      <c r="E318" s="273" t="str">
        <f>'2000m.'!E24</f>
        <v>ADANA ŞEHIT İDRIS GÜLER ORTAOKULU</v>
      </c>
      <c r="F318" s="275">
        <f>'2000m.'!F24</f>
        <v>64924</v>
      </c>
      <c r="G318" s="272">
        <f>'2000m.'!A24</f>
        <v>17</v>
      </c>
      <c r="H318" s="153" t="s">
        <v>521</v>
      </c>
      <c r="I318" s="266"/>
      <c r="J318" s="147" t="str">
        <f>'YARIŞMA BİLGİLERİ'!$F$21</f>
        <v>Yıldız Erkekler</v>
      </c>
      <c r="K318" s="267" t="str">
        <f t="shared" si="13"/>
        <v>İzmir-2013-14 Öğretim Yılı Okullararası Puanlı  Atletizm Türkiye Birinciliği Yarışmaları</v>
      </c>
      <c r="L318" s="151" t="str">
        <f>'2000m.'!N$4</f>
        <v>31.Mayıs 2014 19.30</v>
      </c>
      <c r="M318" s="151" t="s">
        <v>588</v>
      </c>
    </row>
    <row r="319" spans="1:13" s="268" customFormat="1" ht="26.25" customHeight="1">
      <c r="A319" s="145">
        <v>569</v>
      </c>
      <c r="B319" s="269" t="s">
        <v>572</v>
      </c>
      <c r="C319" s="271">
        <f>'2000m.'!C25</f>
        <v>36896</v>
      </c>
      <c r="D319" s="273" t="str">
        <f>'2000m.'!D25</f>
        <v>HAMZA YILMAZ</v>
      </c>
      <c r="E319" s="273" t="str">
        <f>'2000m.'!E25</f>
        <v>MERSİN-SİLİFKE ATATÜRK ORTAOKULU</v>
      </c>
      <c r="F319" s="275">
        <f>'2000m.'!F25</f>
        <v>65268</v>
      </c>
      <c r="G319" s="272">
        <f>'2000m.'!A25</f>
        <v>18</v>
      </c>
      <c r="H319" s="153" t="s">
        <v>521</v>
      </c>
      <c r="I319" s="266"/>
      <c r="J319" s="147" t="str">
        <f>'YARIŞMA BİLGİLERİ'!$F$21</f>
        <v>Yıldız Erkekler</v>
      </c>
      <c r="K319" s="267" t="str">
        <f t="shared" si="13"/>
        <v>İzmir-2013-14 Öğretim Yılı Okullararası Puanlı  Atletizm Türkiye Birinciliği Yarışmaları</v>
      </c>
      <c r="L319" s="151" t="str">
        <f>'2000m.'!N$4</f>
        <v>31.Mayıs 2014 19.30</v>
      </c>
      <c r="M319" s="151" t="s">
        <v>588</v>
      </c>
    </row>
    <row r="320" spans="1:13" s="268" customFormat="1" ht="26.25" customHeight="1">
      <c r="A320" s="145">
        <v>570</v>
      </c>
      <c r="B320" s="269" t="s">
        <v>572</v>
      </c>
      <c r="C320" s="271">
        <f>'2000m.'!C26</f>
        <v>36791</v>
      </c>
      <c r="D320" s="273" t="str">
        <f>'2000m.'!D26</f>
        <v>OSMAN N. KUL</v>
      </c>
      <c r="E320" s="273" t="str">
        <f>'2000m.'!E26</f>
        <v>SAMSUN- İLKADIM TICARET VE SANAYI ODASI  ORTAOKULU</v>
      </c>
      <c r="F320" s="275">
        <f>'2000m.'!F26</f>
        <v>65500</v>
      </c>
      <c r="G320" s="272">
        <f>'2000m.'!A26</f>
        <v>19</v>
      </c>
      <c r="H320" s="153" t="s">
        <v>521</v>
      </c>
      <c r="I320" s="266"/>
      <c r="J320" s="147" t="str">
        <f>'YARIŞMA BİLGİLERİ'!$F$21</f>
        <v>Yıldız Erkekler</v>
      </c>
      <c r="K320" s="267" t="str">
        <f t="shared" si="13"/>
        <v>İzmir-2013-14 Öğretim Yılı Okullararası Puanlı  Atletizm Türkiye Birinciliği Yarışmaları</v>
      </c>
      <c r="L320" s="151" t="str">
        <f>'2000m.'!N$4</f>
        <v>31.Mayıs 2014 19.30</v>
      </c>
      <c r="M320" s="151" t="s">
        <v>588</v>
      </c>
    </row>
    <row r="321" spans="1:13" s="268" customFormat="1" ht="26.25" customHeight="1">
      <c r="A321" s="145">
        <v>571</v>
      </c>
      <c r="B321" s="269" t="s">
        <v>572</v>
      </c>
      <c r="C321" s="271">
        <f>'2000m.'!C27</f>
        <v>36526</v>
      </c>
      <c r="D321" s="273" t="str">
        <f>'2000m.'!D27</f>
        <v>ADEM AÇIK</v>
      </c>
      <c r="E321" s="273" t="str">
        <f>'2000m.'!E27</f>
        <v>İSTANBUL NAMIKKEMAL O O</v>
      </c>
      <c r="F321" s="275">
        <f>'2000m.'!F27</f>
        <v>65854</v>
      </c>
      <c r="G321" s="272">
        <f>'2000m.'!A27</f>
        <v>20</v>
      </c>
      <c r="H321" s="153" t="s">
        <v>521</v>
      </c>
      <c r="I321" s="266"/>
      <c r="J321" s="147" t="str">
        <f>'YARIŞMA BİLGİLERİ'!$F$21</f>
        <v>Yıldız Erkekler</v>
      </c>
      <c r="K321" s="267" t="str">
        <f t="shared" si="13"/>
        <v>İzmir-2013-14 Öğretim Yılı Okullararası Puanlı  Atletizm Türkiye Birinciliği Yarışmaları</v>
      </c>
      <c r="L321" s="151" t="str">
        <f>'2000m.'!N$4</f>
        <v>31.Mayıs 2014 19.30</v>
      </c>
      <c r="M321" s="151" t="s">
        <v>588</v>
      </c>
    </row>
    <row r="322" spans="1:13" s="268" customFormat="1" ht="26.25" customHeight="1">
      <c r="A322" s="145">
        <v>572</v>
      </c>
      <c r="B322" s="269" t="s">
        <v>572</v>
      </c>
      <c r="C322" s="271">
        <f>'2000m.'!C28</f>
        <v>36716</v>
      </c>
      <c r="D322" s="273" t="str">
        <f>'2000m.'!D28</f>
        <v>ALİ RÜŞLÜ</v>
      </c>
      <c r="E322" s="273" t="str">
        <f>'2000m.'!E28</f>
        <v>KKTC OĞUZ VELİ ORTAOKULU</v>
      </c>
      <c r="F322" s="275">
        <f>'2000m.'!F28</f>
        <v>70363</v>
      </c>
      <c r="G322" s="272">
        <f>'2000m.'!A28</f>
        <v>21</v>
      </c>
      <c r="H322" s="153" t="s">
        <v>521</v>
      </c>
      <c r="I322" s="266"/>
      <c r="J322" s="147" t="str">
        <f>'YARIŞMA BİLGİLERİ'!$F$21</f>
        <v>Yıldız Erkekler</v>
      </c>
      <c r="K322" s="267" t="str">
        <f t="shared" si="13"/>
        <v>İzmir-2013-14 Öğretim Yılı Okullararası Puanlı  Atletizm Türkiye Birinciliği Yarışmaları</v>
      </c>
      <c r="L322" s="151" t="str">
        <f>'2000m.'!N$4</f>
        <v>31.Mayıs 2014 19.30</v>
      </c>
      <c r="M322" s="151" t="s">
        <v>588</v>
      </c>
    </row>
    <row r="323" spans="1:13" s="268" customFormat="1" ht="26.25" customHeight="1">
      <c r="A323" s="145">
        <v>573</v>
      </c>
      <c r="B323" s="269" t="s">
        <v>572</v>
      </c>
      <c r="C323" s="271">
        <f>'2000m.'!C29</f>
        <v>36892</v>
      </c>
      <c r="D323" s="273" t="str">
        <f>'2000m.'!D29</f>
        <v>ALİ HUSSEİN AMER (F)</v>
      </c>
      <c r="E323" s="273" t="str">
        <f>'2000m.'!E29</f>
        <v>ŞEKER ORTAOKULU</v>
      </c>
      <c r="F323" s="275" t="str">
        <f>'2000m.'!F29</f>
        <v>DNS</v>
      </c>
      <c r="G323" s="272" t="str">
        <f>'2000m.'!A29</f>
        <v>-</v>
      </c>
      <c r="H323" s="153" t="s">
        <v>521</v>
      </c>
      <c r="I323" s="266"/>
      <c r="J323" s="147" t="str">
        <f>'YARIŞMA BİLGİLERİ'!$F$21</f>
        <v>Yıldız Erkekler</v>
      </c>
      <c r="K323" s="267" t="str">
        <f t="shared" si="13"/>
        <v>İzmir-2013-14 Öğretim Yılı Okullararası Puanlı  Atletizm Türkiye Birinciliği Yarışmaları</v>
      </c>
      <c r="L323" s="151" t="str">
        <f>'2000m.'!N$4</f>
        <v>31.Mayıs 2014 19.30</v>
      </c>
      <c r="M323" s="151" t="s">
        <v>588</v>
      </c>
    </row>
    <row r="324" spans="1:13" s="268" customFormat="1" ht="26.25" customHeight="1">
      <c r="A324" s="145">
        <v>574</v>
      </c>
      <c r="B324" s="269" t="s">
        <v>572</v>
      </c>
      <c r="C324" s="271" t="str">
        <f>'2000m.'!C30</f>
        <v/>
      </c>
      <c r="D324" s="273" t="str">
        <f>'2000m.'!D30</f>
        <v/>
      </c>
      <c r="E324" s="273" t="str">
        <f>'2000m.'!E30</f>
        <v/>
      </c>
      <c r="F324" s="275" t="str">
        <f>'2000m.'!F30</f>
        <v/>
      </c>
      <c r="G324" s="272">
        <f>'2000m.'!A30</f>
        <v>0</v>
      </c>
      <c r="H324" s="153" t="s">
        <v>521</v>
      </c>
      <c r="I324" s="266"/>
      <c r="J324" s="147" t="str">
        <f>'YARIŞMA BİLGİLERİ'!$F$21</f>
        <v>Yıldız Erkekler</v>
      </c>
      <c r="K324" s="267" t="str">
        <f t="shared" si="13"/>
        <v>İzmir-2013-14 Öğretim Yılı Okullararası Puanlı  Atletizm Türkiye Birinciliği Yarışmaları</v>
      </c>
      <c r="L324" s="151" t="str">
        <f>'2000m.'!N$4</f>
        <v>31.Mayıs 2014 19.30</v>
      </c>
      <c r="M324" s="151" t="s">
        <v>588</v>
      </c>
    </row>
    <row r="325" spans="1:13" s="268" customFormat="1" ht="26.25" customHeight="1">
      <c r="A325" s="145">
        <v>575</v>
      </c>
      <c r="B325" s="269" t="s">
        <v>572</v>
      </c>
      <c r="C325" s="271" t="str">
        <f>'2000m.'!C31</f>
        <v/>
      </c>
      <c r="D325" s="273" t="str">
        <f>'2000m.'!D31</f>
        <v/>
      </c>
      <c r="E325" s="273" t="str">
        <f>'2000m.'!E31</f>
        <v/>
      </c>
      <c r="F325" s="275" t="str">
        <f>'2000m.'!F31</f>
        <v/>
      </c>
      <c r="G325" s="272">
        <f>'2000m.'!A31</f>
        <v>0</v>
      </c>
      <c r="H325" s="153" t="s">
        <v>521</v>
      </c>
      <c r="I325" s="266"/>
      <c r="J325" s="147" t="str">
        <f>'YARIŞMA BİLGİLERİ'!$F$21</f>
        <v>Yıldız Erkekler</v>
      </c>
      <c r="K325" s="267" t="str">
        <f t="shared" si="13"/>
        <v>İzmir-2013-14 Öğretim Yılı Okullararası Puanlı  Atletizm Türkiye Birinciliği Yarışmaları</v>
      </c>
      <c r="L325" s="151" t="str">
        <f>'2000m.'!N$4</f>
        <v>31.Mayıs 2014 19.30</v>
      </c>
      <c r="M325" s="151" t="s">
        <v>588</v>
      </c>
    </row>
    <row r="326" spans="1:13" s="268" customFormat="1" ht="26.25" customHeight="1">
      <c r="A326" s="145">
        <v>576</v>
      </c>
      <c r="B326" s="269" t="s">
        <v>572</v>
      </c>
      <c r="C326" s="271" t="str">
        <f>'2000m.'!C32</f>
        <v/>
      </c>
      <c r="D326" s="273" t="str">
        <f>'2000m.'!D32</f>
        <v/>
      </c>
      <c r="E326" s="273" t="str">
        <f>'2000m.'!E32</f>
        <v/>
      </c>
      <c r="F326" s="275" t="str">
        <f>'2000m.'!F32</f>
        <v/>
      </c>
      <c r="G326" s="272">
        <f>'2000m.'!A32</f>
        <v>0</v>
      </c>
      <c r="H326" s="153" t="s">
        <v>521</v>
      </c>
      <c r="I326" s="266"/>
      <c r="J326" s="147" t="str">
        <f>'YARIŞMA BİLGİLERİ'!$F$21</f>
        <v>Yıldız Erkekler</v>
      </c>
      <c r="K326" s="267" t="str">
        <f t="shared" si="13"/>
        <v>İzmir-2013-14 Öğretim Yılı Okullararası Puanlı  Atletizm Türkiye Birinciliği Yarışmaları</v>
      </c>
      <c r="L326" s="151" t="str">
        <f>'2000m.'!N$4</f>
        <v>31.Mayıs 2014 19.30</v>
      </c>
      <c r="M326" s="151" t="s">
        <v>588</v>
      </c>
    </row>
    <row r="327" spans="1:13" s="268" customFormat="1" ht="26.25" customHeight="1">
      <c r="A327" s="145">
        <v>577</v>
      </c>
      <c r="B327" s="269" t="s">
        <v>572</v>
      </c>
      <c r="C327" s="271" t="str">
        <f>'2000m.'!C33</f>
        <v/>
      </c>
      <c r="D327" s="273" t="str">
        <f>'2000m.'!D33</f>
        <v/>
      </c>
      <c r="E327" s="273" t="str">
        <f>'2000m.'!E33</f>
        <v/>
      </c>
      <c r="F327" s="275" t="str">
        <f>'2000m.'!F33</f>
        <v/>
      </c>
      <c r="G327" s="272">
        <f>'2000m.'!A33</f>
        <v>0</v>
      </c>
      <c r="H327" s="153" t="s">
        <v>521</v>
      </c>
      <c r="I327" s="266"/>
      <c r="J327" s="147" t="str">
        <f>'YARIŞMA BİLGİLERİ'!$F$21</f>
        <v>Yıldız Erkekler</v>
      </c>
      <c r="K327" s="267" t="str">
        <f t="shared" si="13"/>
        <v>İzmir-2013-14 Öğretim Yılı Okullararası Puanlı  Atletizm Türkiye Birinciliği Yarışmaları</v>
      </c>
      <c r="L327" s="151" t="str">
        <f>'2000m.'!N$4</f>
        <v>31.Mayıs 2014 19.30</v>
      </c>
      <c r="M327" s="151" t="s">
        <v>588</v>
      </c>
    </row>
    <row r="328" spans="1:13" s="268" customFormat="1" ht="26.25" customHeight="1">
      <c r="A328" s="145">
        <v>578</v>
      </c>
      <c r="B328" s="269" t="s">
        <v>572</v>
      </c>
      <c r="C328" s="271" t="str">
        <f>'2000m.'!C34</f>
        <v/>
      </c>
      <c r="D328" s="273" t="str">
        <f>'2000m.'!D34</f>
        <v/>
      </c>
      <c r="E328" s="273" t="str">
        <f>'2000m.'!E34</f>
        <v/>
      </c>
      <c r="F328" s="275" t="str">
        <f>'2000m.'!F34</f>
        <v/>
      </c>
      <c r="G328" s="272">
        <f>'2000m.'!A34</f>
        <v>0</v>
      </c>
      <c r="H328" s="153" t="s">
        <v>521</v>
      </c>
      <c r="I328" s="266"/>
      <c r="J328" s="147" t="str">
        <f>'YARIŞMA BİLGİLERİ'!$F$21</f>
        <v>Yıldız Erkekler</v>
      </c>
      <c r="K328" s="267" t="str">
        <f t="shared" si="13"/>
        <v>İzmir-2013-14 Öğretim Yılı Okullararası Puanlı  Atletizm Türkiye Birinciliği Yarışmaları</v>
      </c>
      <c r="L328" s="151" t="str">
        <f>'2000m.'!N$4</f>
        <v>31.Mayıs 2014 19.30</v>
      </c>
      <c r="M328" s="151" t="s">
        <v>588</v>
      </c>
    </row>
    <row r="329" spans="1:13" s="268" customFormat="1" ht="26.25" customHeight="1">
      <c r="A329" s="145">
        <v>579</v>
      </c>
      <c r="B329" s="269" t="s">
        <v>572</v>
      </c>
      <c r="C329" s="271" t="str">
        <f>'2000m.'!C35</f>
        <v/>
      </c>
      <c r="D329" s="273" t="str">
        <f>'2000m.'!D35</f>
        <v/>
      </c>
      <c r="E329" s="273" t="str">
        <f>'2000m.'!E35</f>
        <v/>
      </c>
      <c r="F329" s="275" t="str">
        <f>'2000m.'!F35</f>
        <v/>
      </c>
      <c r="G329" s="272">
        <f>'2000m.'!A35</f>
        <v>0</v>
      </c>
      <c r="H329" s="153" t="s">
        <v>521</v>
      </c>
      <c r="I329" s="266"/>
      <c r="J329" s="147" t="str">
        <f>'YARIŞMA BİLGİLERİ'!$F$21</f>
        <v>Yıldız Erkekler</v>
      </c>
      <c r="K329" s="267" t="str">
        <f t="shared" si="13"/>
        <v>İzmir-2013-14 Öğretim Yılı Okullararası Puanlı  Atletizm Türkiye Birinciliği Yarışmaları</v>
      </c>
      <c r="L329" s="151" t="str">
        <f>'2000m.'!N$4</f>
        <v>31.Mayıs 2014 19.30</v>
      </c>
      <c r="M329" s="151" t="s">
        <v>588</v>
      </c>
    </row>
    <row r="330" spans="1:13" s="268" customFormat="1" ht="26.25" customHeight="1">
      <c r="A330" s="145">
        <v>580</v>
      </c>
      <c r="B330" s="269" t="s">
        <v>572</v>
      </c>
      <c r="C330" s="271" t="str">
        <f>'2000m.'!C36</f>
        <v/>
      </c>
      <c r="D330" s="273" t="str">
        <f>'2000m.'!D36</f>
        <v/>
      </c>
      <c r="E330" s="273" t="str">
        <f>'2000m.'!E36</f>
        <v/>
      </c>
      <c r="F330" s="275" t="str">
        <f>'2000m.'!F36</f>
        <v/>
      </c>
      <c r="G330" s="272">
        <f>'2000m.'!A36</f>
        <v>0</v>
      </c>
      <c r="H330" s="153" t="s">
        <v>521</v>
      </c>
      <c r="I330" s="266"/>
      <c r="J330" s="147" t="str">
        <f>'YARIŞMA BİLGİLERİ'!$F$21</f>
        <v>Yıldız Erkekler</v>
      </c>
      <c r="K330" s="267" t="str">
        <f t="shared" si="13"/>
        <v>İzmir-2013-14 Öğretim Yılı Okullararası Puanlı  Atletizm Türkiye Birinciliği Yarışmaları</v>
      </c>
      <c r="L330" s="151" t="str">
        <f>'2000m.'!N$4</f>
        <v>31.Mayıs 2014 19.30</v>
      </c>
      <c r="M330" s="151" t="s">
        <v>588</v>
      </c>
    </row>
    <row r="331" spans="1:13" s="268" customFormat="1" ht="26.25" customHeight="1">
      <c r="A331" s="145">
        <v>581</v>
      </c>
      <c r="B331" s="269" t="s">
        <v>572</v>
      </c>
      <c r="C331" s="271" t="str">
        <f>'2000m.'!C37</f>
        <v/>
      </c>
      <c r="D331" s="273" t="str">
        <f>'2000m.'!D37</f>
        <v/>
      </c>
      <c r="E331" s="273" t="str">
        <f>'2000m.'!E37</f>
        <v/>
      </c>
      <c r="F331" s="275" t="str">
        <f>'2000m.'!F37</f>
        <v/>
      </c>
      <c r="G331" s="272">
        <f>'2000m.'!A37</f>
        <v>0</v>
      </c>
      <c r="H331" s="153" t="s">
        <v>521</v>
      </c>
      <c r="I331" s="266"/>
      <c r="J331" s="147" t="str">
        <f>'YARIŞMA BİLGİLERİ'!$F$21</f>
        <v>Yıldız Erkekler</v>
      </c>
      <c r="K331" s="267" t="str">
        <f t="shared" si="13"/>
        <v>İzmir-2013-14 Öğretim Yılı Okullararası Puanlı  Atletizm Türkiye Birinciliği Yarışmaları</v>
      </c>
      <c r="L331" s="151" t="str">
        <f>'2000m.'!N$4</f>
        <v>31.Mayıs 2014 19.30</v>
      </c>
      <c r="M331" s="151" t="s">
        <v>588</v>
      </c>
    </row>
    <row r="332" spans="1:13" s="268" customFormat="1" ht="26.25" customHeight="1">
      <c r="A332" s="145">
        <v>582</v>
      </c>
      <c r="B332" s="269" t="s">
        <v>572</v>
      </c>
      <c r="C332" s="271" t="str">
        <f>'2000m.'!C38</f>
        <v/>
      </c>
      <c r="D332" s="273" t="str">
        <f>'2000m.'!D38</f>
        <v/>
      </c>
      <c r="E332" s="273" t="str">
        <f>'2000m.'!E38</f>
        <v/>
      </c>
      <c r="F332" s="275" t="str">
        <f>'2000m.'!F38</f>
        <v/>
      </c>
      <c r="G332" s="272">
        <f>'2000m.'!A38</f>
        <v>0</v>
      </c>
      <c r="H332" s="153" t="s">
        <v>521</v>
      </c>
      <c r="I332" s="266"/>
      <c r="J332" s="147" t="str">
        <f>'YARIŞMA BİLGİLERİ'!$F$21</f>
        <v>Yıldız Erkekler</v>
      </c>
      <c r="K332" s="267" t="str">
        <f t="shared" si="13"/>
        <v>İzmir-2013-14 Öğretim Yılı Okullararası Puanlı  Atletizm Türkiye Birinciliği Yarışmaları</v>
      </c>
      <c r="L332" s="151" t="str">
        <f>'2000m.'!N$4</f>
        <v>31.Mayıs 2014 19.30</v>
      </c>
      <c r="M332" s="151" t="s">
        <v>588</v>
      </c>
    </row>
    <row r="333" spans="1:13" s="268" customFormat="1" ht="26.25" customHeight="1">
      <c r="A333" s="145">
        <v>583</v>
      </c>
      <c r="B333" s="269" t="s">
        <v>572</v>
      </c>
      <c r="C333" s="271" t="str">
        <f>'2000m.'!C39</f>
        <v/>
      </c>
      <c r="D333" s="273" t="str">
        <f>'2000m.'!D39</f>
        <v/>
      </c>
      <c r="E333" s="273" t="str">
        <f>'2000m.'!E39</f>
        <v/>
      </c>
      <c r="F333" s="275" t="str">
        <f>'2000m.'!F39</f>
        <v/>
      </c>
      <c r="G333" s="272">
        <f>'2000m.'!A39</f>
        <v>0</v>
      </c>
      <c r="H333" s="153" t="s">
        <v>521</v>
      </c>
      <c r="I333" s="266"/>
      <c r="J333" s="147" t="str">
        <f>'YARIŞMA BİLGİLERİ'!$F$21</f>
        <v>Yıldız Erkekler</v>
      </c>
      <c r="K333" s="267" t="str">
        <f t="shared" si="13"/>
        <v>İzmir-2013-14 Öğretim Yılı Okullararası Puanlı  Atletizm Türkiye Birinciliği Yarışmaları</v>
      </c>
      <c r="L333" s="151" t="str">
        <f>'2000m.'!N$4</f>
        <v>31.Mayıs 2014 19.30</v>
      </c>
      <c r="M333" s="151" t="s">
        <v>588</v>
      </c>
    </row>
    <row r="334" spans="1:13" s="268" customFormat="1" ht="26.25" customHeight="1">
      <c r="A334" s="145">
        <v>584</v>
      </c>
      <c r="B334" s="269" t="s">
        <v>572</v>
      </c>
      <c r="C334" s="271" t="str">
        <f>'2000m.'!C40</f>
        <v/>
      </c>
      <c r="D334" s="273" t="str">
        <f>'2000m.'!D40</f>
        <v/>
      </c>
      <c r="E334" s="273" t="str">
        <f>'2000m.'!E40</f>
        <v/>
      </c>
      <c r="F334" s="275" t="str">
        <f>'2000m.'!F40</f>
        <v/>
      </c>
      <c r="G334" s="272">
        <f>'2000m.'!A40</f>
        <v>0</v>
      </c>
      <c r="H334" s="153" t="s">
        <v>521</v>
      </c>
      <c r="I334" s="266"/>
      <c r="J334" s="147" t="str">
        <f>'YARIŞMA BİLGİLERİ'!$F$21</f>
        <v>Yıldız Erkekler</v>
      </c>
      <c r="K334" s="267" t="str">
        <f t="shared" si="13"/>
        <v>İzmir-2013-14 Öğretim Yılı Okullararası Puanlı  Atletizm Türkiye Birinciliği Yarışmaları</v>
      </c>
      <c r="L334" s="151" t="str">
        <f>'2000m.'!N$4</f>
        <v>31.Mayıs 2014 19.30</v>
      </c>
      <c r="M334" s="151" t="s">
        <v>588</v>
      </c>
    </row>
    <row r="335" spans="1:13" s="268" customFormat="1" ht="26.25" customHeight="1">
      <c r="A335" s="145">
        <v>585</v>
      </c>
      <c r="B335" s="269" t="s">
        <v>572</v>
      </c>
      <c r="C335" s="271" t="str">
        <f>'2000m.'!C41</f>
        <v/>
      </c>
      <c r="D335" s="273" t="str">
        <f>'2000m.'!D41</f>
        <v/>
      </c>
      <c r="E335" s="273" t="str">
        <f>'2000m.'!E41</f>
        <v/>
      </c>
      <c r="F335" s="275" t="str">
        <f>'2000m.'!F41</f>
        <v/>
      </c>
      <c r="G335" s="272">
        <f>'2000m.'!A41</f>
        <v>0</v>
      </c>
      <c r="H335" s="153" t="s">
        <v>521</v>
      </c>
      <c r="I335" s="266"/>
      <c r="J335" s="147" t="str">
        <f>'YARIŞMA BİLGİLERİ'!$F$21</f>
        <v>Yıldız Erkekler</v>
      </c>
      <c r="K335" s="267" t="str">
        <f t="shared" si="13"/>
        <v>İzmir-2013-14 Öğretim Yılı Okullararası Puanlı  Atletizm Türkiye Birinciliği Yarışmaları</v>
      </c>
      <c r="L335" s="151" t="str">
        <f>'2000m.'!N$4</f>
        <v>31.Mayıs 2014 19.30</v>
      </c>
      <c r="M335" s="151" t="s">
        <v>588</v>
      </c>
    </row>
    <row r="336" spans="1:13" s="268" customFormat="1" ht="26.25" customHeight="1">
      <c r="A336" s="145">
        <v>586</v>
      </c>
      <c r="B336" s="269" t="s">
        <v>471</v>
      </c>
      <c r="C336" s="271" t="str">
        <f>'300m.'!C8</f>
        <v>-</v>
      </c>
      <c r="D336" s="273" t="str">
        <f>'300m.'!D8</f>
        <v>KAMURAN ÖZEN (F)</v>
      </c>
      <c r="E336" s="273" t="str">
        <f>'300m.'!E8</f>
        <v>24 KASIM ORTAOKULU</v>
      </c>
      <c r="F336" s="274">
        <f>'300m.'!F8</f>
        <v>3774</v>
      </c>
      <c r="G336" s="272">
        <f>'300m.'!A8</f>
        <v>1</v>
      </c>
      <c r="H336" s="153" t="s">
        <v>343</v>
      </c>
      <c r="I336" s="266"/>
      <c r="J336" s="147" t="str">
        <f>'YARIŞMA BİLGİLERİ'!$F$21</f>
        <v>Yıldız Erkekler</v>
      </c>
      <c r="K336" s="267" t="str">
        <f t="shared" si="13"/>
        <v>İzmir-2013-14 Öğretim Yılı Okullararası Puanlı  Atletizm Türkiye Birinciliği Yarışmaları</v>
      </c>
      <c r="L336" s="151" t="str">
        <f>'300m.'!N$4</f>
        <v>31.Mayıs 2014 18.30</v>
      </c>
      <c r="M336" s="151" t="s">
        <v>588</v>
      </c>
    </row>
    <row r="337" spans="1:13" s="268" customFormat="1" ht="26.25" customHeight="1">
      <c r="A337" s="145">
        <v>587</v>
      </c>
      <c r="B337" s="269" t="s">
        <v>471</v>
      </c>
      <c r="C337" s="271" t="str">
        <f>'300m.'!C9</f>
        <v>-</v>
      </c>
      <c r="D337" s="273" t="str">
        <f>'300m.'!D9</f>
        <v>RESUL ÇIBIK (F)</v>
      </c>
      <c r="E337" s="273" t="str">
        <f>'300m.'!E9</f>
        <v>ŞÜKÜFE NİHAL ORTAOKULU</v>
      </c>
      <c r="F337" s="274">
        <f>'300m.'!F9</f>
        <v>3872</v>
      </c>
      <c r="G337" s="272">
        <f>'300m.'!A9</f>
        <v>2</v>
      </c>
      <c r="H337" s="153" t="s">
        <v>343</v>
      </c>
      <c r="I337" s="266"/>
      <c r="J337" s="147" t="str">
        <f>'YARIŞMA BİLGİLERİ'!$F$21</f>
        <v>Yıldız Erkekler</v>
      </c>
      <c r="K337" s="267" t="str">
        <f t="shared" si="13"/>
        <v>İzmir-2013-14 Öğretim Yılı Okullararası Puanlı  Atletizm Türkiye Birinciliği Yarışmaları</v>
      </c>
      <c r="L337" s="151" t="str">
        <f>'300m.'!N$4</f>
        <v>31.Mayıs 2014 18.30</v>
      </c>
      <c r="M337" s="151" t="s">
        <v>588</v>
      </c>
    </row>
    <row r="338" spans="1:13" s="268" customFormat="1" ht="26.25" customHeight="1">
      <c r="A338" s="145">
        <v>588</v>
      </c>
      <c r="B338" s="269" t="s">
        <v>471</v>
      </c>
      <c r="C338" s="271">
        <f>'300m.'!C10</f>
        <v>36953</v>
      </c>
      <c r="D338" s="273" t="str">
        <f>'300m.'!D10</f>
        <v>BÜLENT TIRAK</v>
      </c>
      <c r="E338" s="273" t="str">
        <f>'300m.'!E10</f>
        <v>MERSİN-SİLİFKE ATATÜRK ORTAOKULU</v>
      </c>
      <c r="F338" s="274">
        <f>'300m.'!F10</f>
        <v>3886</v>
      </c>
      <c r="G338" s="272">
        <f>'300m.'!A10</f>
        <v>3</v>
      </c>
      <c r="H338" s="153" t="s">
        <v>343</v>
      </c>
      <c r="I338" s="266"/>
      <c r="J338" s="147" t="str">
        <f>'YARIŞMA BİLGİLERİ'!$F$21</f>
        <v>Yıldız Erkekler</v>
      </c>
      <c r="K338" s="267" t="str">
        <f t="shared" si="13"/>
        <v>İzmir-2013-14 Öğretim Yılı Okullararası Puanlı  Atletizm Türkiye Birinciliği Yarışmaları</v>
      </c>
      <c r="L338" s="151" t="str">
        <f>'300m.'!N$4</f>
        <v>31.Mayıs 2014 18.30</v>
      </c>
      <c r="M338" s="151" t="s">
        <v>588</v>
      </c>
    </row>
    <row r="339" spans="1:13" s="268" customFormat="1" ht="26.25" customHeight="1">
      <c r="A339" s="145">
        <v>589</v>
      </c>
      <c r="B339" s="269" t="s">
        <v>471</v>
      </c>
      <c r="C339" s="271">
        <f>'300m.'!C11</f>
        <v>36526</v>
      </c>
      <c r="D339" s="273" t="str">
        <f>'300m.'!D11</f>
        <v>EROL PINARBAŞ (F)</v>
      </c>
      <c r="E339" s="273" t="str">
        <f>'300m.'!E11</f>
        <v>HONAZ CUMHURİYET ORTAOKULU</v>
      </c>
      <c r="F339" s="274">
        <f>'300m.'!F11</f>
        <v>3888</v>
      </c>
      <c r="G339" s="272">
        <f>'300m.'!A11</f>
        <v>4</v>
      </c>
      <c r="H339" s="153" t="s">
        <v>343</v>
      </c>
      <c r="I339" s="266"/>
      <c r="J339" s="147" t="str">
        <f>'YARIŞMA BİLGİLERİ'!$F$21</f>
        <v>Yıldız Erkekler</v>
      </c>
      <c r="K339" s="267" t="str">
        <f t="shared" si="13"/>
        <v>İzmir-2013-14 Öğretim Yılı Okullararası Puanlı  Atletizm Türkiye Birinciliği Yarışmaları</v>
      </c>
      <c r="L339" s="151" t="str">
        <f>'300m.'!N$4</f>
        <v>31.Mayıs 2014 18.30</v>
      </c>
      <c r="M339" s="151" t="s">
        <v>588</v>
      </c>
    </row>
    <row r="340" spans="1:13" s="268" customFormat="1" ht="26.25" customHeight="1">
      <c r="A340" s="145">
        <v>590</v>
      </c>
      <c r="B340" s="269" t="s">
        <v>471</v>
      </c>
      <c r="C340" s="271">
        <f>'300m.'!C12</f>
        <v>36613</v>
      </c>
      <c r="D340" s="273" t="str">
        <f>'300m.'!D12</f>
        <v>MUSTAFA GEZER</v>
      </c>
      <c r="E340" s="273" t="str">
        <f>'300m.'!E12</f>
        <v>KKTC OĞUZ VELİ ORTAOKULU</v>
      </c>
      <c r="F340" s="274">
        <f>'300m.'!F12</f>
        <v>3907</v>
      </c>
      <c r="G340" s="272">
        <f>'300m.'!A12</f>
        <v>5</v>
      </c>
      <c r="H340" s="153" t="s">
        <v>343</v>
      </c>
      <c r="I340" s="266"/>
      <c r="J340" s="147" t="str">
        <f>'YARIŞMA BİLGİLERİ'!$F$21</f>
        <v>Yıldız Erkekler</v>
      </c>
      <c r="K340" s="267" t="str">
        <f t="shared" si="13"/>
        <v>İzmir-2013-14 Öğretim Yılı Okullararası Puanlı  Atletizm Türkiye Birinciliği Yarışmaları</v>
      </c>
      <c r="L340" s="151" t="str">
        <f>'300m.'!N$4</f>
        <v>31.Mayıs 2014 18.30</v>
      </c>
      <c r="M340" s="151" t="s">
        <v>588</v>
      </c>
    </row>
    <row r="341" spans="1:13" s="268" customFormat="1" ht="26.25" customHeight="1">
      <c r="A341" s="145">
        <v>591</v>
      </c>
      <c r="B341" s="269" t="s">
        <v>471</v>
      </c>
      <c r="C341" s="271" t="str">
        <f>'300m.'!C13</f>
        <v>01,01,2000</v>
      </c>
      <c r="D341" s="273" t="str">
        <f>'300m.'!D13</f>
        <v>YASİN İŞCAN (F)</v>
      </c>
      <c r="E341" s="273" t="str">
        <f>'300m.'!E13</f>
        <v>TOROS ORTAOKULU</v>
      </c>
      <c r="F341" s="274">
        <f>'300m.'!F13</f>
        <v>3915</v>
      </c>
      <c r="G341" s="272">
        <f>'300m.'!A13</f>
        <v>6</v>
      </c>
      <c r="H341" s="153" t="s">
        <v>343</v>
      </c>
      <c r="I341" s="266"/>
      <c r="J341" s="147" t="str">
        <f>'YARIŞMA BİLGİLERİ'!$F$21</f>
        <v>Yıldız Erkekler</v>
      </c>
      <c r="K341" s="267" t="str">
        <f t="shared" si="13"/>
        <v>İzmir-2013-14 Öğretim Yılı Okullararası Puanlı  Atletizm Türkiye Birinciliği Yarışmaları</v>
      </c>
      <c r="L341" s="151" t="str">
        <f>'300m.'!N$4</f>
        <v>31.Mayıs 2014 18.30</v>
      </c>
      <c r="M341" s="151" t="s">
        <v>588</v>
      </c>
    </row>
    <row r="342" spans="1:13" s="268" customFormat="1" ht="26.25" customHeight="1">
      <c r="A342" s="145">
        <v>592</v>
      </c>
      <c r="B342" s="269" t="s">
        <v>471</v>
      </c>
      <c r="C342" s="271">
        <f>'300m.'!C14</f>
        <v>36934</v>
      </c>
      <c r="D342" s="273" t="str">
        <f>'300m.'!D14</f>
        <v>Çağrı KARABEY</v>
      </c>
      <c r="E342" s="273" t="str">
        <f>'300m.'!E14</f>
        <v>SİVAS ZİYA GÖKALP O.O</v>
      </c>
      <c r="F342" s="274">
        <f>'300m.'!F14</f>
        <v>3925</v>
      </c>
      <c r="G342" s="272">
        <f>'300m.'!A14</f>
        <v>7</v>
      </c>
      <c r="H342" s="153" t="s">
        <v>343</v>
      </c>
      <c r="I342" s="266"/>
      <c r="J342" s="147" t="str">
        <f>'YARIŞMA BİLGİLERİ'!$F$21</f>
        <v>Yıldız Erkekler</v>
      </c>
      <c r="K342" s="267" t="str">
        <f t="shared" si="13"/>
        <v>İzmir-2013-14 Öğretim Yılı Okullararası Puanlı  Atletizm Türkiye Birinciliği Yarışmaları</v>
      </c>
      <c r="L342" s="151" t="str">
        <f>'300m.'!N$4</f>
        <v>31.Mayıs 2014 18.30</v>
      </c>
      <c r="M342" s="151" t="s">
        <v>588</v>
      </c>
    </row>
    <row r="343" spans="1:13" s="268" customFormat="1" ht="26.25" customHeight="1">
      <c r="A343" s="145">
        <v>593</v>
      </c>
      <c r="B343" s="269" t="s">
        <v>471</v>
      </c>
      <c r="C343" s="271">
        <f>'300m.'!C15</f>
        <v>36712</v>
      </c>
      <c r="D343" s="273" t="str">
        <f>'300m.'!D15</f>
        <v>HAKAN YILDIRIM (F)</v>
      </c>
      <c r="E343" s="273" t="str">
        <f>'300m.'!E15</f>
        <v>YAVUZ SELİM ORTAOKULU</v>
      </c>
      <c r="F343" s="274">
        <f>'300m.'!F15</f>
        <v>3971</v>
      </c>
      <c r="G343" s="272">
        <f>'300m.'!A15</f>
        <v>8</v>
      </c>
      <c r="H343" s="153" t="s">
        <v>343</v>
      </c>
      <c r="I343" s="266"/>
      <c r="J343" s="147" t="str">
        <f>'YARIŞMA BİLGİLERİ'!$F$21</f>
        <v>Yıldız Erkekler</v>
      </c>
      <c r="K343" s="267" t="str">
        <f t="shared" si="13"/>
        <v>İzmir-2013-14 Öğretim Yılı Okullararası Puanlı  Atletizm Türkiye Birinciliği Yarışmaları</v>
      </c>
      <c r="L343" s="151" t="str">
        <f>'300m.'!N$4</f>
        <v>31.Mayıs 2014 18.30</v>
      </c>
      <c r="M343" s="151" t="s">
        <v>588</v>
      </c>
    </row>
    <row r="344" spans="1:13" s="268" customFormat="1" ht="26.25" customHeight="1">
      <c r="A344" s="145">
        <v>594</v>
      </c>
      <c r="B344" s="269" t="s">
        <v>471</v>
      </c>
      <c r="C344" s="271">
        <f>'300m.'!C16</f>
        <v>36590</v>
      </c>
      <c r="D344" s="273" t="str">
        <f>'300m.'!D16</f>
        <v>HARUN SAPKAMAK</v>
      </c>
      <c r="E344" s="273" t="str">
        <f>'300m.'!E16</f>
        <v>SİİRT OSMAN DEMİR ORTAOKULU</v>
      </c>
      <c r="F344" s="274">
        <f>'300m.'!F16</f>
        <v>3998</v>
      </c>
      <c r="G344" s="272">
        <f>'300m.'!A16</f>
        <v>9</v>
      </c>
      <c r="H344" s="153" t="s">
        <v>343</v>
      </c>
      <c r="I344" s="266"/>
      <c r="J344" s="147" t="str">
        <f>'YARIŞMA BİLGİLERİ'!$F$21</f>
        <v>Yıldız Erkekler</v>
      </c>
      <c r="K344" s="267" t="str">
        <f t="shared" si="13"/>
        <v>İzmir-2013-14 Öğretim Yılı Okullararası Puanlı  Atletizm Türkiye Birinciliği Yarışmaları</v>
      </c>
      <c r="L344" s="151" t="str">
        <f>'300m.'!N$4</f>
        <v>31.Mayıs 2014 18.30</v>
      </c>
      <c r="M344" s="151" t="s">
        <v>588</v>
      </c>
    </row>
    <row r="345" spans="1:13" s="268" customFormat="1" ht="26.25" customHeight="1">
      <c r="A345" s="145">
        <v>595</v>
      </c>
      <c r="B345" s="269" t="s">
        <v>471</v>
      </c>
      <c r="C345" s="271">
        <f>'300m.'!C17</f>
        <v>2000</v>
      </c>
      <c r="D345" s="273" t="str">
        <f>'300m.'!D17</f>
        <v>BERAT YEŞİLYURT (F)</v>
      </c>
      <c r="E345" s="273" t="str">
        <f>'300m.'!E17</f>
        <v>HÜSEYİN ÖZENEN ORTAOKULU</v>
      </c>
      <c r="F345" s="274">
        <f>'300m.'!F17</f>
        <v>3999</v>
      </c>
      <c r="G345" s="272">
        <f>'300m.'!A17</f>
        <v>10</v>
      </c>
      <c r="H345" s="153" t="s">
        <v>343</v>
      </c>
      <c r="I345" s="266"/>
      <c r="J345" s="147" t="str">
        <f>'YARIŞMA BİLGİLERİ'!$F$21</f>
        <v>Yıldız Erkekler</v>
      </c>
      <c r="K345" s="267" t="str">
        <f t="shared" si="13"/>
        <v>İzmir-2013-14 Öğretim Yılı Okullararası Puanlı  Atletizm Türkiye Birinciliği Yarışmaları</v>
      </c>
      <c r="L345" s="151" t="str">
        <f>'300m.'!N$4</f>
        <v>31.Mayıs 2014 18.30</v>
      </c>
      <c r="M345" s="151" t="s">
        <v>588</v>
      </c>
    </row>
    <row r="346" spans="1:13" s="268" customFormat="1" ht="26.25" customHeight="1">
      <c r="A346" s="145">
        <v>596</v>
      </c>
      <c r="B346" s="269" t="s">
        <v>471</v>
      </c>
      <c r="C346" s="271">
        <f>'300m.'!C18</f>
        <v>36736</v>
      </c>
      <c r="D346" s="273" t="str">
        <f>'300m.'!D18</f>
        <v>CANER ÖZTABAK</v>
      </c>
      <c r="E346" s="273" t="str">
        <f>'300m.'!E18</f>
        <v>KKTC YAKIN DOĞU KOLEJİ</v>
      </c>
      <c r="F346" s="274">
        <f>'300m.'!F18</f>
        <v>4023</v>
      </c>
      <c r="G346" s="272">
        <f>'300m.'!A18</f>
        <v>11</v>
      </c>
      <c r="H346" s="153" t="s">
        <v>343</v>
      </c>
      <c r="I346" s="266"/>
      <c r="J346" s="147" t="str">
        <f>'YARIŞMA BİLGİLERİ'!$F$21</f>
        <v>Yıldız Erkekler</v>
      </c>
      <c r="K346" s="267" t="str">
        <f t="shared" si="13"/>
        <v>İzmir-2013-14 Öğretim Yılı Okullararası Puanlı  Atletizm Türkiye Birinciliği Yarışmaları</v>
      </c>
      <c r="L346" s="151" t="str">
        <f>'300m.'!N$4</f>
        <v>31.Mayıs 2014 18.30</v>
      </c>
      <c r="M346" s="151" t="s">
        <v>588</v>
      </c>
    </row>
    <row r="347" spans="1:13" s="268" customFormat="1" ht="26.25" customHeight="1">
      <c r="A347" s="145">
        <v>597</v>
      </c>
      <c r="B347" s="269" t="s">
        <v>471</v>
      </c>
      <c r="C347" s="271">
        <f>'300m.'!C19</f>
        <v>36526</v>
      </c>
      <c r="D347" s="273" t="str">
        <f>'300m.'!D19</f>
        <v>ALİ DOĞAN</v>
      </c>
      <c r="E347" s="273" t="str">
        <f>'300m.'!E19</f>
        <v>GAZİANTEP HATİCE BÜYÜKBEŞE ORT.</v>
      </c>
      <c r="F347" s="274">
        <f>'300m.'!F19</f>
        <v>4043</v>
      </c>
      <c r="G347" s="272">
        <f>'300m.'!A19</f>
        <v>12</v>
      </c>
      <c r="H347" s="153" t="s">
        <v>343</v>
      </c>
      <c r="I347" s="266"/>
      <c r="J347" s="147" t="str">
        <f>'YARIŞMA BİLGİLERİ'!$F$21</f>
        <v>Yıldız Erkekler</v>
      </c>
      <c r="K347" s="267" t="str">
        <f t="shared" si="13"/>
        <v>İzmir-2013-14 Öğretim Yılı Okullararası Puanlı  Atletizm Türkiye Birinciliği Yarışmaları</v>
      </c>
      <c r="L347" s="151" t="str">
        <f>'300m.'!N$4</f>
        <v>31.Mayıs 2014 18.30</v>
      </c>
      <c r="M347" s="151" t="s">
        <v>588</v>
      </c>
    </row>
    <row r="348" spans="1:13" s="268" customFormat="1" ht="26.25" customHeight="1">
      <c r="A348" s="145">
        <v>598</v>
      </c>
      <c r="B348" s="269" t="s">
        <v>471</v>
      </c>
      <c r="C348" s="271">
        <f>'300m.'!C20</f>
        <v>36534</v>
      </c>
      <c r="D348" s="273" t="str">
        <f>'300m.'!D20</f>
        <v>HASAN SALIK</v>
      </c>
      <c r="E348" s="273" t="str">
        <f>'300m.'!E20</f>
        <v>ADANA ŞEHIT İDRIS GÜLER ORTAOKULU</v>
      </c>
      <c r="F348" s="274">
        <f>'300m.'!F20</f>
        <v>4088</v>
      </c>
      <c r="G348" s="272">
        <f>'300m.'!A20</f>
        <v>13</v>
      </c>
      <c r="H348" s="153" t="s">
        <v>343</v>
      </c>
      <c r="I348" s="266"/>
      <c r="J348" s="147" t="str">
        <f>'YARIŞMA BİLGİLERİ'!$F$21</f>
        <v>Yıldız Erkekler</v>
      </c>
      <c r="K348" s="267" t="str">
        <f t="shared" si="13"/>
        <v>İzmir-2013-14 Öğretim Yılı Okullararası Puanlı  Atletizm Türkiye Birinciliği Yarışmaları</v>
      </c>
      <c r="L348" s="151" t="str">
        <f>'300m.'!N$4</f>
        <v>31.Mayıs 2014 18.30</v>
      </c>
      <c r="M348" s="151" t="s">
        <v>588</v>
      </c>
    </row>
    <row r="349" spans="1:13" s="268" customFormat="1" ht="26.25" customHeight="1">
      <c r="A349" s="145">
        <v>599</v>
      </c>
      <c r="B349" s="269" t="s">
        <v>471</v>
      </c>
      <c r="C349" s="271">
        <f>'300m.'!C21</f>
        <v>36558</v>
      </c>
      <c r="D349" s="273" t="str">
        <f>'300m.'!D21</f>
        <v>BURAK YÜCEER</v>
      </c>
      <c r="E349" s="273" t="str">
        <f>'300m.'!E21</f>
        <v>İZMİR-ŞEHİT TEĞMEN MURAT ARSLANTÜRK ORTAOKULU</v>
      </c>
      <c r="F349" s="274">
        <f>'300m.'!F21</f>
        <v>4147</v>
      </c>
      <c r="G349" s="272">
        <f>'300m.'!A21</f>
        <v>14</v>
      </c>
      <c r="H349" s="153" t="s">
        <v>343</v>
      </c>
      <c r="I349" s="266"/>
      <c r="J349" s="147" t="str">
        <f>'YARIŞMA BİLGİLERİ'!$F$21</f>
        <v>Yıldız Erkekler</v>
      </c>
      <c r="K349" s="267" t="str">
        <f t="shared" si="13"/>
        <v>İzmir-2013-14 Öğretim Yılı Okullararası Puanlı  Atletizm Türkiye Birinciliği Yarışmaları</v>
      </c>
      <c r="L349" s="151" t="str">
        <f>'300m.'!N$4</f>
        <v>31.Mayıs 2014 18.30</v>
      </c>
      <c r="M349" s="151" t="s">
        <v>588</v>
      </c>
    </row>
    <row r="350" spans="1:13" s="268" customFormat="1" ht="26.25" customHeight="1">
      <c r="A350" s="145">
        <v>600</v>
      </c>
      <c r="B350" s="269" t="s">
        <v>471</v>
      </c>
      <c r="C350" s="271">
        <f>'300m.'!C22</f>
        <v>36526</v>
      </c>
      <c r="D350" s="273" t="str">
        <f>'300m.'!D22</f>
        <v>MEHMET YAZ</v>
      </c>
      <c r="E350" s="273" t="str">
        <f>'300m.'!E22</f>
        <v>İSTANBUL NAMIKKEMAL O O</v>
      </c>
      <c r="F350" s="274">
        <f>'300m.'!F22</f>
        <v>4152</v>
      </c>
      <c r="G350" s="272">
        <f>'300m.'!A22</f>
        <v>15</v>
      </c>
      <c r="H350" s="153" t="s">
        <v>343</v>
      </c>
      <c r="I350" s="266"/>
      <c r="J350" s="147" t="str">
        <f>'YARIŞMA BİLGİLERİ'!$F$21</f>
        <v>Yıldız Erkekler</v>
      </c>
      <c r="K350" s="267" t="str">
        <f t="shared" si="13"/>
        <v>İzmir-2013-14 Öğretim Yılı Okullararası Puanlı  Atletizm Türkiye Birinciliği Yarışmaları</v>
      </c>
      <c r="L350" s="151" t="str">
        <f>'300m.'!N$4</f>
        <v>31.Mayıs 2014 18.30</v>
      </c>
      <c r="M350" s="151" t="s">
        <v>588</v>
      </c>
    </row>
    <row r="351" spans="1:13" s="268" customFormat="1" ht="26.25" customHeight="1">
      <c r="A351" s="145">
        <v>601</v>
      </c>
      <c r="B351" s="269" t="s">
        <v>471</v>
      </c>
      <c r="C351" s="271">
        <f>'300m.'!C23</f>
        <v>36683</v>
      </c>
      <c r="D351" s="273" t="str">
        <f>'300m.'!D23</f>
        <v>M. BATUHAN TAŞAR</v>
      </c>
      <c r="E351" s="273" t="str">
        <f>'300m.'!E23</f>
        <v>İSTANBUL-PENDİK 75.YIL MESUT YILMAZ ORTA O.</v>
      </c>
      <c r="F351" s="274">
        <f>'300m.'!F23</f>
        <v>4224</v>
      </c>
      <c r="G351" s="272">
        <f>'300m.'!A23</f>
        <v>16</v>
      </c>
      <c r="H351" s="153" t="s">
        <v>343</v>
      </c>
      <c r="I351" s="266"/>
      <c r="J351" s="147" t="str">
        <f>'YARIŞMA BİLGİLERİ'!$F$21</f>
        <v>Yıldız Erkekler</v>
      </c>
      <c r="K351" s="267" t="str">
        <f t="shared" si="13"/>
        <v>İzmir-2013-14 Öğretim Yılı Okullararası Puanlı  Atletizm Türkiye Birinciliği Yarışmaları</v>
      </c>
      <c r="L351" s="151" t="str">
        <f>'300m.'!N$4</f>
        <v>31.Mayıs 2014 18.30</v>
      </c>
      <c r="M351" s="151" t="s">
        <v>588</v>
      </c>
    </row>
    <row r="352" spans="1:13" s="268" customFormat="1" ht="26.25" customHeight="1">
      <c r="A352" s="145">
        <v>602</v>
      </c>
      <c r="B352" s="269" t="s">
        <v>471</v>
      </c>
      <c r="C352" s="271">
        <f>'300m.'!C24</f>
        <v>36526</v>
      </c>
      <c r="D352" s="273" t="str">
        <f>'300m.'!D24</f>
        <v>ONUR AKBİNGÖL</v>
      </c>
      <c r="E352" s="273" t="str">
        <f>'300m.'!E24</f>
        <v>MUŞ NAMIK KEMAL YBO</v>
      </c>
      <c r="F352" s="274">
        <f>'300m.'!F24</f>
        <v>4243</v>
      </c>
      <c r="G352" s="272">
        <f>'300m.'!A24</f>
        <v>17</v>
      </c>
      <c r="H352" s="153" t="s">
        <v>343</v>
      </c>
      <c r="I352" s="266"/>
      <c r="J352" s="147" t="str">
        <f>'YARIŞMA BİLGİLERİ'!$F$21</f>
        <v>Yıldız Erkekler</v>
      </c>
      <c r="K352" s="267" t="str">
        <f t="shared" si="13"/>
        <v>İzmir-2013-14 Öğretim Yılı Okullararası Puanlı  Atletizm Türkiye Birinciliği Yarışmaları</v>
      </c>
      <c r="L352" s="151" t="str">
        <f>'300m.'!N$4</f>
        <v>31.Mayıs 2014 18.30</v>
      </c>
      <c r="M352" s="151" t="s">
        <v>588</v>
      </c>
    </row>
    <row r="353" spans="1:13" s="268" customFormat="1" ht="26.25" customHeight="1">
      <c r="A353" s="145">
        <v>603</v>
      </c>
      <c r="B353" s="269" t="s">
        <v>471</v>
      </c>
      <c r="C353" s="271">
        <f>'300m.'!C25</f>
        <v>36526</v>
      </c>
      <c r="D353" s="273" t="str">
        <f>'300m.'!D25</f>
        <v>BURAK ALTAY</v>
      </c>
      <c r="E353" s="273" t="str">
        <f>'300m.'!E25</f>
        <v>ANKARA MEHMET EMİN YURDAKUL ORTAOKULU</v>
      </c>
      <c r="F353" s="274">
        <f>'300m.'!F25</f>
        <v>4253</v>
      </c>
      <c r="G353" s="272">
        <f>'300m.'!A25</f>
        <v>18</v>
      </c>
      <c r="H353" s="153" t="s">
        <v>343</v>
      </c>
      <c r="I353" s="266"/>
      <c r="J353" s="147" t="str">
        <f>'YARIŞMA BİLGİLERİ'!$F$21</f>
        <v>Yıldız Erkekler</v>
      </c>
      <c r="K353" s="267" t="str">
        <f t="shared" si="13"/>
        <v>İzmir-2013-14 Öğretim Yılı Okullararası Puanlı  Atletizm Türkiye Birinciliği Yarışmaları</v>
      </c>
      <c r="L353" s="151" t="str">
        <f>'300m.'!N$4</f>
        <v>31.Mayıs 2014 18.30</v>
      </c>
      <c r="M353" s="151" t="s">
        <v>588</v>
      </c>
    </row>
    <row r="354" spans="1:13" s="268" customFormat="1" ht="26.25" customHeight="1">
      <c r="A354" s="145">
        <v>604</v>
      </c>
      <c r="B354" s="269" t="s">
        <v>471</v>
      </c>
      <c r="C354" s="271">
        <f>'300m.'!C26</f>
        <v>36526</v>
      </c>
      <c r="D354" s="273" t="str">
        <f>'300m.'!D26</f>
        <v>MUHAMMED ÜSTÜN</v>
      </c>
      <c r="E354" s="273" t="str">
        <f>'300m.'!E26</f>
        <v>ESKİŞEHİR-ŞEHİT ALİ GAFFAR OKKAN ORTAOKULU</v>
      </c>
      <c r="F354" s="274">
        <f>'300m.'!F26</f>
        <v>4293</v>
      </c>
      <c r="G354" s="272">
        <f>'300m.'!A26</f>
        <v>19</v>
      </c>
      <c r="H354" s="153" t="s">
        <v>343</v>
      </c>
      <c r="I354" s="266"/>
      <c r="J354" s="147" t="str">
        <f>'YARIŞMA BİLGİLERİ'!$F$21</f>
        <v>Yıldız Erkekler</v>
      </c>
      <c r="K354" s="267" t="str">
        <f t="shared" si="13"/>
        <v>İzmir-2013-14 Öğretim Yılı Okullararası Puanlı  Atletizm Türkiye Birinciliği Yarışmaları</v>
      </c>
      <c r="L354" s="151" t="str">
        <f>'300m.'!N$4</f>
        <v>31.Mayıs 2014 18.30</v>
      </c>
      <c r="M354" s="151" t="s">
        <v>588</v>
      </c>
    </row>
    <row r="355" spans="1:13" s="268" customFormat="1" ht="26.25" customHeight="1">
      <c r="A355" s="145">
        <v>605</v>
      </c>
      <c r="B355" s="269" t="s">
        <v>471</v>
      </c>
      <c r="C355" s="271">
        <f>'300m.'!C27</f>
        <v>36998</v>
      </c>
      <c r="D355" s="273" t="str">
        <f>'300m.'!D27</f>
        <v>EMİN KIZILER</v>
      </c>
      <c r="E355" s="273" t="str">
        <f>'300m.'!E27</f>
        <v>İZMİR-EVİN LEBLEBİCİOĞLU ORTAOKULU</v>
      </c>
      <c r="F355" s="274">
        <f>'300m.'!F27</f>
        <v>4333</v>
      </c>
      <c r="G355" s="272">
        <f>'300m.'!A27</f>
        <v>20</v>
      </c>
      <c r="H355" s="153" t="s">
        <v>343</v>
      </c>
      <c r="I355" s="266"/>
      <c r="J355" s="147" t="str">
        <f>'YARIŞMA BİLGİLERİ'!$F$21</f>
        <v>Yıldız Erkekler</v>
      </c>
      <c r="K355" s="267" t="str">
        <f t="shared" si="13"/>
        <v>İzmir-2013-14 Öğretim Yılı Okullararası Puanlı  Atletizm Türkiye Birinciliği Yarışmaları</v>
      </c>
      <c r="L355" s="151" t="str">
        <f>'300m.'!N$4</f>
        <v>31.Mayıs 2014 18.30</v>
      </c>
      <c r="M355" s="151" t="s">
        <v>588</v>
      </c>
    </row>
    <row r="356" spans="1:13" s="268" customFormat="1" ht="26.25" customHeight="1">
      <c r="A356" s="145">
        <v>606</v>
      </c>
      <c r="B356" s="269" t="s">
        <v>471</v>
      </c>
      <c r="C356" s="271">
        <f>'300m.'!C28</f>
        <v>36641</v>
      </c>
      <c r="D356" s="273" t="str">
        <f>'300m.'!D28</f>
        <v>ORHAN TOSUN</v>
      </c>
      <c r="E356" s="273" t="str">
        <f>'300m.'!E28</f>
        <v>SAMSUN- İLKADIM TICARET VE SANAYI ODASI  ORTAOKULU</v>
      </c>
      <c r="F356" s="274">
        <f>'300m.'!F28</f>
        <v>4440</v>
      </c>
      <c r="G356" s="272">
        <f>'300m.'!A28</f>
        <v>21</v>
      </c>
      <c r="H356" s="153" t="s">
        <v>343</v>
      </c>
      <c r="I356" s="266"/>
      <c r="J356" s="147" t="str">
        <f>'YARIŞMA BİLGİLERİ'!$F$21</f>
        <v>Yıldız Erkekler</v>
      </c>
      <c r="K356" s="267" t="str">
        <f t="shared" si="13"/>
        <v>İzmir-2013-14 Öğretim Yılı Okullararası Puanlı  Atletizm Türkiye Birinciliği Yarışmaları</v>
      </c>
      <c r="L356" s="151" t="str">
        <f>'300m.'!N$4</f>
        <v>31.Mayıs 2014 18.30</v>
      </c>
      <c r="M356" s="151" t="s">
        <v>588</v>
      </c>
    </row>
    <row r="357" spans="1:13" s="268" customFormat="1" ht="26.25" customHeight="1">
      <c r="A357" s="145">
        <v>607</v>
      </c>
      <c r="B357" s="269" t="s">
        <v>471</v>
      </c>
      <c r="C357" s="271">
        <f>'300m.'!C29</f>
        <v>36617</v>
      </c>
      <c r="D357" s="273" t="str">
        <f>'300m.'!D29</f>
        <v>DOĞAN ŞİMŞEK</v>
      </c>
      <c r="E357" s="273" t="str">
        <f>'300m.'!E29</f>
        <v>BURSA ZÜBEYDE HANIM ORTAOKULU</v>
      </c>
      <c r="F357" s="274" t="str">
        <f>'300m.'!F29</f>
        <v>DNF</v>
      </c>
      <c r="G357" s="272" t="str">
        <f>'300m.'!A29</f>
        <v>-</v>
      </c>
      <c r="H357" s="153" t="s">
        <v>343</v>
      </c>
      <c r="I357" s="266"/>
      <c r="J357" s="147" t="str">
        <f>'YARIŞMA BİLGİLERİ'!$F$21</f>
        <v>Yıldız Erkekler</v>
      </c>
      <c r="K357" s="267" t="str">
        <f t="shared" si="13"/>
        <v>İzmir-2013-14 Öğretim Yılı Okullararası Puanlı  Atletizm Türkiye Birinciliği Yarışmaları</v>
      </c>
      <c r="L357" s="151" t="str">
        <f>'300m.'!N$4</f>
        <v>31.Mayıs 2014 18.30</v>
      </c>
      <c r="M357" s="151" t="s">
        <v>588</v>
      </c>
    </row>
    <row r="358" spans="1:13" s="268" customFormat="1" ht="26.25" customHeight="1">
      <c r="A358" s="145">
        <v>608</v>
      </c>
      <c r="B358" s="269" t="s">
        <v>471</v>
      </c>
      <c r="C358" s="271">
        <f>'300m.'!C30</f>
        <v>36526</v>
      </c>
      <c r="D358" s="273" t="str">
        <f>'300m.'!D30</f>
        <v>KUBİLAY KARADANA (F)</v>
      </c>
      <c r="E358" s="273" t="str">
        <f>'300m.'!E30</f>
        <v>75. YIL ORTAOKULU</v>
      </c>
      <c r="F358" s="274" t="str">
        <f>'300m.'!F30</f>
        <v>DNS</v>
      </c>
      <c r="G358" s="272" t="str">
        <f>'300m.'!A30</f>
        <v>-</v>
      </c>
      <c r="H358" s="153" t="s">
        <v>343</v>
      </c>
      <c r="I358" s="266"/>
      <c r="J358" s="147" t="str">
        <f>'YARIŞMA BİLGİLERİ'!$F$21</f>
        <v>Yıldız Erkekler</v>
      </c>
      <c r="K358" s="267" t="str">
        <f t="shared" si="13"/>
        <v>İzmir-2013-14 Öğretim Yılı Okullararası Puanlı  Atletizm Türkiye Birinciliği Yarışmaları</v>
      </c>
      <c r="L358" s="151" t="str">
        <f>'300m.'!N$4</f>
        <v>31.Mayıs 2014 18.30</v>
      </c>
      <c r="M358" s="151" t="s">
        <v>588</v>
      </c>
    </row>
    <row r="359" spans="1:13" s="268" customFormat="1" ht="26.25" customHeight="1">
      <c r="A359" s="145">
        <v>609</v>
      </c>
      <c r="B359" s="269" t="s">
        <v>471</v>
      </c>
      <c r="C359" s="271" t="str">
        <f>'300m.'!C31</f>
        <v>03.08.2000</v>
      </c>
      <c r="D359" s="273" t="str">
        <f>'300m.'!D31</f>
        <v>BATUHAN GEDİK (F)</v>
      </c>
      <c r="E359" s="273" t="str">
        <f>'300m.'!E31</f>
        <v>BULANCAK ATATÜRK ORTAOKULU</v>
      </c>
      <c r="F359" s="274" t="str">
        <f>'300m.'!F31</f>
        <v>DNS</v>
      </c>
      <c r="G359" s="272" t="str">
        <f>'300m.'!A31</f>
        <v>-</v>
      </c>
      <c r="H359" s="153" t="s">
        <v>343</v>
      </c>
      <c r="I359" s="266"/>
      <c r="J359" s="147" t="str">
        <f>'YARIŞMA BİLGİLERİ'!$F$21</f>
        <v>Yıldız Erkekler</v>
      </c>
      <c r="K359" s="267" t="str">
        <f t="shared" si="13"/>
        <v>İzmir-2013-14 Öğretim Yılı Okullararası Puanlı  Atletizm Türkiye Birinciliği Yarışmaları</v>
      </c>
      <c r="L359" s="151" t="str">
        <f>'300m.'!N$4</f>
        <v>31.Mayıs 2014 18.30</v>
      </c>
      <c r="M359" s="151" t="s">
        <v>588</v>
      </c>
    </row>
    <row r="360" spans="1:13" s="268" customFormat="1" ht="26.25" customHeight="1">
      <c r="A360" s="145">
        <v>610</v>
      </c>
      <c r="B360" s="269" t="s">
        <v>471</v>
      </c>
      <c r="C360" s="271" t="str">
        <f>'300m.'!C32</f>
        <v/>
      </c>
      <c r="D360" s="273" t="str">
        <f>'300m.'!D32</f>
        <v/>
      </c>
      <c r="E360" s="273" t="str">
        <f>'300m.'!E32</f>
        <v/>
      </c>
      <c r="F360" s="274" t="str">
        <f>'300m.'!F32</f>
        <v/>
      </c>
      <c r="G360" s="272">
        <f>'300m.'!A32</f>
        <v>0</v>
      </c>
      <c r="H360" s="153" t="s">
        <v>343</v>
      </c>
      <c r="I360" s="266"/>
      <c r="J360" s="147" t="str">
        <f>'YARIŞMA BİLGİLERİ'!$F$21</f>
        <v>Yıldız Erkekler</v>
      </c>
      <c r="K360" s="267" t="str">
        <f t="shared" si="13"/>
        <v>İzmir-2013-14 Öğretim Yılı Okullararası Puanlı  Atletizm Türkiye Birinciliği Yarışmaları</v>
      </c>
      <c r="L360" s="151" t="str">
        <f>'300m.'!N$4</f>
        <v>31.Mayıs 2014 18.30</v>
      </c>
      <c r="M360" s="151" t="s">
        <v>588</v>
      </c>
    </row>
    <row r="361" spans="1:13" s="268" customFormat="1" ht="26.25" customHeight="1">
      <c r="A361" s="145">
        <v>611</v>
      </c>
      <c r="B361" s="269" t="s">
        <v>471</v>
      </c>
      <c r="C361" s="271" t="str">
        <f>'300m.'!C33</f>
        <v/>
      </c>
      <c r="D361" s="273" t="str">
        <f>'300m.'!D33</f>
        <v/>
      </c>
      <c r="E361" s="273" t="str">
        <f>'300m.'!E33</f>
        <v/>
      </c>
      <c r="F361" s="274" t="str">
        <f>'300m.'!F33</f>
        <v/>
      </c>
      <c r="G361" s="272">
        <f>'300m.'!A33</f>
        <v>0</v>
      </c>
      <c r="H361" s="153" t="s">
        <v>343</v>
      </c>
      <c r="I361" s="266"/>
      <c r="J361" s="147" t="str">
        <f>'YARIŞMA BİLGİLERİ'!$F$21</f>
        <v>Yıldız Erkekler</v>
      </c>
      <c r="K361" s="267" t="str">
        <f t="shared" si="13"/>
        <v>İzmir-2013-14 Öğretim Yılı Okullararası Puanlı  Atletizm Türkiye Birinciliği Yarışmaları</v>
      </c>
      <c r="L361" s="151" t="str">
        <f>'300m.'!N$4</f>
        <v>31.Mayıs 2014 18.30</v>
      </c>
      <c r="M361" s="151" t="s">
        <v>588</v>
      </c>
    </row>
    <row r="362" spans="1:13" s="268" customFormat="1" ht="26.25" customHeight="1">
      <c r="A362" s="145">
        <v>612</v>
      </c>
      <c r="B362" s="269" t="s">
        <v>471</v>
      </c>
      <c r="C362" s="271" t="str">
        <f>'300m.'!C34</f>
        <v/>
      </c>
      <c r="D362" s="273" t="str">
        <f>'300m.'!D34</f>
        <v/>
      </c>
      <c r="E362" s="273" t="str">
        <f>'300m.'!E34</f>
        <v/>
      </c>
      <c r="F362" s="274" t="str">
        <f>'300m.'!F34</f>
        <v/>
      </c>
      <c r="G362" s="272">
        <f>'300m.'!A34</f>
        <v>0</v>
      </c>
      <c r="H362" s="153" t="s">
        <v>343</v>
      </c>
      <c r="I362" s="266"/>
      <c r="J362" s="147" t="str">
        <f>'YARIŞMA BİLGİLERİ'!$F$21</f>
        <v>Yıldız Erkekler</v>
      </c>
      <c r="K362" s="267" t="str">
        <f t="shared" si="13"/>
        <v>İzmir-2013-14 Öğretim Yılı Okullararası Puanlı  Atletizm Türkiye Birinciliği Yarışmaları</v>
      </c>
      <c r="L362" s="151" t="str">
        <f>'300m.'!N$4</f>
        <v>31.Mayıs 2014 18.30</v>
      </c>
      <c r="M362" s="151" t="s">
        <v>588</v>
      </c>
    </row>
    <row r="363" spans="1:13" s="268" customFormat="1" ht="26.25" customHeight="1">
      <c r="A363" s="145">
        <v>613</v>
      </c>
      <c r="B363" s="269" t="s">
        <v>471</v>
      </c>
      <c r="C363" s="271" t="str">
        <f>'300m.'!C35</f>
        <v/>
      </c>
      <c r="D363" s="273" t="str">
        <f>'300m.'!D35</f>
        <v/>
      </c>
      <c r="E363" s="273" t="str">
        <f>'300m.'!E35</f>
        <v/>
      </c>
      <c r="F363" s="274" t="str">
        <f>'300m.'!F35</f>
        <v/>
      </c>
      <c r="G363" s="272">
        <f>'300m.'!A35</f>
        <v>0</v>
      </c>
      <c r="H363" s="153" t="s">
        <v>343</v>
      </c>
      <c r="I363" s="266"/>
      <c r="J363" s="147" t="str">
        <f>'YARIŞMA BİLGİLERİ'!$F$21</f>
        <v>Yıldız Erkekler</v>
      </c>
      <c r="K363" s="267" t="str">
        <f t="shared" si="13"/>
        <v>İzmir-2013-14 Öğretim Yılı Okullararası Puanlı  Atletizm Türkiye Birinciliği Yarışmaları</v>
      </c>
      <c r="L363" s="151" t="str">
        <f>'300m.'!N$4</f>
        <v>31.Mayıs 2014 18.30</v>
      </c>
      <c r="M363" s="151" t="s">
        <v>588</v>
      </c>
    </row>
    <row r="364" spans="1:13" s="268" customFormat="1" ht="26.25" customHeight="1">
      <c r="A364" s="145">
        <v>614</v>
      </c>
      <c r="B364" s="269" t="s">
        <v>471</v>
      </c>
      <c r="C364" s="271" t="str">
        <f>'300m.'!C36</f>
        <v/>
      </c>
      <c r="D364" s="273" t="str">
        <f>'300m.'!D36</f>
        <v/>
      </c>
      <c r="E364" s="273" t="str">
        <f>'300m.'!E36</f>
        <v/>
      </c>
      <c r="F364" s="274" t="str">
        <f>'300m.'!F36</f>
        <v/>
      </c>
      <c r="G364" s="272">
        <f>'300m.'!A36</f>
        <v>29</v>
      </c>
      <c r="H364" s="153" t="s">
        <v>343</v>
      </c>
      <c r="I364" s="266"/>
      <c r="J364" s="147" t="str">
        <f>'YARIŞMA BİLGİLERİ'!$F$21</f>
        <v>Yıldız Erkekler</v>
      </c>
      <c r="K364" s="267" t="str">
        <f t="shared" si="13"/>
        <v>İzmir-2013-14 Öğretim Yılı Okullararası Puanlı  Atletizm Türkiye Birinciliği Yarışmaları</v>
      </c>
      <c r="L364" s="151" t="str">
        <f>'300m.'!N$4</f>
        <v>31.Mayıs 2014 18.30</v>
      </c>
      <c r="M364" s="151" t="s">
        <v>588</v>
      </c>
    </row>
    <row r="365" spans="1:13" s="268" customFormat="1" ht="26.25" customHeight="1">
      <c r="A365" s="145">
        <v>615</v>
      </c>
      <c r="B365" s="269" t="s">
        <v>471</v>
      </c>
      <c r="C365" s="271" t="str">
        <f>'300m.'!C37</f>
        <v/>
      </c>
      <c r="D365" s="273" t="str">
        <f>'300m.'!D37</f>
        <v/>
      </c>
      <c r="E365" s="273" t="str">
        <f>'300m.'!E37</f>
        <v/>
      </c>
      <c r="F365" s="274" t="str">
        <f>'300m.'!F37</f>
        <v/>
      </c>
      <c r="G365" s="272">
        <f>'300m.'!A37</f>
        <v>30</v>
      </c>
      <c r="H365" s="153" t="s">
        <v>343</v>
      </c>
      <c r="I365" s="266"/>
      <c r="J365" s="147" t="str">
        <f>'YARIŞMA BİLGİLERİ'!$F$21</f>
        <v>Yıldız Erkekler</v>
      </c>
      <c r="K365" s="267" t="str">
        <f t="shared" si="13"/>
        <v>İzmir-2013-14 Öğretim Yılı Okullararası Puanlı  Atletizm Türkiye Birinciliği Yarışmaları</v>
      </c>
      <c r="L365" s="151" t="str">
        <f>'300m.'!N$4</f>
        <v>31.Mayıs 2014 18.30</v>
      </c>
      <c r="M365" s="151" t="s">
        <v>588</v>
      </c>
    </row>
    <row r="366" spans="1:13" s="268" customFormat="1" ht="26.25" customHeight="1">
      <c r="A366" s="145">
        <v>616</v>
      </c>
      <c r="B366" s="269" t="s">
        <v>471</v>
      </c>
      <c r="C366" s="271" t="str">
        <f>'300m.'!C38</f>
        <v/>
      </c>
      <c r="D366" s="273" t="str">
        <f>'300m.'!D38</f>
        <v/>
      </c>
      <c r="E366" s="273" t="str">
        <f>'300m.'!E38</f>
        <v/>
      </c>
      <c r="F366" s="274" t="str">
        <f>'300m.'!F38</f>
        <v/>
      </c>
      <c r="G366" s="272">
        <f>'300m.'!A38</f>
        <v>31</v>
      </c>
      <c r="H366" s="153" t="s">
        <v>343</v>
      </c>
      <c r="I366" s="266"/>
      <c r="J366" s="147" t="str">
        <f>'YARIŞMA BİLGİLERİ'!$F$21</f>
        <v>Yıldız Erkekler</v>
      </c>
      <c r="K366" s="267" t="str">
        <f t="shared" si="13"/>
        <v>İzmir-2013-14 Öğretim Yılı Okullararası Puanlı  Atletizm Türkiye Birinciliği Yarışmaları</v>
      </c>
      <c r="L366" s="151" t="str">
        <f>'300m.'!N$4</f>
        <v>31.Mayıs 2014 18.30</v>
      </c>
      <c r="M366" s="151" t="s">
        <v>588</v>
      </c>
    </row>
    <row r="367" spans="1:13" s="268" customFormat="1" ht="26.25" customHeight="1">
      <c r="A367" s="145">
        <v>617</v>
      </c>
      <c r="B367" s="269" t="s">
        <v>471</v>
      </c>
      <c r="C367" s="271" t="str">
        <f>'300m.'!C39</f>
        <v/>
      </c>
      <c r="D367" s="273" t="str">
        <f>'300m.'!D39</f>
        <v/>
      </c>
      <c r="E367" s="273" t="str">
        <f>'300m.'!E39</f>
        <v/>
      </c>
      <c r="F367" s="274" t="str">
        <f>'300m.'!F39</f>
        <v/>
      </c>
      <c r="G367" s="272">
        <f>'300m.'!A39</f>
        <v>32</v>
      </c>
      <c r="H367" s="153" t="s">
        <v>343</v>
      </c>
      <c r="I367" s="266"/>
      <c r="J367" s="147" t="str">
        <f>'YARIŞMA BİLGİLERİ'!$F$21</f>
        <v>Yıldız Erkekler</v>
      </c>
      <c r="K367" s="267" t="str">
        <f t="shared" si="13"/>
        <v>İzmir-2013-14 Öğretim Yılı Okullararası Puanlı  Atletizm Türkiye Birinciliği Yarışmaları</v>
      </c>
      <c r="L367" s="151" t="str">
        <f>'300m.'!N$4</f>
        <v>31.Mayıs 2014 18.30</v>
      </c>
      <c r="M367" s="151" t="s">
        <v>588</v>
      </c>
    </row>
    <row r="368" spans="1:13" s="268" customFormat="1" ht="26.25" customHeight="1">
      <c r="A368" s="145">
        <v>618</v>
      </c>
      <c r="B368" s="269" t="s">
        <v>471</v>
      </c>
      <c r="C368" s="271" t="str">
        <f>'300m.'!C40</f>
        <v/>
      </c>
      <c r="D368" s="273" t="str">
        <f>'300m.'!D40</f>
        <v/>
      </c>
      <c r="E368" s="273" t="str">
        <f>'300m.'!E40</f>
        <v/>
      </c>
      <c r="F368" s="274" t="str">
        <f>'300m.'!F40</f>
        <v/>
      </c>
      <c r="G368" s="272">
        <f>'300m.'!A40</f>
        <v>33</v>
      </c>
      <c r="H368" s="153" t="s">
        <v>343</v>
      </c>
      <c r="I368" s="266"/>
      <c r="J368" s="147" t="str">
        <f>'YARIŞMA BİLGİLERİ'!$F$21</f>
        <v>Yıldız Erkekler</v>
      </c>
      <c r="K368" s="267" t="str">
        <f t="shared" si="13"/>
        <v>İzmir-2013-14 Öğretim Yılı Okullararası Puanlı  Atletizm Türkiye Birinciliği Yarışmaları</v>
      </c>
      <c r="L368" s="151" t="str">
        <f>'300m.'!N$4</f>
        <v>31.Mayıs 2014 18.30</v>
      </c>
      <c r="M368" s="151" t="s">
        <v>588</v>
      </c>
    </row>
    <row r="369" spans="1:13" s="268" customFormat="1" ht="26.25" customHeight="1">
      <c r="A369" s="145">
        <v>619</v>
      </c>
      <c r="B369" s="269" t="s">
        <v>471</v>
      </c>
      <c r="C369" s="271" t="str">
        <f>'300m.'!C41</f>
        <v/>
      </c>
      <c r="D369" s="273" t="str">
        <f>'300m.'!D41</f>
        <v/>
      </c>
      <c r="E369" s="273" t="str">
        <f>'300m.'!E41</f>
        <v/>
      </c>
      <c r="F369" s="274" t="str">
        <f>'300m.'!F41</f>
        <v/>
      </c>
      <c r="G369" s="272">
        <f>'300m.'!A41</f>
        <v>34</v>
      </c>
      <c r="H369" s="153" t="s">
        <v>343</v>
      </c>
      <c r="I369" s="266"/>
      <c r="J369" s="147" t="str">
        <f>'YARIŞMA BİLGİLERİ'!$F$21</f>
        <v>Yıldız Erkekler</v>
      </c>
      <c r="K369" s="267" t="str">
        <f t="shared" si="13"/>
        <v>İzmir-2013-14 Öğretim Yılı Okullararası Puanlı  Atletizm Türkiye Birinciliği Yarışmaları</v>
      </c>
      <c r="L369" s="151" t="str">
        <f>'300m.'!N$4</f>
        <v>31.Mayıs 2014 18.30</v>
      </c>
      <c r="M369" s="151" t="s">
        <v>588</v>
      </c>
    </row>
    <row r="370" spans="1:13" s="268" customFormat="1" ht="26.25" customHeight="1">
      <c r="A370" s="145">
        <v>620</v>
      </c>
      <c r="B370" s="269" t="s">
        <v>471</v>
      </c>
      <c r="C370" s="271" t="str">
        <f>'300m.'!C42</f>
        <v/>
      </c>
      <c r="D370" s="273" t="str">
        <f>'300m.'!D42</f>
        <v/>
      </c>
      <c r="E370" s="273" t="str">
        <f>'300m.'!E42</f>
        <v/>
      </c>
      <c r="F370" s="274" t="str">
        <f>'300m.'!F42</f>
        <v/>
      </c>
      <c r="G370" s="272">
        <f>'300m.'!A42</f>
        <v>35</v>
      </c>
      <c r="H370" s="153" t="s">
        <v>343</v>
      </c>
      <c r="I370" s="266"/>
      <c r="J370" s="147" t="str">
        <f>'YARIŞMA BİLGİLERİ'!$F$21</f>
        <v>Yıldız Erkekler</v>
      </c>
      <c r="K370" s="267" t="str">
        <f t="shared" si="13"/>
        <v>İzmir-2013-14 Öğretim Yılı Okullararası Puanlı  Atletizm Türkiye Birinciliği Yarışmaları</v>
      </c>
      <c r="L370" s="151" t="str">
        <f>'300m.'!N$4</f>
        <v>31.Mayıs 2014 18.30</v>
      </c>
      <c r="M370" s="151" t="s">
        <v>588</v>
      </c>
    </row>
    <row r="371" spans="1:13" s="268" customFormat="1" ht="26.25" customHeight="1">
      <c r="A371" s="145">
        <v>621</v>
      </c>
      <c r="B371" s="269" t="s">
        <v>471</v>
      </c>
      <c r="C371" s="271" t="str">
        <f>'300m.'!C43</f>
        <v/>
      </c>
      <c r="D371" s="273" t="str">
        <f>'300m.'!D43</f>
        <v/>
      </c>
      <c r="E371" s="273" t="str">
        <f>'300m.'!E43</f>
        <v/>
      </c>
      <c r="F371" s="274" t="str">
        <f>'300m.'!F43</f>
        <v/>
      </c>
      <c r="G371" s="272">
        <f>'300m.'!A43</f>
        <v>36</v>
      </c>
      <c r="H371" s="153" t="s">
        <v>343</v>
      </c>
      <c r="I371" s="266"/>
      <c r="J371" s="147" t="str">
        <f>'YARIŞMA BİLGİLERİ'!$F$21</f>
        <v>Yıldız Erkekler</v>
      </c>
      <c r="K371" s="267" t="str">
        <f t="shared" si="13"/>
        <v>İzmir-2013-14 Öğretim Yılı Okullararası Puanlı  Atletizm Türkiye Birinciliği Yarışmaları</v>
      </c>
      <c r="L371" s="151" t="str">
        <f>'300m.'!N$4</f>
        <v>31.Mayıs 2014 18.30</v>
      </c>
      <c r="M371" s="151" t="s">
        <v>588</v>
      </c>
    </row>
    <row r="372" spans="1:13" s="268" customFormat="1" ht="26.25" customHeight="1">
      <c r="A372" s="145">
        <v>622</v>
      </c>
      <c r="B372" s="269" t="s">
        <v>471</v>
      </c>
      <c r="C372" s="271" t="str">
        <f>'300m.'!C44</f>
        <v/>
      </c>
      <c r="D372" s="273" t="str">
        <f>'300m.'!D44</f>
        <v/>
      </c>
      <c r="E372" s="273" t="str">
        <f>'300m.'!E44</f>
        <v/>
      </c>
      <c r="F372" s="274" t="str">
        <f>'300m.'!F44</f>
        <v/>
      </c>
      <c r="G372" s="272">
        <f>'300m.'!A44</f>
        <v>37</v>
      </c>
      <c r="H372" s="153" t="s">
        <v>343</v>
      </c>
      <c r="I372" s="266"/>
      <c r="J372" s="147" t="str">
        <f>'YARIŞMA BİLGİLERİ'!$F$21</f>
        <v>Yıldız Erkekler</v>
      </c>
      <c r="K372" s="267" t="str">
        <f t="shared" si="13"/>
        <v>İzmir-2013-14 Öğretim Yılı Okullararası Puanlı  Atletizm Türkiye Birinciliği Yarışmaları</v>
      </c>
      <c r="L372" s="151" t="str">
        <f>'300m.'!N$4</f>
        <v>31.Mayıs 2014 18.30</v>
      </c>
      <c r="M372" s="151" t="s">
        <v>588</v>
      </c>
    </row>
    <row r="373" spans="1:13" s="268" customFormat="1" ht="26.25" customHeight="1">
      <c r="A373" s="145">
        <v>623</v>
      </c>
      <c r="B373" s="269" t="s">
        <v>471</v>
      </c>
      <c r="C373" s="271" t="str">
        <f>'300m.'!C45</f>
        <v/>
      </c>
      <c r="D373" s="273" t="str">
        <f>'300m.'!D45</f>
        <v/>
      </c>
      <c r="E373" s="273" t="str">
        <f>'300m.'!E45</f>
        <v/>
      </c>
      <c r="F373" s="274" t="str">
        <f>'300m.'!F45</f>
        <v/>
      </c>
      <c r="G373" s="272">
        <f>'300m.'!A45</f>
        <v>38</v>
      </c>
      <c r="H373" s="153" t="s">
        <v>343</v>
      </c>
      <c r="I373" s="266"/>
      <c r="J373" s="147" t="str">
        <f>'YARIŞMA BİLGİLERİ'!$F$21</f>
        <v>Yıldız Erkekler</v>
      </c>
      <c r="K373" s="267" t="str">
        <f t="shared" si="13"/>
        <v>İzmir-2013-14 Öğretim Yılı Okullararası Puanlı  Atletizm Türkiye Birinciliği Yarışmaları</v>
      </c>
      <c r="L373" s="151" t="str">
        <f>'300m.'!N$4</f>
        <v>31.Mayıs 2014 18.30</v>
      </c>
      <c r="M373" s="151" t="s">
        <v>588</v>
      </c>
    </row>
    <row r="374" spans="1:13" s="268" customFormat="1" ht="26.25" customHeight="1">
      <c r="A374" s="145">
        <v>624</v>
      </c>
      <c r="B374" s="269" t="s">
        <v>471</v>
      </c>
      <c r="C374" s="271">
        <f>'300m.'!C46</f>
        <v>0</v>
      </c>
      <c r="D374" s="273">
        <f>'300m.'!D46</f>
        <v>0</v>
      </c>
      <c r="E374" s="273">
        <f>'300m.'!E46</f>
        <v>0</v>
      </c>
      <c r="F374" s="274">
        <f>'300m.'!F46</f>
        <v>0</v>
      </c>
      <c r="G374" s="272">
        <f>'300m.'!A46</f>
        <v>0</v>
      </c>
      <c r="H374" s="153" t="s">
        <v>343</v>
      </c>
      <c r="I374" s="266"/>
      <c r="J374" s="147" t="str">
        <f>'YARIŞMA BİLGİLERİ'!$F$21</f>
        <v>Yıldız Erkekler</v>
      </c>
      <c r="K374" s="267" t="str">
        <f t="shared" si="13"/>
        <v>İzmir-2013-14 Öğretim Yılı Okullararası Puanlı  Atletizm Türkiye Birinciliği Yarışmaları</v>
      </c>
      <c r="L374" s="151" t="str">
        <f>'300m.'!N$4</f>
        <v>31.Mayıs 2014 18.30</v>
      </c>
      <c r="M374" s="151" t="s">
        <v>588</v>
      </c>
    </row>
    <row r="375" spans="1:13" s="268" customFormat="1" ht="26.25" customHeight="1">
      <c r="A375" s="145">
        <v>625</v>
      </c>
      <c r="B375" s="269" t="s">
        <v>344</v>
      </c>
      <c r="C375" s="271" t="str">
        <f>Disk!D8</f>
        <v>-</v>
      </c>
      <c r="D375" s="273" t="str">
        <f>Disk!E8</f>
        <v>MESUT EYERTAŞ (F)</v>
      </c>
      <c r="E375" s="273" t="str">
        <f>Disk!F8</f>
        <v>HUN ORTAOKULU</v>
      </c>
      <c r="F375" s="274">
        <f>Disk!K8</f>
        <v>4293</v>
      </c>
      <c r="G375" s="272">
        <f>Disk!A8</f>
        <v>1</v>
      </c>
      <c r="H375" s="153" t="s">
        <v>344</v>
      </c>
      <c r="I375" s="280" t="str">
        <f>Disk!G$4</f>
        <v>1 Kg.</v>
      </c>
      <c r="J375" s="147" t="str">
        <f>'YARIŞMA BİLGİLERİ'!$F$21</f>
        <v>Yıldız Erkekler</v>
      </c>
      <c r="K375" s="267" t="str">
        <f t="shared" ref="K375:K422" si="14">CONCATENATE(K$1,"-",A$1)</f>
        <v>İzmir-2013-14 Öğretim Yılı Okullararası Puanlı  Atletizm Türkiye Birinciliği Yarışmaları</v>
      </c>
      <c r="L375" s="151" t="str">
        <f>Disk!J$4</f>
        <v>31.Mayıs 2014 17.00</v>
      </c>
      <c r="M375" s="151" t="s">
        <v>588</v>
      </c>
    </row>
    <row r="376" spans="1:13" s="268" customFormat="1" ht="26.25" customHeight="1">
      <c r="A376" s="145">
        <v>626</v>
      </c>
      <c r="B376" s="269" t="s">
        <v>344</v>
      </c>
      <c r="C376" s="271">
        <f>Disk!D9</f>
        <v>36526</v>
      </c>
      <c r="D376" s="273" t="str">
        <f>Disk!E9</f>
        <v>ÖKKEŞ FURKAN KARAKUZULU</v>
      </c>
      <c r="E376" s="273" t="str">
        <f>Disk!F9</f>
        <v>GAZİANTEP HATİCE BÜYÜKBEŞE ORT.</v>
      </c>
      <c r="F376" s="274">
        <f>Disk!K9</f>
        <v>3936</v>
      </c>
      <c r="G376" s="272">
        <f>Disk!A9</f>
        <v>2</v>
      </c>
      <c r="H376" s="153" t="s">
        <v>344</v>
      </c>
      <c r="I376" s="280" t="str">
        <f>Disk!G$4</f>
        <v>1 Kg.</v>
      </c>
      <c r="J376" s="147" t="str">
        <f>'YARIŞMA BİLGİLERİ'!$F$21</f>
        <v>Yıldız Erkekler</v>
      </c>
      <c r="K376" s="267" t="str">
        <f t="shared" si="14"/>
        <v>İzmir-2013-14 Öğretim Yılı Okullararası Puanlı  Atletizm Türkiye Birinciliği Yarışmaları</v>
      </c>
      <c r="L376" s="151" t="str">
        <f>Disk!J$4</f>
        <v>31.Mayıs 2014 17.00</v>
      </c>
      <c r="M376" s="151" t="s">
        <v>588</v>
      </c>
    </row>
    <row r="377" spans="1:13" s="268" customFormat="1" ht="26.25" customHeight="1">
      <c r="A377" s="145">
        <v>627</v>
      </c>
      <c r="B377" s="269" t="s">
        <v>344</v>
      </c>
      <c r="C377" s="271">
        <f>Disk!D10</f>
        <v>36731</v>
      </c>
      <c r="D377" s="273" t="str">
        <f>Disk!E10</f>
        <v>BERKAY MAĞDEN (F)</v>
      </c>
      <c r="E377" s="273" t="str">
        <f>Disk!F10</f>
        <v>BAYADI ORTAOKULU</v>
      </c>
      <c r="F377" s="274">
        <f>Disk!K10</f>
        <v>3783</v>
      </c>
      <c r="G377" s="272">
        <f>Disk!A10</f>
        <v>3</v>
      </c>
      <c r="H377" s="153" t="s">
        <v>344</v>
      </c>
      <c r="I377" s="280" t="str">
        <f>Disk!G$4</f>
        <v>1 Kg.</v>
      </c>
      <c r="J377" s="147" t="str">
        <f>'YARIŞMA BİLGİLERİ'!$F$21</f>
        <v>Yıldız Erkekler</v>
      </c>
      <c r="K377" s="267" t="str">
        <f t="shared" si="14"/>
        <v>İzmir-2013-14 Öğretim Yılı Okullararası Puanlı  Atletizm Türkiye Birinciliği Yarışmaları</v>
      </c>
      <c r="L377" s="151" t="str">
        <f>Disk!J$4</f>
        <v>31.Mayıs 2014 17.00</v>
      </c>
      <c r="M377" s="151" t="s">
        <v>588</v>
      </c>
    </row>
    <row r="378" spans="1:13" s="268" customFormat="1" ht="26.25" customHeight="1">
      <c r="A378" s="145">
        <v>628</v>
      </c>
      <c r="B378" s="269" t="s">
        <v>344</v>
      </c>
      <c r="C378" s="271">
        <f>Disk!D11</f>
        <v>36716</v>
      </c>
      <c r="D378" s="273" t="str">
        <f>Disk!E11</f>
        <v>OZAN ÇIMAR (F)</v>
      </c>
      <c r="E378" s="273" t="str">
        <f>Disk!F11</f>
        <v>NAMIK KEMAL ORTAOKULU</v>
      </c>
      <c r="F378" s="274">
        <f>Disk!K11</f>
        <v>3693</v>
      </c>
      <c r="G378" s="272">
        <f>Disk!A11</f>
        <v>4</v>
      </c>
      <c r="H378" s="153" t="s">
        <v>344</v>
      </c>
      <c r="I378" s="280" t="str">
        <f>Disk!G$4</f>
        <v>1 Kg.</v>
      </c>
      <c r="J378" s="147" t="str">
        <f>'YARIŞMA BİLGİLERİ'!$F$21</f>
        <v>Yıldız Erkekler</v>
      </c>
      <c r="K378" s="267" t="str">
        <f t="shared" si="14"/>
        <v>İzmir-2013-14 Öğretim Yılı Okullararası Puanlı  Atletizm Türkiye Birinciliği Yarışmaları</v>
      </c>
      <c r="L378" s="151" t="str">
        <f>Disk!J$4</f>
        <v>31.Mayıs 2014 17.00</v>
      </c>
      <c r="M378" s="151" t="s">
        <v>588</v>
      </c>
    </row>
    <row r="379" spans="1:13" s="268" customFormat="1" ht="26.25" customHeight="1">
      <c r="A379" s="145">
        <v>629</v>
      </c>
      <c r="B379" s="269" t="s">
        <v>344</v>
      </c>
      <c r="C379" s="271">
        <f>Disk!D12</f>
        <v>36772</v>
      </c>
      <c r="D379" s="273" t="str">
        <f>Disk!E12</f>
        <v>FURKAN KIZGIN (F)</v>
      </c>
      <c r="E379" s="273" t="str">
        <f>Disk!F12</f>
        <v>HOCABEY TOKİ ORTAOKULU</v>
      </c>
      <c r="F379" s="274">
        <f>Disk!K12</f>
        <v>3500</v>
      </c>
      <c r="G379" s="272">
        <f>Disk!A12</f>
        <v>5</v>
      </c>
      <c r="H379" s="153" t="s">
        <v>344</v>
      </c>
      <c r="I379" s="280" t="str">
        <f>Disk!G$4</f>
        <v>1 Kg.</v>
      </c>
      <c r="J379" s="147" t="str">
        <f>'YARIŞMA BİLGİLERİ'!$F$21</f>
        <v>Yıldız Erkekler</v>
      </c>
      <c r="K379" s="267" t="str">
        <f t="shared" si="14"/>
        <v>İzmir-2013-14 Öğretim Yılı Okullararası Puanlı  Atletizm Türkiye Birinciliği Yarışmaları</v>
      </c>
      <c r="L379" s="151" t="str">
        <f>Disk!J$4</f>
        <v>31.Mayıs 2014 17.00</v>
      </c>
      <c r="M379" s="151" t="s">
        <v>588</v>
      </c>
    </row>
    <row r="380" spans="1:13" s="268" customFormat="1" ht="26.25" customHeight="1">
      <c r="A380" s="145">
        <v>630</v>
      </c>
      <c r="B380" s="269" t="s">
        <v>344</v>
      </c>
      <c r="C380" s="271">
        <f>Disk!D13</f>
        <v>36594</v>
      </c>
      <c r="D380" s="273" t="str">
        <f>Disk!E13</f>
        <v>EMRE GÜDÜK (F)</v>
      </c>
      <c r="E380" s="273" t="str">
        <f>Disk!F13</f>
        <v xml:space="preserve">EYNESİL ŞEHİT ŞAHİN ABANOZ ORTAOKULU </v>
      </c>
      <c r="F380" s="274">
        <f>Disk!K13</f>
        <v>3344</v>
      </c>
      <c r="G380" s="272">
        <f>Disk!A13</f>
        <v>6</v>
      </c>
      <c r="H380" s="153" t="s">
        <v>344</v>
      </c>
      <c r="I380" s="280" t="str">
        <f>Disk!G$4</f>
        <v>1 Kg.</v>
      </c>
      <c r="J380" s="147" t="str">
        <f>'YARIŞMA BİLGİLERİ'!$F$21</f>
        <v>Yıldız Erkekler</v>
      </c>
      <c r="K380" s="267" t="str">
        <f t="shared" si="14"/>
        <v>İzmir-2013-14 Öğretim Yılı Okullararası Puanlı  Atletizm Türkiye Birinciliği Yarışmaları</v>
      </c>
      <c r="L380" s="151" t="str">
        <f>Disk!J$4</f>
        <v>31.Mayıs 2014 17.00</v>
      </c>
      <c r="M380" s="151" t="s">
        <v>588</v>
      </c>
    </row>
    <row r="381" spans="1:13" s="268" customFormat="1" ht="26.25" customHeight="1">
      <c r="A381" s="145">
        <v>631</v>
      </c>
      <c r="B381" s="269" t="s">
        <v>344</v>
      </c>
      <c r="C381" s="271">
        <f>Disk!D14</f>
        <v>36585</v>
      </c>
      <c r="D381" s="273" t="str">
        <f>Disk!E14</f>
        <v>Y.SELİM PİŞGİN</v>
      </c>
      <c r="E381" s="273" t="str">
        <f>Disk!F14</f>
        <v>İZMİR-EVİN LEBLEBİCİOĞLU ORTAOKULU</v>
      </c>
      <c r="F381" s="274">
        <f>Disk!K14</f>
        <v>3276</v>
      </c>
      <c r="G381" s="272">
        <f>Disk!A14</f>
        <v>7</v>
      </c>
      <c r="H381" s="153" t="s">
        <v>344</v>
      </c>
      <c r="I381" s="280" t="str">
        <f>Disk!G$4</f>
        <v>1 Kg.</v>
      </c>
      <c r="J381" s="147" t="str">
        <f>'YARIŞMA BİLGİLERİ'!$F$21</f>
        <v>Yıldız Erkekler</v>
      </c>
      <c r="K381" s="267" t="str">
        <f t="shared" si="14"/>
        <v>İzmir-2013-14 Öğretim Yılı Okullararası Puanlı  Atletizm Türkiye Birinciliği Yarışmaları</v>
      </c>
      <c r="L381" s="151" t="str">
        <f>Disk!J$4</f>
        <v>31.Mayıs 2014 17.00</v>
      </c>
      <c r="M381" s="151" t="s">
        <v>588</v>
      </c>
    </row>
    <row r="382" spans="1:13" s="268" customFormat="1" ht="26.25" customHeight="1">
      <c r="A382" s="145">
        <v>632</v>
      </c>
      <c r="B382" s="269" t="s">
        <v>344</v>
      </c>
      <c r="C382" s="271">
        <f>Disk!D15</f>
        <v>36647</v>
      </c>
      <c r="D382" s="273" t="str">
        <f>Disk!E15</f>
        <v>KADİR KILIÇ</v>
      </c>
      <c r="E382" s="273" t="str">
        <f>Disk!F15</f>
        <v>İZMİR-ŞEHİT TEĞMEN MURAT ARSLANTÜRK ORTAOKULU</v>
      </c>
      <c r="F382" s="274">
        <f>Disk!K15</f>
        <v>3248</v>
      </c>
      <c r="G382" s="272">
        <f>Disk!A15</f>
        <v>8</v>
      </c>
      <c r="H382" s="153" t="s">
        <v>344</v>
      </c>
      <c r="I382" s="280" t="str">
        <f>Disk!G$4</f>
        <v>1 Kg.</v>
      </c>
      <c r="J382" s="147" t="str">
        <f>'YARIŞMA BİLGİLERİ'!$F$21</f>
        <v>Yıldız Erkekler</v>
      </c>
      <c r="K382" s="267" t="str">
        <f t="shared" si="14"/>
        <v>İzmir-2013-14 Öğretim Yılı Okullararası Puanlı  Atletizm Türkiye Birinciliği Yarışmaları</v>
      </c>
      <c r="L382" s="151" t="str">
        <f>Disk!J$4</f>
        <v>31.Mayıs 2014 17.00</v>
      </c>
      <c r="M382" s="151" t="s">
        <v>588</v>
      </c>
    </row>
    <row r="383" spans="1:13" s="268" customFormat="1" ht="26.25" customHeight="1">
      <c r="A383" s="145">
        <v>633</v>
      </c>
      <c r="B383" s="269" t="s">
        <v>344</v>
      </c>
      <c r="C383" s="271">
        <f>Disk!D16</f>
        <v>36526</v>
      </c>
      <c r="D383" s="273" t="str">
        <f>Disk!E16</f>
        <v>ALPEREN KILIÇARSLAN</v>
      </c>
      <c r="E383" s="273" t="str">
        <f>Disk!F16</f>
        <v>ANKARA MEHMET EMİN YURDAKUL ORTAOKULU</v>
      </c>
      <c r="F383" s="274">
        <f>Disk!K16</f>
        <v>3244</v>
      </c>
      <c r="G383" s="272">
        <f>Disk!A16</f>
        <v>9</v>
      </c>
      <c r="H383" s="153" t="s">
        <v>344</v>
      </c>
      <c r="I383" s="280" t="str">
        <f>Disk!G$4</f>
        <v>1 Kg.</v>
      </c>
      <c r="J383" s="147" t="str">
        <f>'YARIŞMA BİLGİLERİ'!$F$21</f>
        <v>Yıldız Erkekler</v>
      </c>
      <c r="K383" s="267" t="str">
        <f t="shared" si="14"/>
        <v>İzmir-2013-14 Öğretim Yılı Okullararası Puanlı  Atletizm Türkiye Birinciliği Yarışmaları</v>
      </c>
      <c r="L383" s="151" t="str">
        <f>Disk!J$4</f>
        <v>31.Mayıs 2014 17.00</v>
      </c>
      <c r="M383" s="151" t="s">
        <v>588</v>
      </c>
    </row>
    <row r="384" spans="1:13" s="268" customFormat="1" ht="26.25" customHeight="1">
      <c r="A384" s="145">
        <v>634</v>
      </c>
      <c r="B384" s="269" t="s">
        <v>344</v>
      </c>
      <c r="C384" s="271">
        <f>Disk!D17</f>
        <v>36797</v>
      </c>
      <c r="D384" s="273" t="str">
        <f>Disk!E17</f>
        <v>ABDÜLKADİR YANILMA (F)</v>
      </c>
      <c r="E384" s="273" t="str">
        <f>Disk!F17</f>
        <v>KUŞADASI PAKİZE KAMİL ÇAĞLAYAN ORTAOKULU</v>
      </c>
      <c r="F384" s="274">
        <f>Disk!K17</f>
        <v>3141</v>
      </c>
      <c r="G384" s="272">
        <f>Disk!A17</f>
        <v>10</v>
      </c>
      <c r="H384" s="153" t="s">
        <v>344</v>
      </c>
      <c r="I384" s="280" t="str">
        <f>Disk!G$4</f>
        <v>1 Kg.</v>
      </c>
      <c r="J384" s="147" t="str">
        <f>'YARIŞMA BİLGİLERİ'!$F$21</f>
        <v>Yıldız Erkekler</v>
      </c>
      <c r="K384" s="267" t="str">
        <f t="shared" si="14"/>
        <v>İzmir-2013-14 Öğretim Yılı Okullararası Puanlı  Atletizm Türkiye Birinciliği Yarışmaları</v>
      </c>
      <c r="L384" s="151" t="str">
        <f>Disk!J$4</f>
        <v>31.Mayıs 2014 17.00</v>
      </c>
      <c r="M384" s="151" t="s">
        <v>588</v>
      </c>
    </row>
    <row r="385" spans="1:13" s="268" customFormat="1" ht="26.25" customHeight="1">
      <c r="A385" s="145">
        <v>635</v>
      </c>
      <c r="B385" s="269" t="s">
        <v>344</v>
      </c>
      <c r="C385" s="271">
        <f>Disk!D18</f>
        <v>36526</v>
      </c>
      <c r="D385" s="273" t="str">
        <f>Disk!E18</f>
        <v>ALPEREN ÖZÇELİK</v>
      </c>
      <c r="E385" s="273" t="str">
        <f>Disk!F18</f>
        <v>ESKİŞEHİR-ŞEHİT ALİ GAFFAR OKKAN ORTAOKULU</v>
      </c>
      <c r="F385" s="274">
        <f>Disk!K18</f>
        <v>3114</v>
      </c>
      <c r="G385" s="272">
        <f>Disk!A18</f>
        <v>11</v>
      </c>
      <c r="H385" s="153" t="s">
        <v>344</v>
      </c>
      <c r="I385" s="280" t="str">
        <f>Disk!G$4</f>
        <v>1 Kg.</v>
      </c>
      <c r="J385" s="147" t="str">
        <f>'YARIŞMA BİLGİLERİ'!$F$21</f>
        <v>Yıldız Erkekler</v>
      </c>
      <c r="K385" s="267" t="str">
        <f t="shared" si="14"/>
        <v>İzmir-2013-14 Öğretim Yılı Okullararası Puanlı  Atletizm Türkiye Birinciliği Yarışmaları</v>
      </c>
      <c r="L385" s="151" t="str">
        <f>Disk!J$4</f>
        <v>31.Mayıs 2014 17.00</v>
      </c>
      <c r="M385" s="151" t="s">
        <v>588</v>
      </c>
    </row>
    <row r="386" spans="1:13" s="268" customFormat="1" ht="26.25" customHeight="1">
      <c r="A386" s="145">
        <v>636</v>
      </c>
      <c r="B386" s="269" t="s">
        <v>344</v>
      </c>
      <c r="C386" s="271">
        <f>Disk!D19</f>
        <v>36864</v>
      </c>
      <c r="D386" s="273" t="str">
        <f>Disk!E19</f>
        <v>MERT BOZACI</v>
      </c>
      <c r="E386" s="273" t="str">
        <f>Disk!F19</f>
        <v>BURSA ZÜBEYDE HANIM ORTAOKULU</v>
      </c>
      <c r="F386" s="274">
        <f>Disk!K19</f>
        <v>3093</v>
      </c>
      <c r="G386" s="272">
        <f>Disk!A19</f>
        <v>12</v>
      </c>
      <c r="H386" s="153" t="s">
        <v>344</v>
      </c>
      <c r="I386" s="280" t="str">
        <f>Disk!G$4</f>
        <v>1 Kg.</v>
      </c>
      <c r="J386" s="147" t="str">
        <f>'YARIŞMA BİLGİLERİ'!$F$21</f>
        <v>Yıldız Erkekler</v>
      </c>
      <c r="K386" s="267" t="str">
        <f t="shared" si="14"/>
        <v>İzmir-2013-14 Öğretim Yılı Okullararası Puanlı  Atletizm Türkiye Birinciliği Yarışmaları</v>
      </c>
      <c r="L386" s="151" t="str">
        <f>Disk!J$4</f>
        <v>31.Mayıs 2014 17.00</v>
      </c>
      <c r="M386" s="151" t="s">
        <v>588</v>
      </c>
    </row>
    <row r="387" spans="1:13" s="268" customFormat="1" ht="26.25" customHeight="1">
      <c r="A387" s="145">
        <v>637</v>
      </c>
      <c r="B387" s="269" t="s">
        <v>344</v>
      </c>
      <c r="C387" s="271">
        <f>Disk!D20</f>
        <v>37072</v>
      </c>
      <c r="D387" s="273" t="str">
        <f>Disk!E20</f>
        <v>VEYSI KARDAŞ</v>
      </c>
      <c r="E387" s="273" t="str">
        <f>Disk!F20</f>
        <v>ADANA ŞEHIT İDRIS GÜLER ORTAOKULU</v>
      </c>
      <c r="F387" s="274">
        <f>Disk!K20</f>
        <v>3036</v>
      </c>
      <c r="G387" s="272">
        <f>Disk!A20</f>
        <v>13</v>
      </c>
      <c r="H387" s="153" t="s">
        <v>344</v>
      </c>
      <c r="I387" s="280" t="str">
        <f>Disk!G$4</f>
        <v>1 Kg.</v>
      </c>
      <c r="J387" s="147" t="str">
        <f>'YARIŞMA BİLGİLERİ'!$F$21</f>
        <v>Yıldız Erkekler</v>
      </c>
      <c r="K387" s="267" t="str">
        <f t="shared" si="14"/>
        <v>İzmir-2013-14 Öğretim Yılı Okullararası Puanlı  Atletizm Türkiye Birinciliği Yarışmaları</v>
      </c>
      <c r="L387" s="151" t="str">
        <f>Disk!J$4</f>
        <v>31.Mayıs 2014 17.00</v>
      </c>
      <c r="M387" s="151" t="s">
        <v>588</v>
      </c>
    </row>
    <row r="388" spans="1:13" s="268" customFormat="1" ht="26.25" customHeight="1">
      <c r="A388" s="145">
        <v>638</v>
      </c>
      <c r="B388" s="269" t="s">
        <v>344</v>
      </c>
      <c r="C388" s="271">
        <f>Disk!D21</f>
        <v>36526</v>
      </c>
      <c r="D388" s="273" t="str">
        <f>Disk!E21</f>
        <v>BAYRAM TOPCU</v>
      </c>
      <c r="E388" s="273" t="str">
        <f>Disk!F21</f>
        <v>MERSİN-SİLİFKE ATATÜRK ORTAOKULU</v>
      </c>
      <c r="F388" s="274">
        <f>Disk!K21</f>
        <v>2997</v>
      </c>
      <c r="G388" s="272">
        <f>Disk!A21</f>
        <v>14</v>
      </c>
      <c r="H388" s="153" t="s">
        <v>344</v>
      </c>
      <c r="I388" s="280" t="str">
        <f>Disk!G$4</f>
        <v>1 Kg.</v>
      </c>
      <c r="J388" s="147" t="str">
        <f>'YARIŞMA BİLGİLERİ'!$F$21</f>
        <v>Yıldız Erkekler</v>
      </c>
      <c r="K388" s="267" t="str">
        <f t="shared" si="14"/>
        <v>İzmir-2013-14 Öğretim Yılı Okullararası Puanlı  Atletizm Türkiye Birinciliği Yarışmaları</v>
      </c>
      <c r="L388" s="151" t="str">
        <f>Disk!J$4</f>
        <v>31.Mayıs 2014 17.00</v>
      </c>
      <c r="M388" s="151" t="s">
        <v>588</v>
      </c>
    </row>
    <row r="389" spans="1:13" s="268" customFormat="1" ht="26.25" customHeight="1">
      <c r="A389" s="145">
        <v>639</v>
      </c>
      <c r="B389" s="269" t="s">
        <v>344</v>
      </c>
      <c r="C389" s="271">
        <f>Disk!D22</f>
        <v>36979</v>
      </c>
      <c r="D389" s="273" t="str">
        <f>Disk!E22</f>
        <v>EREN DAĞLI (F)</v>
      </c>
      <c r="E389" s="273" t="str">
        <f>Disk!F22</f>
        <v>ZONGULDAK YAYLA ORTAOKULU</v>
      </c>
      <c r="F389" s="274">
        <f>Disk!K22</f>
        <v>2931</v>
      </c>
      <c r="G389" s="272">
        <f>Disk!A22</f>
        <v>15</v>
      </c>
      <c r="H389" s="153" t="s">
        <v>344</v>
      </c>
      <c r="I389" s="280" t="str">
        <f>Disk!G$4</f>
        <v>1 Kg.</v>
      </c>
      <c r="J389" s="147" t="str">
        <f>'YARIŞMA BİLGİLERİ'!$F$21</f>
        <v>Yıldız Erkekler</v>
      </c>
      <c r="K389" s="267" t="str">
        <f t="shared" si="14"/>
        <v>İzmir-2013-14 Öğretim Yılı Okullararası Puanlı  Atletizm Türkiye Birinciliği Yarışmaları</v>
      </c>
      <c r="L389" s="151" t="str">
        <f>Disk!J$4</f>
        <v>31.Mayıs 2014 17.00</v>
      </c>
      <c r="M389" s="151" t="s">
        <v>588</v>
      </c>
    </row>
    <row r="390" spans="1:13" s="268" customFormat="1" ht="26.25" customHeight="1">
      <c r="A390" s="145">
        <v>640</v>
      </c>
      <c r="B390" s="269" t="s">
        <v>344</v>
      </c>
      <c r="C390" s="271">
        <f>Disk!D23</f>
        <v>36530</v>
      </c>
      <c r="D390" s="273" t="str">
        <f>Disk!E23</f>
        <v>FARUK GENCER</v>
      </c>
      <c r="E390" s="273" t="str">
        <f>Disk!F23</f>
        <v>KKTC YAKIN DOĞU KOLEJİ</v>
      </c>
      <c r="F390" s="274">
        <f>Disk!K23</f>
        <v>2853</v>
      </c>
      <c r="G390" s="272">
        <f>Disk!A23</f>
        <v>16</v>
      </c>
      <c r="H390" s="153" t="s">
        <v>344</v>
      </c>
      <c r="I390" s="280" t="str">
        <f>Disk!G$4</f>
        <v>1 Kg.</v>
      </c>
      <c r="J390" s="147" t="str">
        <f>'YARIŞMA BİLGİLERİ'!$F$21</f>
        <v>Yıldız Erkekler</v>
      </c>
      <c r="K390" s="267" t="str">
        <f t="shared" si="14"/>
        <v>İzmir-2013-14 Öğretim Yılı Okullararası Puanlı  Atletizm Türkiye Birinciliği Yarışmaları</v>
      </c>
      <c r="L390" s="151" t="str">
        <f>Disk!J$4</f>
        <v>31.Mayıs 2014 17.00</v>
      </c>
      <c r="M390" s="151" t="s">
        <v>588</v>
      </c>
    </row>
    <row r="391" spans="1:13" s="268" customFormat="1" ht="26.25" customHeight="1">
      <c r="A391" s="145">
        <v>641</v>
      </c>
      <c r="B391" s="269" t="s">
        <v>344</v>
      </c>
      <c r="C391" s="271">
        <f>Disk!D24</f>
        <v>36706</v>
      </c>
      <c r="D391" s="273" t="str">
        <f>Disk!E24</f>
        <v>SEMİH ARIGAN</v>
      </c>
      <c r="E391" s="273" t="str">
        <f>Disk!F24</f>
        <v>KKTC OĞUZ VELİ ORTAOKULU</v>
      </c>
      <c r="F391" s="274">
        <f>Disk!K24</f>
        <v>2774</v>
      </c>
      <c r="G391" s="272">
        <f>Disk!A24</f>
        <v>17</v>
      </c>
      <c r="H391" s="153" t="s">
        <v>344</v>
      </c>
      <c r="I391" s="280" t="str">
        <f>Disk!G$4</f>
        <v>1 Kg.</v>
      </c>
      <c r="J391" s="147" t="str">
        <f>'YARIŞMA BİLGİLERİ'!$F$21</f>
        <v>Yıldız Erkekler</v>
      </c>
      <c r="K391" s="267" t="str">
        <f t="shared" si="14"/>
        <v>İzmir-2013-14 Öğretim Yılı Okullararası Puanlı  Atletizm Türkiye Birinciliği Yarışmaları</v>
      </c>
      <c r="L391" s="151" t="str">
        <f>Disk!J$4</f>
        <v>31.Mayıs 2014 17.00</v>
      </c>
      <c r="M391" s="151" t="s">
        <v>588</v>
      </c>
    </row>
    <row r="392" spans="1:13" s="268" customFormat="1" ht="26.25" customHeight="1">
      <c r="A392" s="145">
        <v>642</v>
      </c>
      <c r="B392" s="269" t="s">
        <v>344</v>
      </c>
      <c r="C392" s="271">
        <f>Disk!D25</f>
        <v>36619</v>
      </c>
      <c r="D392" s="273" t="str">
        <f>Disk!E25</f>
        <v>MURAT VURAL</v>
      </c>
      <c r="E392" s="273" t="str">
        <f>Disk!F25</f>
        <v>MUŞ NAMIK KEMAL YBO</v>
      </c>
      <c r="F392" s="274">
        <f>Disk!K25</f>
        <v>2433</v>
      </c>
      <c r="G392" s="272">
        <f>Disk!A25</f>
        <v>18</v>
      </c>
      <c r="H392" s="153" t="s">
        <v>344</v>
      </c>
      <c r="I392" s="280" t="str">
        <f>Disk!G$4</f>
        <v>1 Kg.</v>
      </c>
      <c r="J392" s="147" t="str">
        <f>'YARIŞMA BİLGİLERİ'!$F$21</f>
        <v>Yıldız Erkekler</v>
      </c>
      <c r="K392" s="267" t="str">
        <f t="shared" si="14"/>
        <v>İzmir-2013-14 Öğretim Yılı Okullararası Puanlı  Atletizm Türkiye Birinciliği Yarışmaları</v>
      </c>
      <c r="L392" s="151" t="str">
        <f>Disk!J$4</f>
        <v>31.Mayıs 2014 17.00</v>
      </c>
      <c r="M392" s="151" t="s">
        <v>588</v>
      </c>
    </row>
    <row r="393" spans="1:13" s="268" customFormat="1" ht="26.25" customHeight="1">
      <c r="A393" s="145">
        <v>643</v>
      </c>
      <c r="B393" s="269" t="s">
        <v>344</v>
      </c>
      <c r="C393" s="271">
        <f>Disk!D26</f>
        <v>36821</v>
      </c>
      <c r="D393" s="273" t="str">
        <f>Disk!E26</f>
        <v>AHMET PERÇIN</v>
      </c>
      <c r="E393" s="273" t="str">
        <f>Disk!F26</f>
        <v>SAMSUN- İLKADIM TICARET VE SANAYI ODASI  ORTAOKULU</v>
      </c>
      <c r="F393" s="274">
        <f>Disk!K26</f>
        <v>2323</v>
      </c>
      <c r="G393" s="272">
        <f>Disk!A26</f>
        <v>19</v>
      </c>
      <c r="H393" s="153" t="s">
        <v>344</v>
      </c>
      <c r="I393" s="280" t="str">
        <f>Disk!G$4</f>
        <v>1 Kg.</v>
      </c>
      <c r="J393" s="147" t="str">
        <f>'YARIŞMA BİLGİLERİ'!$F$21</f>
        <v>Yıldız Erkekler</v>
      </c>
      <c r="K393" s="267" t="str">
        <f t="shared" si="14"/>
        <v>İzmir-2013-14 Öğretim Yılı Okullararası Puanlı  Atletizm Türkiye Birinciliği Yarışmaları</v>
      </c>
      <c r="L393" s="151" t="str">
        <f>Disk!J$4</f>
        <v>31.Mayıs 2014 17.00</v>
      </c>
      <c r="M393" s="151" t="s">
        <v>588</v>
      </c>
    </row>
    <row r="394" spans="1:13" s="268" customFormat="1" ht="26.25" customHeight="1">
      <c r="A394" s="145">
        <v>644</v>
      </c>
      <c r="B394" s="269" t="s">
        <v>344</v>
      </c>
      <c r="C394" s="271">
        <f>Disk!D27</f>
        <v>36595</v>
      </c>
      <c r="D394" s="273" t="str">
        <f>Disk!E27</f>
        <v>UĞUR KORKMAZ</v>
      </c>
      <c r="E394" s="273" t="str">
        <f>Disk!F27</f>
        <v>İSTANBUL-PENDİK 75.YIL MESUT YILMAZ ORTA O.</v>
      </c>
      <c r="F394" s="274">
        <f>Disk!K27</f>
        <v>2287</v>
      </c>
      <c r="G394" s="272">
        <f>Disk!A27</f>
        <v>20</v>
      </c>
      <c r="H394" s="153" t="s">
        <v>344</v>
      </c>
      <c r="I394" s="280" t="str">
        <f>Disk!G$4</f>
        <v>1 Kg.</v>
      </c>
      <c r="J394" s="147" t="str">
        <f>'YARIŞMA BİLGİLERİ'!$F$21</f>
        <v>Yıldız Erkekler</v>
      </c>
      <c r="K394" s="267" t="str">
        <f t="shared" si="14"/>
        <v>İzmir-2013-14 Öğretim Yılı Okullararası Puanlı  Atletizm Türkiye Birinciliği Yarışmaları</v>
      </c>
      <c r="L394" s="151" t="str">
        <f>Disk!J$4</f>
        <v>31.Mayıs 2014 17.00</v>
      </c>
      <c r="M394" s="151" t="s">
        <v>588</v>
      </c>
    </row>
    <row r="395" spans="1:13" s="268" customFormat="1" ht="26.25" customHeight="1">
      <c r="A395" s="145">
        <v>645</v>
      </c>
      <c r="B395" s="269" t="s">
        <v>344</v>
      </c>
      <c r="C395" s="271">
        <f>Disk!D28</f>
        <v>36750</v>
      </c>
      <c r="D395" s="273" t="str">
        <f>Disk!E28</f>
        <v>Rıdvan Emirhan AKIN</v>
      </c>
      <c r="E395" s="273" t="str">
        <f>Disk!F28</f>
        <v>SİVAS ZİYA GÖKALP O.O</v>
      </c>
      <c r="F395" s="274">
        <f>Disk!K28</f>
        <v>2164</v>
      </c>
      <c r="G395" s="272">
        <f>Disk!A28</f>
        <v>21</v>
      </c>
      <c r="H395" s="153" t="s">
        <v>344</v>
      </c>
      <c r="I395" s="280" t="str">
        <f>Disk!G$4</f>
        <v>1 Kg.</v>
      </c>
      <c r="J395" s="147" t="str">
        <f>'YARIŞMA BİLGİLERİ'!$F$21</f>
        <v>Yıldız Erkekler</v>
      </c>
      <c r="K395" s="267" t="str">
        <f t="shared" si="14"/>
        <v>İzmir-2013-14 Öğretim Yılı Okullararası Puanlı  Atletizm Türkiye Birinciliği Yarışmaları</v>
      </c>
      <c r="L395" s="151" t="str">
        <f>Disk!J$4</f>
        <v>31.Mayıs 2014 17.00</v>
      </c>
      <c r="M395" s="151" t="s">
        <v>588</v>
      </c>
    </row>
    <row r="396" spans="1:13" s="268" customFormat="1" ht="26.25" customHeight="1">
      <c r="A396" s="145">
        <v>646</v>
      </c>
      <c r="B396" s="269" t="s">
        <v>344</v>
      </c>
      <c r="C396" s="271">
        <f>Disk!D29</f>
        <v>36540</v>
      </c>
      <c r="D396" s="273" t="str">
        <f>Disk!E29</f>
        <v>MELEK TAŞ</v>
      </c>
      <c r="E396" s="273" t="str">
        <f>Disk!F29</f>
        <v>SİİRT OSMAN DEMİR ORTAOKULU</v>
      </c>
      <c r="F396" s="274">
        <f>Disk!K29</f>
        <v>2019</v>
      </c>
      <c r="G396" s="272">
        <f>Disk!A29</f>
        <v>22</v>
      </c>
      <c r="H396" s="153" t="s">
        <v>344</v>
      </c>
      <c r="I396" s="280" t="str">
        <f>Disk!G$4</f>
        <v>1 Kg.</v>
      </c>
      <c r="J396" s="147" t="str">
        <f>'YARIŞMA BİLGİLERİ'!$F$21</f>
        <v>Yıldız Erkekler</v>
      </c>
      <c r="K396" s="267" t="str">
        <f t="shared" si="14"/>
        <v>İzmir-2013-14 Öğretim Yılı Okullararası Puanlı  Atletizm Türkiye Birinciliği Yarışmaları</v>
      </c>
      <c r="L396" s="151" t="str">
        <f>Disk!J$4</f>
        <v>31.Mayıs 2014 17.00</v>
      </c>
      <c r="M396" s="151" t="s">
        <v>588</v>
      </c>
    </row>
    <row r="397" spans="1:13" s="268" customFormat="1" ht="26.25" customHeight="1">
      <c r="A397" s="145">
        <v>647</v>
      </c>
      <c r="B397" s="269" t="s">
        <v>344</v>
      </c>
      <c r="C397" s="271">
        <f>Disk!D30</f>
        <v>36526</v>
      </c>
      <c r="D397" s="273" t="str">
        <f>Disk!E30</f>
        <v>BİNYAMİN AGGÜL</v>
      </c>
      <c r="E397" s="273" t="str">
        <f>Disk!F30</f>
        <v>İSTANBUL NAMIKKEMAL O O</v>
      </c>
      <c r="F397" s="274">
        <f>Disk!K30</f>
        <v>1675</v>
      </c>
      <c r="G397" s="272">
        <f>Disk!A30</f>
        <v>23</v>
      </c>
      <c r="H397" s="153" t="s">
        <v>344</v>
      </c>
      <c r="I397" s="280" t="str">
        <f>Disk!G$4</f>
        <v>1 Kg.</v>
      </c>
      <c r="J397" s="147" t="str">
        <f>'YARIŞMA BİLGİLERİ'!$F$21</f>
        <v>Yıldız Erkekler</v>
      </c>
      <c r="K397" s="267" t="str">
        <f t="shared" si="14"/>
        <v>İzmir-2013-14 Öğretim Yılı Okullararası Puanlı  Atletizm Türkiye Birinciliği Yarışmaları</v>
      </c>
      <c r="L397" s="151" t="str">
        <f>Disk!J$4</f>
        <v>31.Mayıs 2014 17.00</v>
      </c>
      <c r="M397" s="151" t="s">
        <v>588</v>
      </c>
    </row>
    <row r="398" spans="1:13" s="268" customFormat="1" ht="26.25" customHeight="1">
      <c r="A398" s="145">
        <v>648</v>
      </c>
      <c r="B398" s="269" t="s">
        <v>344</v>
      </c>
      <c r="C398" s="271" t="str">
        <f>Disk!D31</f>
        <v/>
      </c>
      <c r="D398" s="273" t="str">
        <f>Disk!E31</f>
        <v/>
      </c>
      <c r="E398" s="273" t="str">
        <f>Disk!F31</f>
        <v/>
      </c>
      <c r="F398" s="274" t="str">
        <f>Disk!K31</f>
        <v/>
      </c>
      <c r="G398" s="272">
        <f>Disk!A31</f>
        <v>0</v>
      </c>
      <c r="H398" s="153" t="s">
        <v>344</v>
      </c>
      <c r="I398" s="280" t="str">
        <f>Disk!G$4</f>
        <v>1 Kg.</v>
      </c>
      <c r="J398" s="147" t="str">
        <f>'YARIŞMA BİLGİLERİ'!$F$21</f>
        <v>Yıldız Erkekler</v>
      </c>
      <c r="K398" s="267" t="str">
        <f t="shared" si="14"/>
        <v>İzmir-2013-14 Öğretim Yılı Okullararası Puanlı  Atletizm Türkiye Birinciliği Yarışmaları</v>
      </c>
      <c r="L398" s="151" t="str">
        <f>Disk!J$4</f>
        <v>31.Mayıs 2014 17.00</v>
      </c>
      <c r="M398" s="151" t="s">
        <v>588</v>
      </c>
    </row>
    <row r="399" spans="1:13" s="268" customFormat="1" ht="26.25" customHeight="1">
      <c r="A399" s="145">
        <v>649</v>
      </c>
      <c r="B399" s="269" t="s">
        <v>344</v>
      </c>
      <c r="C399" s="271" t="str">
        <f>Disk!D32</f>
        <v/>
      </c>
      <c r="D399" s="273" t="str">
        <f>Disk!E32</f>
        <v/>
      </c>
      <c r="E399" s="273" t="str">
        <f>Disk!F32</f>
        <v/>
      </c>
      <c r="F399" s="274" t="str">
        <f>Disk!K32</f>
        <v/>
      </c>
      <c r="G399" s="272">
        <f>Disk!A32</f>
        <v>0</v>
      </c>
      <c r="H399" s="153" t="s">
        <v>344</v>
      </c>
      <c r="I399" s="280" t="str">
        <f>Disk!G$4</f>
        <v>1 Kg.</v>
      </c>
      <c r="J399" s="147" t="str">
        <f>'YARIŞMA BİLGİLERİ'!$F$21</f>
        <v>Yıldız Erkekler</v>
      </c>
      <c r="K399" s="267" t="str">
        <f t="shared" si="14"/>
        <v>İzmir-2013-14 Öğretim Yılı Okullararası Puanlı  Atletizm Türkiye Birinciliği Yarışmaları</v>
      </c>
      <c r="L399" s="151" t="str">
        <f>Disk!J$4</f>
        <v>31.Mayıs 2014 17.00</v>
      </c>
      <c r="M399" s="151" t="s">
        <v>588</v>
      </c>
    </row>
    <row r="400" spans="1:13" s="268" customFormat="1" ht="26.25" customHeight="1">
      <c r="A400" s="145">
        <v>650</v>
      </c>
      <c r="B400" s="269" t="s">
        <v>344</v>
      </c>
      <c r="C400" s="271" t="str">
        <f>Disk!D33</f>
        <v/>
      </c>
      <c r="D400" s="273" t="str">
        <f>Disk!E33</f>
        <v/>
      </c>
      <c r="E400" s="273" t="str">
        <f>Disk!F33</f>
        <v/>
      </c>
      <c r="F400" s="274" t="str">
        <f>Disk!K33</f>
        <v/>
      </c>
      <c r="G400" s="272">
        <f>Disk!A33</f>
        <v>0</v>
      </c>
      <c r="H400" s="153" t="s">
        <v>344</v>
      </c>
      <c r="I400" s="280" t="str">
        <f>Disk!G$4</f>
        <v>1 Kg.</v>
      </c>
      <c r="J400" s="147" t="str">
        <f>'YARIŞMA BİLGİLERİ'!$F$21</f>
        <v>Yıldız Erkekler</v>
      </c>
      <c r="K400" s="267" t="str">
        <f t="shared" si="14"/>
        <v>İzmir-2013-14 Öğretim Yılı Okullararası Puanlı  Atletizm Türkiye Birinciliği Yarışmaları</v>
      </c>
      <c r="L400" s="151" t="str">
        <f>Disk!J$4</f>
        <v>31.Mayıs 2014 17.00</v>
      </c>
      <c r="M400" s="151" t="s">
        <v>588</v>
      </c>
    </row>
    <row r="401" spans="1:13" s="268" customFormat="1" ht="26.25" customHeight="1">
      <c r="A401" s="145">
        <v>651</v>
      </c>
      <c r="B401" s="269" t="s">
        <v>344</v>
      </c>
      <c r="C401" s="271" t="str">
        <f>Disk!D34</f>
        <v/>
      </c>
      <c r="D401" s="273" t="str">
        <f>Disk!E34</f>
        <v/>
      </c>
      <c r="E401" s="273" t="str">
        <f>Disk!F34</f>
        <v/>
      </c>
      <c r="F401" s="274" t="str">
        <f>Disk!K34</f>
        <v/>
      </c>
      <c r="G401" s="272">
        <f>Disk!A34</f>
        <v>0</v>
      </c>
      <c r="H401" s="153" t="s">
        <v>344</v>
      </c>
      <c r="I401" s="280" t="str">
        <f>Disk!G$4</f>
        <v>1 Kg.</v>
      </c>
      <c r="J401" s="147" t="str">
        <f>'YARIŞMA BİLGİLERİ'!$F$21</f>
        <v>Yıldız Erkekler</v>
      </c>
      <c r="K401" s="267" t="str">
        <f t="shared" si="14"/>
        <v>İzmir-2013-14 Öğretim Yılı Okullararası Puanlı  Atletizm Türkiye Birinciliği Yarışmaları</v>
      </c>
      <c r="L401" s="151" t="str">
        <f>Disk!J$4</f>
        <v>31.Mayıs 2014 17.00</v>
      </c>
      <c r="M401" s="151" t="s">
        <v>588</v>
      </c>
    </row>
    <row r="402" spans="1:13" s="268" customFormat="1" ht="26.25" customHeight="1">
      <c r="A402" s="145">
        <v>652</v>
      </c>
      <c r="B402" s="269" t="s">
        <v>344</v>
      </c>
      <c r="C402" s="271" t="str">
        <f>Disk!D35</f>
        <v/>
      </c>
      <c r="D402" s="273" t="str">
        <f>Disk!E35</f>
        <v/>
      </c>
      <c r="E402" s="273" t="str">
        <f>Disk!F35</f>
        <v/>
      </c>
      <c r="F402" s="274" t="str">
        <f>Disk!K35</f>
        <v/>
      </c>
      <c r="G402" s="272">
        <f>Disk!A35</f>
        <v>0</v>
      </c>
      <c r="H402" s="153" t="s">
        <v>344</v>
      </c>
      <c r="I402" s="280" t="str">
        <f>Disk!G$4</f>
        <v>1 Kg.</v>
      </c>
      <c r="J402" s="147" t="str">
        <f>'YARIŞMA BİLGİLERİ'!$F$21</f>
        <v>Yıldız Erkekler</v>
      </c>
      <c r="K402" s="267" t="str">
        <f t="shared" si="14"/>
        <v>İzmir-2013-14 Öğretim Yılı Okullararası Puanlı  Atletizm Türkiye Birinciliği Yarışmaları</v>
      </c>
      <c r="L402" s="151" t="str">
        <f>Disk!J$4</f>
        <v>31.Mayıs 2014 17.00</v>
      </c>
      <c r="M402" s="151" t="s">
        <v>588</v>
      </c>
    </row>
    <row r="403" spans="1:13" s="268" customFormat="1" ht="26.25" customHeight="1">
      <c r="A403" s="145">
        <v>653</v>
      </c>
      <c r="B403" s="269" t="s">
        <v>344</v>
      </c>
      <c r="C403" s="271" t="str">
        <f>Disk!D36</f>
        <v/>
      </c>
      <c r="D403" s="273" t="str">
        <f>Disk!E36</f>
        <v/>
      </c>
      <c r="E403" s="273" t="str">
        <f>Disk!F36</f>
        <v/>
      </c>
      <c r="F403" s="274" t="str">
        <f>Disk!K36</f>
        <v/>
      </c>
      <c r="G403" s="272">
        <f>Disk!A36</f>
        <v>0</v>
      </c>
      <c r="H403" s="153" t="s">
        <v>344</v>
      </c>
      <c r="I403" s="280" t="str">
        <f>Disk!G$4</f>
        <v>1 Kg.</v>
      </c>
      <c r="J403" s="147" t="str">
        <f>'YARIŞMA BİLGİLERİ'!$F$21</f>
        <v>Yıldız Erkekler</v>
      </c>
      <c r="K403" s="267" t="str">
        <f t="shared" si="14"/>
        <v>İzmir-2013-14 Öğretim Yılı Okullararası Puanlı  Atletizm Türkiye Birinciliği Yarışmaları</v>
      </c>
      <c r="L403" s="151" t="str">
        <f>Disk!J$4</f>
        <v>31.Mayıs 2014 17.00</v>
      </c>
      <c r="M403" s="151" t="s">
        <v>588</v>
      </c>
    </row>
    <row r="404" spans="1:13" s="268" customFormat="1" ht="26.25" customHeight="1">
      <c r="A404" s="145">
        <v>654</v>
      </c>
      <c r="B404" s="269" t="s">
        <v>344</v>
      </c>
      <c r="C404" s="271" t="str">
        <f>Disk!D37</f>
        <v/>
      </c>
      <c r="D404" s="273" t="str">
        <f>Disk!E37</f>
        <v/>
      </c>
      <c r="E404" s="273" t="str">
        <f>Disk!F37</f>
        <v/>
      </c>
      <c r="F404" s="274" t="str">
        <f>Disk!K37</f>
        <v/>
      </c>
      <c r="G404" s="272">
        <f>Disk!A37</f>
        <v>0</v>
      </c>
      <c r="H404" s="153" t="s">
        <v>344</v>
      </c>
      <c r="I404" s="280" t="str">
        <f>Disk!G$4</f>
        <v>1 Kg.</v>
      </c>
      <c r="J404" s="147" t="str">
        <f>'YARIŞMA BİLGİLERİ'!$F$21</f>
        <v>Yıldız Erkekler</v>
      </c>
      <c r="K404" s="267" t="str">
        <f t="shared" si="14"/>
        <v>İzmir-2013-14 Öğretim Yılı Okullararası Puanlı  Atletizm Türkiye Birinciliği Yarışmaları</v>
      </c>
      <c r="L404" s="151" t="str">
        <f>Disk!J$4</f>
        <v>31.Mayıs 2014 17.00</v>
      </c>
      <c r="M404" s="151" t="s">
        <v>588</v>
      </c>
    </row>
    <row r="405" spans="1:13" s="268" customFormat="1" ht="26.25" customHeight="1">
      <c r="A405" s="145">
        <v>655</v>
      </c>
      <c r="B405" s="269" t="s">
        <v>344</v>
      </c>
      <c r="C405" s="271" t="str">
        <f>Disk!D38</f>
        <v/>
      </c>
      <c r="D405" s="273" t="str">
        <f>Disk!E38</f>
        <v/>
      </c>
      <c r="E405" s="273" t="str">
        <f>Disk!F38</f>
        <v/>
      </c>
      <c r="F405" s="274" t="str">
        <f>Disk!K38</f>
        <v/>
      </c>
      <c r="G405" s="272">
        <f>Disk!A38</f>
        <v>31</v>
      </c>
      <c r="H405" s="153" t="s">
        <v>344</v>
      </c>
      <c r="I405" s="280" t="str">
        <f>Disk!G$4</f>
        <v>1 Kg.</v>
      </c>
      <c r="J405" s="147" t="str">
        <f>'YARIŞMA BİLGİLERİ'!$F$21</f>
        <v>Yıldız Erkekler</v>
      </c>
      <c r="K405" s="267" t="str">
        <f t="shared" si="14"/>
        <v>İzmir-2013-14 Öğretim Yılı Okullararası Puanlı  Atletizm Türkiye Birinciliği Yarışmaları</v>
      </c>
      <c r="L405" s="151" t="str">
        <f>Disk!J$4</f>
        <v>31.Mayıs 2014 17.00</v>
      </c>
      <c r="M405" s="151" t="s">
        <v>588</v>
      </c>
    </row>
    <row r="406" spans="1:13" s="268" customFormat="1" ht="26.25" customHeight="1">
      <c r="A406" s="145">
        <v>656</v>
      </c>
      <c r="B406" s="269" t="s">
        <v>344</v>
      </c>
      <c r="C406" s="271" t="str">
        <f>Disk!D39</f>
        <v/>
      </c>
      <c r="D406" s="273" t="str">
        <f>Disk!E39</f>
        <v/>
      </c>
      <c r="E406" s="273" t="str">
        <f>Disk!F39</f>
        <v/>
      </c>
      <c r="F406" s="274" t="str">
        <f>Disk!K39</f>
        <v/>
      </c>
      <c r="G406" s="272">
        <f>Disk!A39</f>
        <v>32</v>
      </c>
      <c r="H406" s="153" t="s">
        <v>344</v>
      </c>
      <c r="I406" s="280" t="str">
        <f>Disk!G$4</f>
        <v>1 Kg.</v>
      </c>
      <c r="J406" s="147" t="str">
        <f>'YARIŞMA BİLGİLERİ'!$F$21</f>
        <v>Yıldız Erkekler</v>
      </c>
      <c r="K406" s="267" t="str">
        <f t="shared" si="14"/>
        <v>İzmir-2013-14 Öğretim Yılı Okullararası Puanlı  Atletizm Türkiye Birinciliği Yarışmaları</v>
      </c>
      <c r="L406" s="151" t="str">
        <f>Disk!J$4</f>
        <v>31.Mayıs 2014 17.00</v>
      </c>
      <c r="M406" s="151" t="s">
        <v>588</v>
      </c>
    </row>
    <row r="407" spans="1:13" s="268" customFormat="1" ht="26.25" customHeight="1">
      <c r="A407" s="145">
        <v>657</v>
      </c>
      <c r="B407" s="269" t="s">
        <v>344</v>
      </c>
      <c r="C407" s="271" t="str">
        <f>Disk!D40</f>
        <v/>
      </c>
      <c r="D407" s="273" t="str">
        <f>Disk!E40</f>
        <v/>
      </c>
      <c r="E407" s="273" t="str">
        <f>Disk!F40</f>
        <v/>
      </c>
      <c r="F407" s="274" t="str">
        <f>Disk!K40</f>
        <v/>
      </c>
      <c r="G407" s="272">
        <f>Disk!A40</f>
        <v>33</v>
      </c>
      <c r="H407" s="153" t="s">
        <v>344</v>
      </c>
      <c r="I407" s="280" t="str">
        <f>Disk!G$4</f>
        <v>1 Kg.</v>
      </c>
      <c r="J407" s="147" t="str">
        <f>'YARIŞMA BİLGİLERİ'!$F$21</f>
        <v>Yıldız Erkekler</v>
      </c>
      <c r="K407" s="267" t="str">
        <f t="shared" si="14"/>
        <v>İzmir-2013-14 Öğretim Yılı Okullararası Puanlı  Atletizm Türkiye Birinciliği Yarışmaları</v>
      </c>
      <c r="L407" s="151" t="str">
        <f>Disk!J$4</f>
        <v>31.Mayıs 2014 17.00</v>
      </c>
      <c r="M407" s="151" t="s">
        <v>588</v>
      </c>
    </row>
    <row r="408" spans="1:13" s="268" customFormat="1" ht="26.25" customHeight="1">
      <c r="A408" s="145">
        <v>658</v>
      </c>
      <c r="B408" s="269" t="s">
        <v>344</v>
      </c>
      <c r="C408" s="271" t="str">
        <f>Disk!D41</f>
        <v/>
      </c>
      <c r="D408" s="273" t="str">
        <f>Disk!E41</f>
        <v/>
      </c>
      <c r="E408" s="273" t="str">
        <f>Disk!F41</f>
        <v/>
      </c>
      <c r="F408" s="274" t="str">
        <f>Disk!K41</f>
        <v/>
      </c>
      <c r="G408" s="272">
        <f>Disk!A41</f>
        <v>34</v>
      </c>
      <c r="H408" s="153" t="s">
        <v>344</v>
      </c>
      <c r="I408" s="280" t="str">
        <f>Disk!G$4</f>
        <v>1 Kg.</v>
      </c>
      <c r="J408" s="147" t="str">
        <f>'YARIŞMA BİLGİLERİ'!$F$21</f>
        <v>Yıldız Erkekler</v>
      </c>
      <c r="K408" s="267" t="str">
        <f t="shared" si="14"/>
        <v>İzmir-2013-14 Öğretim Yılı Okullararası Puanlı  Atletizm Türkiye Birinciliği Yarışmaları</v>
      </c>
      <c r="L408" s="151" t="str">
        <f>Disk!J$4</f>
        <v>31.Mayıs 2014 17.00</v>
      </c>
      <c r="M408" s="151" t="s">
        <v>588</v>
      </c>
    </row>
    <row r="409" spans="1:13" s="268" customFormat="1" ht="26.25" customHeight="1">
      <c r="A409" s="145">
        <v>659</v>
      </c>
      <c r="B409" s="269" t="s">
        <v>344</v>
      </c>
      <c r="C409" s="271" t="str">
        <f>Disk!D42</f>
        <v/>
      </c>
      <c r="D409" s="273" t="str">
        <f>Disk!E42</f>
        <v/>
      </c>
      <c r="E409" s="273" t="str">
        <f>Disk!F42</f>
        <v/>
      </c>
      <c r="F409" s="274" t="str">
        <f>Disk!K42</f>
        <v/>
      </c>
      <c r="G409" s="272">
        <f>Disk!A42</f>
        <v>35</v>
      </c>
      <c r="H409" s="153" t="s">
        <v>344</v>
      </c>
      <c r="I409" s="280" t="str">
        <f>Disk!G$4</f>
        <v>1 Kg.</v>
      </c>
      <c r="J409" s="147" t="str">
        <f>'YARIŞMA BİLGİLERİ'!$F$21</f>
        <v>Yıldız Erkekler</v>
      </c>
      <c r="K409" s="267" t="str">
        <f t="shared" si="14"/>
        <v>İzmir-2013-14 Öğretim Yılı Okullararası Puanlı  Atletizm Türkiye Birinciliği Yarışmaları</v>
      </c>
      <c r="L409" s="151" t="str">
        <f>Disk!J$4</f>
        <v>31.Mayıs 2014 17.00</v>
      </c>
      <c r="M409" s="151" t="s">
        <v>588</v>
      </c>
    </row>
    <row r="410" spans="1:13" s="268" customFormat="1" ht="26.25" customHeight="1">
      <c r="A410" s="145">
        <v>660</v>
      </c>
      <c r="B410" s="269" t="s">
        <v>344</v>
      </c>
      <c r="C410" s="271" t="str">
        <f>Disk!D43</f>
        <v/>
      </c>
      <c r="D410" s="273" t="str">
        <f>Disk!E43</f>
        <v/>
      </c>
      <c r="E410" s="273" t="str">
        <f>Disk!F43</f>
        <v/>
      </c>
      <c r="F410" s="274" t="str">
        <f>Disk!K43</f>
        <v/>
      </c>
      <c r="G410" s="272">
        <f>Disk!A43</f>
        <v>36</v>
      </c>
      <c r="H410" s="153" t="s">
        <v>344</v>
      </c>
      <c r="I410" s="280" t="str">
        <f>Disk!G$4</f>
        <v>1 Kg.</v>
      </c>
      <c r="J410" s="147" t="str">
        <f>'YARIŞMA BİLGİLERİ'!$F$21</f>
        <v>Yıldız Erkekler</v>
      </c>
      <c r="K410" s="267" t="str">
        <f t="shared" si="14"/>
        <v>İzmir-2013-14 Öğretim Yılı Okullararası Puanlı  Atletizm Türkiye Birinciliği Yarışmaları</v>
      </c>
      <c r="L410" s="151" t="str">
        <f>Disk!J$4</f>
        <v>31.Mayıs 2014 17.00</v>
      </c>
      <c r="M410" s="151" t="s">
        <v>588</v>
      </c>
    </row>
    <row r="411" spans="1:13" s="268" customFormat="1" ht="26.25" customHeight="1">
      <c r="A411" s="145">
        <v>661</v>
      </c>
      <c r="B411" s="269" t="s">
        <v>344</v>
      </c>
      <c r="C411" s="271" t="str">
        <f>Disk!D44</f>
        <v/>
      </c>
      <c r="D411" s="273" t="str">
        <f>Disk!E44</f>
        <v/>
      </c>
      <c r="E411" s="273" t="str">
        <f>Disk!F44</f>
        <v/>
      </c>
      <c r="F411" s="274" t="str">
        <f>Disk!K44</f>
        <v/>
      </c>
      <c r="G411" s="272">
        <f>Disk!A44</f>
        <v>37</v>
      </c>
      <c r="H411" s="153" t="s">
        <v>344</v>
      </c>
      <c r="I411" s="280" t="str">
        <f>Disk!G$4</f>
        <v>1 Kg.</v>
      </c>
      <c r="J411" s="147" t="str">
        <f>'YARIŞMA BİLGİLERİ'!$F$21</f>
        <v>Yıldız Erkekler</v>
      </c>
      <c r="K411" s="267" t="str">
        <f t="shared" si="14"/>
        <v>İzmir-2013-14 Öğretim Yılı Okullararası Puanlı  Atletizm Türkiye Birinciliği Yarışmaları</v>
      </c>
      <c r="L411" s="151" t="str">
        <f>Disk!J$4</f>
        <v>31.Mayıs 2014 17.00</v>
      </c>
      <c r="M411" s="151" t="s">
        <v>588</v>
      </c>
    </row>
    <row r="412" spans="1:13" s="268" customFormat="1" ht="26.25" customHeight="1">
      <c r="A412" s="145">
        <v>662</v>
      </c>
      <c r="B412" s="269" t="s">
        <v>344</v>
      </c>
      <c r="C412" s="271" t="str">
        <f>Disk!D45</f>
        <v/>
      </c>
      <c r="D412" s="273" t="str">
        <f>Disk!E45</f>
        <v/>
      </c>
      <c r="E412" s="273" t="str">
        <f>Disk!F45</f>
        <v/>
      </c>
      <c r="F412" s="274" t="str">
        <f>Disk!K45</f>
        <v/>
      </c>
      <c r="G412" s="272">
        <f>Disk!A45</f>
        <v>38</v>
      </c>
      <c r="H412" s="153" t="s">
        <v>344</v>
      </c>
      <c r="I412" s="280" t="str">
        <f>Disk!G$4</f>
        <v>1 Kg.</v>
      </c>
      <c r="J412" s="147" t="str">
        <f>'YARIŞMA BİLGİLERİ'!$F$21</f>
        <v>Yıldız Erkekler</v>
      </c>
      <c r="K412" s="267" t="str">
        <f t="shared" si="14"/>
        <v>İzmir-2013-14 Öğretim Yılı Okullararası Puanlı  Atletizm Türkiye Birinciliği Yarışmaları</v>
      </c>
      <c r="L412" s="151" t="str">
        <f>Disk!J$4</f>
        <v>31.Mayıs 2014 17.00</v>
      </c>
      <c r="M412" s="151" t="s">
        <v>588</v>
      </c>
    </row>
    <row r="413" spans="1:13" s="268" customFormat="1" ht="26.25" customHeight="1">
      <c r="A413" s="145">
        <v>663</v>
      </c>
      <c r="B413" s="269" t="s">
        <v>344</v>
      </c>
      <c r="C413" s="271" t="str">
        <f>Disk!D46</f>
        <v/>
      </c>
      <c r="D413" s="273" t="str">
        <f>Disk!E46</f>
        <v/>
      </c>
      <c r="E413" s="273" t="str">
        <f>Disk!F46</f>
        <v/>
      </c>
      <c r="F413" s="274" t="str">
        <f>Disk!K46</f>
        <v/>
      </c>
      <c r="G413" s="272">
        <f>Disk!A46</f>
        <v>39</v>
      </c>
      <c r="H413" s="153" t="s">
        <v>344</v>
      </c>
      <c r="I413" s="280" t="str">
        <f>Disk!G$4</f>
        <v>1 Kg.</v>
      </c>
      <c r="J413" s="147" t="str">
        <f>'YARIŞMA BİLGİLERİ'!$F$21</f>
        <v>Yıldız Erkekler</v>
      </c>
      <c r="K413" s="267" t="str">
        <f t="shared" si="14"/>
        <v>İzmir-2013-14 Öğretim Yılı Okullararası Puanlı  Atletizm Türkiye Birinciliği Yarışmaları</v>
      </c>
      <c r="L413" s="151" t="str">
        <f>Disk!J$4</f>
        <v>31.Mayıs 2014 17.00</v>
      </c>
      <c r="M413" s="151" t="s">
        <v>588</v>
      </c>
    </row>
    <row r="414" spans="1:13" s="268" customFormat="1" ht="26.25" customHeight="1">
      <c r="A414" s="145">
        <v>664</v>
      </c>
      <c r="B414" s="269" t="s">
        <v>344</v>
      </c>
      <c r="C414" s="271" t="str">
        <f>Disk!D47</f>
        <v/>
      </c>
      <c r="D414" s="273" t="str">
        <f>Disk!E47</f>
        <v/>
      </c>
      <c r="E414" s="273" t="str">
        <f>Disk!F47</f>
        <v/>
      </c>
      <c r="F414" s="274" t="str">
        <f>Disk!K47</f>
        <v/>
      </c>
      <c r="G414" s="272">
        <f>Disk!A47</f>
        <v>40</v>
      </c>
      <c r="H414" s="153" t="s">
        <v>344</v>
      </c>
      <c r="I414" s="280" t="str">
        <f>Disk!G$4</f>
        <v>1 Kg.</v>
      </c>
      <c r="J414" s="147" t="str">
        <f>'YARIŞMA BİLGİLERİ'!$F$21</f>
        <v>Yıldız Erkekler</v>
      </c>
      <c r="K414" s="267" t="str">
        <f t="shared" si="14"/>
        <v>İzmir-2013-14 Öğretim Yılı Okullararası Puanlı  Atletizm Türkiye Birinciliği Yarışmaları</v>
      </c>
      <c r="L414" s="151" t="str">
        <f>Disk!J$4</f>
        <v>31.Mayıs 2014 17.00</v>
      </c>
      <c r="M414" s="151" t="s">
        <v>588</v>
      </c>
    </row>
    <row r="415" spans="1:13" s="268" customFormat="1" ht="26.25" customHeight="1">
      <c r="A415" s="145">
        <v>665</v>
      </c>
      <c r="B415" s="269" t="s">
        <v>345</v>
      </c>
      <c r="C415" s="271">
        <f>Cirit!D8</f>
        <v>36769</v>
      </c>
      <c r="D415" s="273" t="str">
        <f>Cirit!E8</f>
        <v>ÖZGÜR GÜLEÇ (F)</v>
      </c>
      <c r="E415" s="273" t="str">
        <f>Cirit!F8</f>
        <v>SAMSUN-FERDİ</v>
      </c>
      <c r="F415" s="274">
        <f>Cirit!K8</f>
        <v>4318</v>
      </c>
      <c r="G415" s="272">
        <f>Cirit!A8</f>
        <v>1</v>
      </c>
      <c r="H415" s="153" t="s">
        <v>345</v>
      </c>
      <c r="I415" s="280">
        <f>Cirit!G$4</f>
        <v>0</v>
      </c>
      <c r="J415" s="147" t="str">
        <f>'YARIŞMA BİLGİLERİ'!$F$21</f>
        <v>Yıldız Erkekler</v>
      </c>
      <c r="K415" s="267" t="str">
        <f t="shared" si="14"/>
        <v>İzmir-2013-14 Öğretim Yılı Okullararası Puanlı  Atletizm Türkiye Birinciliği Yarışmaları</v>
      </c>
      <c r="L415" s="151" t="str">
        <f>Cirit!J$4</f>
        <v>1 Haziran 2014 10.00</v>
      </c>
      <c r="M415" s="151" t="s">
        <v>588</v>
      </c>
    </row>
    <row r="416" spans="1:13" s="268" customFormat="1" ht="26.25" customHeight="1">
      <c r="A416" s="145">
        <v>666</v>
      </c>
      <c r="B416" s="269" t="s">
        <v>345</v>
      </c>
      <c r="C416" s="271">
        <f>Cirit!D9</f>
        <v>36634</v>
      </c>
      <c r="D416" s="273" t="str">
        <f>Cirit!E9</f>
        <v>ALP KARDEŞ</v>
      </c>
      <c r="E416" s="273" t="str">
        <f>Cirit!F9</f>
        <v>KKTC YAKIN DOĞU KOLEJİ</v>
      </c>
      <c r="F416" s="274">
        <f>Cirit!K9</f>
        <v>4308</v>
      </c>
      <c r="G416" s="272">
        <f>Cirit!A9</f>
        <v>2</v>
      </c>
      <c r="H416" s="153" t="s">
        <v>345</v>
      </c>
      <c r="I416" s="280">
        <f>Cirit!G$4</f>
        <v>0</v>
      </c>
      <c r="J416" s="147" t="str">
        <f>'YARIŞMA BİLGİLERİ'!$F$21</f>
        <v>Yıldız Erkekler</v>
      </c>
      <c r="K416" s="267" t="str">
        <f t="shared" si="14"/>
        <v>İzmir-2013-14 Öğretim Yılı Okullararası Puanlı  Atletizm Türkiye Birinciliği Yarışmaları</v>
      </c>
      <c r="L416" s="151" t="str">
        <f>Cirit!J$4</f>
        <v>1 Haziran 2014 10.00</v>
      </c>
      <c r="M416" s="151" t="s">
        <v>588</v>
      </c>
    </row>
    <row r="417" spans="1:13" s="268" customFormat="1" ht="26.25" customHeight="1">
      <c r="A417" s="145">
        <v>667</v>
      </c>
      <c r="B417" s="269" t="s">
        <v>345</v>
      </c>
      <c r="C417" s="271">
        <f>Cirit!D10</f>
        <v>36541</v>
      </c>
      <c r="D417" s="273" t="str">
        <f>Cirit!E10</f>
        <v>ABDULLAH KARATAŞ (F)</v>
      </c>
      <c r="E417" s="273" t="str">
        <f>Cirit!F10</f>
        <v>FEKE LÜTFİYE AYŞE BAYTOK YİBO</v>
      </c>
      <c r="F417" s="274">
        <f>Cirit!K10</f>
        <v>4171</v>
      </c>
      <c r="G417" s="272">
        <f>Cirit!A10</f>
        <v>3</v>
      </c>
      <c r="H417" s="153" t="s">
        <v>345</v>
      </c>
      <c r="I417" s="280">
        <f>Cirit!G$4</f>
        <v>0</v>
      </c>
      <c r="J417" s="147" t="str">
        <f>'YARIŞMA BİLGİLERİ'!$F$21</f>
        <v>Yıldız Erkekler</v>
      </c>
      <c r="K417" s="267" t="str">
        <f t="shared" si="14"/>
        <v>İzmir-2013-14 Öğretim Yılı Okullararası Puanlı  Atletizm Türkiye Birinciliği Yarışmaları</v>
      </c>
      <c r="L417" s="151" t="str">
        <f>Cirit!J$4</f>
        <v>1 Haziran 2014 10.00</v>
      </c>
      <c r="M417" s="151" t="s">
        <v>588</v>
      </c>
    </row>
    <row r="418" spans="1:13" s="268" customFormat="1" ht="26.25" customHeight="1">
      <c r="A418" s="145">
        <v>668</v>
      </c>
      <c r="B418" s="269" t="s">
        <v>345</v>
      </c>
      <c r="C418" s="271">
        <f>Cirit!D11</f>
        <v>36526</v>
      </c>
      <c r="D418" s="273" t="str">
        <f>Cirit!E11</f>
        <v>ABDURRAHİM KARAGÖZ</v>
      </c>
      <c r="E418" s="273" t="str">
        <f>Cirit!F11</f>
        <v>İZMİR-ŞEHİT TEĞMEN MURAT ARSLANTÜRK ORTAOKULU</v>
      </c>
      <c r="F418" s="274">
        <f>Cirit!K11</f>
        <v>4156</v>
      </c>
      <c r="G418" s="272">
        <f>Cirit!A11</f>
        <v>4</v>
      </c>
      <c r="H418" s="153" t="s">
        <v>345</v>
      </c>
      <c r="I418" s="280">
        <f>Cirit!G$4</f>
        <v>0</v>
      </c>
      <c r="J418" s="147" t="str">
        <f>'YARIŞMA BİLGİLERİ'!$F$21</f>
        <v>Yıldız Erkekler</v>
      </c>
      <c r="K418" s="267" t="str">
        <f t="shared" si="14"/>
        <v>İzmir-2013-14 Öğretim Yılı Okullararası Puanlı  Atletizm Türkiye Birinciliği Yarışmaları</v>
      </c>
      <c r="L418" s="151" t="str">
        <f>Cirit!J$4</f>
        <v>1 Haziran 2014 10.00</v>
      </c>
      <c r="M418" s="151" t="s">
        <v>588</v>
      </c>
    </row>
    <row r="419" spans="1:13" s="268" customFormat="1" ht="26.25" customHeight="1">
      <c r="A419" s="145">
        <v>669</v>
      </c>
      <c r="B419" s="269" t="s">
        <v>345</v>
      </c>
      <c r="C419" s="271">
        <f>Cirit!D12</f>
        <v>36619</v>
      </c>
      <c r="D419" s="273" t="str">
        <f>Cirit!E12</f>
        <v>MURAT VURAL</v>
      </c>
      <c r="E419" s="273" t="str">
        <f>Cirit!F12</f>
        <v>MUŞ NAMIK KEMAL YBO</v>
      </c>
      <c r="F419" s="274">
        <f>Cirit!K12</f>
        <v>3936</v>
      </c>
      <c r="G419" s="272">
        <f>Cirit!A12</f>
        <v>5</v>
      </c>
      <c r="H419" s="153" t="s">
        <v>345</v>
      </c>
      <c r="I419" s="280">
        <f>Cirit!G$4</f>
        <v>0</v>
      </c>
      <c r="J419" s="147" t="str">
        <f>'YARIŞMA BİLGİLERİ'!$F$21</f>
        <v>Yıldız Erkekler</v>
      </c>
      <c r="K419" s="267" t="str">
        <f t="shared" si="14"/>
        <v>İzmir-2013-14 Öğretim Yılı Okullararası Puanlı  Atletizm Türkiye Birinciliği Yarışmaları</v>
      </c>
      <c r="L419" s="151" t="str">
        <f>Cirit!J$4</f>
        <v>1 Haziran 2014 10.00</v>
      </c>
      <c r="M419" s="151" t="s">
        <v>588</v>
      </c>
    </row>
    <row r="420" spans="1:13" s="268" customFormat="1" ht="26.25" customHeight="1">
      <c r="A420" s="145">
        <v>670</v>
      </c>
      <c r="B420" s="269" t="s">
        <v>345</v>
      </c>
      <c r="C420" s="271">
        <f>Cirit!D13</f>
        <v>36613</v>
      </c>
      <c r="D420" s="273" t="str">
        <f>Cirit!E13</f>
        <v>MUSTAFA GEZER</v>
      </c>
      <c r="E420" s="273" t="str">
        <f>Cirit!F13</f>
        <v>KKTC OĞUZ VELİ ORTAOKULU</v>
      </c>
      <c r="F420" s="274">
        <f>Cirit!K13</f>
        <v>3853</v>
      </c>
      <c r="G420" s="272">
        <f>Cirit!A13</f>
        <v>6</v>
      </c>
      <c r="H420" s="153" t="s">
        <v>345</v>
      </c>
      <c r="I420" s="280">
        <f>Cirit!G$4</f>
        <v>0</v>
      </c>
      <c r="J420" s="147" t="str">
        <f>'YARIŞMA BİLGİLERİ'!$F$21</f>
        <v>Yıldız Erkekler</v>
      </c>
      <c r="K420" s="267" t="str">
        <f t="shared" si="14"/>
        <v>İzmir-2013-14 Öğretim Yılı Okullararası Puanlı  Atletizm Türkiye Birinciliği Yarışmaları</v>
      </c>
      <c r="L420" s="151" t="str">
        <f>Cirit!J$4</f>
        <v>1 Haziran 2014 10.00</v>
      </c>
      <c r="M420" s="151" t="s">
        <v>588</v>
      </c>
    </row>
    <row r="421" spans="1:13" s="268" customFormat="1" ht="26.25" customHeight="1">
      <c r="A421" s="145">
        <v>671</v>
      </c>
      <c r="B421" s="269" t="s">
        <v>345</v>
      </c>
      <c r="C421" s="271">
        <f>Cirit!D14</f>
        <v>36526</v>
      </c>
      <c r="D421" s="273" t="str">
        <f>Cirit!E14</f>
        <v>HAKAN KARABULAK (F)</v>
      </c>
      <c r="E421" s="273" t="str">
        <f>Cirit!F14</f>
        <v>KONYA-FERDİ</v>
      </c>
      <c r="F421" s="274">
        <f>Cirit!K14</f>
        <v>3700</v>
      </c>
      <c r="G421" s="272">
        <f>Cirit!A14</f>
        <v>7</v>
      </c>
      <c r="H421" s="153" t="s">
        <v>345</v>
      </c>
      <c r="I421" s="280">
        <f>Cirit!G$4</f>
        <v>0</v>
      </c>
      <c r="J421" s="147" t="str">
        <f>'YARIŞMA BİLGİLERİ'!$F$21</f>
        <v>Yıldız Erkekler</v>
      </c>
      <c r="K421" s="267" t="str">
        <f t="shared" si="14"/>
        <v>İzmir-2013-14 Öğretim Yılı Okullararası Puanlı  Atletizm Türkiye Birinciliği Yarışmaları</v>
      </c>
      <c r="L421" s="151" t="str">
        <f>Cirit!J$4</f>
        <v>1 Haziran 2014 10.00</v>
      </c>
      <c r="M421" s="151" t="s">
        <v>588</v>
      </c>
    </row>
    <row r="422" spans="1:13" s="268" customFormat="1" ht="26.25" customHeight="1">
      <c r="A422" s="145">
        <v>672</v>
      </c>
      <c r="B422" s="269" t="s">
        <v>345</v>
      </c>
      <c r="C422" s="271">
        <f>Cirit!D15</f>
        <v>36559</v>
      </c>
      <c r="D422" s="273" t="str">
        <f>Cirit!E15</f>
        <v>BARAN SEMEN (F)</v>
      </c>
      <c r="E422" s="273" t="str">
        <f>Cirit!F15</f>
        <v>GÜLBAHÇESİ ORTAOKULU</v>
      </c>
      <c r="F422" s="274">
        <f>Cirit!K15</f>
        <v>3692</v>
      </c>
      <c r="G422" s="272">
        <f>Cirit!A15</f>
        <v>8</v>
      </c>
      <c r="H422" s="153" t="s">
        <v>345</v>
      </c>
      <c r="I422" s="280">
        <f>Cirit!G$4</f>
        <v>0</v>
      </c>
      <c r="J422" s="147" t="str">
        <f>'YARIŞMA BİLGİLERİ'!$F$21</f>
        <v>Yıldız Erkekler</v>
      </c>
      <c r="K422" s="267" t="str">
        <f t="shared" si="14"/>
        <v>İzmir-2013-14 Öğretim Yılı Okullararası Puanlı  Atletizm Türkiye Birinciliği Yarışmaları</v>
      </c>
      <c r="L422" s="151" t="str">
        <f>Cirit!J$4</f>
        <v>1 Haziran 2014 10.00</v>
      </c>
      <c r="M422" s="151" t="s">
        <v>588</v>
      </c>
    </row>
    <row r="423" spans="1:13" s="268" customFormat="1" ht="26.25" customHeight="1">
      <c r="A423" s="145">
        <v>673</v>
      </c>
      <c r="B423" s="269" t="s">
        <v>345</v>
      </c>
      <c r="C423" s="271">
        <f>Cirit!D16</f>
        <v>0</v>
      </c>
      <c r="D423" s="273" t="str">
        <f>Cirit!E16</f>
        <v>ALPEREN ŞİMŞEK (F)</v>
      </c>
      <c r="E423" s="273" t="str">
        <f>Cirit!F16</f>
        <v>MERSİN -FERDİ</v>
      </c>
      <c r="F423" s="274">
        <f>Cirit!K16</f>
        <v>3601</v>
      </c>
      <c r="G423" s="272">
        <f>Cirit!A16</f>
        <v>9</v>
      </c>
      <c r="H423" s="153" t="s">
        <v>345</v>
      </c>
      <c r="I423" s="280">
        <f>Cirit!G$4</f>
        <v>0</v>
      </c>
      <c r="J423" s="147" t="str">
        <f>'YARIŞMA BİLGİLERİ'!$F$21</f>
        <v>Yıldız Erkekler</v>
      </c>
      <c r="K423" s="267" t="str">
        <f t="shared" ref="K423:K454" si="15">CONCATENATE(K$1,"-",A$1)</f>
        <v>İzmir-2013-14 Öğretim Yılı Okullararası Puanlı  Atletizm Türkiye Birinciliği Yarışmaları</v>
      </c>
      <c r="L423" s="151" t="str">
        <f>Cirit!J$4</f>
        <v>1 Haziran 2014 10.00</v>
      </c>
      <c r="M423" s="151" t="s">
        <v>588</v>
      </c>
    </row>
    <row r="424" spans="1:13" s="268" customFormat="1" ht="26.25" customHeight="1">
      <c r="A424" s="145">
        <v>674</v>
      </c>
      <c r="B424" s="269" t="s">
        <v>345</v>
      </c>
      <c r="C424" s="271">
        <f>Cirit!D17</f>
        <v>36610</v>
      </c>
      <c r="D424" s="273" t="str">
        <f>Cirit!E17</f>
        <v>BEHİÇ CAN ÜNAL (F)</v>
      </c>
      <c r="E424" s="273" t="str">
        <f>Cirit!F17</f>
        <v>NAMIK KEMAL ORTAOKULU</v>
      </c>
      <c r="F424" s="274">
        <f>Cirit!K17</f>
        <v>3591</v>
      </c>
      <c r="G424" s="272">
        <f>Cirit!A17</f>
        <v>10</v>
      </c>
      <c r="H424" s="153" t="s">
        <v>345</v>
      </c>
      <c r="I424" s="280">
        <f>Cirit!G$4</f>
        <v>0</v>
      </c>
      <c r="J424" s="147" t="str">
        <f>'YARIŞMA BİLGİLERİ'!$F$21</f>
        <v>Yıldız Erkekler</v>
      </c>
      <c r="K424" s="267" t="str">
        <f t="shared" si="15"/>
        <v>İzmir-2013-14 Öğretim Yılı Okullararası Puanlı  Atletizm Türkiye Birinciliği Yarışmaları</v>
      </c>
      <c r="L424" s="151" t="str">
        <f>Cirit!J$4</f>
        <v>1 Haziran 2014 10.00</v>
      </c>
      <c r="M424" s="151" t="s">
        <v>588</v>
      </c>
    </row>
    <row r="425" spans="1:13" s="268" customFormat="1" ht="26.25" customHeight="1">
      <c r="A425" s="145">
        <v>675</v>
      </c>
      <c r="B425" s="269" t="s">
        <v>345</v>
      </c>
      <c r="C425" s="271">
        <f>Cirit!D18</f>
        <v>36526</v>
      </c>
      <c r="D425" s="273" t="str">
        <f>Cirit!E18</f>
        <v>MUSA KENBEN</v>
      </c>
      <c r="E425" s="273" t="str">
        <f>Cirit!F18</f>
        <v>İSTANBUL NAMIKKEMAL O O</v>
      </c>
      <c r="F425" s="274">
        <f>Cirit!K18</f>
        <v>3560</v>
      </c>
      <c r="G425" s="272">
        <f>Cirit!A18</f>
        <v>11</v>
      </c>
      <c r="H425" s="153" t="s">
        <v>345</v>
      </c>
      <c r="I425" s="280">
        <f>Cirit!G$4</f>
        <v>0</v>
      </c>
      <c r="J425" s="147" t="str">
        <f>'YARIŞMA BİLGİLERİ'!$F$21</f>
        <v>Yıldız Erkekler</v>
      </c>
      <c r="K425" s="267" t="str">
        <f t="shared" si="15"/>
        <v>İzmir-2013-14 Öğretim Yılı Okullararası Puanlı  Atletizm Türkiye Birinciliği Yarışmaları</v>
      </c>
      <c r="L425" s="151" t="str">
        <f>Cirit!J$4</f>
        <v>1 Haziran 2014 10.00</v>
      </c>
      <c r="M425" s="151" t="s">
        <v>588</v>
      </c>
    </row>
    <row r="426" spans="1:13" s="268" customFormat="1" ht="26.25" customHeight="1">
      <c r="A426" s="145">
        <v>676</v>
      </c>
      <c r="B426" s="269" t="s">
        <v>345</v>
      </c>
      <c r="C426" s="271">
        <f>Cirit!D19</f>
        <v>36533</v>
      </c>
      <c r="D426" s="273" t="str">
        <f>Cirit!E19</f>
        <v>RAMAZAN B.ÇELİK</v>
      </c>
      <c r="E426" s="273" t="str">
        <f>Cirit!F19</f>
        <v>SAMSUN- İLKADIM TICARET VE SANAYI ODASI  ORTAOKULU</v>
      </c>
      <c r="F426" s="274">
        <f>Cirit!K19</f>
        <v>3397</v>
      </c>
      <c r="G426" s="272">
        <f>Cirit!A19</f>
        <v>12</v>
      </c>
      <c r="H426" s="153" t="s">
        <v>345</v>
      </c>
      <c r="I426" s="280">
        <f>Cirit!G$4</f>
        <v>0</v>
      </c>
      <c r="J426" s="147" t="str">
        <f>'YARIŞMA BİLGİLERİ'!$F$21</f>
        <v>Yıldız Erkekler</v>
      </c>
      <c r="K426" s="267" t="str">
        <f t="shared" si="15"/>
        <v>İzmir-2013-14 Öğretim Yılı Okullararası Puanlı  Atletizm Türkiye Birinciliği Yarışmaları</v>
      </c>
      <c r="L426" s="151" t="str">
        <f>Cirit!J$4</f>
        <v>1 Haziran 2014 10.00</v>
      </c>
      <c r="M426" s="151" t="s">
        <v>588</v>
      </c>
    </row>
    <row r="427" spans="1:13" s="268" customFormat="1" ht="26.25" customHeight="1">
      <c r="A427" s="145">
        <v>677</v>
      </c>
      <c r="B427" s="269" t="s">
        <v>345</v>
      </c>
      <c r="C427" s="271">
        <f>Cirit!D20</f>
        <v>36526</v>
      </c>
      <c r="D427" s="273" t="str">
        <f>Cirit!E20</f>
        <v>ATAKAN ARINAN</v>
      </c>
      <c r="E427" s="273" t="str">
        <f>Cirit!F20</f>
        <v>ANKARA MEHMET EMİN YURDAKUL ORTAOKULU</v>
      </c>
      <c r="F427" s="274">
        <f>Cirit!K20</f>
        <v>3190</v>
      </c>
      <c r="G427" s="272">
        <f>Cirit!A20</f>
        <v>13</v>
      </c>
      <c r="H427" s="153" t="s">
        <v>345</v>
      </c>
      <c r="I427" s="280">
        <f>Cirit!G$4</f>
        <v>0</v>
      </c>
      <c r="J427" s="147" t="str">
        <f>'YARIŞMA BİLGİLERİ'!$F$21</f>
        <v>Yıldız Erkekler</v>
      </c>
      <c r="K427" s="267" t="str">
        <f t="shared" si="15"/>
        <v>İzmir-2013-14 Öğretim Yılı Okullararası Puanlı  Atletizm Türkiye Birinciliği Yarışmaları</v>
      </c>
      <c r="L427" s="151" t="str">
        <f>Cirit!J$4</f>
        <v>1 Haziran 2014 10.00</v>
      </c>
      <c r="M427" s="151" t="s">
        <v>588</v>
      </c>
    </row>
    <row r="428" spans="1:13" s="268" customFormat="1" ht="26.25" customHeight="1">
      <c r="A428" s="145">
        <v>678</v>
      </c>
      <c r="B428" s="269" t="s">
        <v>345</v>
      </c>
      <c r="C428" s="271">
        <f>Cirit!D21</f>
        <v>36864</v>
      </c>
      <c r="D428" s="273" t="str">
        <f>Cirit!E21</f>
        <v>MERT BOZACI</v>
      </c>
      <c r="E428" s="273" t="str">
        <f>Cirit!F21</f>
        <v>BURSA ZÜBEYDE HANIM ORTAOKULU</v>
      </c>
      <c r="F428" s="274">
        <f>Cirit!K21</f>
        <v>3170</v>
      </c>
      <c r="G428" s="272">
        <f>Cirit!A21</f>
        <v>14</v>
      </c>
      <c r="H428" s="153" t="s">
        <v>345</v>
      </c>
      <c r="I428" s="280">
        <f>Cirit!G$4</f>
        <v>0</v>
      </c>
      <c r="J428" s="147" t="str">
        <f>'YARIŞMA BİLGİLERİ'!$F$21</f>
        <v>Yıldız Erkekler</v>
      </c>
      <c r="K428" s="267" t="str">
        <f t="shared" si="15"/>
        <v>İzmir-2013-14 Öğretim Yılı Okullararası Puanlı  Atletizm Türkiye Birinciliği Yarışmaları</v>
      </c>
      <c r="L428" s="151" t="str">
        <f>Cirit!J$4</f>
        <v>1 Haziran 2014 10.00</v>
      </c>
      <c r="M428" s="151" t="s">
        <v>588</v>
      </c>
    </row>
    <row r="429" spans="1:13" s="268" customFormat="1" ht="26.25" customHeight="1">
      <c r="A429" s="145">
        <v>679</v>
      </c>
      <c r="B429" s="269" t="s">
        <v>345</v>
      </c>
      <c r="C429" s="271">
        <f>Cirit!D22</f>
        <v>36564</v>
      </c>
      <c r="D429" s="273" t="str">
        <f>Cirit!E22</f>
        <v>EMRE ÜN</v>
      </c>
      <c r="E429" s="273" t="str">
        <f>Cirit!F22</f>
        <v>İZMİR-EVİN LEBLEBİCİOĞLU ORTAOKULU</v>
      </c>
      <c r="F429" s="274">
        <f>Cirit!K22</f>
        <v>3144</v>
      </c>
      <c r="G429" s="272">
        <f>Cirit!A22</f>
        <v>15</v>
      </c>
      <c r="H429" s="153" t="s">
        <v>345</v>
      </c>
      <c r="I429" s="280">
        <f>Cirit!G$4</f>
        <v>0</v>
      </c>
      <c r="J429" s="147" t="str">
        <f>'YARIŞMA BİLGİLERİ'!$F$21</f>
        <v>Yıldız Erkekler</v>
      </c>
      <c r="K429" s="267" t="str">
        <f t="shared" si="15"/>
        <v>İzmir-2013-14 Öğretim Yılı Okullararası Puanlı  Atletizm Türkiye Birinciliği Yarışmaları</v>
      </c>
      <c r="L429" s="151" t="str">
        <f>Cirit!J$4</f>
        <v>1 Haziran 2014 10.00</v>
      </c>
      <c r="M429" s="151" t="s">
        <v>588</v>
      </c>
    </row>
    <row r="430" spans="1:13" s="268" customFormat="1" ht="26.25" customHeight="1">
      <c r="A430" s="145">
        <v>680</v>
      </c>
      <c r="B430" s="269" t="s">
        <v>345</v>
      </c>
      <c r="C430" s="271">
        <f>Cirit!D23</f>
        <v>36896</v>
      </c>
      <c r="D430" s="273" t="str">
        <f>Cirit!E23</f>
        <v>HAMZA YILMAZ</v>
      </c>
      <c r="E430" s="273" t="str">
        <f>Cirit!F23</f>
        <v>MERSİN-SİLİFKE ATATÜRK ORTAOKULU</v>
      </c>
      <c r="F430" s="274">
        <f>Cirit!K23</f>
        <v>3137</v>
      </c>
      <c r="G430" s="272">
        <f>Cirit!A23</f>
        <v>16</v>
      </c>
      <c r="H430" s="153" t="s">
        <v>345</v>
      </c>
      <c r="I430" s="280">
        <f>Cirit!G$4</f>
        <v>0</v>
      </c>
      <c r="J430" s="147" t="str">
        <f>'YARIŞMA BİLGİLERİ'!$F$21</f>
        <v>Yıldız Erkekler</v>
      </c>
      <c r="K430" s="267" t="str">
        <f t="shared" si="15"/>
        <v>İzmir-2013-14 Öğretim Yılı Okullararası Puanlı  Atletizm Türkiye Birinciliği Yarışmaları</v>
      </c>
      <c r="L430" s="151" t="str">
        <f>Cirit!J$4</f>
        <v>1 Haziran 2014 10.00</v>
      </c>
      <c r="M430" s="151" t="s">
        <v>588</v>
      </c>
    </row>
    <row r="431" spans="1:13" s="268" customFormat="1" ht="26.25" customHeight="1">
      <c r="A431" s="145">
        <v>681</v>
      </c>
      <c r="B431" s="269" t="s">
        <v>345</v>
      </c>
      <c r="C431" s="271">
        <f>Cirit!D24</f>
        <v>36526</v>
      </c>
      <c r="D431" s="273" t="str">
        <f>Cirit!E24</f>
        <v>AHMET ÇIÇEK</v>
      </c>
      <c r="E431" s="273" t="str">
        <f>Cirit!F24</f>
        <v>ADANA ŞEHIT İDRIS GÜLER ORTAOKULU</v>
      </c>
      <c r="F431" s="274">
        <f>Cirit!K24</f>
        <v>3003</v>
      </c>
      <c r="G431" s="272">
        <f>Cirit!A24</f>
        <v>17</v>
      </c>
      <c r="H431" s="153" t="s">
        <v>345</v>
      </c>
      <c r="I431" s="280">
        <f>Cirit!G$4</f>
        <v>0</v>
      </c>
      <c r="J431" s="147" t="str">
        <f>'YARIŞMA BİLGİLERİ'!$F$21</f>
        <v>Yıldız Erkekler</v>
      </c>
      <c r="K431" s="267" t="str">
        <f t="shared" si="15"/>
        <v>İzmir-2013-14 Öğretim Yılı Okullararası Puanlı  Atletizm Türkiye Birinciliği Yarışmaları</v>
      </c>
      <c r="L431" s="151" t="str">
        <f>Cirit!J$4</f>
        <v>1 Haziran 2014 10.00</v>
      </c>
      <c r="M431" s="151" t="s">
        <v>588</v>
      </c>
    </row>
    <row r="432" spans="1:13" s="268" customFormat="1" ht="26.25" customHeight="1">
      <c r="A432" s="145">
        <v>682</v>
      </c>
      <c r="B432" s="269" t="s">
        <v>345</v>
      </c>
      <c r="C432" s="271">
        <f>Cirit!D25</f>
        <v>36595</v>
      </c>
      <c r="D432" s="273" t="str">
        <f>Cirit!E25</f>
        <v>UĞUR KORKMAZ</v>
      </c>
      <c r="E432" s="273" t="str">
        <f>Cirit!F25</f>
        <v>İSTANBUL-PENDİK 75.YIL MESUT YILMAZ ORTA O.</v>
      </c>
      <c r="F432" s="274">
        <f>Cirit!K25</f>
        <v>2961</v>
      </c>
      <c r="G432" s="272">
        <f>Cirit!A25</f>
        <v>18</v>
      </c>
      <c r="H432" s="153" t="s">
        <v>345</v>
      </c>
      <c r="I432" s="280">
        <f>Cirit!G$4</f>
        <v>0</v>
      </c>
      <c r="J432" s="147" t="str">
        <f>'YARIŞMA BİLGİLERİ'!$F$21</f>
        <v>Yıldız Erkekler</v>
      </c>
      <c r="K432" s="267" t="str">
        <f t="shared" si="15"/>
        <v>İzmir-2013-14 Öğretim Yılı Okullararası Puanlı  Atletizm Türkiye Birinciliği Yarışmaları</v>
      </c>
      <c r="L432" s="151" t="str">
        <f>Cirit!J$4</f>
        <v>1 Haziran 2014 10.00</v>
      </c>
      <c r="M432" s="151" t="s">
        <v>588</v>
      </c>
    </row>
    <row r="433" spans="1:13" s="268" customFormat="1" ht="26.25" customHeight="1">
      <c r="A433" s="145">
        <v>683</v>
      </c>
      <c r="B433" s="269" t="s">
        <v>345</v>
      </c>
      <c r="C433" s="271">
        <f>Cirit!D26</f>
        <v>36599</v>
      </c>
      <c r="D433" s="273" t="str">
        <f>Cirit!E26</f>
        <v>Mert ÖZGÜLMEZ</v>
      </c>
      <c r="E433" s="273" t="str">
        <f>Cirit!F26</f>
        <v>SİVAS ZİYA GÖKALP O.O</v>
      </c>
      <c r="F433" s="274">
        <f>Cirit!K26</f>
        <v>2953</v>
      </c>
      <c r="G433" s="272">
        <f>Cirit!A26</f>
        <v>19</v>
      </c>
      <c r="H433" s="153" t="s">
        <v>345</v>
      </c>
      <c r="I433" s="280">
        <f>Cirit!G$4</f>
        <v>0</v>
      </c>
      <c r="J433" s="147" t="str">
        <f>'YARIŞMA BİLGİLERİ'!$F$21</f>
        <v>Yıldız Erkekler</v>
      </c>
      <c r="K433" s="267" t="str">
        <f t="shared" si="15"/>
        <v>İzmir-2013-14 Öğretim Yılı Okullararası Puanlı  Atletizm Türkiye Birinciliği Yarışmaları</v>
      </c>
      <c r="L433" s="151" t="str">
        <f>Cirit!J$4</f>
        <v>1 Haziran 2014 10.00</v>
      </c>
      <c r="M433" s="151" t="s">
        <v>588</v>
      </c>
    </row>
    <row r="434" spans="1:13" s="268" customFormat="1" ht="26.25" customHeight="1">
      <c r="A434" s="145">
        <v>684</v>
      </c>
      <c r="B434" s="269" t="s">
        <v>345</v>
      </c>
      <c r="C434" s="271">
        <f>Cirit!D27</f>
        <v>36541</v>
      </c>
      <c r="D434" s="273" t="str">
        <f>Cirit!E27</f>
        <v>AHMET KAÇHAN</v>
      </c>
      <c r="E434" s="273" t="str">
        <f>Cirit!F27</f>
        <v>SİİRT OSMAN DEMİR ORTAOKULU</v>
      </c>
      <c r="F434" s="274">
        <f>Cirit!K27</f>
        <v>2349</v>
      </c>
      <c r="G434" s="272">
        <f>Cirit!A27</f>
        <v>20</v>
      </c>
      <c r="H434" s="153" t="s">
        <v>345</v>
      </c>
      <c r="I434" s="280">
        <f>Cirit!G$4</f>
        <v>0</v>
      </c>
      <c r="J434" s="147" t="str">
        <f>'YARIŞMA BİLGİLERİ'!$F$21</f>
        <v>Yıldız Erkekler</v>
      </c>
      <c r="K434" s="267" t="str">
        <f t="shared" si="15"/>
        <v>İzmir-2013-14 Öğretim Yılı Okullararası Puanlı  Atletizm Türkiye Birinciliği Yarışmaları</v>
      </c>
      <c r="L434" s="151" t="str">
        <f>Cirit!J$4</f>
        <v>1 Haziran 2014 10.00</v>
      </c>
      <c r="M434" s="151" t="s">
        <v>588</v>
      </c>
    </row>
    <row r="435" spans="1:13" s="268" customFormat="1" ht="26.25" customHeight="1">
      <c r="A435" s="145">
        <v>685</v>
      </c>
      <c r="B435" s="269" t="s">
        <v>345</v>
      </c>
      <c r="C435" s="271">
        <f>Cirit!D28</f>
        <v>36526</v>
      </c>
      <c r="D435" s="273" t="str">
        <f>Cirit!E28</f>
        <v>DOĞUKAN BEL</v>
      </c>
      <c r="E435" s="273" t="str">
        <f>Cirit!F28</f>
        <v>ESKİŞEHİR-ŞEHİT ALİ GAFFAR OKKAN ORTAOKULU</v>
      </c>
      <c r="F435" s="274">
        <f>Cirit!K28</f>
        <v>2200</v>
      </c>
      <c r="G435" s="272">
        <f>Cirit!A28</f>
        <v>21</v>
      </c>
      <c r="H435" s="153" t="s">
        <v>345</v>
      </c>
      <c r="I435" s="280">
        <f>Cirit!G$4</f>
        <v>0</v>
      </c>
      <c r="J435" s="147" t="str">
        <f>'YARIŞMA BİLGİLERİ'!$F$21</f>
        <v>Yıldız Erkekler</v>
      </c>
      <c r="K435" s="267" t="str">
        <f t="shared" si="15"/>
        <v>İzmir-2013-14 Öğretim Yılı Okullararası Puanlı  Atletizm Türkiye Birinciliği Yarışmaları</v>
      </c>
      <c r="L435" s="151" t="str">
        <f>Cirit!J$4</f>
        <v>1 Haziran 2014 10.00</v>
      </c>
      <c r="M435" s="151" t="s">
        <v>588</v>
      </c>
    </row>
    <row r="436" spans="1:13" s="268" customFormat="1" ht="26.25" customHeight="1">
      <c r="A436" s="145">
        <v>686</v>
      </c>
      <c r="B436" s="269" t="s">
        <v>345</v>
      </c>
      <c r="C436" s="271">
        <f>Cirit!D29</f>
        <v>36892</v>
      </c>
      <c r="D436" s="273" t="str">
        <f>Cirit!E29</f>
        <v>ALİ CAN EŞGİ</v>
      </c>
      <c r="E436" s="273" t="str">
        <f>Cirit!F29</f>
        <v>GAZİANTEP HATİCE BÜYÜKBEŞE ORT.</v>
      </c>
      <c r="F436" s="274">
        <f>Cirit!K29</f>
        <v>2138</v>
      </c>
      <c r="G436" s="272">
        <f>Cirit!A29</f>
        <v>22</v>
      </c>
      <c r="H436" s="153" t="s">
        <v>345</v>
      </c>
      <c r="I436" s="280">
        <f>Cirit!G$4</f>
        <v>0</v>
      </c>
      <c r="J436" s="147" t="str">
        <f>'YARIŞMA BİLGİLERİ'!$F$21</f>
        <v>Yıldız Erkekler</v>
      </c>
      <c r="K436" s="267" t="str">
        <f t="shared" si="15"/>
        <v>İzmir-2013-14 Öğretim Yılı Okullararası Puanlı  Atletizm Türkiye Birinciliği Yarışmaları</v>
      </c>
      <c r="L436" s="151" t="str">
        <f>Cirit!J$4</f>
        <v>1 Haziran 2014 10.00</v>
      </c>
      <c r="M436" s="151" t="s">
        <v>588</v>
      </c>
    </row>
    <row r="437" spans="1:13" s="268" customFormat="1" ht="26.25" customHeight="1">
      <c r="A437" s="145">
        <v>687</v>
      </c>
      <c r="B437" s="269" t="s">
        <v>345</v>
      </c>
      <c r="C437" s="271" t="str">
        <f>Cirit!D30</f>
        <v/>
      </c>
      <c r="D437" s="273" t="str">
        <f>Cirit!E30</f>
        <v/>
      </c>
      <c r="E437" s="273" t="str">
        <f>Cirit!F30</f>
        <v/>
      </c>
      <c r="F437" s="274" t="str">
        <f>Cirit!K30</f>
        <v/>
      </c>
      <c r="G437" s="272">
        <f>Cirit!A30</f>
        <v>0</v>
      </c>
      <c r="H437" s="153" t="s">
        <v>345</v>
      </c>
      <c r="I437" s="280">
        <f>Cirit!G$4</f>
        <v>0</v>
      </c>
      <c r="J437" s="147" t="str">
        <f>'YARIŞMA BİLGİLERİ'!$F$21</f>
        <v>Yıldız Erkekler</v>
      </c>
      <c r="K437" s="267" t="str">
        <f t="shared" si="15"/>
        <v>İzmir-2013-14 Öğretim Yılı Okullararası Puanlı  Atletizm Türkiye Birinciliği Yarışmaları</v>
      </c>
      <c r="L437" s="151" t="str">
        <f>Cirit!J$4</f>
        <v>1 Haziran 2014 10.00</v>
      </c>
      <c r="M437" s="151" t="s">
        <v>588</v>
      </c>
    </row>
    <row r="438" spans="1:13" s="268" customFormat="1" ht="26.25" customHeight="1">
      <c r="A438" s="145">
        <v>688</v>
      </c>
      <c r="B438" s="269" t="s">
        <v>345</v>
      </c>
      <c r="C438" s="271" t="str">
        <f>Cirit!D31</f>
        <v/>
      </c>
      <c r="D438" s="273" t="str">
        <f>Cirit!E31</f>
        <v/>
      </c>
      <c r="E438" s="273" t="str">
        <f>Cirit!F31</f>
        <v/>
      </c>
      <c r="F438" s="274" t="str">
        <f>Cirit!K31</f>
        <v/>
      </c>
      <c r="G438" s="272">
        <f>Cirit!A31</f>
        <v>24</v>
      </c>
      <c r="H438" s="153" t="s">
        <v>345</v>
      </c>
      <c r="I438" s="280">
        <f>Cirit!G$4</f>
        <v>0</v>
      </c>
      <c r="J438" s="147" t="str">
        <f>'YARIŞMA BİLGİLERİ'!$F$21</f>
        <v>Yıldız Erkekler</v>
      </c>
      <c r="K438" s="267" t="str">
        <f t="shared" si="15"/>
        <v>İzmir-2013-14 Öğretim Yılı Okullararası Puanlı  Atletizm Türkiye Birinciliği Yarışmaları</v>
      </c>
      <c r="L438" s="151" t="str">
        <f>Cirit!J$4</f>
        <v>1 Haziran 2014 10.00</v>
      </c>
      <c r="M438" s="151" t="s">
        <v>588</v>
      </c>
    </row>
    <row r="439" spans="1:13" s="268" customFormat="1" ht="26.25" customHeight="1">
      <c r="A439" s="145">
        <v>689</v>
      </c>
      <c r="B439" s="269" t="s">
        <v>345</v>
      </c>
      <c r="C439" s="271" t="str">
        <f>Cirit!D32</f>
        <v/>
      </c>
      <c r="D439" s="273" t="str">
        <f>Cirit!E32</f>
        <v/>
      </c>
      <c r="E439" s="273" t="str">
        <f>Cirit!F32</f>
        <v/>
      </c>
      <c r="F439" s="274" t="str">
        <f>Cirit!K32</f>
        <v/>
      </c>
      <c r="G439" s="272">
        <f>Cirit!A32</f>
        <v>25</v>
      </c>
      <c r="H439" s="153" t="s">
        <v>345</v>
      </c>
      <c r="I439" s="280">
        <f>Cirit!G$4</f>
        <v>0</v>
      </c>
      <c r="J439" s="147" t="str">
        <f>'YARIŞMA BİLGİLERİ'!$F$21</f>
        <v>Yıldız Erkekler</v>
      </c>
      <c r="K439" s="267" t="str">
        <f t="shared" si="15"/>
        <v>İzmir-2013-14 Öğretim Yılı Okullararası Puanlı  Atletizm Türkiye Birinciliği Yarışmaları</v>
      </c>
      <c r="L439" s="151" t="str">
        <f>Cirit!J$4</f>
        <v>1 Haziran 2014 10.00</v>
      </c>
      <c r="M439" s="151" t="s">
        <v>588</v>
      </c>
    </row>
    <row r="440" spans="1:13" s="268" customFormat="1" ht="26.25" customHeight="1">
      <c r="A440" s="145">
        <v>690</v>
      </c>
      <c r="B440" s="269" t="s">
        <v>345</v>
      </c>
      <c r="C440" s="271" t="str">
        <f>Cirit!D33</f>
        <v/>
      </c>
      <c r="D440" s="273" t="str">
        <f>Cirit!E33</f>
        <v/>
      </c>
      <c r="E440" s="273" t="str">
        <f>Cirit!F33</f>
        <v/>
      </c>
      <c r="F440" s="274" t="str">
        <f>Cirit!K33</f>
        <v/>
      </c>
      <c r="G440" s="272">
        <f>Cirit!A33</f>
        <v>26</v>
      </c>
      <c r="H440" s="153" t="s">
        <v>345</v>
      </c>
      <c r="I440" s="280">
        <f>Cirit!G$4</f>
        <v>0</v>
      </c>
      <c r="J440" s="147" t="str">
        <f>'YARIŞMA BİLGİLERİ'!$F$21</f>
        <v>Yıldız Erkekler</v>
      </c>
      <c r="K440" s="267" t="str">
        <f t="shared" si="15"/>
        <v>İzmir-2013-14 Öğretim Yılı Okullararası Puanlı  Atletizm Türkiye Birinciliği Yarışmaları</v>
      </c>
      <c r="L440" s="151" t="str">
        <f>Cirit!J$4</f>
        <v>1 Haziran 2014 10.00</v>
      </c>
      <c r="M440" s="151" t="s">
        <v>588</v>
      </c>
    </row>
    <row r="441" spans="1:13" s="268" customFormat="1" ht="26.25" customHeight="1">
      <c r="A441" s="145">
        <v>691</v>
      </c>
      <c r="B441" s="269" t="s">
        <v>345</v>
      </c>
      <c r="C441" s="271" t="str">
        <f>Cirit!D34</f>
        <v/>
      </c>
      <c r="D441" s="273" t="str">
        <f>Cirit!E34</f>
        <v/>
      </c>
      <c r="E441" s="273" t="str">
        <f>Cirit!F34</f>
        <v/>
      </c>
      <c r="F441" s="274" t="str">
        <f>Cirit!K34</f>
        <v/>
      </c>
      <c r="G441" s="272">
        <f>Cirit!A34</f>
        <v>27</v>
      </c>
      <c r="H441" s="153" t="s">
        <v>345</v>
      </c>
      <c r="I441" s="280">
        <f>Cirit!G$4</f>
        <v>0</v>
      </c>
      <c r="J441" s="147" t="str">
        <f>'YARIŞMA BİLGİLERİ'!$F$21</f>
        <v>Yıldız Erkekler</v>
      </c>
      <c r="K441" s="267" t="str">
        <f t="shared" si="15"/>
        <v>İzmir-2013-14 Öğretim Yılı Okullararası Puanlı  Atletizm Türkiye Birinciliği Yarışmaları</v>
      </c>
      <c r="L441" s="151" t="str">
        <f>Cirit!J$4</f>
        <v>1 Haziran 2014 10.00</v>
      </c>
      <c r="M441" s="151" t="s">
        <v>588</v>
      </c>
    </row>
    <row r="442" spans="1:13" s="268" customFormat="1" ht="26.25" customHeight="1">
      <c r="A442" s="145">
        <v>692</v>
      </c>
      <c r="B442" s="269" t="s">
        <v>345</v>
      </c>
      <c r="C442" s="271" t="str">
        <f>Cirit!D35</f>
        <v/>
      </c>
      <c r="D442" s="273" t="str">
        <f>Cirit!E35</f>
        <v/>
      </c>
      <c r="E442" s="273" t="str">
        <f>Cirit!F35</f>
        <v/>
      </c>
      <c r="F442" s="274" t="str">
        <f>Cirit!K35</f>
        <v/>
      </c>
      <c r="G442" s="272">
        <f>Cirit!A35</f>
        <v>28</v>
      </c>
      <c r="H442" s="153" t="s">
        <v>345</v>
      </c>
      <c r="I442" s="280">
        <f>Cirit!G$4</f>
        <v>0</v>
      </c>
      <c r="J442" s="147" t="str">
        <f>'YARIŞMA BİLGİLERİ'!$F$21</f>
        <v>Yıldız Erkekler</v>
      </c>
      <c r="K442" s="267" t="str">
        <f t="shared" si="15"/>
        <v>İzmir-2013-14 Öğretim Yılı Okullararası Puanlı  Atletizm Türkiye Birinciliği Yarışmaları</v>
      </c>
      <c r="L442" s="151" t="str">
        <f>Cirit!J$4</f>
        <v>1 Haziran 2014 10.00</v>
      </c>
      <c r="M442" s="151" t="s">
        <v>588</v>
      </c>
    </row>
    <row r="443" spans="1:13" s="268" customFormat="1" ht="26.25" customHeight="1">
      <c r="A443" s="145">
        <v>693</v>
      </c>
      <c r="B443" s="269" t="s">
        <v>345</v>
      </c>
      <c r="C443" s="271" t="str">
        <f>Cirit!D36</f>
        <v/>
      </c>
      <c r="D443" s="273" t="str">
        <f>Cirit!E36</f>
        <v/>
      </c>
      <c r="E443" s="273" t="str">
        <f>Cirit!F36</f>
        <v/>
      </c>
      <c r="F443" s="274" t="str">
        <f>Cirit!K36</f>
        <v/>
      </c>
      <c r="G443" s="272">
        <f>Cirit!A36</f>
        <v>29</v>
      </c>
      <c r="H443" s="153" t="s">
        <v>345</v>
      </c>
      <c r="I443" s="280">
        <f>Cirit!G$4</f>
        <v>0</v>
      </c>
      <c r="J443" s="147" t="str">
        <f>'YARIŞMA BİLGİLERİ'!$F$21</f>
        <v>Yıldız Erkekler</v>
      </c>
      <c r="K443" s="267" t="str">
        <f t="shared" si="15"/>
        <v>İzmir-2013-14 Öğretim Yılı Okullararası Puanlı  Atletizm Türkiye Birinciliği Yarışmaları</v>
      </c>
      <c r="L443" s="151" t="str">
        <f>Cirit!J$4</f>
        <v>1 Haziran 2014 10.00</v>
      </c>
      <c r="M443" s="151" t="s">
        <v>588</v>
      </c>
    </row>
    <row r="444" spans="1:13" s="268" customFormat="1" ht="26.25" customHeight="1">
      <c r="A444" s="145">
        <v>694</v>
      </c>
      <c r="B444" s="269" t="s">
        <v>345</v>
      </c>
      <c r="C444" s="271" t="str">
        <f>Cirit!D37</f>
        <v/>
      </c>
      <c r="D444" s="273" t="str">
        <f>Cirit!E37</f>
        <v/>
      </c>
      <c r="E444" s="273" t="str">
        <f>Cirit!F37</f>
        <v/>
      </c>
      <c r="F444" s="274" t="str">
        <f>Cirit!K37</f>
        <v/>
      </c>
      <c r="G444" s="272">
        <f>Cirit!A37</f>
        <v>30</v>
      </c>
      <c r="H444" s="153" t="s">
        <v>345</v>
      </c>
      <c r="I444" s="280">
        <f>Cirit!G$4</f>
        <v>0</v>
      </c>
      <c r="J444" s="147" t="str">
        <f>'YARIŞMA BİLGİLERİ'!$F$21</f>
        <v>Yıldız Erkekler</v>
      </c>
      <c r="K444" s="267" t="str">
        <f t="shared" si="15"/>
        <v>İzmir-2013-14 Öğretim Yılı Okullararası Puanlı  Atletizm Türkiye Birinciliği Yarışmaları</v>
      </c>
      <c r="L444" s="151" t="str">
        <f>Cirit!J$4</f>
        <v>1 Haziran 2014 10.00</v>
      </c>
      <c r="M444" s="151" t="s">
        <v>588</v>
      </c>
    </row>
    <row r="445" spans="1:13" s="268" customFormat="1" ht="26.25" customHeight="1">
      <c r="A445" s="145">
        <v>695</v>
      </c>
      <c r="B445" s="269" t="s">
        <v>345</v>
      </c>
      <c r="C445" s="271" t="str">
        <f>Cirit!D38</f>
        <v/>
      </c>
      <c r="D445" s="273" t="str">
        <f>Cirit!E38</f>
        <v/>
      </c>
      <c r="E445" s="273" t="str">
        <f>Cirit!F38</f>
        <v/>
      </c>
      <c r="F445" s="274" t="str">
        <f>Cirit!K38</f>
        <v/>
      </c>
      <c r="G445" s="272">
        <f>Cirit!A38</f>
        <v>31</v>
      </c>
      <c r="H445" s="153" t="s">
        <v>345</v>
      </c>
      <c r="I445" s="280">
        <f>Cirit!G$4</f>
        <v>0</v>
      </c>
      <c r="J445" s="147" t="str">
        <f>'YARIŞMA BİLGİLERİ'!$F$21</f>
        <v>Yıldız Erkekler</v>
      </c>
      <c r="K445" s="267" t="str">
        <f t="shared" si="15"/>
        <v>İzmir-2013-14 Öğretim Yılı Okullararası Puanlı  Atletizm Türkiye Birinciliği Yarışmaları</v>
      </c>
      <c r="L445" s="151" t="str">
        <f>Cirit!J$4</f>
        <v>1 Haziran 2014 10.00</v>
      </c>
      <c r="M445" s="151" t="s">
        <v>588</v>
      </c>
    </row>
    <row r="446" spans="1:13" s="268" customFormat="1" ht="26.25" customHeight="1">
      <c r="A446" s="145">
        <v>696</v>
      </c>
      <c r="B446" s="269" t="s">
        <v>345</v>
      </c>
      <c r="C446" s="271" t="str">
        <f>Cirit!D39</f>
        <v/>
      </c>
      <c r="D446" s="273" t="str">
        <f>Cirit!E39</f>
        <v/>
      </c>
      <c r="E446" s="273" t="str">
        <f>Cirit!F39</f>
        <v/>
      </c>
      <c r="F446" s="274" t="str">
        <f>Cirit!K39</f>
        <v/>
      </c>
      <c r="G446" s="272">
        <f>Cirit!A39</f>
        <v>32</v>
      </c>
      <c r="H446" s="153" t="s">
        <v>345</v>
      </c>
      <c r="I446" s="280">
        <f>Cirit!G$4</f>
        <v>0</v>
      </c>
      <c r="J446" s="147" t="str">
        <f>'YARIŞMA BİLGİLERİ'!$F$21</f>
        <v>Yıldız Erkekler</v>
      </c>
      <c r="K446" s="267" t="str">
        <f t="shared" si="15"/>
        <v>İzmir-2013-14 Öğretim Yılı Okullararası Puanlı  Atletizm Türkiye Birinciliği Yarışmaları</v>
      </c>
      <c r="L446" s="151" t="str">
        <f>Cirit!J$4</f>
        <v>1 Haziran 2014 10.00</v>
      </c>
      <c r="M446" s="151" t="s">
        <v>588</v>
      </c>
    </row>
    <row r="447" spans="1:13" s="268" customFormat="1" ht="26.25" customHeight="1">
      <c r="A447" s="145">
        <v>697</v>
      </c>
      <c r="B447" s="269" t="s">
        <v>345</v>
      </c>
      <c r="C447" s="271" t="str">
        <f>Cirit!D40</f>
        <v/>
      </c>
      <c r="D447" s="273" t="str">
        <f>Cirit!E40</f>
        <v/>
      </c>
      <c r="E447" s="273" t="str">
        <f>Cirit!F40</f>
        <v/>
      </c>
      <c r="F447" s="274" t="str">
        <f>Cirit!K40</f>
        <v/>
      </c>
      <c r="G447" s="272">
        <f>Cirit!A40</f>
        <v>33</v>
      </c>
      <c r="H447" s="153" t="s">
        <v>345</v>
      </c>
      <c r="I447" s="280">
        <f>Cirit!G$4</f>
        <v>0</v>
      </c>
      <c r="J447" s="147" t="str">
        <f>'YARIŞMA BİLGİLERİ'!$F$21</f>
        <v>Yıldız Erkekler</v>
      </c>
      <c r="K447" s="267" t="str">
        <f t="shared" si="15"/>
        <v>İzmir-2013-14 Öğretim Yılı Okullararası Puanlı  Atletizm Türkiye Birinciliği Yarışmaları</v>
      </c>
      <c r="L447" s="151" t="str">
        <f>Cirit!J$4</f>
        <v>1 Haziran 2014 10.00</v>
      </c>
      <c r="M447" s="151" t="s">
        <v>588</v>
      </c>
    </row>
    <row r="448" spans="1:13" s="268" customFormat="1" ht="26.25" customHeight="1">
      <c r="A448" s="145">
        <v>698</v>
      </c>
      <c r="B448" s="269" t="s">
        <v>345</v>
      </c>
      <c r="C448" s="271" t="str">
        <f>Cirit!D41</f>
        <v/>
      </c>
      <c r="D448" s="273" t="str">
        <f>Cirit!E41</f>
        <v/>
      </c>
      <c r="E448" s="273" t="str">
        <f>Cirit!F41</f>
        <v/>
      </c>
      <c r="F448" s="274" t="str">
        <f>Cirit!K41</f>
        <v/>
      </c>
      <c r="G448" s="272">
        <f>Cirit!A41</f>
        <v>34</v>
      </c>
      <c r="H448" s="153" t="s">
        <v>345</v>
      </c>
      <c r="I448" s="280">
        <f>Cirit!G$4</f>
        <v>0</v>
      </c>
      <c r="J448" s="147" t="str">
        <f>'YARIŞMA BİLGİLERİ'!$F$21</f>
        <v>Yıldız Erkekler</v>
      </c>
      <c r="K448" s="267" t="str">
        <f t="shared" si="15"/>
        <v>İzmir-2013-14 Öğretim Yılı Okullararası Puanlı  Atletizm Türkiye Birinciliği Yarışmaları</v>
      </c>
      <c r="L448" s="151" t="str">
        <f>Cirit!J$4</f>
        <v>1 Haziran 2014 10.00</v>
      </c>
      <c r="M448" s="151" t="s">
        <v>588</v>
      </c>
    </row>
    <row r="449" spans="1:13" s="268" customFormat="1" ht="26.25" customHeight="1">
      <c r="A449" s="145">
        <v>699</v>
      </c>
      <c r="B449" s="269" t="s">
        <v>345</v>
      </c>
      <c r="C449" s="271" t="str">
        <f>Cirit!D42</f>
        <v/>
      </c>
      <c r="D449" s="273" t="str">
        <f>Cirit!E42</f>
        <v/>
      </c>
      <c r="E449" s="273" t="str">
        <f>Cirit!F42</f>
        <v/>
      </c>
      <c r="F449" s="274" t="str">
        <f>Cirit!K42</f>
        <v/>
      </c>
      <c r="G449" s="272">
        <f>Cirit!A42</f>
        <v>35</v>
      </c>
      <c r="H449" s="153" t="s">
        <v>345</v>
      </c>
      <c r="I449" s="280">
        <f>Cirit!G$4</f>
        <v>0</v>
      </c>
      <c r="J449" s="147" t="str">
        <f>'YARIŞMA BİLGİLERİ'!$F$21</f>
        <v>Yıldız Erkekler</v>
      </c>
      <c r="K449" s="267" t="str">
        <f t="shared" si="15"/>
        <v>İzmir-2013-14 Öğretim Yılı Okullararası Puanlı  Atletizm Türkiye Birinciliği Yarışmaları</v>
      </c>
      <c r="L449" s="151" t="str">
        <f>Cirit!J$4</f>
        <v>1 Haziran 2014 10.00</v>
      </c>
      <c r="M449" s="151" t="s">
        <v>588</v>
      </c>
    </row>
    <row r="450" spans="1:13" s="268" customFormat="1" ht="26.25" customHeight="1">
      <c r="A450" s="145">
        <v>700</v>
      </c>
      <c r="B450" s="269" t="s">
        <v>345</v>
      </c>
      <c r="C450" s="271" t="str">
        <f>Cirit!D43</f>
        <v/>
      </c>
      <c r="D450" s="273" t="str">
        <f>Cirit!E43</f>
        <v/>
      </c>
      <c r="E450" s="273" t="str">
        <f>Cirit!F43</f>
        <v/>
      </c>
      <c r="F450" s="274" t="str">
        <f>Cirit!K43</f>
        <v/>
      </c>
      <c r="G450" s="272">
        <f>Cirit!A43</f>
        <v>36</v>
      </c>
      <c r="H450" s="153" t="s">
        <v>345</v>
      </c>
      <c r="I450" s="280">
        <f>Cirit!G$4</f>
        <v>0</v>
      </c>
      <c r="J450" s="147" t="str">
        <f>'YARIŞMA BİLGİLERİ'!$F$21</f>
        <v>Yıldız Erkekler</v>
      </c>
      <c r="K450" s="267" t="str">
        <f t="shared" si="15"/>
        <v>İzmir-2013-14 Öğretim Yılı Okullararası Puanlı  Atletizm Türkiye Birinciliği Yarışmaları</v>
      </c>
      <c r="L450" s="151" t="str">
        <f>Cirit!J$4</f>
        <v>1 Haziran 2014 10.00</v>
      </c>
      <c r="M450" s="151" t="s">
        <v>588</v>
      </c>
    </row>
    <row r="451" spans="1:13" s="268" customFormat="1" ht="26.25" customHeight="1">
      <c r="A451" s="145">
        <v>701</v>
      </c>
      <c r="B451" s="269" t="s">
        <v>345</v>
      </c>
      <c r="C451" s="271" t="str">
        <f>Cirit!D44</f>
        <v/>
      </c>
      <c r="D451" s="273" t="str">
        <f>Cirit!E44</f>
        <v/>
      </c>
      <c r="E451" s="273" t="str">
        <f>Cirit!F44</f>
        <v/>
      </c>
      <c r="F451" s="274" t="str">
        <f>Cirit!K44</f>
        <v/>
      </c>
      <c r="G451" s="272">
        <f>Cirit!A44</f>
        <v>37</v>
      </c>
      <c r="H451" s="153" t="s">
        <v>345</v>
      </c>
      <c r="I451" s="280">
        <f>Cirit!G$4</f>
        <v>0</v>
      </c>
      <c r="J451" s="147" t="str">
        <f>'YARIŞMA BİLGİLERİ'!$F$21</f>
        <v>Yıldız Erkekler</v>
      </c>
      <c r="K451" s="267" t="str">
        <f t="shared" si="15"/>
        <v>İzmir-2013-14 Öğretim Yılı Okullararası Puanlı  Atletizm Türkiye Birinciliği Yarışmaları</v>
      </c>
      <c r="L451" s="151" t="str">
        <f>Cirit!J$4</f>
        <v>1 Haziran 2014 10.00</v>
      </c>
      <c r="M451" s="151" t="s">
        <v>588</v>
      </c>
    </row>
    <row r="452" spans="1:13" s="268" customFormat="1" ht="26.25" customHeight="1">
      <c r="A452" s="145">
        <v>702</v>
      </c>
      <c r="B452" s="269" t="s">
        <v>345</v>
      </c>
      <c r="C452" s="271" t="str">
        <f>Cirit!D45</f>
        <v/>
      </c>
      <c r="D452" s="273" t="str">
        <f>Cirit!E45</f>
        <v/>
      </c>
      <c r="E452" s="273" t="str">
        <f>Cirit!F45</f>
        <v/>
      </c>
      <c r="F452" s="274" t="str">
        <f>Cirit!K45</f>
        <v/>
      </c>
      <c r="G452" s="272">
        <f>Cirit!A45</f>
        <v>38</v>
      </c>
      <c r="H452" s="153" t="s">
        <v>345</v>
      </c>
      <c r="I452" s="280">
        <f>Cirit!G$4</f>
        <v>0</v>
      </c>
      <c r="J452" s="147" t="str">
        <f>'YARIŞMA BİLGİLERİ'!$F$21</f>
        <v>Yıldız Erkekler</v>
      </c>
      <c r="K452" s="267" t="str">
        <f t="shared" si="15"/>
        <v>İzmir-2013-14 Öğretim Yılı Okullararası Puanlı  Atletizm Türkiye Birinciliği Yarışmaları</v>
      </c>
      <c r="L452" s="151" t="str">
        <f>Cirit!J$4</f>
        <v>1 Haziran 2014 10.00</v>
      </c>
      <c r="M452" s="151" t="s">
        <v>588</v>
      </c>
    </row>
    <row r="453" spans="1:13" s="268" customFormat="1" ht="26.25" customHeight="1">
      <c r="A453" s="145">
        <v>703</v>
      </c>
      <c r="B453" s="269" t="s">
        <v>345</v>
      </c>
      <c r="C453" s="271" t="str">
        <f>Cirit!D46</f>
        <v/>
      </c>
      <c r="D453" s="273" t="str">
        <f>Cirit!E46</f>
        <v/>
      </c>
      <c r="E453" s="273" t="str">
        <f>Cirit!F46</f>
        <v/>
      </c>
      <c r="F453" s="274" t="str">
        <f>Cirit!K46</f>
        <v/>
      </c>
      <c r="G453" s="272">
        <f>Cirit!A46</f>
        <v>39</v>
      </c>
      <c r="H453" s="153" t="s">
        <v>345</v>
      </c>
      <c r="I453" s="280">
        <f>Cirit!G$4</f>
        <v>0</v>
      </c>
      <c r="J453" s="147" t="str">
        <f>'YARIŞMA BİLGİLERİ'!$F$21</f>
        <v>Yıldız Erkekler</v>
      </c>
      <c r="K453" s="267" t="str">
        <f t="shared" si="15"/>
        <v>İzmir-2013-14 Öğretim Yılı Okullararası Puanlı  Atletizm Türkiye Birinciliği Yarışmaları</v>
      </c>
      <c r="L453" s="151" t="str">
        <f>Cirit!J$4</f>
        <v>1 Haziran 2014 10.00</v>
      </c>
      <c r="M453" s="151" t="s">
        <v>588</v>
      </c>
    </row>
    <row r="454" spans="1:13" s="268" customFormat="1" ht="23.25" customHeight="1">
      <c r="A454" s="145">
        <v>704</v>
      </c>
      <c r="B454" s="269" t="s">
        <v>345</v>
      </c>
      <c r="C454" s="271" t="str">
        <f>Cirit!D47</f>
        <v/>
      </c>
      <c r="D454" s="273" t="str">
        <f>Cirit!E47</f>
        <v/>
      </c>
      <c r="E454" s="273" t="str">
        <f>Cirit!F47</f>
        <v/>
      </c>
      <c r="F454" s="274" t="str">
        <f>Cirit!K47</f>
        <v/>
      </c>
      <c r="G454" s="272">
        <f>Cirit!A47</f>
        <v>40</v>
      </c>
      <c r="H454" s="153" t="s">
        <v>345</v>
      </c>
      <c r="I454" s="280">
        <f>Cirit!G$4</f>
        <v>0</v>
      </c>
      <c r="J454" s="147" t="str">
        <f>'YARIŞMA BİLGİLERİ'!$F$21</f>
        <v>Yıldız Erkekler</v>
      </c>
      <c r="K454" s="267" t="str">
        <f t="shared" si="15"/>
        <v>İzmir-2013-14 Öğretim Yılı Okullararası Puanlı  Atletizm Türkiye Birinciliği Yarışmaları</v>
      </c>
      <c r="L454" s="151" t="str">
        <f>Cirit!J$4</f>
        <v>1 Haziran 2014 10.00</v>
      </c>
      <c r="M454" s="151" t="s">
        <v>588</v>
      </c>
    </row>
    <row r="455" spans="1:13" ht="23.25" customHeight="1">
      <c r="A455" s="145">
        <v>705</v>
      </c>
      <c r="B455" s="155" t="s">
        <v>480</v>
      </c>
      <c r="C455" s="146">
        <f>Üçadım!D8</f>
        <v>36540</v>
      </c>
      <c r="D455" s="150" t="str">
        <f>Üçadım!E8</f>
        <v>MUSTAFA YORULMAZ</v>
      </c>
      <c r="E455" s="150" t="str">
        <f>Üçadım!F8</f>
        <v>KKTC YAKIN DOĞU KOLEJİ</v>
      </c>
      <c r="F455" s="190">
        <f>Üçadım!K8</f>
        <v>1266</v>
      </c>
      <c r="G455" s="148">
        <f>Üçadım!A8</f>
        <v>1</v>
      </c>
      <c r="H455" s="147" t="s">
        <v>480</v>
      </c>
      <c r="I455" s="153"/>
      <c r="J455" s="147" t="str">
        <f>'YARIŞMA BİLGİLERİ'!$F$21</f>
        <v>Yıldız Erkekler</v>
      </c>
      <c r="K455" s="150" t="str">
        <f>CONCATENATE(K$1,"-",A$1)</f>
        <v>İzmir-2013-14 Öğretim Yılı Okullararası Puanlı  Atletizm Türkiye Birinciliği Yarışmaları</v>
      </c>
      <c r="L455" s="151" t="str">
        <f>Üçadım!J$4</f>
        <v>31.Mayıs 2014 16.00</v>
      </c>
      <c r="M455" s="151" t="s">
        <v>588</v>
      </c>
    </row>
    <row r="456" spans="1:13" ht="23.25" customHeight="1">
      <c r="A456" s="145">
        <v>706</v>
      </c>
      <c r="B456" s="155" t="s">
        <v>480</v>
      </c>
      <c r="C456" s="146">
        <f>Üçadım!D9</f>
        <v>36674</v>
      </c>
      <c r="D456" s="150" t="str">
        <f>Üçadım!E9</f>
        <v>BERKAY ŞİMŞEK (F)</v>
      </c>
      <c r="E456" s="150" t="str">
        <f>Üçadım!F9</f>
        <v>ÖZEL AYDINLIK ORTAOKULU</v>
      </c>
      <c r="F456" s="190">
        <f>Üçadım!K9</f>
        <v>1227</v>
      </c>
      <c r="G456" s="148">
        <f>Üçadım!A9</f>
        <v>2</v>
      </c>
      <c r="H456" s="147" t="s">
        <v>480</v>
      </c>
      <c r="I456" s="153"/>
      <c r="J456" s="147" t="str">
        <f>'YARIŞMA BİLGİLERİ'!$F$21</f>
        <v>Yıldız Erkekler</v>
      </c>
      <c r="K456" s="150" t="str">
        <f t="shared" ref="K456:K494" si="16">CONCATENATE(K$1,"-",A$1)</f>
        <v>İzmir-2013-14 Öğretim Yılı Okullararası Puanlı  Atletizm Türkiye Birinciliği Yarışmaları</v>
      </c>
      <c r="L456" s="151" t="str">
        <f>Üçadım!J$4</f>
        <v>31.Mayıs 2014 16.00</v>
      </c>
      <c r="M456" s="151" t="s">
        <v>588</v>
      </c>
    </row>
    <row r="457" spans="1:13" ht="23.25" customHeight="1">
      <c r="A457" s="145">
        <v>707</v>
      </c>
      <c r="B457" s="155" t="s">
        <v>480</v>
      </c>
      <c r="C457" s="146">
        <f>Üçadım!D10</f>
        <v>36566</v>
      </c>
      <c r="D457" s="150" t="str">
        <f>Üçadım!E10</f>
        <v>MUSTAFA VARLİ</v>
      </c>
      <c r="E457" s="150" t="str">
        <f>Üçadım!F10</f>
        <v>İZMİR-ŞEHİT TEĞMEN MURAT ARSLANTÜRK ORTAOKULU</v>
      </c>
      <c r="F457" s="190">
        <f>Üçadım!K10</f>
        <v>1226</v>
      </c>
      <c r="G457" s="148">
        <f>Üçadım!A10</f>
        <v>3</v>
      </c>
      <c r="H457" s="147" t="s">
        <v>480</v>
      </c>
      <c r="I457" s="153"/>
      <c r="J457" s="147" t="str">
        <f>'YARIŞMA BİLGİLERİ'!$F$21</f>
        <v>Yıldız Erkekler</v>
      </c>
      <c r="K457" s="150" t="str">
        <f t="shared" si="16"/>
        <v>İzmir-2013-14 Öğretim Yılı Okullararası Puanlı  Atletizm Türkiye Birinciliği Yarışmaları</v>
      </c>
      <c r="L457" s="151" t="str">
        <f>Üçadım!J$4</f>
        <v>31.Mayıs 2014 16.00</v>
      </c>
      <c r="M457" s="151" t="s">
        <v>588</v>
      </c>
    </row>
    <row r="458" spans="1:13" ht="23.25" customHeight="1">
      <c r="A458" s="145">
        <v>708</v>
      </c>
      <c r="B458" s="155" t="s">
        <v>480</v>
      </c>
      <c r="C458" s="146">
        <f>Üçadım!D11</f>
        <v>36769</v>
      </c>
      <c r="D458" s="150" t="str">
        <f>Üçadım!E11</f>
        <v>ÖZGÜR GÜLEÇ (F)</v>
      </c>
      <c r="E458" s="150" t="str">
        <f>Üçadım!F11</f>
        <v>LADİK TAYYAR MEHMET PAŞA ORTAOKULU</v>
      </c>
      <c r="F458" s="190">
        <f>Üçadım!K11</f>
        <v>1175</v>
      </c>
      <c r="G458" s="148">
        <f>Üçadım!A11</f>
        <v>4</v>
      </c>
      <c r="H458" s="147" t="s">
        <v>480</v>
      </c>
      <c r="I458" s="153"/>
      <c r="J458" s="147" t="str">
        <f>'YARIŞMA BİLGİLERİ'!$F$21</f>
        <v>Yıldız Erkekler</v>
      </c>
      <c r="K458" s="150" t="str">
        <f t="shared" si="16"/>
        <v>İzmir-2013-14 Öğretim Yılı Okullararası Puanlı  Atletizm Türkiye Birinciliği Yarışmaları</v>
      </c>
      <c r="L458" s="151" t="str">
        <f>Üçadım!J$4</f>
        <v>31.Mayıs 2014 16.00</v>
      </c>
      <c r="M458" s="151" t="s">
        <v>588</v>
      </c>
    </row>
    <row r="459" spans="1:13" ht="23.25" customHeight="1">
      <c r="A459" s="145">
        <v>709</v>
      </c>
      <c r="B459" s="155" t="s">
        <v>480</v>
      </c>
      <c r="C459" s="146">
        <f>Üçadım!D12</f>
        <v>36526</v>
      </c>
      <c r="D459" s="150" t="str">
        <f>Üçadım!E12</f>
        <v>MUSTAFA BAYRAKDAR</v>
      </c>
      <c r="E459" s="150" t="str">
        <f>Üçadım!F12</f>
        <v>İZMİR-EVİN LEBLEBİCİOĞLU ORTAOKULU</v>
      </c>
      <c r="F459" s="190">
        <f>Üçadım!K12</f>
        <v>1171</v>
      </c>
      <c r="G459" s="148">
        <f>Üçadım!A12</f>
        <v>5</v>
      </c>
      <c r="H459" s="147" t="s">
        <v>480</v>
      </c>
      <c r="I459" s="153"/>
      <c r="J459" s="147" t="str">
        <f>'YARIŞMA BİLGİLERİ'!$F$21</f>
        <v>Yıldız Erkekler</v>
      </c>
      <c r="K459" s="150" t="str">
        <f t="shared" si="16"/>
        <v>İzmir-2013-14 Öğretim Yılı Okullararası Puanlı  Atletizm Türkiye Birinciliği Yarışmaları</v>
      </c>
      <c r="L459" s="151" t="str">
        <f>Üçadım!J$4</f>
        <v>31.Mayıs 2014 16.00</v>
      </c>
      <c r="M459" s="151" t="s">
        <v>588</v>
      </c>
    </row>
    <row r="460" spans="1:13" ht="23.25" customHeight="1">
      <c r="A460" s="145">
        <v>710</v>
      </c>
      <c r="B460" s="155" t="s">
        <v>480</v>
      </c>
      <c r="C460" s="146">
        <f>Üçadım!D13</f>
        <v>36644</v>
      </c>
      <c r="D460" s="150" t="str">
        <f>Üçadım!E13</f>
        <v>İLYAS AKSOY</v>
      </c>
      <c r="E460" s="150" t="str">
        <f>Üçadım!F13</f>
        <v>SAMSUN- İLKADIM TICARET VE SANAYI ODASI  ORTAOKULU</v>
      </c>
      <c r="F460" s="190">
        <f>Üçadım!K13</f>
        <v>1134</v>
      </c>
      <c r="G460" s="148">
        <f>Üçadım!A13</f>
        <v>6</v>
      </c>
      <c r="H460" s="147" t="s">
        <v>480</v>
      </c>
      <c r="I460" s="153"/>
      <c r="J460" s="147" t="str">
        <f>'YARIŞMA BİLGİLERİ'!$F$21</f>
        <v>Yıldız Erkekler</v>
      </c>
      <c r="K460" s="150" t="str">
        <f t="shared" si="16"/>
        <v>İzmir-2013-14 Öğretim Yılı Okullararası Puanlı  Atletizm Türkiye Birinciliği Yarışmaları</v>
      </c>
      <c r="L460" s="151" t="str">
        <f>Üçadım!J$4</f>
        <v>31.Mayıs 2014 16.00</v>
      </c>
      <c r="M460" s="151" t="s">
        <v>588</v>
      </c>
    </row>
    <row r="461" spans="1:13" ht="23.25" customHeight="1">
      <c r="A461" s="145">
        <v>711</v>
      </c>
      <c r="B461" s="155" t="s">
        <v>480</v>
      </c>
      <c r="C461" s="146">
        <f>Üçadım!D14</f>
        <v>36601</v>
      </c>
      <c r="D461" s="150" t="str">
        <f>Üçadım!E14</f>
        <v>YUSUF ÖZDEMIR</v>
      </c>
      <c r="E461" s="150" t="str">
        <f>Üçadım!F14</f>
        <v>ADANA ŞEHIT İDRIS GÜLER ORTAOKULU</v>
      </c>
      <c r="F461" s="190">
        <f>Üçadım!K14</f>
        <v>1120</v>
      </c>
      <c r="G461" s="148">
        <f>Üçadım!A14</f>
        <v>7</v>
      </c>
      <c r="H461" s="147" t="s">
        <v>480</v>
      </c>
      <c r="I461" s="153"/>
      <c r="J461" s="147" t="str">
        <f>'YARIŞMA BİLGİLERİ'!$F$21</f>
        <v>Yıldız Erkekler</v>
      </c>
      <c r="K461" s="150" t="str">
        <f t="shared" si="16"/>
        <v>İzmir-2013-14 Öğretim Yılı Okullararası Puanlı  Atletizm Türkiye Birinciliği Yarışmaları</v>
      </c>
      <c r="L461" s="151" t="str">
        <f>Üçadım!J$4</f>
        <v>31.Mayıs 2014 16.00</v>
      </c>
      <c r="M461" s="151" t="s">
        <v>588</v>
      </c>
    </row>
    <row r="462" spans="1:13" ht="23.25" customHeight="1">
      <c r="A462" s="145">
        <v>712</v>
      </c>
      <c r="B462" s="155" t="s">
        <v>480</v>
      </c>
      <c r="C462" s="146">
        <f>Üçadım!D15</f>
        <v>36726</v>
      </c>
      <c r="D462" s="150" t="str">
        <f>Üçadım!E15</f>
        <v>AYTUNÇ ÇELEBİ</v>
      </c>
      <c r="E462" s="150" t="str">
        <f>Üçadım!F15</f>
        <v>MERSİN-SİLİFKE ATATÜRK ORTAOKULU</v>
      </c>
      <c r="F462" s="190">
        <f>Üçadım!K15</f>
        <v>1099</v>
      </c>
      <c r="G462" s="148">
        <f>Üçadım!A15</f>
        <v>8</v>
      </c>
      <c r="H462" s="147" t="s">
        <v>480</v>
      </c>
      <c r="I462" s="153"/>
      <c r="J462" s="147" t="str">
        <f>'YARIŞMA BİLGİLERİ'!$F$21</f>
        <v>Yıldız Erkekler</v>
      </c>
      <c r="K462" s="150" t="str">
        <f t="shared" si="16"/>
        <v>İzmir-2013-14 Öğretim Yılı Okullararası Puanlı  Atletizm Türkiye Birinciliği Yarışmaları</v>
      </c>
      <c r="L462" s="151" t="str">
        <f>Üçadım!J$4</f>
        <v>31.Mayıs 2014 16.00</v>
      </c>
      <c r="M462" s="151" t="s">
        <v>588</v>
      </c>
    </row>
    <row r="463" spans="1:13" ht="23.25" customHeight="1">
      <c r="A463" s="145">
        <v>713</v>
      </c>
      <c r="B463" s="155" t="s">
        <v>480</v>
      </c>
      <c r="C463" s="146">
        <f>Üçadım!D16</f>
        <v>36806</v>
      </c>
      <c r="D463" s="150" t="str">
        <f>Üçadım!E16</f>
        <v>MUSTAFA ÖZAKİ</v>
      </c>
      <c r="E463" s="150" t="str">
        <f>Üçadım!F16</f>
        <v>BURSA ZÜBEYDE HANIM ORTAOKULU</v>
      </c>
      <c r="F463" s="190">
        <f>Üçadım!K16</f>
        <v>1082</v>
      </c>
      <c r="G463" s="148">
        <f>Üçadım!A16</f>
        <v>9</v>
      </c>
      <c r="H463" s="147" t="s">
        <v>480</v>
      </c>
      <c r="I463" s="153"/>
      <c r="J463" s="147" t="str">
        <f>'YARIŞMA BİLGİLERİ'!$F$21</f>
        <v>Yıldız Erkekler</v>
      </c>
      <c r="K463" s="150" t="str">
        <f t="shared" si="16"/>
        <v>İzmir-2013-14 Öğretim Yılı Okullararası Puanlı  Atletizm Türkiye Birinciliği Yarışmaları</v>
      </c>
      <c r="L463" s="151" t="str">
        <f>Üçadım!J$4</f>
        <v>31.Mayıs 2014 16.00</v>
      </c>
      <c r="M463" s="151" t="s">
        <v>588</v>
      </c>
    </row>
    <row r="464" spans="1:13" ht="23.25" customHeight="1">
      <c r="A464" s="145">
        <v>714</v>
      </c>
      <c r="B464" s="155" t="s">
        <v>480</v>
      </c>
      <c r="C464" s="146">
        <f>Üçadım!D17</f>
        <v>36526</v>
      </c>
      <c r="D464" s="150" t="str">
        <f>Üçadım!E17</f>
        <v>KAAN KONRAT</v>
      </c>
      <c r="E464" s="150" t="str">
        <f>Üçadım!F17</f>
        <v>ESKİŞEHİR-ŞEHİT ALİ GAFFAR OKKAN ORTAOKULU</v>
      </c>
      <c r="F464" s="190">
        <f>Üçadım!K17</f>
        <v>1076</v>
      </c>
      <c r="G464" s="148">
        <f>Üçadım!A17</f>
        <v>10</v>
      </c>
      <c r="H464" s="147" t="s">
        <v>480</v>
      </c>
      <c r="I464" s="153"/>
      <c r="J464" s="147" t="str">
        <f>'YARIŞMA BİLGİLERİ'!$F$21</f>
        <v>Yıldız Erkekler</v>
      </c>
      <c r="K464" s="150" t="str">
        <f t="shared" si="16"/>
        <v>İzmir-2013-14 Öğretim Yılı Okullararası Puanlı  Atletizm Türkiye Birinciliği Yarışmaları</v>
      </c>
      <c r="L464" s="151" t="str">
        <f>Üçadım!J$4</f>
        <v>31.Mayıs 2014 16.00</v>
      </c>
      <c r="M464" s="151" t="s">
        <v>588</v>
      </c>
    </row>
    <row r="465" spans="1:13" ht="23.25" customHeight="1">
      <c r="A465" s="145">
        <v>715</v>
      </c>
      <c r="B465" s="155" t="s">
        <v>480</v>
      </c>
      <c r="C465" s="146">
        <f>Üçadım!D18</f>
        <v>37038</v>
      </c>
      <c r="D465" s="150" t="str">
        <f>Üçadım!E18</f>
        <v>Mert ŞAHİN</v>
      </c>
      <c r="E465" s="150" t="str">
        <f>Üçadım!F18</f>
        <v>SİVAS ZİYA GÖKALP O.O</v>
      </c>
      <c r="F465" s="190">
        <f>Üçadım!K18</f>
        <v>1066</v>
      </c>
      <c r="G465" s="148">
        <f>Üçadım!A18</f>
        <v>11</v>
      </c>
      <c r="H465" s="147" t="s">
        <v>480</v>
      </c>
      <c r="I465" s="153"/>
      <c r="J465" s="147" t="str">
        <f>'YARIŞMA BİLGİLERİ'!$F$21</f>
        <v>Yıldız Erkekler</v>
      </c>
      <c r="K465" s="150" t="str">
        <f t="shared" si="16"/>
        <v>İzmir-2013-14 Öğretim Yılı Okullararası Puanlı  Atletizm Türkiye Birinciliği Yarışmaları</v>
      </c>
      <c r="L465" s="151" t="str">
        <f>Üçadım!J$4</f>
        <v>31.Mayıs 2014 16.00</v>
      </c>
      <c r="M465" s="151" t="s">
        <v>588</v>
      </c>
    </row>
    <row r="466" spans="1:13" ht="23.25" customHeight="1">
      <c r="A466" s="145">
        <v>716</v>
      </c>
      <c r="B466" s="155" t="s">
        <v>480</v>
      </c>
      <c r="C466" s="146">
        <f>Üçadım!D19</f>
        <v>36589</v>
      </c>
      <c r="D466" s="150" t="str">
        <f>Üçadım!E19</f>
        <v>TALHA GÜLŞEN</v>
      </c>
      <c r="E466" s="150" t="str">
        <f>Üçadım!F19</f>
        <v>İSTANBUL-PENDİK 75.YIL MESUT YILMAZ ORTA O.</v>
      </c>
      <c r="F466" s="190">
        <f>Üçadım!K19</f>
        <v>1059</v>
      </c>
      <c r="G466" s="148">
        <f>Üçadım!A19</f>
        <v>12</v>
      </c>
      <c r="H466" s="147" t="s">
        <v>480</v>
      </c>
      <c r="I466" s="153"/>
      <c r="J466" s="147" t="str">
        <f>'YARIŞMA BİLGİLERİ'!$F$21</f>
        <v>Yıldız Erkekler</v>
      </c>
      <c r="K466" s="150" t="str">
        <f t="shared" si="16"/>
        <v>İzmir-2013-14 Öğretim Yılı Okullararası Puanlı  Atletizm Türkiye Birinciliği Yarışmaları</v>
      </c>
      <c r="L466" s="151" t="str">
        <f>Üçadım!J$4</f>
        <v>31.Mayıs 2014 16.00</v>
      </c>
      <c r="M466" s="151" t="s">
        <v>588</v>
      </c>
    </row>
    <row r="467" spans="1:13" ht="23.25" customHeight="1">
      <c r="A467" s="145">
        <v>717</v>
      </c>
      <c r="B467" s="155" t="s">
        <v>480</v>
      </c>
      <c r="C467" s="146">
        <f>Üçadım!D20</f>
        <v>36597</v>
      </c>
      <c r="D467" s="150" t="str">
        <f>Üçadım!E20</f>
        <v>MEHMET BAYRAKTAR</v>
      </c>
      <c r="E467" s="150" t="str">
        <f>Üçadım!F20</f>
        <v>KKTC OĞUZ VELİ ORTAOKULU</v>
      </c>
      <c r="F467" s="190">
        <f>Üçadım!K20</f>
        <v>1040</v>
      </c>
      <c r="G467" s="148">
        <f>Üçadım!A20</f>
        <v>13</v>
      </c>
      <c r="H467" s="147" t="s">
        <v>480</v>
      </c>
      <c r="I467" s="153"/>
      <c r="J467" s="147" t="str">
        <f>'YARIŞMA BİLGİLERİ'!$F$21</f>
        <v>Yıldız Erkekler</v>
      </c>
      <c r="K467" s="150" t="str">
        <f t="shared" si="16"/>
        <v>İzmir-2013-14 Öğretim Yılı Okullararası Puanlı  Atletizm Türkiye Birinciliği Yarışmaları</v>
      </c>
      <c r="L467" s="151" t="str">
        <f>Üçadım!J$4</f>
        <v>31.Mayıs 2014 16.00</v>
      </c>
      <c r="M467" s="151" t="s">
        <v>588</v>
      </c>
    </row>
    <row r="468" spans="1:13" ht="23.25" customHeight="1">
      <c r="A468" s="145">
        <v>718</v>
      </c>
      <c r="B468" s="155" t="s">
        <v>480</v>
      </c>
      <c r="C468" s="146">
        <f>Üçadım!D21</f>
        <v>36526</v>
      </c>
      <c r="D468" s="150" t="str">
        <f>Üçadım!E21</f>
        <v>AHMET MUHAMMET KILIÇ</v>
      </c>
      <c r="E468" s="150" t="str">
        <f>Üçadım!F21</f>
        <v>GAZİANTEP HATİCE BÜYÜKBEŞE ORT.</v>
      </c>
      <c r="F468" s="190">
        <f>Üçadım!K21</f>
        <v>1018</v>
      </c>
      <c r="G468" s="148">
        <f>Üçadım!A21</f>
        <v>14</v>
      </c>
      <c r="H468" s="147" t="s">
        <v>480</v>
      </c>
      <c r="I468" s="153"/>
      <c r="J468" s="147" t="str">
        <f>'YARIŞMA BİLGİLERİ'!$F$21</f>
        <v>Yıldız Erkekler</v>
      </c>
      <c r="K468" s="150" t="str">
        <f t="shared" si="16"/>
        <v>İzmir-2013-14 Öğretim Yılı Okullararası Puanlı  Atletizm Türkiye Birinciliği Yarışmaları</v>
      </c>
      <c r="L468" s="151" t="str">
        <f>Üçadım!J$4</f>
        <v>31.Mayıs 2014 16.00</v>
      </c>
      <c r="M468" s="151" t="s">
        <v>588</v>
      </c>
    </row>
    <row r="469" spans="1:13" ht="23.25" customHeight="1">
      <c r="A469" s="145">
        <v>719</v>
      </c>
      <c r="B469" s="155" t="s">
        <v>480</v>
      </c>
      <c r="C469" s="146">
        <f>Üçadım!D22</f>
        <v>36526</v>
      </c>
      <c r="D469" s="150" t="str">
        <f>Üçadım!E22</f>
        <v>ATAKAN ARINAN</v>
      </c>
      <c r="E469" s="150" t="str">
        <f>Üçadım!F22</f>
        <v>ANKARA MEHMET EMİN YURDAKUL ORTAOKULU</v>
      </c>
      <c r="F469" s="190">
        <f>Üçadım!K22</f>
        <v>1006</v>
      </c>
      <c r="G469" s="148">
        <f>Üçadım!A22</f>
        <v>15</v>
      </c>
      <c r="H469" s="147" t="s">
        <v>480</v>
      </c>
      <c r="I469" s="153"/>
      <c r="J469" s="147" t="str">
        <f>'YARIŞMA BİLGİLERİ'!$F$21</f>
        <v>Yıldız Erkekler</v>
      </c>
      <c r="K469" s="150" t="str">
        <f t="shared" si="16"/>
        <v>İzmir-2013-14 Öğretim Yılı Okullararası Puanlı  Atletizm Türkiye Birinciliği Yarışmaları</v>
      </c>
      <c r="L469" s="151" t="str">
        <f>Üçadım!J$4</f>
        <v>31.Mayıs 2014 16.00</v>
      </c>
      <c r="M469" s="151" t="s">
        <v>588</v>
      </c>
    </row>
    <row r="470" spans="1:13" ht="23.25" customHeight="1">
      <c r="A470" s="145">
        <v>720</v>
      </c>
      <c r="B470" s="155" t="s">
        <v>480</v>
      </c>
      <c r="C470" s="146">
        <f>Üçadım!D23</f>
        <v>37299</v>
      </c>
      <c r="D470" s="150" t="str">
        <f>Üçadım!E23</f>
        <v>ZÜBEYT TEMEL</v>
      </c>
      <c r="E470" s="150" t="str">
        <f>Üçadım!F23</f>
        <v>SİİRT OSMAN DEMİR ORTAOKULU</v>
      </c>
      <c r="F470" s="190">
        <f>Üçadım!K23</f>
        <v>972</v>
      </c>
      <c r="G470" s="148">
        <f>Üçadım!A23</f>
        <v>16</v>
      </c>
      <c r="H470" s="147" t="s">
        <v>480</v>
      </c>
      <c r="I470" s="153"/>
      <c r="J470" s="147" t="str">
        <f>'YARIŞMA BİLGİLERİ'!$F$21</f>
        <v>Yıldız Erkekler</v>
      </c>
      <c r="K470" s="150" t="str">
        <f t="shared" si="16"/>
        <v>İzmir-2013-14 Öğretim Yılı Okullararası Puanlı  Atletizm Türkiye Birinciliği Yarışmaları</v>
      </c>
      <c r="L470" s="151" t="str">
        <f>Üçadım!J$4</f>
        <v>31.Mayıs 2014 16.00</v>
      </c>
      <c r="M470" s="151" t="s">
        <v>588</v>
      </c>
    </row>
    <row r="471" spans="1:13" ht="23.25" customHeight="1">
      <c r="A471" s="145">
        <v>721</v>
      </c>
      <c r="B471" s="155" t="s">
        <v>480</v>
      </c>
      <c r="C471" s="146">
        <f>Üçadım!D24</f>
        <v>37030</v>
      </c>
      <c r="D471" s="150" t="str">
        <f>Üçadım!E24</f>
        <v>ADEM KOÇLARDAN</v>
      </c>
      <c r="E471" s="150" t="str">
        <f>Üçadım!F24</f>
        <v>MUŞ NAMIK KEMAL YBO</v>
      </c>
      <c r="F471" s="190">
        <f>Üçadım!K24</f>
        <v>963</v>
      </c>
      <c r="G471" s="148">
        <f>Üçadım!A24</f>
        <v>17</v>
      </c>
      <c r="H471" s="147" t="s">
        <v>480</v>
      </c>
      <c r="I471" s="153"/>
      <c r="J471" s="147" t="str">
        <f>'YARIŞMA BİLGİLERİ'!$F$21</f>
        <v>Yıldız Erkekler</v>
      </c>
      <c r="K471" s="150" t="str">
        <f t="shared" si="16"/>
        <v>İzmir-2013-14 Öğretim Yılı Okullararası Puanlı  Atletizm Türkiye Birinciliği Yarışmaları</v>
      </c>
      <c r="L471" s="151" t="str">
        <f>Üçadım!J$4</f>
        <v>31.Mayıs 2014 16.00</v>
      </c>
      <c r="M471" s="151" t="s">
        <v>588</v>
      </c>
    </row>
    <row r="472" spans="1:13" ht="23.25" customHeight="1">
      <c r="A472" s="145">
        <v>722</v>
      </c>
      <c r="B472" s="155" t="s">
        <v>480</v>
      </c>
      <c r="C472" s="146">
        <f>Üçadım!D25</f>
        <v>36934</v>
      </c>
      <c r="D472" s="150" t="str">
        <f>Üçadım!E25</f>
        <v>ABDULLAH SADE</v>
      </c>
      <c r="E472" s="150" t="str">
        <f>Üçadım!F25</f>
        <v>İSTANBUL NAMIKKEMAL O O</v>
      </c>
      <c r="F472" s="190" t="str">
        <f>Üçadım!K25</f>
        <v>NM</v>
      </c>
      <c r="G472" s="148" t="str">
        <f>Üçadım!A25</f>
        <v>-</v>
      </c>
      <c r="H472" s="147" t="s">
        <v>480</v>
      </c>
      <c r="I472" s="153"/>
      <c r="J472" s="147" t="str">
        <f>'YARIŞMA BİLGİLERİ'!$F$21</f>
        <v>Yıldız Erkekler</v>
      </c>
      <c r="K472" s="150" t="str">
        <f t="shared" si="16"/>
        <v>İzmir-2013-14 Öğretim Yılı Okullararası Puanlı  Atletizm Türkiye Birinciliği Yarışmaları</v>
      </c>
      <c r="L472" s="151" t="str">
        <f>Üçadım!J$4</f>
        <v>31.Mayıs 2014 16.00</v>
      </c>
      <c r="M472" s="151" t="s">
        <v>588</v>
      </c>
    </row>
    <row r="473" spans="1:13" ht="23.25" customHeight="1">
      <c r="A473" s="145">
        <v>723</v>
      </c>
      <c r="B473" s="155" t="s">
        <v>480</v>
      </c>
      <c r="C473" s="146" t="str">
        <f>Üçadım!D26</f>
        <v/>
      </c>
      <c r="D473" s="150" t="str">
        <f>Üçadım!E26</f>
        <v/>
      </c>
      <c r="E473" s="150" t="str">
        <f>Üçadım!F26</f>
        <v/>
      </c>
      <c r="F473" s="190" t="str">
        <f>Üçadım!K26</f>
        <v/>
      </c>
      <c r="G473" s="148">
        <f>Üçadım!A26</f>
        <v>0</v>
      </c>
      <c r="H473" s="147" t="s">
        <v>480</v>
      </c>
      <c r="I473" s="153"/>
      <c r="J473" s="147" t="str">
        <f>'YARIŞMA BİLGİLERİ'!$F$21</f>
        <v>Yıldız Erkekler</v>
      </c>
      <c r="K473" s="150" t="str">
        <f t="shared" si="16"/>
        <v>İzmir-2013-14 Öğretim Yılı Okullararası Puanlı  Atletizm Türkiye Birinciliği Yarışmaları</v>
      </c>
      <c r="L473" s="151" t="str">
        <f>Üçadım!J$4</f>
        <v>31.Mayıs 2014 16.00</v>
      </c>
      <c r="M473" s="151" t="s">
        <v>588</v>
      </c>
    </row>
    <row r="474" spans="1:13" ht="23.25" customHeight="1">
      <c r="A474" s="145">
        <v>724</v>
      </c>
      <c r="B474" s="155" t="s">
        <v>480</v>
      </c>
      <c r="C474" s="146" t="str">
        <f>Üçadım!D27</f>
        <v/>
      </c>
      <c r="D474" s="150" t="str">
        <f>Üçadım!E27</f>
        <v/>
      </c>
      <c r="E474" s="150" t="str">
        <f>Üçadım!F27</f>
        <v/>
      </c>
      <c r="F474" s="190" t="str">
        <f>Üçadım!K27</f>
        <v/>
      </c>
      <c r="G474" s="148">
        <f>Üçadım!A27</f>
        <v>0</v>
      </c>
      <c r="H474" s="147" t="s">
        <v>480</v>
      </c>
      <c r="I474" s="153"/>
      <c r="J474" s="147" t="str">
        <f>'YARIŞMA BİLGİLERİ'!$F$21</f>
        <v>Yıldız Erkekler</v>
      </c>
      <c r="K474" s="150" t="str">
        <f t="shared" si="16"/>
        <v>İzmir-2013-14 Öğretim Yılı Okullararası Puanlı  Atletizm Türkiye Birinciliği Yarışmaları</v>
      </c>
      <c r="L474" s="151" t="str">
        <f>Üçadım!J$4</f>
        <v>31.Mayıs 2014 16.00</v>
      </c>
      <c r="M474" s="151" t="s">
        <v>588</v>
      </c>
    </row>
    <row r="475" spans="1:13" ht="23.25" customHeight="1">
      <c r="A475" s="145">
        <v>725</v>
      </c>
      <c r="B475" s="155" t="s">
        <v>480</v>
      </c>
      <c r="C475" s="146" t="str">
        <f>Üçadım!D28</f>
        <v/>
      </c>
      <c r="D475" s="150" t="str">
        <f>Üçadım!E28</f>
        <v/>
      </c>
      <c r="E475" s="150" t="str">
        <f>Üçadım!F28</f>
        <v/>
      </c>
      <c r="F475" s="190" t="str">
        <f>Üçadım!K28</f>
        <v/>
      </c>
      <c r="G475" s="148">
        <f>Üçadım!A28</f>
        <v>21</v>
      </c>
      <c r="H475" s="147" t="s">
        <v>480</v>
      </c>
      <c r="I475" s="153"/>
      <c r="J475" s="147" t="str">
        <f>'YARIŞMA BİLGİLERİ'!$F$21</f>
        <v>Yıldız Erkekler</v>
      </c>
      <c r="K475" s="150" t="str">
        <f t="shared" si="16"/>
        <v>İzmir-2013-14 Öğretim Yılı Okullararası Puanlı  Atletizm Türkiye Birinciliği Yarışmaları</v>
      </c>
      <c r="L475" s="151" t="str">
        <f>Üçadım!J$4</f>
        <v>31.Mayıs 2014 16.00</v>
      </c>
      <c r="M475" s="151" t="s">
        <v>588</v>
      </c>
    </row>
    <row r="476" spans="1:13" ht="23.25" customHeight="1">
      <c r="A476" s="145">
        <v>726</v>
      </c>
      <c r="B476" s="155" t="s">
        <v>480</v>
      </c>
      <c r="C476" s="146" t="str">
        <f>Üçadım!D29</f>
        <v/>
      </c>
      <c r="D476" s="150" t="str">
        <f>Üçadım!E29</f>
        <v/>
      </c>
      <c r="E476" s="150" t="str">
        <f>Üçadım!F29</f>
        <v/>
      </c>
      <c r="F476" s="190" t="str">
        <f>Üçadım!K29</f>
        <v/>
      </c>
      <c r="G476" s="148">
        <f>Üçadım!A29</f>
        <v>22</v>
      </c>
      <c r="H476" s="147" t="s">
        <v>480</v>
      </c>
      <c r="I476" s="153"/>
      <c r="J476" s="147" t="str">
        <f>'YARIŞMA BİLGİLERİ'!$F$21</f>
        <v>Yıldız Erkekler</v>
      </c>
      <c r="K476" s="150" t="str">
        <f t="shared" si="16"/>
        <v>İzmir-2013-14 Öğretim Yılı Okullararası Puanlı  Atletizm Türkiye Birinciliği Yarışmaları</v>
      </c>
      <c r="L476" s="151" t="str">
        <f>Üçadım!J$4</f>
        <v>31.Mayıs 2014 16.00</v>
      </c>
      <c r="M476" s="151" t="s">
        <v>588</v>
      </c>
    </row>
    <row r="477" spans="1:13" ht="23.25" customHeight="1">
      <c r="A477" s="145">
        <v>727</v>
      </c>
      <c r="B477" s="155" t="s">
        <v>480</v>
      </c>
      <c r="C477" s="146" t="str">
        <f>Üçadım!D30</f>
        <v/>
      </c>
      <c r="D477" s="150" t="str">
        <f>Üçadım!E30</f>
        <v/>
      </c>
      <c r="E477" s="150" t="str">
        <f>Üçadım!F30</f>
        <v/>
      </c>
      <c r="F477" s="190" t="str">
        <f>Üçadım!K30</f>
        <v/>
      </c>
      <c r="G477" s="148">
        <f>Üçadım!A30</f>
        <v>23</v>
      </c>
      <c r="H477" s="147" t="s">
        <v>480</v>
      </c>
      <c r="I477" s="153"/>
      <c r="J477" s="147" t="str">
        <f>'YARIŞMA BİLGİLERİ'!$F$21</f>
        <v>Yıldız Erkekler</v>
      </c>
      <c r="K477" s="150" t="str">
        <f t="shared" si="16"/>
        <v>İzmir-2013-14 Öğretim Yılı Okullararası Puanlı  Atletizm Türkiye Birinciliği Yarışmaları</v>
      </c>
      <c r="L477" s="151" t="str">
        <f>Üçadım!J$4</f>
        <v>31.Mayıs 2014 16.00</v>
      </c>
      <c r="M477" s="151" t="s">
        <v>588</v>
      </c>
    </row>
    <row r="478" spans="1:13" ht="23.25" customHeight="1">
      <c r="A478" s="145">
        <v>728</v>
      </c>
      <c r="B478" s="155" t="s">
        <v>480</v>
      </c>
      <c r="C478" s="146" t="str">
        <f>Üçadım!D31</f>
        <v/>
      </c>
      <c r="D478" s="150" t="str">
        <f>Üçadım!E31</f>
        <v/>
      </c>
      <c r="E478" s="150" t="str">
        <f>Üçadım!F31</f>
        <v/>
      </c>
      <c r="F478" s="190" t="str">
        <f>Üçadım!K31</f>
        <v/>
      </c>
      <c r="G478" s="148">
        <f>Üçadım!A31</f>
        <v>24</v>
      </c>
      <c r="H478" s="147" t="s">
        <v>480</v>
      </c>
      <c r="I478" s="153"/>
      <c r="J478" s="147" t="str">
        <f>'YARIŞMA BİLGİLERİ'!$F$21</f>
        <v>Yıldız Erkekler</v>
      </c>
      <c r="K478" s="150" t="str">
        <f t="shared" si="16"/>
        <v>İzmir-2013-14 Öğretim Yılı Okullararası Puanlı  Atletizm Türkiye Birinciliği Yarışmaları</v>
      </c>
      <c r="L478" s="151" t="str">
        <f>Üçadım!J$4</f>
        <v>31.Mayıs 2014 16.00</v>
      </c>
      <c r="M478" s="151" t="s">
        <v>588</v>
      </c>
    </row>
    <row r="479" spans="1:13" ht="23.25" customHeight="1">
      <c r="A479" s="145">
        <v>729</v>
      </c>
      <c r="B479" s="155" t="s">
        <v>480</v>
      </c>
      <c r="C479" s="146" t="str">
        <f>Üçadım!D32</f>
        <v/>
      </c>
      <c r="D479" s="150" t="str">
        <f>Üçadım!E32</f>
        <v/>
      </c>
      <c r="E479" s="150" t="str">
        <f>Üçadım!F32</f>
        <v/>
      </c>
      <c r="F479" s="190" t="str">
        <f>Üçadım!K32</f>
        <v/>
      </c>
      <c r="G479" s="148">
        <f>Üçadım!A32</f>
        <v>25</v>
      </c>
      <c r="H479" s="147" t="s">
        <v>480</v>
      </c>
      <c r="I479" s="153"/>
      <c r="J479" s="147" t="str">
        <f>'YARIŞMA BİLGİLERİ'!$F$21</f>
        <v>Yıldız Erkekler</v>
      </c>
      <c r="K479" s="150" t="str">
        <f t="shared" si="16"/>
        <v>İzmir-2013-14 Öğretim Yılı Okullararası Puanlı  Atletizm Türkiye Birinciliği Yarışmaları</v>
      </c>
      <c r="L479" s="151" t="str">
        <f>Üçadım!J$4</f>
        <v>31.Mayıs 2014 16.00</v>
      </c>
      <c r="M479" s="151" t="s">
        <v>588</v>
      </c>
    </row>
    <row r="480" spans="1:13" ht="23.25" customHeight="1">
      <c r="A480" s="145">
        <v>730</v>
      </c>
      <c r="B480" s="155" t="s">
        <v>480</v>
      </c>
      <c r="C480" s="146" t="str">
        <f>Üçadım!D33</f>
        <v/>
      </c>
      <c r="D480" s="150" t="str">
        <f>Üçadım!E33</f>
        <v/>
      </c>
      <c r="E480" s="150" t="str">
        <f>Üçadım!F33</f>
        <v/>
      </c>
      <c r="F480" s="190" t="str">
        <f>Üçadım!K33</f>
        <v/>
      </c>
      <c r="G480" s="148">
        <f>Üçadım!A33</f>
        <v>26</v>
      </c>
      <c r="H480" s="147" t="s">
        <v>480</v>
      </c>
      <c r="I480" s="153"/>
      <c r="J480" s="147" t="str">
        <f>'YARIŞMA BİLGİLERİ'!$F$21</f>
        <v>Yıldız Erkekler</v>
      </c>
      <c r="K480" s="150" t="str">
        <f t="shared" si="16"/>
        <v>İzmir-2013-14 Öğretim Yılı Okullararası Puanlı  Atletizm Türkiye Birinciliği Yarışmaları</v>
      </c>
      <c r="L480" s="151" t="str">
        <f>Üçadım!J$4</f>
        <v>31.Mayıs 2014 16.00</v>
      </c>
      <c r="M480" s="151" t="s">
        <v>588</v>
      </c>
    </row>
    <row r="481" spans="1:13" ht="23.25" customHeight="1">
      <c r="A481" s="145">
        <v>731</v>
      </c>
      <c r="B481" s="155" t="s">
        <v>480</v>
      </c>
      <c r="C481" s="146" t="str">
        <f>Üçadım!D34</f>
        <v/>
      </c>
      <c r="D481" s="150" t="str">
        <f>Üçadım!E34</f>
        <v/>
      </c>
      <c r="E481" s="150" t="str">
        <f>Üçadım!F34</f>
        <v/>
      </c>
      <c r="F481" s="190" t="str">
        <f>Üçadım!K34</f>
        <v/>
      </c>
      <c r="G481" s="148">
        <f>Üçadım!A34</f>
        <v>27</v>
      </c>
      <c r="H481" s="147" t="s">
        <v>480</v>
      </c>
      <c r="I481" s="153"/>
      <c r="J481" s="147" t="str">
        <f>'YARIŞMA BİLGİLERİ'!$F$21</f>
        <v>Yıldız Erkekler</v>
      </c>
      <c r="K481" s="150" t="str">
        <f t="shared" si="16"/>
        <v>İzmir-2013-14 Öğretim Yılı Okullararası Puanlı  Atletizm Türkiye Birinciliği Yarışmaları</v>
      </c>
      <c r="L481" s="151" t="str">
        <f>Üçadım!J$4</f>
        <v>31.Mayıs 2014 16.00</v>
      </c>
      <c r="M481" s="151" t="s">
        <v>588</v>
      </c>
    </row>
    <row r="482" spans="1:13" ht="23.25" customHeight="1">
      <c r="A482" s="145">
        <v>732</v>
      </c>
      <c r="B482" s="155" t="s">
        <v>480</v>
      </c>
      <c r="C482" s="146" t="str">
        <f>Üçadım!D35</f>
        <v/>
      </c>
      <c r="D482" s="150" t="str">
        <f>Üçadım!E35</f>
        <v/>
      </c>
      <c r="E482" s="150" t="str">
        <f>Üçadım!F35</f>
        <v/>
      </c>
      <c r="F482" s="190" t="str">
        <f>Üçadım!K35</f>
        <v/>
      </c>
      <c r="G482" s="148">
        <f>Üçadım!A35</f>
        <v>28</v>
      </c>
      <c r="H482" s="147" t="s">
        <v>480</v>
      </c>
      <c r="I482" s="153"/>
      <c r="J482" s="147" t="str">
        <f>'YARIŞMA BİLGİLERİ'!$F$21</f>
        <v>Yıldız Erkekler</v>
      </c>
      <c r="K482" s="150" t="str">
        <f t="shared" si="16"/>
        <v>İzmir-2013-14 Öğretim Yılı Okullararası Puanlı  Atletizm Türkiye Birinciliği Yarışmaları</v>
      </c>
      <c r="L482" s="151" t="str">
        <f>Üçadım!J$4</f>
        <v>31.Mayıs 2014 16.00</v>
      </c>
      <c r="M482" s="151" t="s">
        <v>588</v>
      </c>
    </row>
    <row r="483" spans="1:13" ht="23.25" customHeight="1">
      <c r="A483" s="145">
        <v>733</v>
      </c>
      <c r="B483" s="155" t="s">
        <v>480</v>
      </c>
      <c r="C483" s="146" t="str">
        <f>Üçadım!D36</f>
        <v/>
      </c>
      <c r="D483" s="150" t="str">
        <f>Üçadım!E36</f>
        <v/>
      </c>
      <c r="E483" s="150" t="str">
        <f>Üçadım!F36</f>
        <v/>
      </c>
      <c r="F483" s="190" t="str">
        <f>Üçadım!K36</f>
        <v/>
      </c>
      <c r="G483" s="148">
        <f>Üçadım!A36</f>
        <v>29</v>
      </c>
      <c r="H483" s="147" t="s">
        <v>480</v>
      </c>
      <c r="I483" s="153"/>
      <c r="J483" s="147" t="str">
        <f>'YARIŞMA BİLGİLERİ'!$F$21</f>
        <v>Yıldız Erkekler</v>
      </c>
      <c r="K483" s="150" t="str">
        <f t="shared" si="16"/>
        <v>İzmir-2013-14 Öğretim Yılı Okullararası Puanlı  Atletizm Türkiye Birinciliği Yarışmaları</v>
      </c>
      <c r="L483" s="151" t="str">
        <f>Üçadım!J$4</f>
        <v>31.Mayıs 2014 16.00</v>
      </c>
      <c r="M483" s="151" t="s">
        <v>588</v>
      </c>
    </row>
    <row r="484" spans="1:13" ht="23.25" customHeight="1">
      <c r="A484" s="145">
        <v>734</v>
      </c>
      <c r="B484" s="155" t="s">
        <v>480</v>
      </c>
      <c r="C484" s="146" t="str">
        <f>Üçadım!D37</f>
        <v/>
      </c>
      <c r="D484" s="150" t="str">
        <f>Üçadım!E37</f>
        <v/>
      </c>
      <c r="E484" s="150" t="str">
        <f>Üçadım!F37</f>
        <v/>
      </c>
      <c r="F484" s="190" t="str">
        <f>Üçadım!K37</f>
        <v/>
      </c>
      <c r="G484" s="148">
        <f>Üçadım!A37</f>
        <v>30</v>
      </c>
      <c r="H484" s="147" t="s">
        <v>480</v>
      </c>
      <c r="I484" s="153"/>
      <c r="J484" s="147" t="str">
        <f>'YARIŞMA BİLGİLERİ'!$F$21</f>
        <v>Yıldız Erkekler</v>
      </c>
      <c r="K484" s="150" t="str">
        <f t="shared" si="16"/>
        <v>İzmir-2013-14 Öğretim Yılı Okullararası Puanlı  Atletizm Türkiye Birinciliği Yarışmaları</v>
      </c>
      <c r="L484" s="151" t="str">
        <f>Üçadım!J$4</f>
        <v>31.Mayıs 2014 16.00</v>
      </c>
      <c r="M484" s="151" t="s">
        <v>588</v>
      </c>
    </row>
    <row r="485" spans="1:13" ht="23.25" customHeight="1">
      <c r="A485" s="145">
        <v>735</v>
      </c>
      <c r="B485" s="155" t="s">
        <v>480</v>
      </c>
      <c r="C485" s="146" t="str">
        <f>Üçadım!D38</f>
        <v/>
      </c>
      <c r="D485" s="150" t="str">
        <f>Üçadım!E38</f>
        <v/>
      </c>
      <c r="E485" s="150" t="str">
        <f>Üçadım!F38</f>
        <v/>
      </c>
      <c r="F485" s="190" t="str">
        <f>Üçadım!K38</f>
        <v/>
      </c>
      <c r="G485" s="148">
        <f>Üçadım!A38</f>
        <v>31</v>
      </c>
      <c r="H485" s="147" t="s">
        <v>480</v>
      </c>
      <c r="I485" s="153"/>
      <c r="J485" s="147" t="str">
        <f>'YARIŞMA BİLGİLERİ'!$F$21</f>
        <v>Yıldız Erkekler</v>
      </c>
      <c r="K485" s="150" t="str">
        <f t="shared" si="16"/>
        <v>İzmir-2013-14 Öğretim Yılı Okullararası Puanlı  Atletizm Türkiye Birinciliği Yarışmaları</v>
      </c>
      <c r="L485" s="151" t="str">
        <f>Üçadım!J$4</f>
        <v>31.Mayıs 2014 16.00</v>
      </c>
      <c r="M485" s="151" t="s">
        <v>588</v>
      </c>
    </row>
    <row r="486" spans="1:13" ht="23.25" customHeight="1">
      <c r="A486" s="145">
        <v>736</v>
      </c>
      <c r="B486" s="155" t="s">
        <v>480</v>
      </c>
      <c r="C486" s="146" t="str">
        <f>Üçadım!D39</f>
        <v/>
      </c>
      <c r="D486" s="150" t="str">
        <f>Üçadım!E39</f>
        <v/>
      </c>
      <c r="E486" s="150" t="str">
        <f>Üçadım!F39</f>
        <v/>
      </c>
      <c r="F486" s="190" t="str">
        <f>Üçadım!K39</f>
        <v/>
      </c>
      <c r="G486" s="148">
        <f>Üçadım!A39</f>
        <v>32</v>
      </c>
      <c r="H486" s="147" t="s">
        <v>480</v>
      </c>
      <c r="I486" s="153"/>
      <c r="J486" s="147" t="str">
        <f>'YARIŞMA BİLGİLERİ'!$F$21</f>
        <v>Yıldız Erkekler</v>
      </c>
      <c r="K486" s="150" t="str">
        <f t="shared" si="16"/>
        <v>İzmir-2013-14 Öğretim Yılı Okullararası Puanlı  Atletizm Türkiye Birinciliği Yarışmaları</v>
      </c>
      <c r="L486" s="151" t="str">
        <f>Üçadım!J$4</f>
        <v>31.Mayıs 2014 16.00</v>
      </c>
      <c r="M486" s="151" t="s">
        <v>588</v>
      </c>
    </row>
    <row r="487" spans="1:13" ht="23.25" customHeight="1">
      <c r="A487" s="145">
        <v>737</v>
      </c>
      <c r="B487" s="155" t="s">
        <v>480</v>
      </c>
      <c r="C487" s="146" t="str">
        <f>Üçadım!D40</f>
        <v/>
      </c>
      <c r="D487" s="150" t="str">
        <f>Üçadım!E40</f>
        <v/>
      </c>
      <c r="E487" s="150" t="str">
        <f>Üçadım!F40</f>
        <v/>
      </c>
      <c r="F487" s="190" t="str">
        <f>Üçadım!K40</f>
        <v/>
      </c>
      <c r="G487" s="148">
        <f>Üçadım!A40</f>
        <v>33</v>
      </c>
      <c r="H487" s="147" t="s">
        <v>480</v>
      </c>
      <c r="I487" s="153"/>
      <c r="J487" s="147" t="str">
        <f>'YARIŞMA BİLGİLERİ'!$F$21</f>
        <v>Yıldız Erkekler</v>
      </c>
      <c r="K487" s="150" t="str">
        <f t="shared" si="16"/>
        <v>İzmir-2013-14 Öğretim Yılı Okullararası Puanlı  Atletizm Türkiye Birinciliği Yarışmaları</v>
      </c>
      <c r="L487" s="151" t="str">
        <f>Üçadım!J$4</f>
        <v>31.Mayıs 2014 16.00</v>
      </c>
      <c r="M487" s="151" t="s">
        <v>588</v>
      </c>
    </row>
    <row r="488" spans="1:13" ht="23.25" customHeight="1">
      <c r="A488" s="145">
        <v>738</v>
      </c>
      <c r="B488" s="155" t="s">
        <v>480</v>
      </c>
      <c r="C488" s="146" t="str">
        <f>Üçadım!D41</f>
        <v/>
      </c>
      <c r="D488" s="150" t="str">
        <f>Üçadım!E41</f>
        <v/>
      </c>
      <c r="E488" s="150" t="str">
        <f>Üçadım!F41</f>
        <v/>
      </c>
      <c r="F488" s="190" t="str">
        <f>Üçadım!K41</f>
        <v/>
      </c>
      <c r="G488" s="148">
        <f>Üçadım!A41</f>
        <v>34</v>
      </c>
      <c r="H488" s="147" t="s">
        <v>480</v>
      </c>
      <c r="I488" s="153"/>
      <c r="J488" s="147" t="str">
        <f>'YARIŞMA BİLGİLERİ'!$F$21</f>
        <v>Yıldız Erkekler</v>
      </c>
      <c r="K488" s="150" t="str">
        <f t="shared" si="16"/>
        <v>İzmir-2013-14 Öğretim Yılı Okullararası Puanlı  Atletizm Türkiye Birinciliği Yarışmaları</v>
      </c>
      <c r="L488" s="151" t="str">
        <f>Üçadım!J$4</f>
        <v>31.Mayıs 2014 16.00</v>
      </c>
      <c r="M488" s="151" t="s">
        <v>588</v>
      </c>
    </row>
    <row r="489" spans="1:13" ht="23.25" customHeight="1">
      <c r="A489" s="145">
        <v>739</v>
      </c>
      <c r="B489" s="155" t="s">
        <v>480</v>
      </c>
      <c r="C489" s="146" t="str">
        <f>Üçadım!D42</f>
        <v/>
      </c>
      <c r="D489" s="150" t="str">
        <f>Üçadım!E42</f>
        <v/>
      </c>
      <c r="E489" s="150" t="str">
        <f>Üçadım!F42</f>
        <v/>
      </c>
      <c r="F489" s="190" t="str">
        <f>Üçadım!K42</f>
        <v/>
      </c>
      <c r="G489" s="148">
        <f>Üçadım!A42</f>
        <v>35</v>
      </c>
      <c r="H489" s="147" t="s">
        <v>480</v>
      </c>
      <c r="I489" s="153"/>
      <c r="J489" s="147" t="str">
        <f>'YARIŞMA BİLGİLERİ'!$F$21</f>
        <v>Yıldız Erkekler</v>
      </c>
      <c r="K489" s="150" t="str">
        <f t="shared" si="16"/>
        <v>İzmir-2013-14 Öğretim Yılı Okullararası Puanlı  Atletizm Türkiye Birinciliği Yarışmaları</v>
      </c>
      <c r="L489" s="151" t="str">
        <f>Üçadım!J$4</f>
        <v>31.Mayıs 2014 16.00</v>
      </c>
      <c r="M489" s="151" t="s">
        <v>588</v>
      </c>
    </row>
    <row r="490" spans="1:13" ht="23.25" customHeight="1">
      <c r="A490" s="145">
        <v>740</v>
      </c>
      <c r="B490" s="155" t="s">
        <v>480</v>
      </c>
      <c r="C490" s="146" t="str">
        <f>Üçadım!D43</f>
        <v/>
      </c>
      <c r="D490" s="150" t="str">
        <f>Üçadım!E43</f>
        <v/>
      </c>
      <c r="E490" s="150" t="str">
        <f>Üçadım!F43</f>
        <v/>
      </c>
      <c r="F490" s="190" t="str">
        <f>Üçadım!K43</f>
        <v/>
      </c>
      <c r="G490" s="148">
        <f>Üçadım!A43</f>
        <v>36</v>
      </c>
      <c r="H490" s="147" t="s">
        <v>480</v>
      </c>
      <c r="I490" s="153"/>
      <c r="J490" s="147" t="str">
        <f>'YARIŞMA BİLGİLERİ'!$F$21</f>
        <v>Yıldız Erkekler</v>
      </c>
      <c r="K490" s="150" t="str">
        <f t="shared" si="16"/>
        <v>İzmir-2013-14 Öğretim Yılı Okullararası Puanlı  Atletizm Türkiye Birinciliği Yarışmaları</v>
      </c>
      <c r="L490" s="151" t="str">
        <f>Üçadım!J$4</f>
        <v>31.Mayıs 2014 16.00</v>
      </c>
      <c r="M490" s="151" t="s">
        <v>588</v>
      </c>
    </row>
    <row r="491" spans="1:13" ht="23.25" customHeight="1">
      <c r="A491" s="145">
        <v>741</v>
      </c>
      <c r="B491" s="155" t="s">
        <v>480</v>
      </c>
      <c r="C491" s="146" t="str">
        <f>Üçadım!D44</f>
        <v/>
      </c>
      <c r="D491" s="150" t="str">
        <f>Üçadım!E44</f>
        <v/>
      </c>
      <c r="E491" s="150" t="str">
        <f>Üçadım!F44</f>
        <v/>
      </c>
      <c r="F491" s="190" t="str">
        <f>Üçadım!K44</f>
        <v/>
      </c>
      <c r="G491" s="148">
        <f>Üçadım!A44</f>
        <v>37</v>
      </c>
      <c r="H491" s="147" t="s">
        <v>480</v>
      </c>
      <c r="I491" s="153"/>
      <c r="J491" s="147" t="str">
        <f>'YARIŞMA BİLGİLERİ'!$F$21</f>
        <v>Yıldız Erkekler</v>
      </c>
      <c r="K491" s="150" t="str">
        <f t="shared" si="16"/>
        <v>İzmir-2013-14 Öğretim Yılı Okullararası Puanlı  Atletizm Türkiye Birinciliği Yarışmaları</v>
      </c>
      <c r="L491" s="151" t="str">
        <f>Üçadım!J$4</f>
        <v>31.Mayıs 2014 16.00</v>
      </c>
      <c r="M491" s="151" t="s">
        <v>588</v>
      </c>
    </row>
    <row r="492" spans="1:13" ht="23.25" customHeight="1">
      <c r="A492" s="145">
        <v>742</v>
      </c>
      <c r="B492" s="155" t="s">
        <v>480</v>
      </c>
      <c r="C492" s="146" t="str">
        <f>Üçadım!D45</f>
        <v/>
      </c>
      <c r="D492" s="150" t="str">
        <f>Üçadım!E45</f>
        <v/>
      </c>
      <c r="E492" s="150" t="str">
        <f>Üçadım!F45</f>
        <v/>
      </c>
      <c r="F492" s="190" t="str">
        <f>Üçadım!K45</f>
        <v/>
      </c>
      <c r="G492" s="148">
        <f>Üçadım!A45</f>
        <v>38</v>
      </c>
      <c r="H492" s="147" t="s">
        <v>480</v>
      </c>
      <c r="I492" s="153"/>
      <c r="J492" s="147" t="str">
        <f>'YARIŞMA BİLGİLERİ'!$F$21</f>
        <v>Yıldız Erkekler</v>
      </c>
      <c r="K492" s="150" t="str">
        <f t="shared" si="16"/>
        <v>İzmir-2013-14 Öğretim Yılı Okullararası Puanlı  Atletizm Türkiye Birinciliği Yarışmaları</v>
      </c>
      <c r="L492" s="151" t="str">
        <f>Üçadım!J$4</f>
        <v>31.Mayıs 2014 16.00</v>
      </c>
      <c r="M492" s="151" t="s">
        <v>588</v>
      </c>
    </row>
    <row r="493" spans="1:13" ht="23.25" customHeight="1">
      <c r="A493" s="145">
        <v>743</v>
      </c>
      <c r="B493" s="155" t="s">
        <v>480</v>
      </c>
      <c r="C493" s="146" t="str">
        <f>Üçadım!D46</f>
        <v/>
      </c>
      <c r="D493" s="150" t="str">
        <f>Üçadım!E46</f>
        <v/>
      </c>
      <c r="E493" s="150" t="str">
        <f>Üçadım!F46</f>
        <v/>
      </c>
      <c r="F493" s="190" t="str">
        <f>Üçadım!K46</f>
        <v/>
      </c>
      <c r="G493" s="148">
        <f>Üçadım!A46</f>
        <v>39</v>
      </c>
      <c r="H493" s="147" t="s">
        <v>480</v>
      </c>
      <c r="I493" s="153"/>
      <c r="J493" s="147" t="str">
        <f>'YARIŞMA BİLGİLERİ'!$F$21</f>
        <v>Yıldız Erkekler</v>
      </c>
      <c r="K493" s="150" t="str">
        <f t="shared" si="16"/>
        <v>İzmir-2013-14 Öğretim Yılı Okullararası Puanlı  Atletizm Türkiye Birinciliği Yarışmaları</v>
      </c>
      <c r="L493" s="151" t="str">
        <f>Üçadım!J$4</f>
        <v>31.Mayıs 2014 16.00</v>
      </c>
      <c r="M493" s="151" t="s">
        <v>588</v>
      </c>
    </row>
    <row r="494" spans="1:13" ht="23.25" customHeight="1">
      <c r="A494" s="145">
        <v>744</v>
      </c>
      <c r="B494" s="155" t="s">
        <v>480</v>
      </c>
      <c r="C494" s="146" t="str">
        <f>Üçadım!D47</f>
        <v/>
      </c>
      <c r="D494" s="150" t="str">
        <f>Üçadım!E47</f>
        <v/>
      </c>
      <c r="E494" s="150" t="str">
        <f>Üçadım!F47</f>
        <v/>
      </c>
      <c r="F494" s="190" t="str">
        <f>Üçadım!K47</f>
        <v/>
      </c>
      <c r="G494" s="148">
        <f>Üçadım!A47</f>
        <v>40</v>
      </c>
      <c r="H494" s="147" t="s">
        <v>480</v>
      </c>
      <c r="I494" s="153"/>
      <c r="J494" s="147" t="str">
        <f>'YARIŞMA BİLGİLERİ'!$F$21</f>
        <v>Yıldız Erkekler</v>
      </c>
      <c r="K494" s="150" t="str">
        <f t="shared" si="16"/>
        <v>İzmir-2013-14 Öğretim Yılı Okullararası Puanlı  Atletizm Türkiye Birinciliği Yarışmaları</v>
      </c>
      <c r="L494" s="151" t="str">
        <f>Üçadım!J$4</f>
        <v>31.Mayıs 2014 16.00</v>
      </c>
      <c r="M494" s="151" t="s">
        <v>588</v>
      </c>
    </row>
    <row r="65582" spans="1:1">
      <c r="A65582" s="144" t="s">
        <v>621</v>
      </c>
    </row>
  </sheetData>
  <mergeCells count="2">
    <mergeCell ref="L1:M1"/>
    <mergeCell ref="A1:J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Sayfa4">
    <tabColor theme="8" tint="0.39997558519241921"/>
  </sheetPr>
  <dimension ref="A1:P142"/>
  <sheetViews>
    <sheetView view="pageBreakPreview" zoomScale="60" workbookViewId="0">
      <selection activeCell="E122" sqref="E122"/>
    </sheetView>
  </sheetViews>
  <sheetFormatPr defaultRowHeight="12.75"/>
  <cols>
    <col min="1" max="1" width="6.85546875" bestFit="1" customWidth="1"/>
    <col min="2" max="2" width="15.42578125" hidden="1" customWidth="1"/>
    <col min="3" max="3" width="9.85546875" bestFit="1" customWidth="1"/>
    <col min="4" max="4" width="14.42578125" customWidth="1"/>
    <col min="5" max="5" width="19.5703125" customWidth="1"/>
    <col min="6" max="6" width="19.28515625" customWidth="1"/>
    <col min="7" max="7" width="12.85546875" customWidth="1"/>
    <col min="9" max="9" width="0" hidden="1" customWidth="1"/>
    <col min="11" max="11" width="13.140625" hidden="1" customWidth="1"/>
    <col min="12" max="12" width="10" customWidth="1"/>
    <col min="13" max="13" width="17" customWidth="1"/>
    <col min="14" max="14" width="20.28515625" customWidth="1"/>
    <col min="15" max="15" width="27.42578125" customWidth="1"/>
    <col min="16" max="16" width="14.140625" customWidth="1"/>
  </cols>
  <sheetData>
    <row r="1" spans="1:16" ht="48" customHeight="1">
      <c r="A1" s="543" t="str">
        <f>('YARIŞMA BİLGİLERİ'!A2)</f>
        <v>Gençlik ve Spor Bakanlığı
Spor Genel Müdürlüğü
Spor Faaliyetleri Daire Başkanlığı</v>
      </c>
      <c r="B1" s="543"/>
      <c r="C1" s="543"/>
      <c r="D1" s="543"/>
      <c r="E1" s="543"/>
      <c r="F1" s="543"/>
      <c r="G1" s="543"/>
      <c r="H1" s="543"/>
      <c r="I1" s="543"/>
      <c r="J1" s="543"/>
      <c r="K1" s="543"/>
      <c r="L1" s="543"/>
      <c r="M1" s="543"/>
      <c r="N1" s="543"/>
      <c r="O1" s="543"/>
      <c r="P1" s="543"/>
    </row>
    <row r="2" spans="1:16" ht="18" customHeight="1">
      <c r="A2" s="544" t="str">
        <f>'YARIŞMA BİLGİLERİ'!F19</f>
        <v>2013-14 Öğretim Yılı Okullararası Puanlı  Atletizm Türkiye Birinciliği Yarışmaları</v>
      </c>
      <c r="B2" s="544"/>
      <c r="C2" s="544"/>
      <c r="D2" s="544"/>
      <c r="E2" s="544"/>
      <c r="F2" s="544"/>
      <c r="G2" s="544"/>
      <c r="H2" s="544"/>
      <c r="I2" s="544"/>
      <c r="J2" s="544"/>
      <c r="K2" s="544"/>
      <c r="L2" s="544"/>
      <c r="M2" s="544"/>
      <c r="N2" s="544"/>
      <c r="O2" s="544"/>
      <c r="P2" s="544"/>
    </row>
    <row r="3" spans="1:16" ht="23.25" customHeight="1">
      <c r="A3" s="545" t="s">
        <v>477</v>
      </c>
      <c r="B3" s="545"/>
      <c r="C3" s="545"/>
      <c r="D3" s="545"/>
      <c r="E3" s="545"/>
      <c r="F3" s="545"/>
      <c r="G3" s="545"/>
      <c r="H3" s="545"/>
      <c r="I3" s="545"/>
      <c r="J3" s="545"/>
      <c r="K3" s="545"/>
      <c r="L3" s="545"/>
      <c r="M3" s="545"/>
      <c r="N3" s="545"/>
      <c r="O3" s="545"/>
      <c r="P3" s="545"/>
    </row>
    <row r="4" spans="1:16" ht="23.25" customHeight="1">
      <c r="A4" s="548" t="s">
        <v>261</v>
      </c>
      <c r="B4" s="548"/>
      <c r="C4" s="548"/>
      <c r="D4" s="548"/>
      <c r="E4" s="548"/>
      <c r="F4" s="548"/>
      <c r="G4" s="548"/>
      <c r="H4" s="233"/>
      <c r="J4" s="539" t="s">
        <v>263</v>
      </c>
      <c r="K4" s="539"/>
      <c r="L4" s="539"/>
      <c r="M4" s="539"/>
      <c r="N4" s="539"/>
      <c r="O4" s="539"/>
      <c r="P4" s="539"/>
    </row>
    <row r="5" spans="1:16" ht="18" customHeight="1">
      <c r="A5" s="546" t="s">
        <v>15</v>
      </c>
      <c r="B5" s="547"/>
      <c r="C5" s="547"/>
      <c r="D5" s="547"/>
      <c r="E5" s="547"/>
      <c r="F5" s="547"/>
      <c r="G5" s="547"/>
      <c r="H5" s="233"/>
      <c r="I5" s="540" t="s">
        <v>6</v>
      </c>
      <c r="J5" s="540" t="s">
        <v>6</v>
      </c>
      <c r="K5" s="542"/>
      <c r="L5" s="540" t="s">
        <v>73</v>
      </c>
      <c r="M5" s="540" t="s">
        <v>19</v>
      </c>
      <c r="N5" s="540" t="s">
        <v>7</v>
      </c>
      <c r="O5" s="540" t="s">
        <v>178</v>
      </c>
      <c r="P5" s="540" t="s">
        <v>262</v>
      </c>
    </row>
    <row r="6" spans="1:16">
      <c r="A6" s="47" t="s">
        <v>11</v>
      </c>
      <c r="B6" s="44" t="s">
        <v>75</v>
      </c>
      <c r="C6" s="44" t="s">
        <v>74</v>
      </c>
      <c r="D6" s="45" t="s">
        <v>12</v>
      </c>
      <c r="E6" s="46" t="s">
        <v>13</v>
      </c>
      <c r="F6" s="46" t="s">
        <v>179</v>
      </c>
      <c r="G6" s="44" t="s">
        <v>262</v>
      </c>
      <c r="H6" s="233"/>
      <c r="I6" s="541"/>
      <c r="J6" s="541"/>
      <c r="K6" s="542"/>
      <c r="L6" s="541"/>
      <c r="M6" s="541"/>
      <c r="N6" s="541"/>
      <c r="O6" s="541"/>
      <c r="P6" s="541"/>
    </row>
    <row r="7" spans="1:16" ht="36.75" customHeight="1">
      <c r="A7" s="68">
        <v>1</v>
      </c>
      <c r="B7" s="225" t="s">
        <v>146</v>
      </c>
      <c r="C7" s="69">
        <f>IF(ISERROR(VLOOKUP(B7,'KAYIT LİSTESİ'!$B$4:$H$1022,2,0)),"",(VLOOKUP(B7,'KAYIT LİSTESİ'!$B$4:$H$1022,2,0)))</f>
        <v>0</v>
      </c>
      <c r="D7" s="119">
        <f>IF(ISERROR(VLOOKUP(B7,'KAYIT LİSTESİ'!$B$4:$H$1022,4,0)),"",(VLOOKUP(B7,'KAYIT LİSTESİ'!$B$4:$H$1022,4,0)))</f>
        <v>37132</v>
      </c>
      <c r="E7" s="226" t="str">
        <f>IF(ISERROR(VLOOKUP(B7,'KAYIT LİSTESİ'!$B$4:$H$1022,5,0)),"",(VLOOKUP(B7,'KAYIT LİSTESİ'!$B$4:$H$1022,5,0)))</f>
        <v>YASİN ÇALIŞCI</v>
      </c>
      <c r="F7" s="226" t="str">
        <f>IF(ISERROR(VLOOKUP(B7,'KAYIT LİSTESİ'!$B$4:$H$1022,6,0)),"",(VLOOKUP(B7,'KAYIT LİSTESİ'!$B$4:$H$1022,6,0)))</f>
        <v>MUŞ NAMIK KEMAL YBO</v>
      </c>
      <c r="G7" s="120"/>
      <c r="H7" s="234"/>
      <c r="I7" s="68">
        <v>1</v>
      </c>
      <c r="J7" s="68">
        <v>1</v>
      </c>
      <c r="K7" s="225" t="s">
        <v>107</v>
      </c>
      <c r="L7" s="227">
        <f>IF(ISERROR(VLOOKUP(K7,'KAYIT LİSTESİ'!$B$4:$H$1022,2,0)),"",(VLOOKUP(K7,'KAYIT LİSTESİ'!$B$4:$H$1022,2,0)))</f>
        <v>0</v>
      </c>
      <c r="M7" s="228">
        <f>IF(ISERROR(VLOOKUP(K7,'KAYIT LİSTESİ'!$B$4:$H$1022,4,0)),"",(VLOOKUP(K7,'KAYIT LİSTESİ'!$B$4:$H$1022,4,0)))</f>
        <v>37299</v>
      </c>
      <c r="N7" s="260" t="str">
        <f>IF(ISERROR(VLOOKUP(K7,'KAYIT LİSTESİ'!$B$4:$H$1022,5,0)),"",(VLOOKUP(K7,'KAYIT LİSTESİ'!$B$4:$H$1022,5,0)))</f>
        <v>ZÜBEYT TEMEL</v>
      </c>
      <c r="O7" s="260" t="str">
        <f>IF(ISERROR(VLOOKUP(K7,'KAYIT LİSTESİ'!$B$4:$H$1022,6,0)),"",(VLOOKUP(K7,'KAYIT LİSTESİ'!$B$4:$H$1022,6,0)))</f>
        <v>SİİRT OSMAN DEMİR ORTAOKULU</v>
      </c>
      <c r="P7" s="229"/>
    </row>
    <row r="8" spans="1:16" ht="36.75" customHeight="1">
      <c r="A8" s="68">
        <v>2</v>
      </c>
      <c r="B8" s="225" t="s">
        <v>147</v>
      </c>
      <c r="C8" s="69">
        <f>IF(ISERROR(VLOOKUP(B8,'KAYIT LİSTESİ'!$B$4:$H$1022,2,0)),"",(VLOOKUP(B8,'KAYIT LİSTESİ'!$B$4:$H$1022,2,0)))</f>
        <v>0</v>
      </c>
      <c r="D8" s="119">
        <f>IF(ISERROR(VLOOKUP(B8,'KAYIT LİSTESİ'!$B$4:$H$1022,4,0)),"",(VLOOKUP(B8,'KAYIT LİSTESİ'!$B$4:$H$1022,4,0)))</f>
        <v>36526</v>
      </c>
      <c r="E8" s="226" t="str">
        <f>IF(ISERROR(VLOOKUP(B8,'KAYIT LİSTESİ'!$B$4:$H$1022,5,0)),"",(VLOOKUP(B8,'KAYIT LİSTESİ'!$B$4:$H$1022,5,0)))</f>
        <v>OSMAN GÜNEY</v>
      </c>
      <c r="F8" s="226" t="str">
        <f>IF(ISERROR(VLOOKUP(B8,'KAYIT LİSTESİ'!$B$4:$H$1022,6,0)),"",(VLOOKUP(B8,'KAYIT LİSTESİ'!$B$4:$H$1022,6,0)))</f>
        <v>İSTANBUL NAMIKKEMAL O O</v>
      </c>
      <c r="G8" s="120"/>
      <c r="H8" s="234"/>
      <c r="I8" s="68">
        <v>2</v>
      </c>
      <c r="J8" s="68">
        <v>2</v>
      </c>
      <c r="K8" s="225" t="s">
        <v>108</v>
      </c>
      <c r="L8" s="227">
        <f>IF(ISERROR(VLOOKUP(K8,'KAYIT LİSTESİ'!$B$4:$H$1022,2,0)),"",(VLOOKUP(K8,'KAYIT LİSTESİ'!$B$4:$H$1022,2,0)))</f>
        <v>0</v>
      </c>
      <c r="M8" s="228">
        <f>IF(ISERROR(VLOOKUP(K8,'KAYIT LİSTESİ'!$B$4:$H$1022,4,0)),"",(VLOOKUP(K8,'KAYIT LİSTESİ'!$B$4:$H$1022,4,0)))</f>
        <v>37030</v>
      </c>
      <c r="N8" s="260" t="str">
        <f>IF(ISERROR(VLOOKUP(K8,'KAYIT LİSTESİ'!$B$4:$H$1022,5,0)),"",(VLOOKUP(K8,'KAYIT LİSTESİ'!$B$4:$H$1022,5,0)))</f>
        <v>ADEM KOÇLARDAN</v>
      </c>
      <c r="O8" s="260" t="str">
        <f>IF(ISERROR(VLOOKUP(K8,'KAYIT LİSTESİ'!$B$4:$H$1022,6,0)),"",(VLOOKUP(K8,'KAYIT LİSTESİ'!$B$4:$H$1022,6,0)))</f>
        <v>MUŞ NAMIK KEMAL YBO</v>
      </c>
      <c r="P8" s="229"/>
    </row>
    <row r="9" spans="1:16" ht="36.75" customHeight="1">
      <c r="A9" s="68">
        <v>3</v>
      </c>
      <c r="B9" s="225" t="s">
        <v>148</v>
      </c>
      <c r="C9" s="69">
        <f>IF(ISERROR(VLOOKUP(B9,'KAYIT LİSTESİ'!$B$4:$H$1022,2,0)),"",(VLOOKUP(B9,'KAYIT LİSTESİ'!$B$4:$H$1022,2,0)))</f>
        <v>0</v>
      </c>
      <c r="D9" s="119">
        <f>IF(ISERROR(VLOOKUP(B9,'KAYIT LİSTESİ'!$B$4:$H$1022,4,0)),"",(VLOOKUP(B9,'KAYIT LİSTESİ'!$B$4:$H$1022,4,0)))</f>
        <v>36526</v>
      </c>
      <c r="E9" s="226" t="str">
        <f>IF(ISERROR(VLOOKUP(B9,'KAYIT LİSTESİ'!$B$4:$H$1022,5,0)),"",(VLOOKUP(B9,'KAYIT LİSTESİ'!$B$4:$H$1022,5,0)))</f>
        <v>ÖMER FARUK İÇYAR</v>
      </c>
      <c r="F9" s="226" t="str">
        <f>IF(ISERROR(VLOOKUP(B9,'KAYIT LİSTESİ'!$B$4:$H$1022,6,0)),"",(VLOOKUP(B9,'KAYIT LİSTESİ'!$B$4:$H$1022,6,0)))</f>
        <v>İSTANBUL-PENDİK 75.YIL MESUT YILMAZ ORTA O.</v>
      </c>
      <c r="G9" s="120"/>
      <c r="H9" s="234"/>
      <c r="I9" s="68">
        <v>3</v>
      </c>
      <c r="J9" s="68">
        <v>3</v>
      </c>
      <c r="K9" s="225" t="s">
        <v>109</v>
      </c>
      <c r="L9" s="227">
        <f>IF(ISERROR(VLOOKUP(K9,'KAYIT LİSTESİ'!$B$4:$H$1022,2,0)),"",(VLOOKUP(K9,'KAYIT LİSTESİ'!$B$4:$H$1022,2,0)))</f>
        <v>0</v>
      </c>
      <c r="M9" s="228">
        <f>IF(ISERROR(VLOOKUP(K9,'KAYIT LİSTESİ'!$B$4:$H$1022,4,0)),"",(VLOOKUP(K9,'KAYIT LİSTESİ'!$B$4:$H$1022,4,0)))</f>
        <v>36601</v>
      </c>
      <c r="N9" s="260" t="str">
        <f>IF(ISERROR(VLOOKUP(K9,'KAYIT LİSTESİ'!$B$4:$H$1022,5,0)),"",(VLOOKUP(K9,'KAYIT LİSTESİ'!$B$4:$H$1022,5,0)))</f>
        <v>YUSUF ÖZDEMIR</v>
      </c>
      <c r="O9" s="260" t="str">
        <f>IF(ISERROR(VLOOKUP(K9,'KAYIT LİSTESİ'!$B$4:$H$1022,6,0)),"",(VLOOKUP(K9,'KAYIT LİSTESİ'!$B$4:$H$1022,6,0)))</f>
        <v>ADANA ŞEHIT İDRIS GÜLER ORTAOKULU</v>
      </c>
      <c r="P9" s="229"/>
    </row>
    <row r="10" spans="1:16" ht="36.75" customHeight="1">
      <c r="A10" s="68">
        <v>4</v>
      </c>
      <c r="B10" s="225" t="s">
        <v>149</v>
      </c>
      <c r="C10" s="69">
        <f>IF(ISERROR(VLOOKUP(B10,'KAYIT LİSTESİ'!$B$4:$H$1022,2,0)),"",(VLOOKUP(B10,'KAYIT LİSTESİ'!$B$4:$H$1022,2,0)))</f>
        <v>0</v>
      </c>
      <c r="D10" s="119">
        <f>IF(ISERROR(VLOOKUP(B10,'KAYIT LİSTESİ'!$B$4:$H$1022,4,0)),"",(VLOOKUP(B10,'KAYIT LİSTESİ'!$B$4:$H$1022,4,0)))</f>
        <v>36526</v>
      </c>
      <c r="E10" s="226" t="str">
        <f>IF(ISERROR(VLOOKUP(B10,'KAYIT LİSTESİ'!$B$4:$H$1022,5,0)),"",(VLOOKUP(B10,'KAYIT LİSTESİ'!$B$4:$H$1022,5,0)))</f>
        <v>ALİ DOĞAN</v>
      </c>
      <c r="F10" s="226" t="str">
        <f>IF(ISERROR(VLOOKUP(B10,'KAYIT LİSTESİ'!$B$4:$H$1022,6,0)),"",(VLOOKUP(B10,'KAYIT LİSTESİ'!$B$4:$H$1022,6,0)))</f>
        <v>GAZİANTEP HATİCE BÜYÜKBEŞE ORT.</v>
      </c>
      <c r="G10" s="120"/>
      <c r="H10" s="234"/>
      <c r="I10" s="68">
        <v>4</v>
      </c>
      <c r="J10" s="68">
        <v>4</v>
      </c>
      <c r="K10" s="225" t="s">
        <v>110</v>
      </c>
      <c r="L10" s="227">
        <f>IF(ISERROR(VLOOKUP(K10,'KAYIT LİSTESİ'!$B$4:$H$1022,2,0)),"",(VLOOKUP(K10,'KAYIT LİSTESİ'!$B$4:$H$1022,2,0)))</f>
        <v>0</v>
      </c>
      <c r="M10" s="228">
        <f>IF(ISERROR(VLOOKUP(K10,'KAYIT LİSTESİ'!$B$4:$H$1022,4,0)),"",(VLOOKUP(K10,'KAYIT LİSTESİ'!$B$4:$H$1022,4,0)))</f>
        <v>36526</v>
      </c>
      <c r="N10" s="260" t="str">
        <f>IF(ISERROR(VLOOKUP(K10,'KAYIT LİSTESİ'!$B$4:$H$1022,5,0)),"",(VLOOKUP(K10,'KAYIT LİSTESİ'!$B$4:$H$1022,5,0)))</f>
        <v>İZZET EP</v>
      </c>
      <c r="O10" s="260" t="str">
        <f>IF(ISERROR(VLOOKUP(K10,'KAYIT LİSTESİ'!$B$4:$H$1022,6,0)),"",(VLOOKUP(K10,'KAYIT LİSTESİ'!$B$4:$H$1022,6,0)))</f>
        <v>İSTANBUL NAMIKKEMAL O O</v>
      </c>
      <c r="P10" s="229"/>
    </row>
    <row r="11" spans="1:16" ht="36.75" customHeight="1">
      <c r="A11" s="68">
        <v>5</v>
      </c>
      <c r="B11" s="225" t="s">
        <v>150</v>
      </c>
      <c r="C11" s="69">
        <f>IF(ISERROR(VLOOKUP(B11,'KAYIT LİSTESİ'!$B$4:$H$1022,2,0)),"",(VLOOKUP(B11,'KAYIT LİSTESİ'!$B$4:$H$1022,2,0)))</f>
        <v>0</v>
      </c>
      <c r="D11" s="119">
        <f>IF(ISERROR(VLOOKUP(B11,'KAYIT LİSTESİ'!$B$4:$H$1022,4,0)),"",(VLOOKUP(B11,'KAYIT LİSTESİ'!$B$4:$H$1022,4,0)))</f>
        <v>36533</v>
      </c>
      <c r="E11" s="226" t="str">
        <f>IF(ISERROR(VLOOKUP(B11,'KAYIT LİSTESİ'!$B$4:$H$1022,5,0)),"",(VLOOKUP(B11,'KAYIT LİSTESİ'!$B$4:$H$1022,5,0)))</f>
        <v>RAMAZAN B.ÇELİK</v>
      </c>
      <c r="F11" s="226" t="str">
        <f>IF(ISERROR(VLOOKUP(B11,'KAYIT LİSTESİ'!$B$4:$H$1022,6,0)),"",(VLOOKUP(B11,'KAYIT LİSTESİ'!$B$4:$H$1022,6,0)))</f>
        <v>SAMSUN- İLKADIM TICARET VE SANAYI ODASI  ORTAOKULU</v>
      </c>
      <c r="G11" s="120"/>
      <c r="H11" s="234"/>
      <c r="I11" s="68">
        <v>5</v>
      </c>
      <c r="J11" s="68">
        <v>5</v>
      </c>
      <c r="K11" s="225" t="s">
        <v>111</v>
      </c>
      <c r="L11" s="227">
        <f>IF(ISERROR(VLOOKUP(K11,'KAYIT LİSTESİ'!$B$4:$H$1022,2,0)),"",(VLOOKUP(K11,'KAYIT LİSTESİ'!$B$4:$H$1022,2,0)))</f>
        <v>0</v>
      </c>
      <c r="M11" s="228">
        <f>IF(ISERROR(VLOOKUP(K11,'KAYIT LİSTESİ'!$B$4:$H$1022,4,0)),"",(VLOOKUP(K11,'KAYIT LİSTESİ'!$B$4:$H$1022,4,0)))</f>
        <v>36637</v>
      </c>
      <c r="N11" s="260" t="str">
        <f>IF(ISERROR(VLOOKUP(K11,'KAYIT LİSTESİ'!$B$4:$H$1022,5,0)),"",(VLOOKUP(K11,'KAYIT LİSTESİ'!$B$4:$H$1022,5,0)))</f>
        <v>UMUT BİLBAN</v>
      </c>
      <c r="O11" s="260" t="str">
        <f>IF(ISERROR(VLOOKUP(K11,'KAYIT LİSTESİ'!$B$4:$H$1022,6,0)),"",(VLOOKUP(K11,'KAYIT LİSTESİ'!$B$4:$H$1022,6,0)))</f>
        <v>İZMİR-EVİN LEBLEBİCİOĞLU ORTAOKULU</v>
      </c>
      <c r="P11" s="229"/>
    </row>
    <row r="12" spans="1:16" ht="36.75" customHeight="1">
      <c r="A12" s="68">
        <v>6</v>
      </c>
      <c r="B12" s="225" t="s">
        <v>151</v>
      </c>
      <c r="C12" s="69">
        <f>IF(ISERROR(VLOOKUP(B12,'KAYIT LİSTESİ'!$B$4:$H$1022,2,0)),"",(VLOOKUP(B12,'KAYIT LİSTESİ'!$B$4:$H$1022,2,0)))</f>
        <v>0</v>
      </c>
      <c r="D12" s="119">
        <f>IF(ISERROR(VLOOKUP(B12,'KAYIT LİSTESİ'!$B$4:$H$1022,4,0)),"",(VLOOKUP(B12,'KAYIT LİSTESİ'!$B$4:$H$1022,4,0)))</f>
        <v>36998</v>
      </c>
      <c r="E12" s="226" t="str">
        <f>IF(ISERROR(VLOOKUP(B12,'KAYIT LİSTESİ'!$B$4:$H$1022,5,0)),"",(VLOOKUP(B12,'KAYIT LİSTESİ'!$B$4:$H$1022,5,0)))</f>
        <v>EMİN KIZILER</v>
      </c>
      <c r="F12" s="226" t="str">
        <f>IF(ISERROR(VLOOKUP(B12,'KAYIT LİSTESİ'!$B$4:$H$1022,6,0)),"",(VLOOKUP(B12,'KAYIT LİSTESİ'!$B$4:$H$1022,6,0)))</f>
        <v>İZMİR-EVİN LEBLEBİCİOĞLU ORTAOKULU</v>
      </c>
      <c r="G12" s="120"/>
      <c r="H12" s="234"/>
      <c r="I12" s="68">
        <v>6</v>
      </c>
      <c r="J12" s="68">
        <v>6</v>
      </c>
      <c r="K12" s="225" t="s">
        <v>112</v>
      </c>
      <c r="L12" s="227">
        <f>IF(ISERROR(VLOOKUP(K12,'KAYIT LİSTESİ'!$B$4:$H$1022,2,0)),"",(VLOOKUP(K12,'KAYIT LİSTESİ'!$B$4:$H$1022,2,0)))</f>
        <v>0</v>
      </c>
      <c r="M12" s="228">
        <f>IF(ISERROR(VLOOKUP(K12,'KAYIT LİSTESİ'!$B$4:$H$1022,4,0)),"",(VLOOKUP(K12,'KAYIT LİSTESİ'!$B$4:$H$1022,4,0)))</f>
        <v>36726</v>
      </c>
      <c r="N12" s="260" t="str">
        <f>IF(ISERROR(VLOOKUP(K12,'KAYIT LİSTESİ'!$B$4:$H$1022,5,0)),"",(VLOOKUP(K12,'KAYIT LİSTESİ'!$B$4:$H$1022,5,0)))</f>
        <v>MERT GÜNERHAN</v>
      </c>
      <c r="O12" s="260" t="str">
        <f>IF(ISERROR(VLOOKUP(K12,'KAYIT LİSTESİ'!$B$4:$H$1022,6,0)),"",(VLOOKUP(K12,'KAYIT LİSTESİ'!$B$4:$H$1022,6,0)))</f>
        <v>İSTANBUL-PENDİK 75.YIL MESUT YILMAZ ORTA O.</v>
      </c>
      <c r="P12" s="229"/>
    </row>
    <row r="13" spans="1:16" ht="36.75" customHeight="1">
      <c r="A13" s="68">
        <v>7</v>
      </c>
      <c r="B13" s="225" t="s">
        <v>152</v>
      </c>
      <c r="C13" s="69">
        <f>IF(ISERROR(VLOOKUP(B13,'KAYIT LİSTESİ'!$B$4:$H$1022,2,0)),"",(VLOOKUP(B13,'KAYIT LİSTESİ'!$B$4:$H$1022,2,0)))</f>
        <v>0</v>
      </c>
      <c r="D13" s="119">
        <f>IF(ISERROR(VLOOKUP(B13,'KAYIT LİSTESİ'!$B$4:$H$1022,4,0)),"",(VLOOKUP(B13,'KAYIT LİSTESİ'!$B$4:$H$1022,4,0)))</f>
        <v>36586</v>
      </c>
      <c r="E13" s="226" t="str">
        <f>IF(ISERROR(VLOOKUP(B13,'KAYIT LİSTESİ'!$B$4:$H$1022,5,0)),"",(VLOOKUP(B13,'KAYIT LİSTESİ'!$B$4:$H$1022,5,0)))</f>
        <v>CAN ÖLPER</v>
      </c>
      <c r="F13" s="226" t="str">
        <f>IF(ISERROR(VLOOKUP(B13,'KAYIT LİSTESİ'!$B$4:$H$1022,6,0)),"",(VLOOKUP(B13,'KAYIT LİSTESİ'!$B$4:$H$1022,6,0)))</f>
        <v>ADANA ŞEHIT İDRIS GÜLER ORTAOKULU</v>
      </c>
      <c r="G13" s="120"/>
      <c r="H13" s="234"/>
      <c r="I13" s="68">
        <v>7</v>
      </c>
      <c r="J13" s="68">
        <v>7</v>
      </c>
      <c r="K13" s="225" t="s">
        <v>113</v>
      </c>
      <c r="L13" s="227">
        <f>IF(ISERROR(VLOOKUP(K13,'KAYIT LİSTESİ'!$B$4:$H$1022,2,0)),"",(VLOOKUP(K13,'KAYIT LİSTESİ'!$B$4:$H$1022,2,0)))</f>
        <v>0</v>
      </c>
      <c r="M13" s="228">
        <f>IF(ISERROR(VLOOKUP(K13,'KAYIT LİSTESİ'!$B$4:$H$1022,4,0)),"",(VLOOKUP(K13,'KAYIT LİSTESİ'!$B$4:$H$1022,4,0)))</f>
        <v>37062</v>
      </c>
      <c r="N13" s="260" t="str">
        <f>IF(ISERROR(VLOOKUP(K13,'KAYIT LİSTESİ'!$B$4:$H$1022,5,0)),"",(VLOOKUP(K13,'KAYIT LİSTESİ'!$B$4:$H$1022,5,0)))</f>
        <v>GÖKHAN BEŞİR</v>
      </c>
      <c r="O13" s="260" t="str">
        <f>IF(ISERROR(VLOOKUP(K13,'KAYIT LİSTESİ'!$B$4:$H$1022,6,0)),"",(VLOOKUP(K13,'KAYIT LİSTESİ'!$B$4:$H$1022,6,0)))</f>
        <v>SAMSUN- İLKADIM TICARET VE SANAYI ODASI  ORTAOKULU</v>
      </c>
      <c r="P13" s="229"/>
    </row>
    <row r="14" spans="1:16" ht="36.75" customHeight="1">
      <c r="A14" s="68">
        <v>8</v>
      </c>
      <c r="B14" s="225" t="s">
        <v>153</v>
      </c>
      <c r="C14" s="69">
        <f>IF(ISERROR(VLOOKUP(B14,'KAYIT LİSTESİ'!$B$4:$H$1022,2,0)),"",(VLOOKUP(B14,'KAYIT LİSTESİ'!$B$4:$H$1022,2,0)))</f>
        <v>0</v>
      </c>
      <c r="D14" s="119">
        <f>IF(ISERROR(VLOOKUP(B14,'KAYIT LİSTESİ'!$B$4:$H$1022,4,0)),"",(VLOOKUP(B14,'KAYIT LİSTESİ'!$B$4:$H$1022,4,0)))</f>
        <v>36784</v>
      </c>
      <c r="E14" s="226" t="str">
        <f>IF(ISERROR(VLOOKUP(B14,'KAYIT LİSTESİ'!$B$4:$H$1022,5,0)),"",(VLOOKUP(B14,'KAYIT LİSTESİ'!$B$4:$H$1022,5,0)))</f>
        <v>YUSUF İNAN</v>
      </c>
      <c r="F14" s="226" t="str">
        <f>IF(ISERROR(VLOOKUP(B14,'KAYIT LİSTESİ'!$B$4:$H$1022,6,0)),"",(VLOOKUP(B14,'KAYIT LİSTESİ'!$B$4:$H$1022,6,0)))</f>
        <v>SİİRT OSMAN DEMİR ORTAOKULU</v>
      </c>
      <c r="G14" s="120"/>
      <c r="H14" s="234"/>
      <c r="I14" s="68">
        <v>8</v>
      </c>
      <c r="J14" s="68">
        <v>8</v>
      </c>
      <c r="K14" s="225" t="s">
        <v>114</v>
      </c>
      <c r="L14" s="227">
        <f>IF(ISERROR(VLOOKUP(K14,'KAYIT LİSTESİ'!$B$4:$H$1022,2,0)),"",(VLOOKUP(K14,'KAYIT LİSTESİ'!$B$4:$H$1022,2,0)))</f>
        <v>0</v>
      </c>
      <c r="M14" s="228">
        <f>IF(ISERROR(VLOOKUP(K14,'KAYIT LİSTESİ'!$B$4:$H$1022,4,0)),"",(VLOOKUP(K14,'KAYIT LİSTESİ'!$B$4:$H$1022,4,0)))</f>
        <v>36892</v>
      </c>
      <c r="N14" s="260" t="str">
        <f>IF(ISERROR(VLOOKUP(K14,'KAYIT LİSTESİ'!$B$4:$H$1022,5,0)),"",(VLOOKUP(K14,'KAYIT LİSTESİ'!$B$4:$H$1022,5,0)))</f>
        <v>A. SAMET SÖKMEN</v>
      </c>
      <c r="O14" s="260" t="str">
        <f>IF(ISERROR(VLOOKUP(K14,'KAYIT LİSTESİ'!$B$4:$H$1022,6,0)),"",(VLOOKUP(K14,'KAYIT LİSTESİ'!$B$4:$H$1022,6,0)))</f>
        <v>GAZİANTEP HATİCE BÜYÜKBEŞE ORT.</v>
      </c>
      <c r="P14" s="229"/>
    </row>
    <row r="15" spans="1:16" ht="36.75" customHeight="1">
      <c r="A15" s="546" t="s">
        <v>16</v>
      </c>
      <c r="B15" s="547"/>
      <c r="C15" s="547"/>
      <c r="D15" s="547"/>
      <c r="E15" s="547"/>
      <c r="F15" s="547"/>
      <c r="G15" s="547"/>
      <c r="H15" s="233"/>
      <c r="I15" s="71">
        <v>9</v>
      </c>
      <c r="J15" s="68">
        <v>9</v>
      </c>
      <c r="K15" s="225" t="s">
        <v>115</v>
      </c>
      <c r="L15" s="227">
        <f>IF(ISERROR(VLOOKUP(K15,'KAYIT LİSTESİ'!$B$4:$H$1022,2,0)),"",(VLOOKUP(K15,'KAYIT LİSTESİ'!$B$4:$H$1022,2,0)))</f>
        <v>0</v>
      </c>
      <c r="M15" s="228">
        <f>IF(ISERROR(VLOOKUP(K15,'KAYIT LİSTESİ'!$B$4:$H$1022,4,0)),"",(VLOOKUP(K15,'KAYIT LİSTESİ'!$B$4:$H$1022,4,0)))</f>
        <v>36526</v>
      </c>
      <c r="N15" s="260" t="str">
        <f>IF(ISERROR(VLOOKUP(K15,'KAYIT LİSTESİ'!$B$4:$H$1022,5,0)),"",(VLOOKUP(K15,'KAYIT LİSTESİ'!$B$4:$H$1022,5,0)))</f>
        <v>FATİH ALKIŞ</v>
      </c>
      <c r="O15" s="260" t="str">
        <f>IF(ISERROR(VLOOKUP(K15,'KAYIT LİSTESİ'!$B$4:$H$1022,6,0)),"",(VLOOKUP(K15,'KAYIT LİSTESİ'!$B$4:$H$1022,6,0)))</f>
        <v>BURSA ZÜBEYDE HANIM ORTAOKULU</v>
      </c>
      <c r="P15" s="229"/>
    </row>
    <row r="16" spans="1:16" ht="36.75" customHeight="1">
      <c r="A16" s="47" t="s">
        <v>11</v>
      </c>
      <c r="B16" s="44" t="s">
        <v>75</v>
      </c>
      <c r="C16" s="44" t="s">
        <v>74</v>
      </c>
      <c r="D16" s="45" t="s">
        <v>12</v>
      </c>
      <c r="E16" s="46" t="s">
        <v>13</v>
      </c>
      <c r="F16" s="46" t="s">
        <v>179</v>
      </c>
      <c r="G16" s="44" t="s">
        <v>262</v>
      </c>
      <c r="H16" s="233"/>
      <c r="I16" s="71">
        <v>10</v>
      </c>
      <c r="J16" s="68">
        <v>10</v>
      </c>
      <c r="K16" s="225" t="s">
        <v>116</v>
      </c>
      <c r="L16" s="227">
        <f>IF(ISERROR(VLOOKUP(K16,'KAYIT LİSTESİ'!$B$4:$H$1022,2,0)),"",(VLOOKUP(K16,'KAYIT LİSTESİ'!$B$4:$H$1022,2,0)))</f>
        <v>0</v>
      </c>
      <c r="M16" s="228">
        <f>IF(ISERROR(VLOOKUP(K16,'KAYIT LİSTESİ'!$B$4:$H$1022,4,0)),"",(VLOOKUP(K16,'KAYIT LİSTESİ'!$B$4:$H$1022,4,0)))</f>
        <v>36526</v>
      </c>
      <c r="N16" s="260" t="str">
        <f>IF(ISERROR(VLOOKUP(K16,'KAYIT LİSTESİ'!$B$4:$H$1022,5,0)),"",(VLOOKUP(K16,'KAYIT LİSTESİ'!$B$4:$H$1022,5,0)))</f>
        <v>ÖMER FARUK DUMAN</v>
      </c>
      <c r="O16" s="260" t="str">
        <f>IF(ISERROR(VLOOKUP(K16,'KAYIT LİSTESİ'!$B$4:$H$1022,6,0)),"",(VLOOKUP(K16,'KAYIT LİSTESİ'!$B$4:$H$1022,6,0)))</f>
        <v>ANKARA MEHMET EMİN YURDAKUL ORTAOKULU</v>
      </c>
      <c r="P16" s="229"/>
    </row>
    <row r="17" spans="1:16" ht="36.75" customHeight="1">
      <c r="A17" s="68">
        <v>1</v>
      </c>
      <c r="B17" s="225" t="s">
        <v>154</v>
      </c>
      <c r="C17" s="69">
        <f>IF(ISERROR(VLOOKUP(B17,'KAYIT LİSTESİ'!$B$4:$H$1022,2,0)),"",(VLOOKUP(B17,'KAYIT LİSTESİ'!$B$4:$H$1022,2,0)))</f>
        <v>0</v>
      </c>
      <c r="D17" s="119">
        <f>IF(ISERROR(VLOOKUP(B17,'KAYIT LİSTESİ'!$B$4:$H$1022,4,0)),"",(VLOOKUP(B17,'KAYIT LİSTESİ'!$B$4:$H$1022,4,0)))</f>
        <v>36526</v>
      </c>
      <c r="E17" s="226" t="str">
        <f>IF(ISERROR(VLOOKUP(B17,'KAYIT LİSTESİ'!$B$4:$H$1022,5,0)),"",(VLOOKUP(B17,'KAYIT LİSTESİ'!$B$4:$H$1022,5,0)))</f>
        <v>OĞUZHAN ŞAHİN</v>
      </c>
      <c r="F17" s="226" t="str">
        <f>IF(ISERROR(VLOOKUP(B17,'KAYIT LİSTESİ'!$B$4:$H$1022,6,0)),"",(VLOOKUP(B17,'KAYIT LİSTESİ'!$B$4:$H$1022,6,0)))</f>
        <v>ANKARA MEHMET EMİN YURDAKUL ORTAOKULU</v>
      </c>
      <c r="G17" s="120"/>
      <c r="H17" s="233"/>
      <c r="I17" s="71">
        <v>11</v>
      </c>
      <c r="J17" s="68">
        <v>11</v>
      </c>
      <c r="K17" s="225" t="s">
        <v>117</v>
      </c>
      <c r="L17" s="227">
        <f>IF(ISERROR(VLOOKUP(K17,'KAYIT LİSTESİ'!$B$4:$H$1022,2,0)),"",(VLOOKUP(K17,'KAYIT LİSTESİ'!$B$4:$H$1022,2,0)))</f>
        <v>0</v>
      </c>
      <c r="M17" s="228">
        <f>IF(ISERROR(VLOOKUP(K17,'KAYIT LİSTESİ'!$B$4:$H$1022,4,0)),"",(VLOOKUP(K17,'KAYIT LİSTESİ'!$B$4:$H$1022,4,0)))</f>
        <v>36726</v>
      </c>
      <c r="N17" s="260" t="str">
        <f>IF(ISERROR(VLOOKUP(K17,'KAYIT LİSTESİ'!$B$4:$H$1022,5,0)),"",(VLOOKUP(K17,'KAYIT LİSTESİ'!$B$4:$H$1022,5,0)))</f>
        <v>AYTUNÇ ÇELEBİ</v>
      </c>
      <c r="O17" s="260" t="str">
        <f>IF(ISERROR(VLOOKUP(K17,'KAYIT LİSTESİ'!$B$4:$H$1022,6,0)),"",(VLOOKUP(K17,'KAYIT LİSTESİ'!$B$4:$H$1022,6,0)))</f>
        <v>MERSİN-SİLİFKE ATATÜRK ORTAOKULU</v>
      </c>
      <c r="P17" s="229"/>
    </row>
    <row r="18" spans="1:16" ht="36.75" customHeight="1">
      <c r="A18" s="68">
        <v>2</v>
      </c>
      <c r="B18" s="225" t="s">
        <v>155</v>
      </c>
      <c r="C18" s="69">
        <f>IF(ISERROR(VLOOKUP(B18,'KAYIT LİSTESİ'!$B$4:$H$1022,2,0)),"",(VLOOKUP(B18,'KAYIT LİSTESİ'!$B$4:$H$1022,2,0)))</f>
        <v>0</v>
      </c>
      <c r="D18" s="119">
        <f>IF(ISERROR(VLOOKUP(B18,'KAYIT LİSTESİ'!$B$4:$H$1022,4,0)),"",(VLOOKUP(B18,'KAYIT LİSTESİ'!$B$4:$H$1022,4,0)))</f>
        <v>36809</v>
      </c>
      <c r="E18" s="226" t="str">
        <f>IF(ISERROR(VLOOKUP(B18,'KAYIT LİSTESİ'!$B$4:$H$1022,5,0)),"",(VLOOKUP(B18,'KAYIT LİSTESİ'!$B$4:$H$1022,5,0)))</f>
        <v>ALP EREN ALPTEKİN</v>
      </c>
      <c r="F18" s="226" t="str">
        <f>IF(ISERROR(VLOOKUP(B18,'KAYIT LİSTESİ'!$B$4:$H$1022,6,0)),"",(VLOOKUP(B18,'KAYIT LİSTESİ'!$B$4:$H$1022,6,0)))</f>
        <v>İZMİR-ŞEHİT TEĞMEN MURAT ARSLANTÜRK ORTAOKULU</v>
      </c>
      <c r="G18" s="120"/>
      <c r="H18" s="233"/>
      <c r="I18" s="71">
        <v>12</v>
      </c>
      <c r="J18" s="68">
        <v>12</v>
      </c>
      <c r="K18" s="225" t="s">
        <v>118</v>
      </c>
      <c r="L18" s="227">
        <f>IF(ISERROR(VLOOKUP(K18,'KAYIT LİSTESİ'!$B$4:$H$1022,2,0)),"",(VLOOKUP(K18,'KAYIT LİSTESİ'!$B$4:$H$1022,2,0)))</f>
        <v>0</v>
      </c>
      <c r="M18" s="228">
        <f>IF(ISERROR(VLOOKUP(K18,'KAYIT LİSTESİ'!$B$4:$H$1022,4,0)),"",(VLOOKUP(K18,'KAYIT LİSTESİ'!$B$4:$H$1022,4,0)))</f>
        <v>36552</v>
      </c>
      <c r="N18" s="260" t="str">
        <f>IF(ISERROR(VLOOKUP(K18,'KAYIT LİSTESİ'!$B$4:$H$1022,5,0)),"",(VLOOKUP(K18,'KAYIT LİSTESİ'!$B$4:$H$1022,5,0)))</f>
        <v>FURKAN KAPLAN</v>
      </c>
      <c r="O18" s="260" t="str">
        <f>IF(ISERROR(VLOOKUP(K18,'KAYIT LİSTESİ'!$B$4:$H$1022,6,0)),"",(VLOOKUP(K18,'KAYIT LİSTESİ'!$B$4:$H$1022,6,0)))</f>
        <v>İZMİR-ŞEHİT TEĞMEN MURAT ARSLANTÜRK ORTAOKULU</v>
      </c>
      <c r="P18" s="229"/>
    </row>
    <row r="19" spans="1:16" ht="36.75" customHeight="1">
      <c r="A19" s="68">
        <v>3</v>
      </c>
      <c r="B19" s="225" t="s">
        <v>156</v>
      </c>
      <c r="C19" s="69">
        <f>IF(ISERROR(VLOOKUP(B19,'KAYIT LİSTESİ'!$B$4:$H$1022,2,0)),"",(VLOOKUP(B19,'KAYIT LİSTESİ'!$B$4:$H$1022,2,0)))</f>
        <v>0</v>
      </c>
      <c r="D19" s="119">
        <f>IF(ISERROR(VLOOKUP(B19,'KAYIT LİSTESİ'!$B$4:$H$1022,4,0)),"",(VLOOKUP(B19,'KAYIT LİSTESİ'!$B$4:$H$1022,4,0)))</f>
        <v>36735</v>
      </c>
      <c r="E19" s="226" t="str">
        <f>IF(ISERROR(VLOOKUP(B19,'KAYIT LİSTESİ'!$B$4:$H$1022,5,0)),"",(VLOOKUP(B19,'KAYIT LİSTESİ'!$B$4:$H$1022,5,0)))</f>
        <v>BERKEM B. BAHRİYELİ</v>
      </c>
      <c r="F19" s="226" t="str">
        <f>IF(ISERROR(VLOOKUP(B19,'KAYIT LİSTESİ'!$B$4:$H$1022,6,0)),"",(VLOOKUP(B19,'KAYIT LİSTESİ'!$B$4:$H$1022,6,0)))</f>
        <v>KKTC OĞUZ VELİ ORTAOKULU</v>
      </c>
      <c r="G19" s="120"/>
      <c r="H19" s="233"/>
      <c r="I19" s="71">
        <v>13</v>
      </c>
      <c r="J19" s="68">
        <v>13</v>
      </c>
      <c r="K19" s="225" t="s">
        <v>119</v>
      </c>
      <c r="L19" s="227">
        <f>IF(ISERROR(VLOOKUP(K19,'KAYIT LİSTESİ'!$B$4:$H$1022,2,0)),"",(VLOOKUP(K19,'KAYIT LİSTESİ'!$B$4:$H$1022,2,0)))</f>
        <v>0</v>
      </c>
      <c r="M19" s="228">
        <f>IF(ISERROR(VLOOKUP(K19,'KAYIT LİSTESİ'!$B$4:$H$1022,4,0)),"",(VLOOKUP(K19,'KAYIT LİSTESİ'!$B$4:$H$1022,4,0)))</f>
        <v>36934</v>
      </c>
      <c r="N19" s="260" t="str">
        <f>IF(ISERROR(VLOOKUP(K19,'KAYIT LİSTESİ'!$B$4:$H$1022,5,0)),"",(VLOOKUP(K19,'KAYIT LİSTESİ'!$B$4:$H$1022,5,0)))</f>
        <v>Çağrı KARABEY</v>
      </c>
      <c r="O19" s="260" t="str">
        <f>IF(ISERROR(VLOOKUP(K19,'KAYIT LİSTESİ'!$B$4:$H$1022,6,0)),"",(VLOOKUP(K19,'KAYIT LİSTESİ'!$B$4:$H$1022,6,0)))</f>
        <v>SİVAS ZİYA GÖKALP O.O</v>
      </c>
      <c r="P19" s="229"/>
    </row>
    <row r="20" spans="1:16" ht="36.75" customHeight="1">
      <c r="A20" s="68">
        <v>4</v>
      </c>
      <c r="B20" s="225" t="s">
        <v>157</v>
      </c>
      <c r="C20" s="69">
        <f>IF(ISERROR(VLOOKUP(B20,'KAYIT LİSTESİ'!$B$4:$H$1022,2,0)),"",(VLOOKUP(B20,'KAYIT LİSTESİ'!$B$4:$H$1022,2,0)))</f>
        <v>0</v>
      </c>
      <c r="D20" s="119">
        <f>IF(ISERROR(VLOOKUP(B20,'KAYIT LİSTESİ'!$B$4:$H$1022,4,0)),"",(VLOOKUP(B20,'KAYIT LİSTESİ'!$B$4:$H$1022,4,0)))</f>
        <v>36736</v>
      </c>
      <c r="E20" s="226" t="str">
        <f>IF(ISERROR(VLOOKUP(B20,'KAYIT LİSTESİ'!$B$4:$H$1022,5,0)),"",(VLOOKUP(B20,'KAYIT LİSTESİ'!$B$4:$H$1022,5,0)))</f>
        <v>CANER ÖZTABAK</v>
      </c>
      <c r="F20" s="226" t="str">
        <f>IF(ISERROR(VLOOKUP(B20,'KAYIT LİSTESİ'!$B$4:$H$1022,6,0)),"",(VLOOKUP(B20,'KAYIT LİSTESİ'!$B$4:$H$1022,6,0)))</f>
        <v>KKTC YAKIN DOĞU KOLEJİ</v>
      </c>
      <c r="G20" s="120"/>
      <c r="H20" s="233"/>
      <c r="I20" s="71">
        <v>14</v>
      </c>
      <c r="J20" s="68">
        <v>14</v>
      </c>
      <c r="K20" s="225" t="s">
        <v>120</v>
      </c>
      <c r="L20" s="227">
        <f>IF(ISERROR(VLOOKUP(K20,'KAYIT LİSTESİ'!$B$4:$H$1022,2,0)),"",(VLOOKUP(K20,'KAYIT LİSTESİ'!$B$4:$H$1022,2,0)))</f>
        <v>0</v>
      </c>
      <c r="M20" s="228">
        <f>IF(ISERROR(VLOOKUP(K20,'KAYIT LİSTESİ'!$B$4:$H$1022,4,0)),"",(VLOOKUP(K20,'KAYIT LİSTESİ'!$B$4:$H$1022,4,0)))</f>
        <v>36702</v>
      </c>
      <c r="N20" s="260" t="str">
        <f>IF(ISERROR(VLOOKUP(K20,'KAYIT LİSTESİ'!$B$4:$H$1022,5,0)),"",(VLOOKUP(K20,'KAYIT LİSTESİ'!$B$4:$H$1022,5,0)))</f>
        <v>EROL CEMİL SINAR</v>
      </c>
      <c r="O20" s="260" t="str">
        <f>IF(ISERROR(VLOOKUP(K20,'KAYIT LİSTESİ'!$B$4:$H$1022,6,0)),"",(VLOOKUP(K20,'KAYIT LİSTESİ'!$B$4:$H$1022,6,0)))</f>
        <v>KKTC OĞUZ VELİ ORTAOKULU</v>
      </c>
      <c r="P20" s="229"/>
    </row>
    <row r="21" spans="1:16" ht="36.75" customHeight="1">
      <c r="A21" s="68">
        <v>5</v>
      </c>
      <c r="B21" s="225" t="s">
        <v>158</v>
      </c>
      <c r="C21" s="69">
        <f>IF(ISERROR(VLOOKUP(B21,'KAYIT LİSTESİ'!$B$4:$H$1022,2,0)),"",(VLOOKUP(B21,'KAYIT LİSTESİ'!$B$4:$H$1022,2,0)))</f>
        <v>0</v>
      </c>
      <c r="D21" s="119">
        <f>IF(ISERROR(VLOOKUP(B21,'KAYIT LİSTESİ'!$B$4:$H$1022,4,0)),"",(VLOOKUP(B21,'KAYIT LİSTESİ'!$B$4:$H$1022,4,0)))</f>
        <v>36526</v>
      </c>
      <c r="E21" s="226" t="str">
        <f>IF(ISERROR(VLOOKUP(B21,'KAYIT LİSTESİ'!$B$4:$H$1022,5,0)),"",(VLOOKUP(B21,'KAYIT LİSTESİ'!$B$4:$H$1022,5,0)))</f>
        <v>KAAN KONRAT</v>
      </c>
      <c r="F21" s="226" t="str">
        <f>IF(ISERROR(VLOOKUP(B21,'KAYIT LİSTESİ'!$B$4:$H$1022,6,0)),"",(VLOOKUP(B21,'KAYIT LİSTESİ'!$B$4:$H$1022,6,0)))</f>
        <v>ESKİŞEHİR-ŞEHİT ALİ GAFFAR OKKAN ORTAOKULU</v>
      </c>
      <c r="G21" s="120"/>
      <c r="H21" s="233"/>
      <c r="I21" s="71">
        <v>15</v>
      </c>
      <c r="J21" s="68">
        <v>15</v>
      </c>
      <c r="K21" s="225" t="s">
        <v>121</v>
      </c>
      <c r="L21" s="227">
        <f>IF(ISERROR(VLOOKUP(K21,'KAYIT LİSTESİ'!$B$4:$H$1022,2,0)),"",(VLOOKUP(K21,'KAYIT LİSTESİ'!$B$4:$H$1022,2,0)))</f>
        <v>0</v>
      </c>
      <c r="M21" s="228">
        <f>IF(ISERROR(VLOOKUP(K21,'KAYIT LİSTESİ'!$B$4:$H$1022,4,0)),"",(VLOOKUP(K21,'KAYIT LİSTESİ'!$B$4:$H$1022,4,0)))</f>
        <v>36892</v>
      </c>
      <c r="N21" s="260" t="str">
        <f>IF(ISERROR(VLOOKUP(K21,'KAYIT LİSTESİ'!$B$4:$H$1022,5,0)),"",(VLOOKUP(K21,'KAYIT LİSTESİ'!$B$4:$H$1022,5,0)))</f>
        <v>LEVENT YILMAZ</v>
      </c>
      <c r="O21" s="260" t="str">
        <f>IF(ISERROR(VLOOKUP(K21,'KAYIT LİSTESİ'!$B$4:$H$1022,6,0)),"",(VLOOKUP(K21,'KAYIT LİSTESİ'!$B$4:$H$1022,6,0)))</f>
        <v>ESKİŞEHİR-ŞEHİT ALİ GAFFAR OKKAN ORTAOKULU</v>
      </c>
      <c r="P21" s="229"/>
    </row>
    <row r="22" spans="1:16" ht="36.75" customHeight="1">
      <c r="A22" s="68">
        <v>6</v>
      </c>
      <c r="B22" s="225" t="s">
        <v>159</v>
      </c>
      <c r="C22" s="69">
        <f>IF(ISERROR(VLOOKUP(B22,'KAYIT LİSTESİ'!$B$4:$H$1022,2,0)),"",(VLOOKUP(B22,'KAYIT LİSTESİ'!$B$4:$H$1022,2,0)))</f>
        <v>0</v>
      </c>
      <c r="D22" s="119">
        <f>IF(ISERROR(VLOOKUP(B22,'KAYIT LİSTESİ'!$B$4:$H$1022,4,0)),"",(VLOOKUP(B22,'KAYIT LİSTESİ'!$B$4:$H$1022,4,0)))</f>
        <v>36769</v>
      </c>
      <c r="E22" s="226" t="str">
        <f>IF(ISERROR(VLOOKUP(B22,'KAYIT LİSTESİ'!$B$4:$H$1022,5,0)),"",(VLOOKUP(B22,'KAYIT LİSTESİ'!$B$4:$H$1022,5,0)))</f>
        <v>Batuhan yılmazhan YILMAZ</v>
      </c>
      <c r="F22" s="226" t="str">
        <f>IF(ISERROR(VLOOKUP(B22,'KAYIT LİSTESİ'!$B$4:$H$1022,6,0)),"",(VLOOKUP(B22,'KAYIT LİSTESİ'!$B$4:$H$1022,6,0)))</f>
        <v>SİVAS ZİYA GÖKALP O.O</v>
      </c>
      <c r="G22" s="120"/>
      <c r="H22" s="233"/>
      <c r="I22" s="71">
        <v>16</v>
      </c>
      <c r="J22" s="68">
        <v>16</v>
      </c>
      <c r="K22" s="225" t="s">
        <v>122</v>
      </c>
      <c r="L22" s="227">
        <f>IF(ISERROR(VLOOKUP(K22,'KAYIT LİSTESİ'!$B$4:$H$1022,2,0)),"",(VLOOKUP(K22,'KAYIT LİSTESİ'!$B$4:$H$1022,2,0)))</f>
        <v>0</v>
      </c>
      <c r="M22" s="228">
        <f>IF(ISERROR(VLOOKUP(K22,'KAYIT LİSTESİ'!$B$4:$H$1022,4,0)),"",(VLOOKUP(K22,'KAYIT LİSTESİ'!$B$4:$H$1022,4,0)))</f>
        <v>36679</v>
      </c>
      <c r="N22" s="260" t="str">
        <f>IF(ISERROR(VLOOKUP(K22,'KAYIT LİSTESİ'!$B$4:$H$1022,5,0)),"",(VLOOKUP(K22,'KAYIT LİSTESİ'!$B$4:$H$1022,5,0)))</f>
        <v>KUBİLAY TOK</v>
      </c>
      <c r="O22" s="260" t="str">
        <f>IF(ISERROR(VLOOKUP(K22,'KAYIT LİSTESİ'!$B$4:$H$1022,6,0)),"",(VLOOKUP(K22,'KAYIT LİSTESİ'!$B$4:$H$1022,6,0)))</f>
        <v>KKTC YAKIN DOĞU KOLEJİ</v>
      </c>
      <c r="P22" s="229"/>
    </row>
    <row r="23" spans="1:16" ht="36.75" customHeight="1">
      <c r="A23" s="68">
        <v>7</v>
      </c>
      <c r="B23" s="225" t="s">
        <v>160</v>
      </c>
      <c r="C23" s="69">
        <f>IF(ISERROR(VLOOKUP(B23,'KAYIT LİSTESİ'!$B$4:$H$1022,2,0)),"",(VLOOKUP(B23,'KAYIT LİSTESİ'!$B$4:$H$1022,2,0)))</f>
        <v>0</v>
      </c>
      <c r="D23" s="119">
        <f>IF(ISERROR(VLOOKUP(B23,'KAYIT LİSTESİ'!$B$4:$H$1022,4,0)),"",(VLOOKUP(B23,'KAYIT LİSTESİ'!$B$4:$H$1022,4,0)))</f>
        <v>36953</v>
      </c>
      <c r="E23" s="226" t="str">
        <f>IF(ISERROR(VLOOKUP(B23,'KAYIT LİSTESİ'!$B$4:$H$1022,5,0)),"",(VLOOKUP(B23,'KAYIT LİSTESİ'!$B$4:$H$1022,5,0)))</f>
        <v>BÜLENT TIRAK</v>
      </c>
      <c r="F23" s="226" t="str">
        <f>IF(ISERROR(VLOOKUP(B23,'KAYIT LİSTESİ'!$B$4:$H$1022,6,0)),"",(VLOOKUP(B23,'KAYIT LİSTESİ'!$B$4:$H$1022,6,0)))</f>
        <v>MERSİN-SİLİFKE ATATÜRK ORTAOKULU</v>
      </c>
      <c r="G23" s="120"/>
      <c r="H23" s="233"/>
      <c r="I23" s="71">
        <v>17</v>
      </c>
      <c r="J23" s="68">
        <v>17</v>
      </c>
      <c r="K23" s="225" t="s">
        <v>123</v>
      </c>
      <c r="L23" s="227">
        <f>IF(ISERROR(VLOOKUP(K23,'KAYIT LİSTESİ'!$B$4:$H$1022,2,0)),"",(VLOOKUP(K23,'KAYIT LİSTESİ'!$B$4:$H$1022,2,0)))</f>
        <v>0</v>
      </c>
      <c r="M23" s="228">
        <f>IF(ISERROR(VLOOKUP(K23,'KAYIT LİSTESİ'!$B$4:$H$1022,4,0)),"",(VLOOKUP(K23,'KAYIT LİSTESİ'!$B$4:$H$1022,4,0)))</f>
        <v>36974</v>
      </c>
      <c r="N23" s="260" t="str">
        <f>IF(ISERROR(VLOOKUP(K23,'KAYIT LİSTESİ'!$B$4:$H$1022,5,0)),"",(VLOOKUP(K23,'KAYIT LİSTESİ'!$B$4:$H$1022,5,0)))</f>
        <v>CİHAT ÖZKAYA (F)</v>
      </c>
      <c r="O23" s="260" t="str">
        <f>IF(ISERROR(VLOOKUP(K23,'KAYIT LİSTESİ'!$B$4:$H$1022,6,0)),"",(VLOOKUP(K23,'KAYIT LİSTESİ'!$B$4:$H$1022,6,0)))</f>
        <v>KARAPINAR ORTAOKULU</v>
      </c>
      <c r="P23" s="229"/>
    </row>
    <row r="24" spans="1:16" ht="36.75" customHeight="1">
      <c r="A24" s="68">
        <v>8</v>
      </c>
      <c r="B24" s="225" t="s">
        <v>161</v>
      </c>
      <c r="C24" s="69">
        <f>IF(ISERROR(VLOOKUP(B24,'KAYIT LİSTESİ'!$B$4:$H$1022,2,0)),"",(VLOOKUP(B24,'KAYIT LİSTESİ'!$B$4:$H$1022,2,0)))</f>
        <v>0</v>
      </c>
      <c r="D24" s="119">
        <f>IF(ISERROR(VLOOKUP(B24,'KAYIT LİSTESİ'!$B$4:$H$1022,4,0)),"",(VLOOKUP(B24,'KAYIT LİSTESİ'!$B$4:$H$1022,4,0)))</f>
        <v>36617</v>
      </c>
      <c r="E24" s="226" t="str">
        <f>IF(ISERROR(VLOOKUP(B24,'KAYIT LİSTESİ'!$B$4:$H$1022,5,0)),"",(VLOOKUP(B24,'KAYIT LİSTESİ'!$B$4:$H$1022,5,0)))</f>
        <v>DOĞAN ŞİMŞEK</v>
      </c>
      <c r="F24" s="226" t="str">
        <f>IF(ISERROR(VLOOKUP(B24,'KAYIT LİSTESİ'!$B$4:$H$1022,6,0)),"",(VLOOKUP(B24,'KAYIT LİSTESİ'!$B$4:$H$1022,6,0)))</f>
        <v>BURSA ZÜBEYDE HANIM ORTAOKULU</v>
      </c>
      <c r="G24" s="120"/>
      <c r="H24" s="233"/>
      <c r="I24" s="71">
        <v>18</v>
      </c>
      <c r="J24" s="68">
        <v>18</v>
      </c>
      <c r="K24" s="225" t="s">
        <v>124</v>
      </c>
      <c r="L24" s="227">
        <f>IF(ISERROR(VLOOKUP(K24,'KAYIT LİSTESİ'!$B$4:$H$1022,2,0)),"",(VLOOKUP(K24,'KAYIT LİSTESİ'!$B$4:$H$1022,2,0)))</f>
        <v>0</v>
      </c>
      <c r="M24" s="228" t="str">
        <f>IF(ISERROR(VLOOKUP(K24,'KAYIT LİSTESİ'!$B$4:$H$1022,4,0)),"",(VLOOKUP(K24,'KAYIT LİSTESİ'!$B$4:$H$1022,4,0)))</f>
        <v>-</v>
      </c>
      <c r="N24" s="260" t="str">
        <f>IF(ISERROR(VLOOKUP(K24,'KAYIT LİSTESİ'!$B$4:$H$1022,5,0)),"",(VLOOKUP(K24,'KAYIT LİSTESİ'!$B$4:$H$1022,5,0)))</f>
        <v>EMİN BURAK ÇAPA (F)</v>
      </c>
      <c r="O24" s="260" t="str">
        <f>IF(ISERROR(VLOOKUP(K24,'KAYIT LİSTESİ'!$B$4:$H$1022,6,0)),"",(VLOOKUP(K24,'KAYIT LİSTESİ'!$B$4:$H$1022,6,0)))</f>
        <v>İZMİT NUH ÇİMENTO ORTAOKULU</v>
      </c>
      <c r="P24" s="229"/>
    </row>
    <row r="25" spans="1:16" ht="36.75" customHeight="1">
      <c r="A25" s="546" t="s">
        <v>17</v>
      </c>
      <c r="B25" s="547"/>
      <c r="C25" s="547"/>
      <c r="D25" s="547"/>
      <c r="E25" s="547"/>
      <c r="F25" s="547"/>
      <c r="G25" s="547"/>
      <c r="H25" s="233"/>
      <c r="I25" s="71">
        <v>19</v>
      </c>
      <c r="J25" s="68">
        <v>19</v>
      </c>
      <c r="K25" s="225" t="s">
        <v>125</v>
      </c>
      <c r="L25" s="227">
        <f>IF(ISERROR(VLOOKUP(K25,'KAYIT LİSTESİ'!$B$4:$H$1022,2,0)),"",(VLOOKUP(K25,'KAYIT LİSTESİ'!$B$4:$H$1022,2,0)))</f>
        <v>0</v>
      </c>
      <c r="M25" s="228">
        <f>IF(ISERROR(VLOOKUP(K25,'KAYIT LİSTESİ'!$B$4:$H$1022,4,0)),"",(VLOOKUP(K25,'KAYIT LİSTESİ'!$B$4:$H$1022,4,0)))</f>
        <v>36984</v>
      </c>
      <c r="N25" s="260" t="str">
        <f>IF(ISERROR(VLOOKUP(K25,'KAYIT LİSTESİ'!$B$4:$H$1022,5,0)),"",(VLOOKUP(K25,'KAYIT LİSTESİ'!$B$4:$H$1022,5,0)))</f>
        <v>AHMET CAN SÜRAL (F)</v>
      </c>
      <c r="O25" s="260" t="str">
        <f>IF(ISERROR(VLOOKUP(K25,'KAYIT LİSTESİ'!$B$4:$H$1022,6,0)),"",(VLOOKUP(K25,'KAYIT LİSTESİ'!$B$4:$H$1022,6,0)))</f>
        <v>DALAMAN CUMHURİYET ORTAOKULU</v>
      </c>
      <c r="P25" s="229"/>
    </row>
    <row r="26" spans="1:16" ht="36.75" customHeight="1">
      <c r="A26" s="47" t="s">
        <v>11</v>
      </c>
      <c r="B26" s="44" t="s">
        <v>75</v>
      </c>
      <c r="C26" s="44" t="s">
        <v>74</v>
      </c>
      <c r="D26" s="45" t="s">
        <v>12</v>
      </c>
      <c r="E26" s="46" t="s">
        <v>13</v>
      </c>
      <c r="F26" s="46" t="s">
        <v>179</v>
      </c>
      <c r="G26" s="44" t="s">
        <v>262</v>
      </c>
      <c r="H26" s="233"/>
      <c r="I26" s="71">
        <v>20</v>
      </c>
      <c r="J26" s="68">
        <v>20</v>
      </c>
      <c r="K26" s="225" t="s">
        <v>126</v>
      </c>
      <c r="L26" s="227">
        <f>IF(ISERROR(VLOOKUP(K26,'KAYIT LİSTESİ'!$B$4:$H$1022,2,0)),"",(VLOOKUP(K26,'KAYIT LİSTESİ'!$B$4:$H$1022,2,0)))</f>
        <v>0</v>
      </c>
      <c r="M26" s="228">
        <f>IF(ISERROR(VLOOKUP(K26,'KAYIT LİSTESİ'!$B$4:$H$1022,4,0)),"",(VLOOKUP(K26,'KAYIT LİSTESİ'!$B$4:$H$1022,4,0)))</f>
        <v>37049</v>
      </c>
      <c r="N26" s="260" t="str">
        <f>IF(ISERROR(VLOOKUP(K26,'KAYIT LİSTESİ'!$B$4:$H$1022,5,0)),"",(VLOOKUP(K26,'KAYIT LİSTESİ'!$B$4:$H$1022,5,0)))</f>
        <v>METEHAN ACAR (F)</v>
      </c>
      <c r="O26" s="260" t="str">
        <f>IF(ISERROR(VLOOKUP(K26,'KAYIT LİSTESİ'!$B$4:$H$1022,6,0)),"",(VLOOKUP(K26,'KAYIT LİSTESİ'!$B$4:$H$1022,6,0)))</f>
        <v>LADİK TAYYAR MEHMET PAŞA ORTAOKULU</v>
      </c>
      <c r="P26" s="229"/>
    </row>
    <row r="27" spans="1:16" ht="36.75" customHeight="1">
      <c r="A27" s="68">
        <v>1</v>
      </c>
      <c r="B27" s="225" t="s">
        <v>162</v>
      </c>
      <c r="C27" s="69" t="str">
        <f>IF(ISERROR(VLOOKUP(B27,'KAYIT LİSTESİ'!$B$4:$H$1022,2,0)),"",(VLOOKUP(B27,'KAYIT LİSTESİ'!$B$4:$H$1022,2,0)))</f>
        <v/>
      </c>
      <c r="D27" s="119" t="str">
        <f>IF(ISERROR(VLOOKUP(B27,'KAYIT LİSTESİ'!$B$4:$H$1022,4,0)),"",(VLOOKUP(B27,'KAYIT LİSTESİ'!$B$4:$H$1022,4,0)))</f>
        <v/>
      </c>
      <c r="E27" s="226" t="str">
        <f>IF(ISERROR(VLOOKUP(B27,'KAYIT LİSTESİ'!$B$4:$H$1022,5,0)),"",(VLOOKUP(B27,'KAYIT LİSTESİ'!$B$4:$H$1022,5,0)))</f>
        <v/>
      </c>
      <c r="F27" s="226" t="str">
        <f>IF(ISERROR(VLOOKUP(B27,'KAYIT LİSTESİ'!$B$4:$H$1022,6,0)),"",(VLOOKUP(B27,'KAYIT LİSTESİ'!$B$4:$H$1022,6,0)))</f>
        <v/>
      </c>
      <c r="G27" s="120"/>
      <c r="H27" s="233"/>
      <c r="I27" s="71">
        <v>21</v>
      </c>
      <c r="J27" s="68">
        <v>21</v>
      </c>
      <c r="K27" s="225" t="s">
        <v>127</v>
      </c>
      <c r="L27" s="227">
        <f>IF(ISERROR(VLOOKUP(K27,'KAYIT LİSTESİ'!$B$4:$H$1022,2,0)),"",(VLOOKUP(K27,'KAYIT LİSTESİ'!$B$4:$H$1022,2,0)))</f>
        <v>0</v>
      </c>
      <c r="M27" s="228">
        <f>IF(ISERROR(VLOOKUP(K27,'KAYIT LİSTESİ'!$B$4:$H$1022,4,0)),"",(VLOOKUP(K27,'KAYIT LİSTESİ'!$B$4:$H$1022,4,0)))</f>
        <v>36693</v>
      </c>
      <c r="N27" s="260" t="str">
        <f>IF(ISERROR(VLOOKUP(K27,'KAYIT LİSTESİ'!$B$4:$H$1022,5,0)),"",(VLOOKUP(K27,'KAYIT LİSTESİ'!$B$4:$H$1022,5,0)))</f>
        <v>SEDAT TUNAHAN TORUN (F)</v>
      </c>
      <c r="O27" s="260" t="str">
        <f>IF(ISERROR(VLOOKUP(K27,'KAYIT LİSTESİ'!$B$4:$H$1022,6,0)),"",(VLOOKUP(K27,'KAYIT LİSTESİ'!$B$4:$H$1022,6,0)))</f>
        <v xml:space="preserve">EYNESİL ŞEHİT ŞAHİN ABANOZ ORTAOKULU </v>
      </c>
      <c r="P27" s="229"/>
    </row>
    <row r="28" spans="1:16" ht="36.75" customHeight="1">
      <c r="A28" s="68">
        <v>2</v>
      </c>
      <c r="B28" s="225" t="s">
        <v>163</v>
      </c>
      <c r="C28" s="69" t="str">
        <f>IF(ISERROR(VLOOKUP(B28,'KAYIT LİSTESİ'!$B$4:$H$1022,2,0)),"",(VLOOKUP(B28,'KAYIT LİSTESİ'!$B$4:$H$1022,2,0)))</f>
        <v/>
      </c>
      <c r="D28" s="119" t="str">
        <f>IF(ISERROR(VLOOKUP(B28,'KAYIT LİSTESİ'!$B$4:$H$1022,4,0)),"",(VLOOKUP(B28,'KAYIT LİSTESİ'!$B$4:$H$1022,4,0)))</f>
        <v/>
      </c>
      <c r="E28" s="226" t="str">
        <f>IF(ISERROR(VLOOKUP(B28,'KAYIT LİSTESİ'!$B$4:$H$1022,5,0)),"",(VLOOKUP(B28,'KAYIT LİSTESİ'!$B$4:$H$1022,5,0)))</f>
        <v/>
      </c>
      <c r="F28" s="226" t="str">
        <f>IF(ISERROR(VLOOKUP(B28,'KAYIT LİSTESİ'!$B$4:$H$1022,6,0)),"",(VLOOKUP(B28,'KAYIT LİSTESİ'!$B$4:$H$1022,6,0)))</f>
        <v/>
      </c>
      <c r="G28" s="120"/>
      <c r="H28" s="233"/>
      <c r="I28" s="71">
        <v>22</v>
      </c>
      <c r="J28" s="68">
        <v>22</v>
      </c>
      <c r="K28" s="225" t="s">
        <v>128</v>
      </c>
      <c r="L28" s="227">
        <f>IF(ISERROR(VLOOKUP(K28,'KAYIT LİSTESİ'!$B$4:$H$1022,2,0)),"",(VLOOKUP(K28,'KAYIT LİSTESİ'!$B$4:$H$1022,2,0)))</f>
        <v>0</v>
      </c>
      <c r="M28" s="228" t="str">
        <f>IF(ISERROR(VLOOKUP(K28,'KAYIT LİSTESİ'!$B$4:$H$1022,4,0)),"",(VLOOKUP(K28,'KAYIT LİSTESİ'!$B$4:$H$1022,4,0)))</f>
        <v>08,03,2000</v>
      </c>
      <c r="N28" s="260" t="str">
        <f>IF(ISERROR(VLOOKUP(K28,'KAYIT LİSTESİ'!$B$4:$H$1022,5,0)),"",(VLOOKUP(K28,'KAYIT LİSTESİ'!$B$4:$H$1022,5,0)))</f>
        <v>VEYSEL TUNÇ (F)</v>
      </c>
      <c r="O28" s="260" t="str">
        <f>IF(ISERROR(VLOOKUP(K28,'KAYIT LİSTESİ'!$B$4:$H$1022,6,0)),"",(VLOOKUP(K28,'KAYIT LİSTESİ'!$B$4:$H$1022,6,0)))</f>
        <v>ÇUKUROVA AKŞEMSETTİN ORTAOKULU</v>
      </c>
      <c r="P28" s="229"/>
    </row>
    <row r="29" spans="1:16" ht="36.75" customHeight="1">
      <c r="A29" s="68">
        <v>3</v>
      </c>
      <c r="B29" s="225" t="s">
        <v>164</v>
      </c>
      <c r="C29" s="69">
        <f>IF(ISERROR(VLOOKUP(B29,'KAYIT LİSTESİ'!$B$4:$H$1022,2,0)),"",(VLOOKUP(B29,'KAYIT LİSTESİ'!$B$4:$H$1022,2,0)))</f>
        <v>0</v>
      </c>
      <c r="D29" s="119" t="str">
        <f>IF(ISERROR(VLOOKUP(B29,'KAYIT LİSTESİ'!$B$4:$H$1022,4,0)),"",(VLOOKUP(B29,'KAYIT LİSTESİ'!$B$4:$H$1022,4,0)))</f>
        <v>01,01,2000</v>
      </c>
      <c r="E29" s="226" t="str">
        <f>IF(ISERROR(VLOOKUP(B29,'KAYIT LİSTESİ'!$B$4:$H$1022,5,0)),"",(VLOOKUP(B29,'KAYIT LİSTESİ'!$B$4:$H$1022,5,0)))</f>
        <v>YASİN İŞCAN (F)</v>
      </c>
      <c r="F29" s="226" t="str">
        <f>IF(ISERROR(VLOOKUP(B29,'KAYIT LİSTESİ'!$B$4:$H$1022,6,0)),"",(VLOOKUP(B29,'KAYIT LİSTESİ'!$B$4:$H$1022,6,0)))</f>
        <v>TOROS ORTAOKULU</v>
      </c>
      <c r="G29" s="120"/>
      <c r="H29" s="233"/>
      <c r="I29" s="71">
        <v>23</v>
      </c>
      <c r="J29" s="68">
        <v>23</v>
      </c>
      <c r="K29" s="225" t="s">
        <v>129</v>
      </c>
      <c r="L29" s="227">
        <f>IF(ISERROR(VLOOKUP(K29,'KAYIT LİSTESİ'!$B$4:$H$1022,2,0)),"",(VLOOKUP(K29,'KAYIT LİSTESİ'!$B$4:$H$1022,2,0)))</f>
        <v>0</v>
      </c>
      <c r="M29" s="228" t="str">
        <f>IF(ISERROR(VLOOKUP(K29,'KAYIT LİSTESİ'!$B$4:$H$1022,4,0)),"",(VLOOKUP(K29,'KAYIT LİSTESİ'!$B$4:$H$1022,4,0)))</f>
        <v>-</v>
      </c>
      <c r="N29" s="260" t="str">
        <f>IF(ISERROR(VLOOKUP(K29,'KAYIT LİSTESİ'!$B$4:$H$1022,5,0)),"",(VLOOKUP(K29,'KAYIT LİSTESİ'!$B$4:$H$1022,5,0)))</f>
        <v>GÖKALP KURT (F)</v>
      </c>
      <c r="O29" s="260" t="str">
        <f>IF(ISERROR(VLOOKUP(K29,'KAYIT LİSTESİ'!$B$4:$H$1022,6,0)),"",(VLOOKUP(K29,'KAYIT LİSTESİ'!$B$4:$H$1022,6,0)))</f>
        <v>ŞÜKÜFE NİHAL ORTAOKULU</v>
      </c>
      <c r="P29" s="229"/>
    </row>
    <row r="30" spans="1:16" ht="36.75" customHeight="1">
      <c r="A30" s="68">
        <v>4</v>
      </c>
      <c r="B30" s="225" t="s">
        <v>165</v>
      </c>
      <c r="C30" s="69">
        <f>IF(ISERROR(VLOOKUP(B30,'KAYIT LİSTESİ'!$B$4:$H$1022,2,0)),"",(VLOOKUP(B30,'KAYIT LİSTESİ'!$B$4:$H$1022,2,0)))</f>
        <v>0</v>
      </c>
      <c r="D30" s="119">
        <f>IF(ISERROR(VLOOKUP(B30,'KAYIT LİSTESİ'!$B$4:$H$1022,4,0)),"",(VLOOKUP(B30,'KAYIT LİSTESİ'!$B$4:$H$1022,4,0)))</f>
        <v>36661</v>
      </c>
      <c r="E30" s="226" t="str">
        <f>IF(ISERROR(VLOOKUP(B30,'KAYIT LİSTESİ'!$B$4:$H$1022,5,0)),"",(VLOOKUP(B30,'KAYIT LİSTESİ'!$B$4:$H$1022,5,0)))</f>
        <v>NADİR BİLİR (F)</v>
      </c>
      <c r="F30" s="226" t="str">
        <f>IF(ISERROR(VLOOKUP(B30,'KAYIT LİSTESİ'!$B$4:$H$1022,6,0)),"",(VLOOKUP(B30,'KAYIT LİSTESİ'!$B$4:$H$1022,6,0)))</f>
        <v>İTO ŞEHİT MUSTAFA G. ORTAOKULU</v>
      </c>
      <c r="G30" s="120"/>
      <c r="H30" s="233"/>
      <c r="I30" s="71">
        <v>24</v>
      </c>
      <c r="J30" s="68">
        <v>24</v>
      </c>
      <c r="K30" s="225" t="s">
        <v>130</v>
      </c>
      <c r="L30" s="227">
        <f>IF(ISERROR(VLOOKUP(K30,'KAYIT LİSTESİ'!$B$4:$H$1022,2,0)),"",(VLOOKUP(K30,'KAYIT LİSTESİ'!$B$4:$H$1022,2,0)))</f>
        <v>0</v>
      </c>
      <c r="M30" s="228">
        <f>IF(ISERROR(VLOOKUP(K30,'KAYIT LİSTESİ'!$B$4:$H$1022,4,0)),"",(VLOOKUP(K30,'KAYIT LİSTESİ'!$B$4:$H$1022,4,0)))</f>
        <v>36606</v>
      </c>
      <c r="N30" s="260" t="str">
        <f>IF(ISERROR(VLOOKUP(K30,'KAYIT LİSTESİ'!$B$4:$H$1022,5,0)),"",(VLOOKUP(K30,'KAYIT LİSTESİ'!$B$4:$H$1022,5,0)))</f>
        <v>EGE MELEK (F)</v>
      </c>
      <c r="O30" s="260" t="str">
        <f>IF(ISERROR(VLOOKUP(K30,'KAYIT LİSTESİ'!$B$4:$H$1022,6,0)),"",(VLOOKUP(K30,'KAYIT LİSTESİ'!$B$4:$H$1022,6,0)))</f>
        <v>ŞEKER ORTAOKULU</v>
      </c>
      <c r="P30" s="229"/>
    </row>
    <row r="31" spans="1:16" ht="36.75" customHeight="1">
      <c r="A31" s="68">
        <v>5</v>
      </c>
      <c r="B31" s="225" t="s">
        <v>166</v>
      </c>
      <c r="C31" s="69">
        <f>IF(ISERROR(VLOOKUP(B31,'KAYIT LİSTESİ'!$B$4:$H$1022,2,0)),"",(VLOOKUP(B31,'KAYIT LİSTESİ'!$B$4:$H$1022,2,0)))</f>
        <v>0</v>
      </c>
      <c r="D31" s="119">
        <f>IF(ISERROR(VLOOKUP(B31,'KAYIT LİSTESİ'!$B$4:$H$1022,4,0)),"",(VLOOKUP(B31,'KAYIT LİSTESİ'!$B$4:$H$1022,4,0)))</f>
        <v>36722</v>
      </c>
      <c r="E31" s="226" t="str">
        <f>IF(ISERROR(VLOOKUP(B31,'KAYIT LİSTESİ'!$B$4:$H$1022,5,0)),"",(VLOOKUP(B31,'KAYIT LİSTESİ'!$B$4:$H$1022,5,0)))</f>
        <v>HUZEYFE TOLGA BULUT (F)</v>
      </c>
      <c r="F31" s="226" t="str">
        <f>IF(ISERROR(VLOOKUP(B31,'KAYIT LİSTESİ'!$B$4:$H$1022,6,0)),"",(VLOOKUP(B31,'KAYIT LİSTESİ'!$B$4:$H$1022,6,0)))</f>
        <v>SUNGURLU  FATİH ORTAOKULU</v>
      </c>
      <c r="G31" s="120"/>
      <c r="H31" s="233"/>
      <c r="I31" s="71">
        <v>25</v>
      </c>
      <c r="J31" s="68">
        <v>25</v>
      </c>
      <c r="K31" s="225" t="s">
        <v>131</v>
      </c>
      <c r="L31" s="227">
        <f>IF(ISERROR(VLOOKUP(K31,'KAYIT LİSTESİ'!$B$4:$H$1022,2,0)),"",(VLOOKUP(K31,'KAYIT LİSTESİ'!$B$4:$H$1022,2,0)))</f>
        <v>0</v>
      </c>
      <c r="M31" s="228" t="str">
        <f>IF(ISERROR(VLOOKUP(K31,'KAYIT LİSTESİ'!$B$4:$H$1022,4,0)),"",(VLOOKUP(K31,'KAYIT LİSTESİ'!$B$4:$H$1022,4,0)))</f>
        <v>17.04.2001</v>
      </c>
      <c r="N31" s="260" t="str">
        <f>IF(ISERROR(VLOOKUP(K31,'KAYIT LİSTESİ'!$B$4:$H$1022,5,0)),"",(VLOOKUP(K31,'KAYIT LİSTESİ'!$B$4:$H$1022,5,0)))</f>
        <v>AHMET İLBARS (F)</v>
      </c>
      <c r="O31" s="260" t="str">
        <f>IF(ISERROR(VLOOKUP(K31,'KAYIT LİSTESİ'!$B$4:$H$1022,6,0)),"",(VLOOKUP(K31,'KAYIT LİSTESİ'!$B$4:$H$1022,6,0)))</f>
        <v>SUNGURLU FATİH ORTAOKULU</v>
      </c>
      <c r="P31" s="229"/>
    </row>
    <row r="32" spans="1:16" ht="36.75" customHeight="1">
      <c r="A32" s="68">
        <v>6</v>
      </c>
      <c r="B32" s="225" t="s">
        <v>167</v>
      </c>
      <c r="C32" s="69">
        <f>IF(ISERROR(VLOOKUP(B32,'KAYIT LİSTESİ'!$B$4:$H$1022,2,0)),"",(VLOOKUP(B32,'KAYIT LİSTESİ'!$B$4:$H$1022,2,0)))</f>
        <v>0</v>
      </c>
      <c r="D32" s="119" t="str">
        <f>IF(ISERROR(VLOOKUP(B32,'KAYIT LİSTESİ'!$B$4:$H$1022,4,0)),"",(VLOOKUP(B32,'KAYIT LİSTESİ'!$B$4:$H$1022,4,0)))</f>
        <v>26.08.2000</v>
      </c>
      <c r="E32" s="226" t="str">
        <f>IF(ISERROR(VLOOKUP(B32,'KAYIT LİSTESİ'!$B$4:$H$1022,5,0)),"",(VLOOKUP(B32,'KAYIT LİSTESİ'!$B$4:$H$1022,5,0)))</f>
        <v>MUSTAFA YIKICI (F)</v>
      </c>
      <c r="F32" s="226" t="str">
        <f>IF(ISERROR(VLOOKUP(B32,'KAYIT LİSTESİ'!$B$4:$H$1022,6,0)),"",(VLOOKUP(B32,'KAYIT LİSTESİ'!$B$4:$H$1022,6,0)))</f>
        <v>KKTC FERDİ</v>
      </c>
      <c r="G32" s="120"/>
      <c r="H32" s="233"/>
      <c r="J32" s="68">
        <v>26</v>
      </c>
      <c r="K32" s="225" t="s">
        <v>575</v>
      </c>
      <c r="L32" s="227">
        <f>IF(ISERROR(VLOOKUP(K32,'KAYIT LİSTESİ'!$B$4:$H$1022,2,0)),"",(VLOOKUP(K32,'KAYIT LİSTESİ'!$B$4:$H$1022,2,0)))</f>
        <v>0</v>
      </c>
      <c r="M32" s="228">
        <f>IF(ISERROR(VLOOKUP(K32,'KAYIT LİSTESİ'!$B$4:$H$1022,4,0)),"",(VLOOKUP(K32,'KAYIT LİSTESİ'!$B$4:$H$1022,4,0)))</f>
        <v>36674</v>
      </c>
      <c r="N32" s="260" t="str">
        <f>IF(ISERROR(VLOOKUP(K32,'KAYIT LİSTESİ'!$B$4:$H$1022,5,0)),"",(VLOOKUP(K32,'KAYIT LİSTESİ'!$B$4:$H$1022,5,0)))</f>
        <v>BERKAY ŞİMŞEK (F)</v>
      </c>
      <c r="O32" s="260" t="str">
        <f>IF(ISERROR(VLOOKUP(K32,'KAYIT LİSTESİ'!$B$4:$H$1022,6,0)),"",(VLOOKUP(K32,'KAYIT LİSTESİ'!$B$4:$H$1022,6,0)))</f>
        <v>ÖZEL AYDINLIK ORTAOKULU</v>
      </c>
      <c r="P32" s="229"/>
    </row>
    <row r="33" spans="1:16" ht="36.75" customHeight="1">
      <c r="A33" s="68">
        <v>7</v>
      </c>
      <c r="B33" s="225" t="s">
        <v>168</v>
      </c>
      <c r="C33" s="69" t="str">
        <f>IF(ISERROR(VLOOKUP(B33,'KAYIT LİSTESİ'!$B$4:$H$1022,2,0)),"",(VLOOKUP(B33,'KAYIT LİSTESİ'!$B$4:$H$1022,2,0)))</f>
        <v/>
      </c>
      <c r="D33" s="119" t="str">
        <f>IF(ISERROR(VLOOKUP(B33,'KAYIT LİSTESİ'!$B$4:$H$1022,4,0)),"",(VLOOKUP(B33,'KAYIT LİSTESİ'!$B$4:$H$1022,4,0)))</f>
        <v/>
      </c>
      <c r="E33" s="226" t="str">
        <f>IF(ISERROR(VLOOKUP(B33,'KAYIT LİSTESİ'!$B$4:$H$1022,5,0)),"",(VLOOKUP(B33,'KAYIT LİSTESİ'!$B$4:$H$1022,5,0)))</f>
        <v/>
      </c>
      <c r="F33" s="226" t="str">
        <f>IF(ISERROR(VLOOKUP(B33,'KAYIT LİSTESİ'!$B$4:$H$1022,6,0)),"",(VLOOKUP(B33,'KAYIT LİSTESİ'!$B$4:$H$1022,6,0)))</f>
        <v/>
      </c>
      <c r="G33" s="120"/>
      <c r="H33" s="233"/>
      <c r="J33" s="68">
        <v>27</v>
      </c>
      <c r="K33" s="225" t="s">
        <v>576</v>
      </c>
      <c r="L33" s="227" t="str">
        <f>IF(ISERROR(VLOOKUP(K33,'KAYIT LİSTESİ'!$B$4:$H$1022,2,0)),"",(VLOOKUP(K33,'KAYIT LİSTESİ'!$B$4:$H$1022,2,0)))</f>
        <v/>
      </c>
      <c r="M33" s="228" t="str">
        <f>IF(ISERROR(VLOOKUP(K33,'KAYIT LİSTESİ'!$B$4:$H$1022,4,0)),"",(VLOOKUP(K33,'KAYIT LİSTESİ'!$B$4:$H$1022,4,0)))</f>
        <v/>
      </c>
      <c r="N33" s="260" t="str">
        <f>IF(ISERROR(VLOOKUP(K33,'KAYIT LİSTESİ'!$B$4:$H$1022,5,0)),"",(VLOOKUP(K33,'KAYIT LİSTESİ'!$B$4:$H$1022,5,0)))</f>
        <v/>
      </c>
      <c r="O33" s="260" t="str">
        <f>IF(ISERROR(VLOOKUP(K33,'KAYIT LİSTESİ'!$B$4:$H$1022,6,0)),"",(VLOOKUP(K33,'KAYIT LİSTESİ'!$B$4:$H$1022,6,0)))</f>
        <v/>
      </c>
      <c r="P33" s="229"/>
    </row>
    <row r="34" spans="1:16" ht="36.75" customHeight="1">
      <c r="A34" s="68">
        <v>8</v>
      </c>
      <c r="B34" s="225" t="s">
        <v>169</v>
      </c>
      <c r="C34" s="69" t="str">
        <f>IF(ISERROR(VLOOKUP(B34,'KAYIT LİSTESİ'!$B$4:$H$1022,2,0)),"",(VLOOKUP(B34,'KAYIT LİSTESİ'!$B$4:$H$1022,2,0)))</f>
        <v/>
      </c>
      <c r="D34" s="119" t="str">
        <f>IF(ISERROR(VLOOKUP(B34,'KAYIT LİSTESİ'!$B$4:$H$1022,4,0)),"",(VLOOKUP(B34,'KAYIT LİSTESİ'!$B$4:$H$1022,4,0)))</f>
        <v/>
      </c>
      <c r="E34" s="226" t="str">
        <f>IF(ISERROR(VLOOKUP(B34,'KAYIT LİSTESİ'!$B$4:$H$1022,5,0)),"",(VLOOKUP(B34,'KAYIT LİSTESİ'!$B$4:$H$1022,5,0)))</f>
        <v/>
      </c>
      <c r="F34" s="226" t="str">
        <f>IF(ISERROR(VLOOKUP(B34,'KAYIT LİSTESİ'!$B$4:$H$1022,6,0)),"",(VLOOKUP(B34,'KAYIT LİSTESİ'!$B$4:$H$1022,6,0)))</f>
        <v/>
      </c>
      <c r="G34" s="120"/>
      <c r="H34" s="233"/>
      <c r="J34" s="68">
        <v>28</v>
      </c>
      <c r="K34" s="225" t="s">
        <v>577</v>
      </c>
      <c r="L34" s="227" t="str">
        <f>IF(ISERROR(VLOOKUP(K34,'KAYIT LİSTESİ'!$B$4:$H$1022,2,0)),"",(VLOOKUP(K34,'KAYIT LİSTESİ'!$B$4:$H$1022,2,0)))</f>
        <v/>
      </c>
      <c r="M34" s="228" t="str">
        <f>IF(ISERROR(VLOOKUP(K34,'KAYIT LİSTESİ'!$B$4:$H$1022,4,0)),"",(VLOOKUP(K34,'KAYIT LİSTESİ'!$B$4:$H$1022,4,0)))</f>
        <v/>
      </c>
      <c r="N34" s="260" t="str">
        <f>IF(ISERROR(VLOOKUP(K34,'KAYIT LİSTESİ'!$B$4:$H$1022,5,0)),"",(VLOOKUP(K34,'KAYIT LİSTESİ'!$B$4:$H$1022,5,0)))</f>
        <v/>
      </c>
      <c r="O34" s="260" t="str">
        <f>IF(ISERROR(VLOOKUP(K34,'KAYIT LİSTESİ'!$B$4:$H$1022,6,0)),"",(VLOOKUP(K34,'KAYIT LİSTESİ'!$B$4:$H$1022,6,0)))</f>
        <v/>
      </c>
      <c r="P34" s="229"/>
    </row>
    <row r="35" spans="1:16" ht="36.75" customHeight="1">
      <c r="A35" s="546" t="s">
        <v>42</v>
      </c>
      <c r="B35" s="547"/>
      <c r="C35" s="547"/>
      <c r="D35" s="547"/>
      <c r="E35" s="547"/>
      <c r="F35" s="547"/>
      <c r="G35" s="547"/>
      <c r="H35" s="233"/>
      <c r="J35" s="68">
        <v>29</v>
      </c>
      <c r="K35" s="225" t="s">
        <v>578</v>
      </c>
      <c r="L35" s="227" t="str">
        <f>IF(ISERROR(VLOOKUP(K35,'KAYIT LİSTESİ'!$B$4:$H$1022,2,0)),"",(VLOOKUP(K35,'KAYIT LİSTESİ'!$B$4:$H$1022,2,0)))</f>
        <v/>
      </c>
      <c r="M35" s="228" t="str">
        <f>IF(ISERROR(VLOOKUP(K35,'KAYIT LİSTESİ'!$B$4:$H$1022,4,0)),"",(VLOOKUP(K35,'KAYIT LİSTESİ'!$B$4:$H$1022,4,0)))</f>
        <v/>
      </c>
      <c r="N35" s="260" t="str">
        <f>IF(ISERROR(VLOOKUP(K35,'KAYIT LİSTESİ'!$B$4:$H$1022,5,0)),"",(VLOOKUP(K35,'KAYIT LİSTESİ'!$B$4:$H$1022,5,0)))</f>
        <v/>
      </c>
      <c r="O35" s="260" t="str">
        <f>IF(ISERROR(VLOOKUP(K35,'KAYIT LİSTESİ'!$B$4:$H$1022,6,0)),"",(VLOOKUP(K35,'KAYIT LİSTESİ'!$B$4:$H$1022,6,0)))</f>
        <v/>
      </c>
      <c r="P35" s="229"/>
    </row>
    <row r="36" spans="1:16" ht="36.75" customHeight="1">
      <c r="A36" s="47" t="s">
        <v>11</v>
      </c>
      <c r="B36" s="44" t="s">
        <v>75</v>
      </c>
      <c r="C36" s="44" t="s">
        <v>74</v>
      </c>
      <c r="D36" s="45" t="s">
        <v>12</v>
      </c>
      <c r="E36" s="46" t="s">
        <v>13</v>
      </c>
      <c r="F36" s="46" t="s">
        <v>179</v>
      </c>
      <c r="G36" s="44" t="s">
        <v>262</v>
      </c>
      <c r="H36" s="233"/>
      <c r="J36" s="68">
        <v>30</v>
      </c>
      <c r="K36" s="225" t="s">
        <v>579</v>
      </c>
      <c r="L36" s="227" t="str">
        <f>IF(ISERROR(VLOOKUP(K36,'KAYIT LİSTESİ'!$B$4:$H$1022,2,0)),"",(VLOOKUP(K36,'KAYIT LİSTESİ'!$B$4:$H$1022,2,0)))</f>
        <v/>
      </c>
      <c r="M36" s="228" t="str">
        <f>IF(ISERROR(VLOOKUP(K36,'KAYIT LİSTESİ'!$B$4:$H$1022,4,0)),"",(VLOOKUP(K36,'KAYIT LİSTESİ'!$B$4:$H$1022,4,0)))</f>
        <v/>
      </c>
      <c r="N36" s="260" t="str">
        <f>IF(ISERROR(VLOOKUP(K36,'KAYIT LİSTESİ'!$B$4:$H$1022,5,0)),"",(VLOOKUP(K36,'KAYIT LİSTESİ'!$B$4:$H$1022,5,0)))</f>
        <v/>
      </c>
      <c r="O36" s="260" t="str">
        <f>IF(ISERROR(VLOOKUP(K36,'KAYIT LİSTESİ'!$B$4:$H$1022,6,0)),"",(VLOOKUP(K36,'KAYIT LİSTESİ'!$B$4:$H$1022,6,0)))</f>
        <v/>
      </c>
      <c r="P36" s="229"/>
    </row>
    <row r="37" spans="1:16" ht="36.75" customHeight="1">
      <c r="A37" s="68">
        <v>1</v>
      </c>
      <c r="B37" s="225" t="s">
        <v>170</v>
      </c>
      <c r="C37" s="69" t="str">
        <f>IF(ISERROR(VLOOKUP(B37,'KAYIT LİSTESİ'!$B$4:$H$1022,2,0)),"",(VLOOKUP(B37,'KAYIT LİSTESİ'!$B$4:$H$1022,2,0)))</f>
        <v/>
      </c>
      <c r="D37" s="119" t="str">
        <f>IF(ISERROR(VLOOKUP(B37,'KAYIT LİSTESİ'!$B$4:$H$1022,4,0)),"",(VLOOKUP(B37,'KAYIT LİSTESİ'!$B$4:$H$1022,4,0)))</f>
        <v/>
      </c>
      <c r="E37" s="226" t="str">
        <f>IF(ISERROR(VLOOKUP(B37,'KAYIT LİSTESİ'!$B$4:$H$1022,5,0)),"",(VLOOKUP(B37,'KAYIT LİSTESİ'!$B$4:$H$1022,5,0)))</f>
        <v/>
      </c>
      <c r="F37" s="226" t="str">
        <f>IF(ISERROR(VLOOKUP(B37,'KAYIT LİSTESİ'!$B$4:$H$1022,6,0)),"",(VLOOKUP(B37,'KAYIT LİSTESİ'!$B$4:$H$1022,6,0)))</f>
        <v/>
      </c>
      <c r="G37" s="120"/>
      <c r="H37" s="233"/>
      <c r="J37" s="68">
        <v>31</v>
      </c>
      <c r="K37" s="225" t="s">
        <v>580</v>
      </c>
      <c r="L37" s="227" t="str">
        <f>IF(ISERROR(VLOOKUP(K37,'KAYIT LİSTESİ'!$B$4:$H$1022,2,0)),"",(VLOOKUP(K37,'KAYIT LİSTESİ'!$B$4:$H$1022,2,0)))</f>
        <v/>
      </c>
      <c r="M37" s="228" t="str">
        <f>IF(ISERROR(VLOOKUP(K37,'KAYIT LİSTESİ'!$B$4:$H$1022,4,0)),"",(VLOOKUP(K37,'KAYIT LİSTESİ'!$B$4:$H$1022,4,0)))</f>
        <v/>
      </c>
      <c r="N37" s="260" t="str">
        <f>IF(ISERROR(VLOOKUP(K37,'KAYIT LİSTESİ'!$B$4:$H$1022,5,0)),"",(VLOOKUP(K37,'KAYIT LİSTESİ'!$B$4:$H$1022,5,0)))</f>
        <v/>
      </c>
      <c r="O37" s="260" t="str">
        <f>IF(ISERROR(VLOOKUP(K37,'KAYIT LİSTESİ'!$B$4:$H$1022,6,0)),"",(VLOOKUP(K37,'KAYIT LİSTESİ'!$B$4:$H$1022,6,0)))</f>
        <v/>
      </c>
      <c r="P37" s="229"/>
    </row>
    <row r="38" spans="1:16" ht="36.75" customHeight="1">
      <c r="A38" s="68">
        <v>2</v>
      </c>
      <c r="B38" s="225" t="s">
        <v>171</v>
      </c>
      <c r="C38" s="69" t="str">
        <f>IF(ISERROR(VLOOKUP(B38,'KAYIT LİSTESİ'!$B$4:$H$1022,2,0)),"",(VLOOKUP(B38,'KAYIT LİSTESİ'!$B$4:$H$1022,2,0)))</f>
        <v/>
      </c>
      <c r="D38" s="119" t="str">
        <f>IF(ISERROR(VLOOKUP(B38,'KAYIT LİSTESİ'!$B$4:$H$1022,4,0)),"",(VLOOKUP(B38,'KAYIT LİSTESİ'!$B$4:$H$1022,4,0)))</f>
        <v/>
      </c>
      <c r="E38" s="226" t="str">
        <f>IF(ISERROR(VLOOKUP(B38,'KAYIT LİSTESİ'!$B$4:$H$1022,5,0)),"",(VLOOKUP(B38,'KAYIT LİSTESİ'!$B$4:$H$1022,5,0)))</f>
        <v/>
      </c>
      <c r="F38" s="226" t="str">
        <f>IF(ISERROR(VLOOKUP(B38,'KAYIT LİSTESİ'!$B$4:$H$1022,6,0)),"",(VLOOKUP(B38,'KAYIT LİSTESİ'!$B$4:$H$1022,6,0)))</f>
        <v/>
      </c>
      <c r="G38" s="120"/>
      <c r="H38" s="233"/>
      <c r="J38" s="68">
        <v>32</v>
      </c>
      <c r="K38" s="225" t="s">
        <v>581</v>
      </c>
      <c r="L38" s="227" t="str">
        <f>IF(ISERROR(VLOOKUP(K38,'KAYIT LİSTESİ'!$B$4:$H$1022,2,0)),"",(VLOOKUP(K38,'KAYIT LİSTESİ'!$B$4:$H$1022,2,0)))</f>
        <v/>
      </c>
      <c r="M38" s="228" t="str">
        <f>IF(ISERROR(VLOOKUP(K38,'KAYIT LİSTESİ'!$B$4:$H$1022,4,0)),"",(VLOOKUP(K38,'KAYIT LİSTESİ'!$B$4:$H$1022,4,0)))</f>
        <v/>
      </c>
      <c r="N38" s="260" t="str">
        <f>IF(ISERROR(VLOOKUP(K38,'KAYIT LİSTESİ'!$B$4:$H$1022,5,0)),"",(VLOOKUP(K38,'KAYIT LİSTESİ'!$B$4:$H$1022,5,0)))</f>
        <v/>
      </c>
      <c r="O38" s="260" t="str">
        <f>IF(ISERROR(VLOOKUP(K38,'KAYIT LİSTESİ'!$B$4:$H$1022,6,0)),"",(VLOOKUP(K38,'KAYIT LİSTESİ'!$B$4:$H$1022,6,0)))</f>
        <v/>
      </c>
      <c r="P38" s="229"/>
    </row>
    <row r="39" spans="1:16" ht="36.75" customHeight="1">
      <c r="A39" s="68">
        <v>3</v>
      </c>
      <c r="B39" s="225" t="s">
        <v>172</v>
      </c>
      <c r="C39" s="69" t="str">
        <f>IF(ISERROR(VLOOKUP(B39,'KAYIT LİSTESİ'!$B$4:$H$1022,2,0)),"",(VLOOKUP(B39,'KAYIT LİSTESİ'!$B$4:$H$1022,2,0)))</f>
        <v/>
      </c>
      <c r="D39" s="119" t="str">
        <f>IF(ISERROR(VLOOKUP(B39,'KAYIT LİSTESİ'!$B$4:$H$1022,4,0)),"",(VLOOKUP(B39,'KAYIT LİSTESİ'!$B$4:$H$1022,4,0)))</f>
        <v/>
      </c>
      <c r="E39" s="226" t="str">
        <f>IF(ISERROR(VLOOKUP(B39,'KAYIT LİSTESİ'!$B$4:$H$1022,5,0)),"",(VLOOKUP(B39,'KAYIT LİSTESİ'!$B$4:$H$1022,5,0)))</f>
        <v/>
      </c>
      <c r="F39" s="226" t="str">
        <f>IF(ISERROR(VLOOKUP(B39,'KAYIT LİSTESİ'!$B$4:$H$1022,6,0)),"",(VLOOKUP(B39,'KAYIT LİSTESİ'!$B$4:$H$1022,6,0)))</f>
        <v/>
      </c>
      <c r="G39" s="120"/>
      <c r="H39" s="233"/>
      <c r="J39" s="68">
        <v>33</v>
      </c>
      <c r="K39" s="225" t="s">
        <v>582</v>
      </c>
      <c r="L39" s="227" t="str">
        <f>IF(ISERROR(VLOOKUP(K39,'KAYIT LİSTESİ'!$B$4:$H$1022,2,0)),"",(VLOOKUP(K39,'KAYIT LİSTESİ'!$B$4:$H$1022,2,0)))</f>
        <v/>
      </c>
      <c r="M39" s="228" t="str">
        <f>IF(ISERROR(VLOOKUP(K39,'KAYIT LİSTESİ'!$B$4:$H$1022,4,0)),"",(VLOOKUP(K39,'KAYIT LİSTESİ'!$B$4:$H$1022,4,0)))</f>
        <v/>
      </c>
      <c r="N39" s="260" t="str">
        <f>IF(ISERROR(VLOOKUP(K39,'KAYIT LİSTESİ'!$B$4:$H$1022,5,0)),"",(VLOOKUP(K39,'KAYIT LİSTESİ'!$B$4:$H$1022,5,0)))</f>
        <v/>
      </c>
      <c r="O39" s="260" t="str">
        <f>IF(ISERROR(VLOOKUP(K39,'KAYIT LİSTESİ'!$B$4:$H$1022,6,0)),"",(VLOOKUP(K39,'KAYIT LİSTESİ'!$B$4:$H$1022,6,0)))</f>
        <v/>
      </c>
      <c r="P39" s="229"/>
    </row>
    <row r="40" spans="1:16" ht="36.75" customHeight="1">
      <c r="A40" s="68">
        <v>4</v>
      </c>
      <c r="B40" s="225" t="s">
        <v>173</v>
      </c>
      <c r="C40" s="69" t="str">
        <f>IF(ISERROR(VLOOKUP(B40,'KAYIT LİSTESİ'!$B$4:$H$1022,2,0)),"",(VLOOKUP(B40,'KAYIT LİSTESİ'!$B$4:$H$1022,2,0)))</f>
        <v/>
      </c>
      <c r="D40" s="119" t="str">
        <f>IF(ISERROR(VLOOKUP(B40,'KAYIT LİSTESİ'!$B$4:$H$1022,4,0)),"",(VLOOKUP(B40,'KAYIT LİSTESİ'!$B$4:$H$1022,4,0)))</f>
        <v/>
      </c>
      <c r="E40" s="226" t="str">
        <f>IF(ISERROR(VLOOKUP(B40,'KAYIT LİSTESİ'!$B$4:$H$1022,5,0)),"",(VLOOKUP(B40,'KAYIT LİSTESİ'!$B$4:$H$1022,5,0)))</f>
        <v/>
      </c>
      <c r="F40" s="226" t="str">
        <f>IF(ISERROR(VLOOKUP(B40,'KAYIT LİSTESİ'!$B$4:$H$1022,6,0)),"",(VLOOKUP(B40,'KAYIT LİSTESİ'!$B$4:$H$1022,6,0)))</f>
        <v/>
      </c>
      <c r="G40" s="120"/>
      <c r="H40" s="233"/>
      <c r="J40" s="68">
        <v>34</v>
      </c>
      <c r="K40" s="225" t="s">
        <v>583</v>
      </c>
      <c r="L40" s="227" t="str">
        <f>IF(ISERROR(VLOOKUP(K40,'KAYIT LİSTESİ'!$B$4:$H$1022,2,0)),"",(VLOOKUP(K40,'KAYIT LİSTESİ'!$B$4:$H$1022,2,0)))</f>
        <v/>
      </c>
      <c r="M40" s="228" t="str">
        <f>IF(ISERROR(VLOOKUP(K40,'KAYIT LİSTESİ'!$B$4:$H$1022,4,0)),"",(VLOOKUP(K40,'KAYIT LİSTESİ'!$B$4:$H$1022,4,0)))</f>
        <v/>
      </c>
      <c r="N40" s="260" t="str">
        <f>IF(ISERROR(VLOOKUP(K40,'KAYIT LİSTESİ'!$B$4:$H$1022,5,0)),"",(VLOOKUP(K40,'KAYIT LİSTESİ'!$B$4:$H$1022,5,0)))</f>
        <v/>
      </c>
      <c r="O40" s="260" t="str">
        <f>IF(ISERROR(VLOOKUP(K40,'KAYIT LİSTESİ'!$B$4:$H$1022,6,0)),"",(VLOOKUP(K40,'KAYIT LİSTESİ'!$B$4:$H$1022,6,0)))</f>
        <v/>
      </c>
      <c r="P40" s="229"/>
    </row>
    <row r="41" spans="1:16" ht="36.75" customHeight="1">
      <c r="A41" s="68">
        <v>5</v>
      </c>
      <c r="B41" s="225" t="s">
        <v>174</v>
      </c>
      <c r="C41" s="69" t="str">
        <f>IF(ISERROR(VLOOKUP(B41,'KAYIT LİSTESİ'!$B$4:$H$1022,2,0)),"",(VLOOKUP(B41,'KAYIT LİSTESİ'!$B$4:$H$1022,2,0)))</f>
        <v/>
      </c>
      <c r="D41" s="119" t="str">
        <f>IF(ISERROR(VLOOKUP(B41,'KAYIT LİSTESİ'!$B$4:$H$1022,4,0)),"",(VLOOKUP(B41,'KAYIT LİSTESİ'!$B$4:$H$1022,4,0)))</f>
        <v/>
      </c>
      <c r="E41" s="226" t="str">
        <f>IF(ISERROR(VLOOKUP(B41,'KAYIT LİSTESİ'!$B$4:$H$1022,5,0)),"",(VLOOKUP(B41,'KAYIT LİSTESİ'!$B$4:$H$1022,5,0)))</f>
        <v/>
      </c>
      <c r="F41" s="226" t="str">
        <f>IF(ISERROR(VLOOKUP(B41,'KAYIT LİSTESİ'!$B$4:$H$1022,6,0)),"",(VLOOKUP(B41,'KAYIT LİSTESİ'!$B$4:$H$1022,6,0)))</f>
        <v/>
      </c>
      <c r="G41" s="120"/>
      <c r="H41" s="233"/>
      <c r="J41" s="68">
        <v>35</v>
      </c>
      <c r="K41" s="225" t="s">
        <v>584</v>
      </c>
      <c r="L41" s="227" t="str">
        <f>IF(ISERROR(VLOOKUP(K41,'KAYIT LİSTESİ'!$B$4:$H$1022,2,0)),"",(VLOOKUP(K41,'KAYIT LİSTESİ'!$B$4:$H$1022,2,0)))</f>
        <v/>
      </c>
      <c r="M41" s="228" t="str">
        <f>IF(ISERROR(VLOOKUP(K41,'KAYIT LİSTESİ'!$B$4:$H$1022,4,0)),"",(VLOOKUP(K41,'KAYIT LİSTESİ'!$B$4:$H$1022,4,0)))</f>
        <v/>
      </c>
      <c r="N41" s="260" t="str">
        <f>IF(ISERROR(VLOOKUP(K41,'KAYIT LİSTESİ'!$B$4:$H$1022,5,0)),"",(VLOOKUP(K41,'KAYIT LİSTESİ'!$B$4:$H$1022,5,0)))</f>
        <v/>
      </c>
      <c r="O41" s="260" t="str">
        <f>IF(ISERROR(VLOOKUP(K41,'KAYIT LİSTESİ'!$B$4:$H$1022,6,0)),"",(VLOOKUP(K41,'KAYIT LİSTESİ'!$B$4:$H$1022,6,0)))</f>
        <v/>
      </c>
      <c r="P41" s="229"/>
    </row>
    <row r="42" spans="1:16" ht="36.75" customHeight="1">
      <c r="A42" s="68">
        <v>6</v>
      </c>
      <c r="B42" s="225" t="s">
        <v>175</v>
      </c>
      <c r="C42" s="69" t="str">
        <f>IF(ISERROR(VLOOKUP(B42,'KAYIT LİSTESİ'!$B$4:$H$1022,2,0)),"",(VLOOKUP(B42,'KAYIT LİSTESİ'!$B$4:$H$1022,2,0)))</f>
        <v/>
      </c>
      <c r="D42" s="119" t="str">
        <f>IF(ISERROR(VLOOKUP(B42,'KAYIT LİSTESİ'!$B$4:$H$1022,4,0)),"",(VLOOKUP(B42,'KAYIT LİSTESİ'!$B$4:$H$1022,4,0)))</f>
        <v/>
      </c>
      <c r="E42" s="226" t="str">
        <f>IF(ISERROR(VLOOKUP(B42,'KAYIT LİSTESİ'!$B$4:$H$1022,5,0)),"",(VLOOKUP(B42,'KAYIT LİSTESİ'!$B$4:$H$1022,5,0)))</f>
        <v/>
      </c>
      <c r="F42" s="226" t="str">
        <f>IF(ISERROR(VLOOKUP(B42,'KAYIT LİSTESİ'!$B$4:$H$1022,6,0)),"",(VLOOKUP(B42,'KAYIT LİSTESİ'!$B$4:$H$1022,6,0)))</f>
        <v/>
      </c>
      <c r="G42" s="120"/>
      <c r="H42" s="233"/>
      <c r="J42" s="68">
        <v>36</v>
      </c>
      <c r="K42" s="225" t="s">
        <v>585</v>
      </c>
      <c r="L42" s="227" t="str">
        <f>IF(ISERROR(VLOOKUP(K42,'KAYIT LİSTESİ'!$B$4:$H$1022,2,0)),"",(VLOOKUP(K42,'KAYIT LİSTESİ'!$B$4:$H$1022,2,0)))</f>
        <v/>
      </c>
      <c r="M42" s="228" t="str">
        <f>IF(ISERROR(VLOOKUP(K42,'KAYIT LİSTESİ'!$B$4:$H$1022,4,0)),"",(VLOOKUP(K42,'KAYIT LİSTESİ'!$B$4:$H$1022,4,0)))</f>
        <v/>
      </c>
      <c r="N42" s="260" t="str">
        <f>IF(ISERROR(VLOOKUP(K42,'KAYIT LİSTESİ'!$B$4:$H$1022,5,0)),"",(VLOOKUP(K42,'KAYIT LİSTESİ'!$B$4:$H$1022,5,0)))</f>
        <v/>
      </c>
      <c r="O42" s="260" t="str">
        <f>IF(ISERROR(VLOOKUP(K42,'KAYIT LİSTESİ'!$B$4:$H$1022,6,0)),"",(VLOOKUP(K42,'KAYIT LİSTESİ'!$B$4:$H$1022,6,0)))</f>
        <v/>
      </c>
      <c r="P42" s="229"/>
    </row>
    <row r="43" spans="1:16" ht="36.75" customHeight="1">
      <c r="A43" s="68">
        <v>7</v>
      </c>
      <c r="B43" s="225" t="s">
        <v>176</v>
      </c>
      <c r="C43" s="69" t="str">
        <f>IF(ISERROR(VLOOKUP(B43,'KAYIT LİSTESİ'!$B$4:$H$1022,2,0)),"",(VLOOKUP(B43,'KAYIT LİSTESİ'!$B$4:$H$1022,2,0)))</f>
        <v/>
      </c>
      <c r="D43" s="119" t="str">
        <f>IF(ISERROR(VLOOKUP(B43,'KAYIT LİSTESİ'!$B$4:$H$1022,4,0)),"",(VLOOKUP(B43,'KAYIT LİSTESİ'!$B$4:$H$1022,4,0)))</f>
        <v/>
      </c>
      <c r="E43" s="226" t="str">
        <f>IF(ISERROR(VLOOKUP(B43,'KAYIT LİSTESİ'!$B$4:$H$1022,5,0)),"",(VLOOKUP(B43,'KAYIT LİSTESİ'!$B$4:$H$1022,5,0)))</f>
        <v/>
      </c>
      <c r="F43" s="226" t="str">
        <f>IF(ISERROR(VLOOKUP(B43,'KAYIT LİSTESİ'!$B$4:$H$1022,6,0)),"",(VLOOKUP(B43,'KAYIT LİSTESİ'!$B$4:$H$1022,6,0)))</f>
        <v/>
      </c>
      <c r="G43" s="120"/>
      <c r="H43" s="233"/>
      <c r="J43" s="68">
        <v>37</v>
      </c>
      <c r="K43" s="225" t="s">
        <v>586</v>
      </c>
      <c r="L43" s="227" t="str">
        <f>IF(ISERROR(VLOOKUP(K43,'KAYIT LİSTESİ'!$B$4:$H$1022,2,0)),"",(VLOOKUP(K43,'KAYIT LİSTESİ'!$B$4:$H$1022,2,0)))</f>
        <v/>
      </c>
      <c r="M43" s="228" t="str">
        <f>IF(ISERROR(VLOOKUP(K43,'KAYIT LİSTESİ'!$B$4:$H$1022,4,0)),"",(VLOOKUP(K43,'KAYIT LİSTESİ'!$B$4:$H$1022,4,0)))</f>
        <v/>
      </c>
      <c r="N43" s="260" t="str">
        <f>IF(ISERROR(VLOOKUP(K43,'KAYIT LİSTESİ'!$B$4:$H$1022,5,0)),"",(VLOOKUP(K43,'KAYIT LİSTESİ'!$B$4:$H$1022,5,0)))</f>
        <v/>
      </c>
      <c r="O43" s="260" t="str">
        <f>IF(ISERROR(VLOOKUP(K43,'KAYIT LİSTESİ'!$B$4:$H$1022,6,0)),"",(VLOOKUP(K43,'KAYIT LİSTESİ'!$B$4:$H$1022,6,0)))</f>
        <v/>
      </c>
      <c r="P43" s="229"/>
    </row>
    <row r="44" spans="1:16" ht="36.75" customHeight="1">
      <c r="A44" s="68">
        <v>8</v>
      </c>
      <c r="B44" s="225" t="s">
        <v>177</v>
      </c>
      <c r="C44" s="69" t="str">
        <f>IF(ISERROR(VLOOKUP(B44,'KAYIT LİSTESİ'!$B$4:$H$1022,2,0)),"",(VLOOKUP(B44,'KAYIT LİSTESİ'!$B$4:$H$1022,2,0)))</f>
        <v/>
      </c>
      <c r="D44" s="119" t="str">
        <f>IF(ISERROR(VLOOKUP(B44,'KAYIT LİSTESİ'!$B$4:$H$1022,4,0)),"",(VLOOKUP(B44,'KAYIT LİSTESİ'!$B$4:$H$1022,4,0)))</f>
        <v/>
      </c>
      <c r="E44" s="226" t="str">
        <f>IF(ISERROR(VLOOKUP(B44,'KAYIT LİSTESİ'!$B$4:$H$1022,5,0)),"",(VLOOKUP(B44,'KAYIT LİSTESİ'!$B$4:$H$1022,5,0)))</f>
        <v/>
      </c>
      <c r="F44" s="226" t="str">
        <f>IF(ISERROR(VLOOKUP(B44,'KAYIT LİSTESİ'!$B$4:$H$1022,6,0)),"",(VLOOKUP(B44,'KAYIT LİSTESİ'!$B$4:$H$1022,6,0)))</f>
        <v/>
      </c>
      <c r="G44" s="120"/>
      <c r="H44" s="233"/>
      <c r="J44" s="68">
        <v>38</v>
      </c>
      <c r="K44" s="225" t="s">
        <v>587</v>
      </c>
      <c r="L44" s="227" t="str">
        <f>IF(ISERROR(VLOOKUP(K44,'KAYIT LİSTESİ'!$B$4:$H$1022,2,0)),"",(VLOOKUP(K44,'KAYIT LİSTESİ'!$B$4:$H$1022,2,0)))</f>
        <v/>
      </c>
      <c r="M44" s="228" t="str">
        <f>IF(ISERROR(VLOOKUP(K44,'KAYIT LİSTESİ'!$B$4:$H$1022,4,0)),"",(VLOOKUP(K44,'KAYIT LİSTESİ'!$B$4:$H$1022,4,0)))</f>
        <v/>
      </c>
      <c r="N44" s="260" t="str">
        <f>IF(ISERROR(VLOOKUP(K44,'KAYIT LİSTESİ'!$B$4:$H$1022,5,0)),"",(VLOOKUP(K44,'KAYIT LİSTESİ'!$B$4:$H$1022,5,0)))</f>
        <v/>
      </c>
      <c r="O44" s="260" t="str">
        <f>IF(ISERROR(VLOOKUP(K44,'KAYIT LİSTESİ'!$B$4:$H$1022,6,0)),"",(VLOOKUP(K44,'KAYIT LİSTESİ'!$B$4:$H$1022,6,0)))</f>
        <v/>
      </c>
      <c r="P44" s="229"/>
    </row>
    <row r="45" spans="1:16" ht="36.75" customHeight="1">
      <c r="A45" s="549" t="s">
        <v>429</v>
      </c>
      <c r="B45" s="549"/>
      <c r="C45" s="549"/>
      <c r="D45" s="549"/>
      <c r="E45" s="549"/>
      <c r="F45" s="549"/>
      <c r="G45" s="549"/>
      <c r="H45" s="235"/>
      <c r="J45" s="539" t="s">
        <v>430</v>
      </c>
      <c r="K45" s="539"/>
      <c r="L45" s="539"/>
      <c r="M45" s="539"/>
      <c r="N45" s="539"/>
      <c r="O45" s="539"/>
      <c r="P45" s="539"/>
    </row>
    <row r="46" spans="1:16" ht="36.75" customHeight="1">
      <c r="A46" s="546" t="s">
        <v>15</v>
      </c>
      <c r="B46" s="547"/>
      <c r="C46" s="547"/>
      <c r="D46" s="547"/>
      <c r="E46" s="547"/>
      <c r="F46" s="547"/>
      <c r="G46" s="547"/>
      <c r="H46" s="236"/>
      <c r="J46" s="540" t="s">
        <v>6</v>
      </c>
      <c r="K46" s="542"/>
      <c r="L46" s="540" t="s">
        <v>73</v>
      </c>
      <c r="M46" s="540" t="s">
        <v>19</v>
      </c>
      <c r="N46" s="540" t="s">
        <v>7</v>
      </c>
      <c r="O46" s="540" t="s">
        <v>178</v>
      </c>
      <c r="P46" s="540" t="s">
        <v>262</v>
      </c>
    </row>
    <row r="47" spans="1:16" ht="36.75" customHeight="1">
      <c r="A47" s="47" t="s">
        <v>11</v>
      </c>
      <c r="B47" s="44" t="s">
        <v>75</v>
      </c>
      <c r="C47" s="44" t="s">
        <v>74</v>
      </c>
      <c r="D47" s="45" t="s">
        <v>12</v>
      </c>
      <c r="E47" s="46" t="s">
        <v>13</v>
      </c>
      <c r="F47" s="46" t="s">
        <v>179</v>
      </c>
      <c r="G47" s="44" t="s">
        <v>262</v>
      </c>
      <c r="H47" s="237"/>
      <c r="J47" s="541"/>
      <c r="K47" s="542"/>
      <c r="L47" s="541"/>
      <c r="M47" s="541"/>
      <c r="N47" s="541"/>
      <c r="O47" s="541"/>
      <c r="P47" s="541"/>
    </row>
    <row r="48" spans="1:16" ht="36.75" customHeight="1">
      <c r="A48" s="21">
        <v>1</v>
      </c>
      <c r="B48" s="22" t="s">
        <v>275</v>
      </c>
      <c r="C48" s="23">
        <f>IF(ISERROR(VLOOKUP(B48,'KAYIT LİSTESİ'!$B$4:$H$1022,2,0)),"",(VLOOKUP(B48,'KAYIT LİSTESİ'!$B$4:$H$1022,2,0)))</f>
        <v>0</v>
      </c>
      <c r="D48" s="24">
        <f>IF(ISERROR(VLOOKUP(B48,'KAYIT LİSTESİ'!$B$4:$H$1022,4,0)),"",(VLOOKUP(B48,'KAYIT LİSTESİ'!$B$4:$H$1022,4,0)))</f>
        <v>37053</v>
      </c>
      <c r="E48" s="48" t="str">
        <f>IF(ISERROR(VLOOKUP(B48,'KAYIT LİSTESİ'!$B$4:$H$1022,5,0)),"",(VLOOKUP(B48,'KAYIT LİSTESİ'!$B$4:$H$1022,5,0)))</f>
        <v>MEHMET NURİ KARATAŞ</v>
      </c>
      <c r="F48" s="48" t="str">
        <f>IF(ISERROR(VLOOKUP(B48,'KAYIT LİSTESİ'!$B$4:$H$1022,6,0)),"",(VLOOKUP(B48,'KAYIT LİSTESİ'!$B$4:$H$1022,6,0)))</f>
        <v>MUŞ NAMIK KEMAL YBO</v>
      </c>
      <c r="G48" s="25"/>
      <c r="H48" s="238"/>
      <c r="J48" s="91">
        <v>1</v>
      </c>
      <c r="K48" s="92" t="s">
        <v>431</v>
      </c>
      <c r="L48" s="93">
        <f>IF(ISERROR(VLOOKUP(K48,'KAYIT LİSTESİ'!$B$4:$H$1022,2,0)),"",(VLOOKUP(K48,'KAYIT LİSTESİ'!$B$4:$H$1022,2,0)))</f>
        <v>0</v>
      </c>
      <c r="M48" s="94">
        <f>IF(ISERROR(VLOOKUP(K48,'KAYIT LİSTESİ'!$B$4:$H$1022,4,0)),"",(VLOOKUP(K48,'KAYIT LİSTESİ'!$B$4:$H$1022,4,0)))</f>
        <v>36540</v>
      </c>
      <c r="N48" s="193" t="str">
        <f>IF(ISERROR(VLOOKUP(K48,'KAYIT LİSTESİ'!$B$4:$H$1022,5,0)),"",(VLOOKUP(K48,'KAYIT LİSTESİ'!$B$4:$H$1022,5,0)))</f>
        <v>MELEK TAŞ</v>
      </c>
      <c r="O48" s="193" t="str">
        <f>IF(ISERROR(VLOOKUP(K48,'KAYIT LİSTESİ'!$B$4:$H$1022,6,0)),"",(VLOOKUP(K48,'KAYIT LİSTESİ'!$B$4:$H$1022,6,0)))</f>
        <v>SİİRT OSMAN DEMİR ORTAOKULU</v>
      </c>
      <c r="P48" s="229"/>
    </row>
    <row r="49" spans="1:16" ht="36.75" customHeight="1">
      <c r="A49" s="21">
        <v>2</v>
      </c>
      <c r="B49" s="22" t="s">
        <v>276</v>
      </c>
      <c r="C49" s="23">
        <f>IF(ISERROR(VLOOKUP(B49,'KAYIT LİSTESİ'!$B$4:$H$1022,2,0)),"",(VLOOKUP(B49,'KAYIT LİSTESİ'!$B$4:$H$1022,2,0)))</f>
        <v>0</v>
      </c>
      <c r="D49" s="24">
        <f>IF(ISERROR(VLOOKUP(B49,'KAYIT LİSTESİ'!$B$4:$H$1022,4,0)),"",(VLOOKUP(B49,'KAYIT LİSTESİ'!$B$4:$H$1022,4,0)))</f>
        <v>36526</v>
      </c>
      <c r="E49" s="48" t="str">
        <f>IF(ISERROR(VLOOKUP(B49,'KAYIT LİSTESİ'!$B$4:$H$1022,5,0)),"",(VLOOKUP(B49,'KAYIT LİSTESİ'!$B$4:$H$1022,5,0)))</f>
        <v>HAMZA ŞİMŞEK</v>
      </c>
      <c r="F49" s="48" t="str">
        <f>IF(ISERROR(VLOOKUP(B49,'KAYIT LİSTESİ'!$B$4:$H$1022,6,0)),"",(VLOOKUP(B49,'KAYIT LİSTESİ'!$B$4:$H$1022,6,0)))</f>
        <v>İSTANBUL NAMIKKEMAL O O</v>
      </c>
      <c r="G49" s="25"/>
      <c r="H49" s="238"/>
      <c r="J49" s="91">
        <v>2</v>
      </c>
      <c r="K49" s="92" t="s">
        <v>432</v>
      </c>
      <c r="L49" s="93">
        <f>IF(ISERROR(VLOOKUP(K49,'KAYIT LİSTESİ'!$B$4:$H$1022,2,0)),"",(VLOOKUP(K49,'KAYIT LİSTESİ'!$B$4:$H$1022,2,0)))</f>
        <v>0</v>
      </c>
      <c r="M49" s="94">
        <f>IF(ISERROR(VLOOKUP(K49,'KAYIT LİSTESİ'!$B$4:$H$1022,4,0)),"",(VLOOKUP(K49,'KAYIT LİSTESİ'!$B$4:$H$1022,4,0)))</f>
        <v>37053</v>
      </c>
      <c r="N49" s="193" t="str">
        <f>IF(ISERROR(VLOOKUP(K49,'KAYIT LİSTESİ'!$B$4:$H$1022,5,0)),"",(VLOOKUP(K49,'KAYIT LİSTESİ'!$B$4:$H$1022,5,0)))</f>
        <v>MEHMET NURİ KARATAŞ</v>
      </c>
      <c r="O49" s="193" t="str">
        <f>IF(ISERROR(VLOOKUP(K49,'KAYIT LİSTESİ'!$B$4:$H$1022,6,0)),"",(VLOOKUP(K49,'KAYIT LİSTESİ'!$B$4:$H$1022,6,0)))</f>
        <v>MUŞ NAMIK KEMAL YBO</v>
      </c>
      <c r="P49" s="229"/>
    </row>
    <row r="50" spans="1:16" ht="36.75" customHeight="1">
      <c r="A50" s="21">
        <v>3</v>
      </c>
      <c r="B50" s="22" t="s">
        <v>277</v>
      </c>
      <c r="C50" s="23">
        <f>IF(ISERROR(VLOOKUP(B50,'KAYIT LİSTESİ'!$B$4:$H$1022,2,0)),"",(VLOOKUP(B50,'KAYIT LİSTESİ'!$B$4:$H$1022,2,0)))</f>
        <v>0</v>
      </c>
      <c r="D50" s="24">
        <f>IF(ISERROR(VLOOKUP(B50,'KAYIT LİSTESİ'!$B$4:$H$1022,4,0)),"",(VLOOKUP(B50,'KAYIT LİSTESİ'!$B$4:$H$1022,4,0)))</f>
        <v>36683</v>
      </c>
      <c r="E50" s="48" t="str">
        <f>IF(ISERROR(VLOOKUP(B50,'KAYIT LİSTESİ'!$B$4:$H$1022,5,0)),"",(VLOOKUP(B50,'KAYIT LİSTESİ'!$B$4:$H$1022,5,0)))</f>
        <v>M. BATUHAN TAŞAR</v>
      </c>
      <c r="F50" s="48" t="str">
        <f>IF(ISERROR(VLOOKUP(B50,'KAYIT LİSTESİ'!$B$4:$H$1022,6,0)),"",(VLOOKUP(B50,'KAYIT LİSTESİ'!$B$4:$H$1022,6,0)))</f>
        <v>İSTANBUL-PENDİK 75.YIL MESUT YILMAZ ORTA O.</v>
      </c>
      <c r="G50" s="25"/>
      <c r="H50" s="238"/>
      <c r="J50" s="91">
        <v>3</v>
      </c>
      <c r="K50" s="92" t="s">
        <v>433</v>
      </c>
      <c r="L50" s="93">
        <f>IF(ISERROR(VLOOKUP(K50,'KAYIT LİSTESİ'!$B$4:$H$1022,2,0)),"",(VLOOKUP(K50,'KAYIT LİSTESİ'!$B$4:$H$1022,2,0)))</f>
        <v>0</v>
      </c>
      <c r="M50" s="94">
        <f>IF(ISERROR(VLOOKUP(K50,'KAYIT LİSTESİ'!$B$4:$H$1022,4,0)),"",(VLOOKUP(K50,'KAYIT LİSTESİ'!$B$4:$H$1022,4,0)))</f>
        <v>36586</v>
      </c>
      <c r="N50" s="193" t="str">
        <f>IF(ISERROR(VLOOKUP(K50,'KAYIT LİSTESİ'!$B$4:$H$1022,5,0)),"",(VLOOKUP(K50,'KAYIT LİSTESİ'!$B$4:$H$1022,5,0)))</f>
        <v>CAN ÖLPER</v>
      </c>
      <c r="O50" s="193" t="str">
        <f>IF(ISERROR(VLOOKUP(K50,'KAYIT LİSTESİ'!$B$4:$H$1022,6,0)),"",(VLOOKUP(K50,'KAYIT LİSTESİ'!$B$4:$H$1022,6,0)))</f>
        <v>ADANA ŞEHIT İDRIS GÜLER ORTAOKULU</v>
      </c>
      <c r="P50" s="229"/>
    </row>
    <row r="51" spans="1:16" ht="36.75" customHeight="1">
      <c r="A51" s="21">
        <v>4</v>
      </c>
      <c r="B51" s="22" t="s">
        <v>278</v>
      </c>
      <c r="C51" s="23">
        <f>IF(ISERROR(VLOOKUP(B51,'KAYIT LİSTESİ'!$B$4:$H$1022,2,0)),"",(VLOOKUP(B51,'KAYIT LİSTESİ'!$B$4:$H$1022,2,0)))</f>
        <v>0</v>
      </c>
      <c r="D51" s="24">
        <f>IF(ISERROR(VLOOKUP(B51,'KAYIT LİSTESİ'!$B$4:$H$1022,4,0)),"",(VLOOKUP(B51,'KAYIT LİSTESİ'!$B$4:$H$1022,4,0)))</f>
        <v>36892</v>
      </c>
      <c r="E51" s="48" t="str">
        <f>IF(ISERROR(VLOOKUP(B51,'KAYIT LİSTESİ'!$B$4:$H$1022,5,0)),"",(VLOOKUP(B51,'KAYIT LİSTESİ'!$B$4:$H$1022,5,0)))</f>
        <v>A. SAMET SÖKMEN</v>
      </c>
      <c r="F51" s="48" t="str">
        <f>IF(ISERROR(VLOOKUP(B51,'KAYIT LİSTESİ'!$B$4:$H$1022,6,0)),"",(VLOOKUP(B51,'KAYIT LİSTESİ'!$B$4:$H$1022,6,0)))</f>
        <v>GAZİANTEP HATİCE BÜYÜKBEŞE ORT.</v>
      </c>
      <c r="G51" s="25"/>
      <c r="H51" s="238"/>
      <c r="J51" s="91">
        <v>4</v>
      </c>
      <c r="K51" s="92" t="s">
        <v>434</v>
      </c>
      <c r="L51" s="93">
        <f>IF(ISERROR(VLOOKUP(K51,'KAYIT LİSTESİ'!$B$4:$H$1022,2,0)),"",(VLOOKUP(K51,'KAYIT LİSTESİ'!$B$4:$H$1022,2,0)))</f>
        <v>0</v>
      </c>
      <c r="M51" s="94">
        <f>IF(ISERROR(VLOOKUP(K51,'KAYIT LİSTESİ'!$B$4:$H$1022,4,0)),"",(VLOOKUP(K51,'KAYIT LİSTESİ'!$B$4:$H$1022,4,0)))</f>
        <v>36526</v>
      </c>
      <c r="N51" s="193" t="str">
        <f>IF(ISERROR(VLOOKUP(K51,'KAYIT LİSTESİ'!$B$4:$H$1022,5,0)),"",(VLOOKUP(K51,'KAYIT LİSTESİ'!$B$4:$H$1022,5,0)))</f>
        <v>MUSA KENBEN</v>
      </c>
      <c r="O51" s="193" t="str">
        <f>IF(ISERROR(VLOOKUP(K51,'KAYIT LİSTESİ'!$B$4:$H$1022,6,0)),"",(VLOOKUP(K51,'KAYIT LİSTESİ'!$B$4:$H$1022,6,0)))</f>
        <v>İSTANBUL NAMIKKEMAL O O</v>
      </c>
      <c r="P51" s="229"/>
    </row>
    <row r="52" spans="1:16" ht="36.75" customHeight="1">
      <c r="A52" s="21">
        <v>5</v>
      </c>
      <c r="B52" s="22" t="s">
        <v>279</v>
      </c>
      <c r="C52" s="23">
        <f>IF(ISERROR(VLOOKUP(B52,'KAYIT LİSTESİ'!$B$4:$H$1022,2,0)),"",(VLOOKUP(B52,'KAYIT LİSTESİ'!$B$4:$H$1022,2,0)))</f>
        <v>0</v>
      </c>
      <c r="D52" s="24">
        <f>IF(ISERROR(VLOOKUP(B52,'KAYIT LİSTESİ'!$B$4:$H$1022,4,0)),"",(VLOOKUP(B52,'KAYIT LİSTESİ'!$B$4:$H$1022,4,0)))</f>
        <v>37062</v>
      </c>
      <c r="E52" s="48" t="str">
        <f>IF(ISERROR(VLOOKUP(B52,'KAYIT LİSTESİ'!$B$4:$H$1022,5,0)),"",(VLOOKUP(B52,'KAYIT LİSTESİ'!$B$4:$H$1022,5,0)))</f>
        <v>GÖKHAN BEŞİR</v>
      </c>
      <c r="F52" s="48" t="str">
        <f>IF(ISERROR(VLOOKUP(B52,'KAYIT LİSTESİ'!$B$4:$H$1022,6,0)),"",(VLOOKUP(B52,'KAYIT LİSTESİ'!$B$4:$H$1022,6,0)))</f>
        <v>SAMSUN- İLKADIM TICARET VE SANAYI ODASI  ORTAOKULU</v>
      </c>
      <c r="G52" s="25"/>
      <c r="H52" s="238"/>
      <c r="J52" s="91">
        <v>5</v>
      </c>
      <c r="K52" s="92" t="s">
        <v>435</v>
      </c>
      <c r="L52" s="93">
        <f>IF(ISERROR(VLOOKUP(K52,'KAYIT LİSTESİ'!$B$4:$H$1022,2,0)),"",(VLOOKUP(K52,'KAYIT LİSTESİ'!$B$4:$H$1022,2,0)))</f>
        <v>0</v>
      </c>
      <c r="M52" s="94">
        <f>IF(ISERROR(VLOOKUP(K52,'KAYIT LİSTESİ'!$B$4:$H$1022,4,0)),"",(VLOOKUP(K52,'KAYIT LİSTESİ'!$B$4:$H$1022,4,0)))</f>
        <v>37019</v>
      </c>
      <c r="N52" s="193" t="str">
        <f>IF(ISERROR(VLOOKUP(K52,'KAYIT LİSTESİ'!$B$4:$H$1022,5,0)),"",(VLOOKUP(K52,'KAYIT LİSTESİ'!$B$4:$H$1022,5,0)))</f>
        <v>ÖMER ERKAN</v>
      </c>
      <c r="O52" s="193" t="str">
        <f>IF(ISERROR(VLOOKUP(K52,'KAYIT LİSTESİ'!$B$4:$H$1022,6,0)),"",(VLOOKUP(K52,'KAYIT LİSTESİ'!$B$4:$H$1022,6,0)))</f>
        <v>İZMİR-EVİN LEBLEBİCİOĞLU ORTAOKULU</v>
      </c>
      <c r="P52" s="229"/>
    </row>
    <row r="53" spans="1:16" ht="36.75" customHeight="1">
      <c r="A53" s="21">
        <v>6</v>
      </c>
      <c r="B53" s="22" t="s">
        <v>280</v>
      </c>
      <c r="C53" s="23">
        <f>IF(ISERROR(VLOOKUP(B53,'KAYIT LİSTESİ'!$B$4:$H$1022,2,0)),"",(VLOOKUP(B53,'KAYIT LİSTESİ'!$B$4:$H$1022,2,0)))</f>
        <v>0</v>
      </c>
      <c r="D53" s="24">
        <f>IF(ISERROR(VLOOKUP(B53,'KAYIT LİSTESİ'!$B$4:$H$1022,4,0)),"",(VLOOKUP(B53,'KAYIT LİSTESİ'!$B$4:$H$1022,4,0)))</f>
        <v>36529</v>
      </c>
      <c r="E53" s="48" t="str">
        <f>IF(ISERROR(VLOOKUP(B53,'KAYIT LİSTESİ'!$B$4:$H$1022,5,0)),"",(VLOOKUP(B53,'KAYIT LİSTESİ'!$B$4:$H$1022,5,0)))</f>
        <v>MUSTAFA BAYRAKDAR</v>
      </c>
      <c r="F53" s="48" t="str">
        <f>IF(ISERROR(VLOOKUP(B53,'KAYIT LİSTESİ'!$B$4:$H$1022,6,0)),"",(VLOOKUP(B53,'KAYIT LİSTESİ'!$B$4:$H$1022,6,0)))</f>
        <v>İZMİR-EVİN LEBLEBİCİOĞLU ORTAOKULU</v>
      </c>
      <c r="G53" s="25"/>
      <c r="H53" s="238"/>
      <c r="J53" s="91">
        <v>6</v>
      </c>
      <c r="K53" s="92" t="s">
        <v>436</v>
      </c>
      <c r="L53" s="93">
        <f>IF(ISERROR(VLOOKUP(K53,'KAYIT LİSTESİ'!$B$4:$H$1022,2,0)),"",(VLOOKUP(K53,'KAYIT LİSTESİ'!$B$4:$H$1022,2,0)))</f>
        <v>0</v>
      </c>
      <c r="M53" s="94">
        <f>IF(ISERROR(VLOOKUP(K53,'KAYIT LİSTESİ'!$B$4:$H$1022,4,0)),"",(VLOOKUP(K53,'KAYIT LİSTESİ'!$B$4:$H$1022,4,0)))</f>
        <v>36715</v>
      </c>
      <c r="N53" s="193" t="str">
        <f>IF(ISERROR(VLOOKUP(K53,'KAYIT LİSTESİ'!$B$4:$H$1022,5,0)),"",(VLOOKUP(K53,'KAYIT LİSTESİ'!$B$4:$H$1022,5,0)))</f>
        <v>TAHA CEM SERBEST</v>
      </c>
      <c r="O53" s="193" t="str">
        <f>IF(ISERROR(VLOOKUP(K53,'KAYIT LİSTESİ'!$B$4:$H$1022,6,0)),"",(VLOOKUP(K53,'KAYIT LİSTESİ'!$B$4:$H$1022,6,0)))</f>
        <v>İSTANBUL-PENDİK 75.YIL MESUT YILMAZ ORTA O.</v>
      </c>
      <c r="P53" s="229"/>
    </row>
    <row r="54" spans="1:16" ht="36.75" customHeight="1">
      <c r="A54" s="21">
        <v>7</v>
      </c>
      <c r="B54" s="22" t="s">
        <v>281</v>
      </c>
      <c r="C54" s="23">
        <f>IF(ISERROR(VLOOKUP(B54,'KAYIT LİSTESİ'!$B$4:$H$1022,2,0)),"",(VLOOKUP(B54,'KAYIT LİSTESİ'!$B$4:$H$1022,2,0)))</f>
        <v>0</v>
      </c>
      <c r="D54" s="24">
        <f>IF(ISERROR(VLOOKUP(B54,'KAYIT LİSTESİ'!$B$4:$H$1022,4,0)),"",(VLOOKUP(B54,'KAYIT LİSTESİ'!$B$4:$H$1022,4,0)))</f>
        <v>36534</v>
      </c>
      <c r="E54" s="48" t="str">
        <f>IF(ISERROR(VLOOKUP(B54,'KAYIT LİSTESİ'!$B$4:$H$1022,5,0)),"",(VLOOKUP(B54,'KAYIT LİSTESİ'!$B$4:$H$1022,5,0)))</f>
        <v>HASAN SALIK</v>
      </c>
      <c r="F54" s="48" t="str">
        <f>IF(ISERROR(VLOOKUP(B54,'KAYIT LİSTESİ'!$B$4:$H$1022,6,0)),"",(VLOOKUP(B54,'KAYIT LİSTESİ'!$B$4:$H$1022,6,0)))</f>
        <v>ADANA ŞEHIT İDRIS GÜLER ORTAOKULU</v>
      </c>
      <c r="G54" s="25"/>
      <c r="H54" s="238"/>
      <c r="J54" s="91">
        <v>7</v>
      </c>
      <c r="K54" s="92" t="s">
        <v>437</v>
      </c>
      <c r="L54" s="93">
        <f>IF(ISERROR(VLOOKUP(K54,'KAYIT LİSTESİ'!$B$4:$H$1022,2,0)),"",(VLOOKUP(K54,'KAYIT LİSTESİ'!$B$4:$H$1022,2,0)))</f>
        <v>0</v>
      </c>
      <c r="M54" s="94">
        <f>IF(ISERROR(VLOOKUP(K54,'KAYIT LİSTESİ'!$B$4:$H$1022,4,0)),"",(VLOOKUP(K54,'KAYIT LİSTESİ'!$B$4:$H$1022,4,0)))</f>
        <v>36749</v>
      </c>
      <c r="N54" s="193" t="str">
        <f>IF(ISERROR(VLOOKUP(K54,'KAYIT LİSTESİ'!$B$4:$H$1022,5,0)),"",(VLOOKUP(K54,'KAYIT LİSTESİ'!$B$4:$H$1022,5,0)))</f>
        <v>YUSUF M. ORAN</v>
      </c>
      <c r="O54" s="193" t="str">
        <f>IF(ISERROR(VLOOKUP(K54,'KAYIT LİSTESİ'!$B$4:$H$1022,6,0)),"",(VLOOKUP(K54,'KAYIT LİSTESİ'!$B$4:$H$1022,6,0)))</f>
        <v>SAMSUN- İLKADIM TICARET VE SANAYI ODASI  ORTAOKULU</v>
      </c>
      <c r="P54" s="229"/>
    </row>
    <row r="55" spans="1:16" ht="36.75" customHeight="1">
      <c r="A55" s="21">
        <v>8</v>
      </c>
      <c r="B55" s="22" t="s">
        <v>282</v>
      </c>
      <c r="C55" s="23">
        <f>IF(ISERROR(VLOOKUP(B55,'KAYIT LİSTESİ'!$B$4:$H$1022,2,0)),"",(VLOOKUP(B55,'KAYIT LİSTESİ'!$B$4:$H$1022,2,0)))</f>
        <v>0</v>
      </c>
      <c r="D55" s="24">
        <f>IF(ISERROR(VLOOKUP(B55,'KAYIT LİSTESİ'!$B$4:$H$1022,4,0)),"",(VLOOKUP(B55,'KAYIT LİSTESİ'!$B$4:$H$1022,4,0)))</f>
        <v>36784</v>
      </c>
      <c r="E55" s="48" t="str">
        <f>IF(ISERROR(VLOOKUP(B55,'KAYIT LİSTESİ'!$B$4:$H$1022,5,0)),"",(VLOOKUP(B55,'KAYIT LİSTESİ'!$B$4:$H$1022,5,0)))</f>
        <v>YUSUF İNAN</v>
      </c>
      <c r="F55" s="48" t="str">
        <f>IF(ISERROR(VLOOKUP(B55,'KAYIT LİSTESİ'!$B$4:$H$1022,6,0)),"",(VLOOKUP(B55,'KAYIT LİSTESİ'!$B$4:$H$1022,6,0)))</f>
        <v>SİİRT OSMAN DEMİR ORTAOKULU</v>
      </c>
      <c r="G55" s="25"/>
      <c r="H55" s="238"/>
      <c r="J55" s="91">
        <v>8</v>
      </c>
      <c r="K55" s="92" t="s">
        <v>438</v>
      </c>
      <c r="L55" s="93">
        <f>IF(ISERROR(VLOOKUP(K55,'KAYIT LİSTESİ'!$B$4:$H$1022,2,0)),"",(VLOOKUP(K55,'KAYIT LİSTESİ'!$B$4:$H$1022,2,0)))</f>
        <v>0</v>
      </c>
      <c r="M55" s="94">
        <f>IF(ISERROR(VLOOKUP(K55,'KAYIT LİSTESİ'!$B$4:$H$1022,4,0)),"",(VLOOKUP(K55,'KAYIT LİSTESİ'!$B$4:$H$1022,4,0)))</f>
        <v>36526</v>
      </c>
      <c r="N55" s="193" t="str">
        <f>IF(ISERROR(VLOOKUP(K55,'KAYIT LİSTESİ'!$B$4:$H$1022,5,0)),"",(VLOOKUP(K55,'KAYIT LİSTESİ'!$B$4:$H$1022,5,0)))</f>
        <v>ÖKKEŞ FURKAN KARAKUZULU</v>
      </c>
      <c r="O55" s="193" t="str">
        <f>IF(ISERROR(VLOOKUP(K55,'KAYIT LİSTESİ'!$B$4:$H$1022,6,0)),"",(VLOOKUP(K55,'KAYIT LİSTESİ'!$B$4:$H$1022,6,0)))</f>
        <v>GAZİANTEP HATİCE BÜYÜKBEŞE ORT.</v>
      </c>
      <c r="P55" s="229"/>
    </row>
    <row r="56" spans="1:16" ht="36.75" customHeight="1">
      <c r="A56" s="546" t="s">
        <v>16</v>
      </c>
      <c r="B56" s="547"/>
      <c r="C56" s="547"/>
      <c r="D56" s="547"/>
      <c r="E56" s="547"/>
      <c r="F56" s="547"/>
      <c r="G56" s="547"/>
      <c r="H56" s="236"/>
      <c r="J56" s="91">
        <v>9</v>
      </c>
      <c r="K56" s="92" t="s">
        <v>439</v>
      </c>
      <c r="L56" s="93">
        <f>IF(ISERROR(VLOOKUP(K56,'KAYIT LİSTESİ'!$B$4:$H$1022,2,0)),"",(VLOOKUP(K56,'KAYIT LİSTESİ'!$B$4:$H$1022,2,0)))</f>
        <v>0</v>
      </c>
      <c r="M56" s="94">
        <f>IF(ISERROR(VLOOKUP(K56,'KAYIT LİSTESİ'!$B$4:$H$1022,4,0)),"",(VLOOKUP(K56,'KAYIT LİSTESİ'!$B$4:$H$1022,4,0)))</f>
        <v>36603</v>
      </c>
      <c r="N56" s="193" t="str">
        <f>IF(ISERROR(VLOOKUP(K56,'KAYIT LİSTESİ'!$B$4:$H$1022,5,0)),"",(VLOOKUP(K56,'KAYIT LİSTESİ'!$B$4:$H$1022,5,0)))</f>
        <v>MESUT GOZUM</v>
      </c>
      <c r="O56" s="193" t="str">
        <f>IF(ISERROR(VLOOKUP(K56,'KAYIT LİSTESİ'!$B$4:$H$1022,6,0)),"",(VLOOKUP(K56,'KAYIT LİSTESİ'!$B$4:$H$1022,6,0)))</f>
        <v>BURSA ZÜBEYDE HANIM ORTAOKULU</v>
      </c>
      <c r="P56" s="229"/>
    </row>
    <row r="57" spans="1:16" ht="36.75" customHeight="1">
      <c r="A57" s="47" t="s">
        <v>11</v>
      </c>
      <c r="B57" s="44" t="s">
        <v>75</v>
      </c>
      <c r="C57" s="44" t="s">
        <v>74</v>
      </c>
      <c r="D57" s="45" t="s">
        <v>12</v>
      </c>
      <c r="E57" s="46" t="s">
        <v>13</v>
      </c>
      <c r="F57" s="46" t="s">
        <v>179</v>
      </c>
      <c r="G57" s="44" t="s">
        <v>262</v>
      </c>
      <c r="H57" s="237"/>
      <c r="J57" s="91">
        <v>10</v>
      </c>
      <c r="K57" s="92" t="s">
        <v>440</v>
      </c>
      <c r="L57" s="93">
        <f>IF(ISERROR(VLOOKUP(K57,'KAYIT LİSTESİ'!$B$4:$H$1022,2,0)),"",(VLOOKUP(K57,'KAYIT LİSTESİ'!$B$4:$H$1022,2,0)))</f>
        <v>0</v>
      </c>
      <c r="M57" s="94">
        <f>IF(ISERROR(VLOOKUP(K57,'KAYIT LİSTESİ'!$B$4:$H$1022,4,0)),"",(VLOOKUP(K57,'KAYIT LİSTESİ'!$B$4:$H$1022,4,0)))</f>
        <v>36526</v>
      </c>
      <c r="N57" s="193" t="str">
        <f>IF(ISERROR(VLOOKUP(K57,'KAYIT LİSTESİ'!$B$4:$H$1022,5,0)),"",(VLOOKUP(K57,'KAYIT LİSTESİ'!$B$4:$H$1022,5,0)))</f>
        <v>ALPEREN KILIÇARSLAN</v>
      </c>
      <c r="O57" s="193" t="str">
        <f>IF(ISERROR(VLOOKUP(K57,'KAYIT LİSTESİ'!$B$4:$H$1022,6,0)),"",(VLOOKUP(K57,'KAYIT LİSTESİ'!$B$4:$H$1022,6,0)))</f>
        <v>ANKARA MEHMET EMİN YURDAKUL ORTAOKULU</v>
      </c>
      <c r="P57" s="229"/>
    </row>
    <row r="58" spans="1:16" ht="36.75" customHeight="1">
      <c r="A58" s="21">
        <v>1</v>
      </c>
      <c r="B58" s="22" t="s">
        <v>283</v>
      </c>
      <c r="C58" s="23">
        <f>IF(ISERROR(VLOOKUP(B58,'KAYIT LİSTESİ'!$B$4:$H$1022,2,0)),"",(VLOOKUP(B58,'KAYIT LİSTESİ'!$B$4:$H$1022,2,0)))</f>
        <v>0</v>
      </c>
      <c r="D58" s="24">
        <f>IF(ISERROR(VLOOKUP(B58,'KAYIT LİSTESİ'!$B$4:$H$1022,4,0)),"",(VLOOKUP(B58,'KAYIT LİSTESİ'!$B$4:$H$1022,4,0)))</f>
        <v>36526</v>
      </c>
      <c r="E58" s="48" t="str">
        <f>IF(ISERROR(VLOOKUP(B58,'KAYIT LİSTESİ'!$B$4:$H$1022,5,0)),"",(VLOOKUP(B58,'KAYIT LİSTESİ'!$B$4:$H$1022,5,0)))</f>
        <v>BURAK ALTAY</v>
      </c>
      <c r="F58" s="48" t="str">
        <f>IF(ISERROR(VLOOKUP(B58,'KAYIT LİSTESİ'!$B$4:$H$1022,6,0)),"",(VLOOKUP(B58,'KAYIT LİSTESİ'!$B$4:$H$1022,6,0)))</f>
        <v>ANKARA MEHMET EMİN YURDAKUL ORTAOKULU</v>
      </c>
      <c r="G58" s="25"/>
      <c r="H58" s="238"/>
      <c r="J58" s="91">
        <v>11</v>
      </c>
      <c r="K58" s="92" t="s">
        <v>441</v>
      </c>
      <c r="L58" s="93">
        <f>IF(ISERROR(VLOOKUP(K58,'KAYIT LİSTESİ'!$B$4:$H$1022,2,0)),"",(VLOOKUP(K58,'KAYIT LİSTESİ'!$B$4:$H$1022,2,0)))</f>
        <v>0</v>
      </c>
      <c r="M58" s="94">
        <f>IF(ISERROR(VLOOKUP(K58,'KAYIT LİSTESİ'!$B$4:$H$1022,4,0)),"",(VLOOKUP(K58,'KAYIT LİSTESİ'!$B$4:$H$1022,4,0)))</f>
        <v>36526</v>
      </c>
      <c r="N58" s="193" t="str">
        <f>IF(ISERROR(VLOOKUP(K58,'KAYIT LİSTESİ'!$B$4:$H$1022,5,0)),"",(VLOOKUP(K58,'KAYIT LİSTESİ'!$B$4:$H$1022,5,0)))</f>
        <v>BAYRAM TOPCU</v>
      </c>
      <c r="O58" s="193" t="str">
        <f>IF(ISERROR(VLOOKUP(K58,'KAYIT LİSTESİ'!$B$4:$H$1022,6,0)),"",(VLOOKUP(K58,'KAYIT LİSTESİ'!$B$4:$H$1022,6,0)))</f>
        <v>MERSİN-SİLİFKE ATATÜRK ORTAOKULU</v>
      </c>
      <c r="P58" s="229"/>
    </row>
    <row r="59" spans="1:16" ht="36.75" customHeight="1">
      <c r="A59" s="21">
        <v>2</v>
      </c>
      <c r="B59" s="22" t="s">
        <v>284</v>
      </c>
      <c r="C59" s="23">
        <f>IF(ISERROR(VLOOKUP(B59,'KAYIT LİSTESİ'!$B$4:$H$1022,2,0)),"",(VLOOKUP(B59,'KAYIT LİSTESİ'!$B$4:$H$1022,2,0)))</f>
        <v>0</v>
      </c>
      <c r="D59" s="24">
        <f>IF(ISERROR(VLOOKUP(B59,'KAYIT LİSTESİ'!$B$4:$H$1022,4,0)),"",(VLOOKUP(B59,'KAYIT LİSTESİ'!$B$4:$H$1022,4,0)))</f>
        <v>36566</v>
      </c>
      <c r="E59" s="48" t="str">
        <f>IF(ISERROR(VLOOKUP(B59,'KAYIT LİSTESİ'!$B$4:$H$1022,5,0)),"",(VLOOKUP(B59,'KAYIT LİSTESİ'!$B$4:$H$1022,5,0)))</f>
        <v>MUSTAFA VARLİ</v>
      </c>
      <c r="F59" s="48" t="str">
        <f>IF(ISERROR(VLOOKUP(B59,'KAYIT LİSTESİ'!$B$4:$H$1022,6,0)),"",(VLOOKUP(B59,'KAYIT LİSTESİ'!$B$4:$H$1022,6,0)))</f>
        <v>İZMİR-ŞEHİT TEĞMEN MURAT ARSLANTÜRK ORTAOKULU</v>
      </c>
      <c r="G59" s="25"/>
      <c r="H59" s="238"/>
      <c r="J59" s="91">
        <v>12</v>
      </c>
      <c r="K59" s="92" t="s">
        <v>442</v>
      </c>
      <c r="L59" s="93">
        <f>IF(ISERROR(VLOOKUP(K59,'KAYIT LİSTESİ'!$B$4:$H$1022,2,0)),"",(VLOOKUP(K59,'KAYIT LİSTESİ'!$B$4:$H$1022,2,0)))</f>
        <v>0</v>
      </c>
      <c r="M59" s="94">
        <f>IF(ISERROR(VLOOKUP(K59,'KAYIT LİSTESİ'!$B$4:$H$1022,4,0)),"",(VLOOKUP(K59,'KAYIT LİSTESİ'!$B$4:$H$1022,4,0)))</f>
        <v>36581</v>
      </c>
      <c r="N59" s="193" t="str">
        <f>IF(ISERROR(VLOOKUP(K59,'KAYIT LİSTESİ'!$B$4:$H$1022,5,0)),"",(VLOOKUP(K59,'KAYIT LİSTESİ'!$B$4:$H$1022,5,0)))</f>
        <v>ÜMİT AÇILAN</v>
      </c>
      <c r="O59" s="193" t="str">
        <f>IF(ISERROR(VLOOKUP(K59,'KAYIT LİSTESİ'!$B$4:$H$1022,6,0)),"",(VLOOKUP(K59,'KAYIT LİSTESİ'!$B$4:$H$1022,6,0)))</f>
        <v>İZMİR-ŞEHİT TEĞMEN MURAT ARSLANTÜRK ORTAOKULU</v>
      </c>
      <c r="P59" s="229"/>
    </row>
    <row r="60" spans="1:16" ht="36.75" customHeight="1">
      <c r="A60" s="21">
        <v>3</v>
      </c>
      <c r="B60" s="22" t="s">
        <v>285</v>
      </c>
      <c r="C60" s="23">
        <f>IF(ISERROR(VLOOKUP(B60,'KAYIT LİSTESİ'!$B$4:$H$1022,2,0)),"",(VLOOKUP(B60,'KAYIT LİSTESİ'!$B$4:$H$1022,2,0)))</f>
        <v>0</v>
      </c>
      <c r="D60" s="24">
        <f>IF(ISERROR(VLOOKUP(B60,'KAYIT LİSTESİ'!$B$4:$H$1022,4,0)),"",(VLOOKUP(B60,'KAYIT LİSTESİ'!$B$4:$H$1022,4,0)))</f>
        <v>36597</v>
      </c>
      <c r="E60" s="48" t="str">
        <f>IF(ISERROR(VLOOKUP(B60,'KAYIT LİSTESİ'!$B$4:$H$1022,5,0)),"",(VLOOKUP(B60,'KAYIT LİSTESİ'!$B$4:$H$1022,5,0)))</f>
        <v>MEHMET BAYRAKTAR</v>
      </c>
      <c r="F60" s="48" t="str">
        <f>IF(ISERROR(VLOOKUP(B60,'KAYIT LİSTESİ'!$B$4:$H$1022,6,0)),"",(VLOOKUP(B60,'KAYIT LİSTESİ'!$B$4:$H$1022,6,0)))</f>
        <v>KKTC OĞUZ VELİ ORTAOKULU</v>
      </c>
      <c r="G60" s="25"/>
      <c r="H60" s="238"/>
      <c r="J60" s="91">
        <v>13</v>
      </c>
      <c r="K60" s="92" t="s">
        <v>443</v>
      </c>
      <c r="L60" s="93">
        <f>IF(ISERROR(VLOOKUP(K60,'KAYIT LİSTESİ'!$B$4:$H$1022,2,0)),"",(VLOOKUP(K60,'KAYIT LİSTESİ'!$B$4:$H$1022,2,0)))</f>
        <v>0</v>
      </c>
      <c r="M60" s="94">
        <f>IF(ISERROR(VLOOKUP(K60,'KAYIT LİSTESİ'!$B$4:$H$1022,4,0)),"",(VLOOKUP(K60,'KAYIT LİSTESİ'!$B$4:$H$1022,4,0)))</f>
        <v>36599</v>
      </c>
      <c r="N60" s="193" t="str">
        <f>IF(ISERROR(VLOOKUP(K60,'KAYIT LİSTESİ'!$B$4:$H$1022,5,0)),"",(VLOOKUP(K60,'KAYIT LİSTESİ'!$B$4:$H$1022,5,0)))</f>
        <v>Mert ÖZGÜLMEZ</v>
      </c>
      <c r="O60" s="193" t="str">
        <f>IF(ISERROR(VLOOKUP(K60,'KAYIT LİSTESİ'!$B$4:$H$1022,6,0)),"",(VLOOKUP(K60,'KAYIT LİSTESİ'!$B$4:$H$1022,6,0)))</f>
        <v>SİVAS ZİYA GÖKALP O.O</v>
      </c>
      <c r="P60" s="229"/>
    </row>
    <row r="61" spans="1:16" ht="36.75" customHeight="1">
      <c r="A61" s="21">
        <v>4</v>
      </c>
      <c r="B61" s="22" t="s">
        <v>286</v>
      </c>
      <c r="C61" s="23">
        <f>IF(ISERROR(VLOOKUP(B61,'KAYIT LİSTESİ'!$B$4:$H$1022,2,0)),"",(VLOOKUP(B61,'KAYIT LİSTESİ'!$B$4:$H$1022,2,0)))</f>
        <v>0</v>
      </c>
      <c r="D61" s="24">
        <f>IF(ISERROR(VLOOKUP(B61,'KAYIT LİSTESİ'!$B$4:$H$1022,4,0)),"",(VLOOKUP(B61,'KAYIT LİSTESİ'!$B$4:$H$1022,4,0)))</f>
        <v>36679</v>
      </c>
      <c r="E61" s="48" t="str">
        <f>IF(ISERROR(VLOOKUP(B61,'KAYIT LİSTESİ'!$B$4:$H$1022,5,0)),"",(VLOOKUP(B61,'KAYIT LİSTESİ'!$B$4:$H$1022,5,0)))</f>
        <v>KUBİLAY TOK</v>
      </c>
      <c r="F61" s="48" t="str">
        <f>IF(ISERROR(VLOOKUP(B61,'KAYIT LİSTESİ'!$B$4:$H$1022,6,0)),"",(VLOOKUP(B61,'KAYIT LİSTESİ'!$B$4:$H$1022,6,0)))</f>
        <v>KKTC YAKIN DOĞU KOLEJİ</v>
      </c>
      <c r="G61" s="25"/>
      <c r="H61" s="238"/>
      <c r="J61" s="91">
        <v>14</v>
      </c>
      <c r="K61" s="92" t="s">
        <v>444</v>
      </c>
      <c r="L61" s="93">
        <f>IF(ISERROR(VLOOKUP(K61,'KAYIT LİSTESİ'!$B$4:$H$1022,2,0)),"",(VLOOKUP(K61,'KAYIT LİSTESİ'!$B$4:$H$1022,2,0)))</f>
        <v>0</v>
      </c>
      <c r="M61" s="94">
        <f>IF(ISERROR(VLOOKUP(K61,'KAYIT LİSTESİ'!$B$4:$H$1022,4,0)),"",(VLOOKUP(K61,'KAYIT LİSTESİ'!$B$4:$H$1022,4,0)))</f>
        <v>36706</v>
      </c>
      <c r="N61" s="193" t="str">
        <f>IF(ISERROR(VLOOKUP(K61,'KAYIT LİSTESİ'!$B$4:$H$1022,5,0)),"",(VLOOKUP(K61,'KAYIT LİSTESİ'!$B$4:$H$1022,5,0)))</f>
        <v>SEMİH ARIGAN</v>
      </c>
      <c r="O61" s="193" t="str">
        <f>IF(ISERROR(VLOOKUP(K61,'KAYIT LİSTESİ'!$B$4:$H$1022,6,0)),"",(VLOOKUP(K61,'KAYIT LİSTESİ'!$B$4:$H$1022,6,0)))</f>
        <v>KKTC OĞUZ VELİ ORTAOKULU</v>
      </c>
      <c r="P61" s="229"/>
    </row>
    <row r="62" spans="1:16" ht="36.75" customHeight="1">
      <c r="A62" s="21">
        <v>5</v>
      </c>
      <c r="B62" s="22" t="s">
        <v>287</v>
      </c>
      <c r="C62" s="23">
        <f>IF(ISERROR(VLOOKUP(B62,'KAYIT LİSTESİ'!$B$4:$H$1022,2,0)),"",(VLOOKUP(B62,'KAYIT LİSTESİ'!$B$4:$H$1022,2,0)))</f>
        <v>0</v>
      </c>
      <c r="D62" s="24">
        <f>IF(ISERROR(VLOOKUP(B62,'KAYIT LİSTESİ'!$B$4:$H$1022,4,0)),"",(VLOOKUP(B62,'KAYIT LİSTESİ'!$B$4:$H$1022,4,0)))</f>
        <v>36526</v>
      </c>
      <c r="E62" s="48" t="str">
        <f>IF(ISERROR(VLOOKUP(B62,'KAYIT LİSTESİ'!$B$4:$H$1022,5,0)),"",(VLOOKUP(B62,'KAYIT LİSTESİ'!$B$4:$H$1022,5,0)))</f>
        <v>MERT CAN KARAMAN</v>
      </c>
      <c r="F62" s="48" t="str">
        <f>IF(ISERROR(VLOOKUP(B62,'KAYIT LİSTESİ'!$B$4:$H$1022,6,0)),"",(VLOOKUP(B62,'KAYIT LİSTESİ'!$B$4:$H$1022,6,0)))</f>
        <v>ESKİŞEHİR-ŞEHİT ALİ GAFFAR OKKAN ORTAOKULU</v>
      </c>
      <c r="G62" s="25"/>
      <c r="H62" s="238"/>
      <c r="J62" s="91">
        <v>15</v>
      </c>
      <c r="K62" s="92" t="s">
        <v>445</v>
      </c>
      <c r="L62" s="93">
        <f>IF(ISERROR(VLOOKUP(K62,'KAYIT LİSTESİ'!$B$4:$H$1022,2,0)),"",(VLOOKUP(K62,'KAYIT LİSTESİ'!$B$4:$H$1022,2,0)))</f>
        <v>0</v>
      </c>
      <c r="M62" s="94">
        <f>IF(ISERROR(VLOOKUP(K62,'KAYIT LİSTESİ'!$B$4:$H$1022,4,0)),"",(VLOOKUP(K62,'KAYIT LİSTESİ'!$B$4:$H$1022,4,0)))</f>
        <v>36526</v>
      </c>
      <c r="N62" s="193" t="str">
        <f>IF(ISERROR(VLOOKUP(K62,'KAYIT LİSTESİ'!$B$4:$H$1022,5,0)),"",(VLOOKUP(K62,'KAYIT LİSTESİ'!$B$4:$H$1022,5,0)))</f>
        <v>DOĞUKAN BEL</v>
      </c>
      <c r="O62" s="193" t="str">
        <f>IF(ISERROR(VLOOKUP(K62,'KAYIT LİSTESİ'!$B$4:$H$1022,6,0)),"",(VLOOKUP(K62,'KAYIT LİSTESİ'!$B$4:$H$1022,6,0)))</f>
        <v>ESKİŞEHİR-ŞEHİT ALİ GAFFAR OKKAN ORTAOKULU</v>
      </c>
      <c r="P62" s="229"/>
    </row>
    <row r="63" spans="1:16" ht="36.75" customHeight="1">
      <c r="A63" s="21">
        <v>6</v>
      </c>
      <c r="B63" s="22" t="s">
        <v>288</v>
      </c>
      <c r="C63" s="23">
        <f>IF(ISERROR(VLOOKUP(B63,'KAYIT LİSTESİ'!$B$4:$H$1022,2,0)),"",(VLOOKUP(B63,'KAYIT LİSTESİ'!$B$4:$H$1022,2,0)))</f>
        <v>0</v>
      </c>
      <c r="D63" s="24">
        <f>IF(ISERROR(VLOOKUP(B63,'KAYIT LİSTESİ'!$B$4:$H$1022,4,0)),"",(VLOOKUP(B63,'KAYIT LİSTESİ'!$B$4:$H$1022,4,0)))</f>
        <v>36527</v>
      </c>
      <c r="E63" s="48" t="str">
        <f>IF(ISERROR(VLOOKUP(B63,'KAYIT LİSTESİ'!$B$4:$H$1022,5,0)),"",(VLOOKUP(B63,'KAYIT LİSTESİ'!$B$4:$H$1022,5,0)))</f>
        <v>Batuhan yılmazhan YILMAZ</v>
      </c>
      <c r="F63" s="48" t="str">
        <f>IF(ISERROR(VLOOKUP(B63,'KAYIT LİSTESİ'!$B$4:$H$1022,6,0)),"",(VLOOKUP(B63,'KAYIT LİSTESİ'!$B$4:$H$1022,6,0)))</f>
        <v>SİVAS ZİYA GÖKALP O.O</v>
      </c>
      <c r="G63" s="25"/>
      <c r="H63" s="238"/>
      <c r="J63" s="91">
        <v>16</v>
      </c>
      <c r="K63" s="92" t="s">
        <v>446</v>
      </c>
      <c r="L63" s="93">
        <f>IF(ISERROR(VLOOKUP(K63,'KAYIT LİSTESİ'!$B$4:$H$1022,2,0)),"",(VLOOKUP(K63,'KAYIT LİSTESİ'!$B$4:$H$1022,2,0)))</f>
        <v>0</v>
      </c>
      <c r="M63" s="94">
        <f>IF(ISERROR(VLOOKUP(K63,'KAYIT LİSTESİ'!$B$4:$H$1022,4,0)),"",(VLOOKUP(K63,'KAYIT LİSTESİ'!$B$4:$H$1022,4,0)))</f>
        <v>36530</v>
      </c>
      <c r="N63" s="193" t="str">
        <f>IF(ISERROR(VLOOKUP(K63,'KAYIT LİSTESİ'!$B$4:$H$1022,5,0)),"",(VLOOKUP(K63,'KAYIT LİSTESİ'!$B$4:$H$1022,5,0)))</f>
        <v>FARUK GENCER</v>
      </c>
      <c r="O63" s="193" t="str">
        <f>IF(ISERROR(VLOOKUP(K63,'KAYIT LİSTESİ'!$B$4:$H$1022,6,0)),"",(VLOOKUP(K63,'KAYIT LİSTESİ'!$B$4:$H$1022,6,0)))</f>
        <v>KKTC YAKIN DOĞU KOLEJİ</v>
      </c>
      <c r="P63" s="229"/>
    </row>
    <row r="64" spans="1:16" ht="36.75" customHeight="1">
      <c r="A64" s="21">
        <v>7</v>
      </c>
      <c r="B64" s="22" t="s">
        <v>289</v>
      </c>
      <c r="C64" s="23">
        <f>IF(ISERROR(VLOOKUP(B64,'KAYIT LİSTESİ'!$B$4:$H$1022,2,0)),"",(VLOOKUP(B64,'KAYIT LİSTESİ'!$B$4:$H$1022,2,0)))</f>
        <v>0</v>
      </c>
      <c r="D64" s="24">
        <f>IF(ISERROR(VLOOKUP(B64,'KAYIT LİSTESİ'!$B$4:$H$1022,4,0)),"",(VLOOKUP(B64,'KAYIT LİSTESİ'!$B$4:$H$1022,4,0)))</f>
        <v>36998</v>
      </c>
      <c r="E64" s="48" t="str">
        <f>IF(ISERROR(VLOOKUP(B64,'KAYIT LİSTESİ'!$B$4:$H$1022,5,0)),"",(VLOOKUP(B64,'KAYIT LİSTESİ'!$B$4:$H$1022,5,0)))</f>
        <v>AYBERK DOĞAN</v>
      </c>
      <c r="F64" s="48" t="str">
        <f>IF(ISERROR(VLOOKUP(B64,'KAYIT LİSTESİ'!$B$4:$H$1022,6,0)),"",(VLOOKUP(B64,'KAYIT LİSTESİ'!$B$4:$H$1022,6,0)))</f>
        <v>MERSİN-SİLİFKE ATATÜRK ORTAOKULU</v>
      </c>
      <c r="G64" s="25"/>
      <c r="H64" s="238"/>
      <c r="J64" s="91">
        <v>17</v>
      </c>
      <c r="K64" s="92" t="s">
        <v>447</v>
      </c>
      <c r="L64" s="93">
        <f>IF(ISERROR(VLOOKUP(K64,'KAYIT LİSTESİ'!$B$4:$H$1022,2,0)),"",(VLOOKUP(K64,'KAYIT LİSTESİ'!$B$4:$H$1022,2,0)))</f>
        <v>0</v>
      </c>
      <c r="M64" s="94">
        <f>IF(ISERROR(VLOOKUP(K64,'KAYIT LİSTESİ'!$B$4:$H$1022,4,0)),"",(VLOOKUP(K64,'KAYIT LİSTESİ'!$B$4:$H$1022,4,0)))</f>
        <v>36755</v>
      </c>
      <c r="N64" s="193" t="str">
        <f>IF(ISERROR(VLOOKUP(K64,'KAYIT LİSTESİ'!$B$4:$H$1022,5,0)),"",(VLOOKUP(K64,'KAYIT LİSTESİ'!$B$4:$H$1022,5,0)))</f>
        <v>SAMET TAŞ (F)</v>
      </c>
      <c r="O64" s="193" t="str">
        <f>IF(ISERROR(VLOOKUP(K64,'KAYIT LİSTESİ'!$B$4:$H$1022,6,0)),"",(VLOOKUP(K64,'KAYIT LİSTESİ'!$B$4:$H$1022,6,0)))</f>
        <v>AKÇAABAT DARICA ORTAOKULU</v>
      </c>
      <c r="P64" s="229"/>
    </row>
    <row r="65" spans="1:16" ht="36.75" customHeight="1">
      <c r="A65" s="21">
        <v>8</v>
      </c>
      <c r="B65" s="22" t="s">
        <v>290</v>
      </c>
      <c r="C65" s="23">
        <f>IF(ISERROR(VLOOKUP(B65,'KAYIT LİSTESİ'!$B$4:$H$1022,2,0)),"",(VLOOKUP(B65,'KAYIT LİSTESİ'!$B$4:$H$1022,2,0)))</f>
        <v>0</v>
      </c>
      <c r="D65" s="24">
        <f>IF(ISERROR(VLOOKUP(B65,'KAYIT LİSTESİ'!$B$4:$H$1022,4,0)),"",(VLOOKUP(B65,'KAYIT LİSTESİ'!$B$4:$H$1022,4,0)))</f>
        <v>36940</v>
      </c>
      <c r="E65" s="48" t="str">
        <f>IF(ISERROR(VLOOKUP(B65,'KAYIT LİSTESİ'!$B$4:$H$1022,5,0)),"",(VLOOKUP(B65,'KAYIT LİSTESİ'!$B$4:$H$1022,5,0)))</f>
        <v>RAMAZAN PULGİR</v>
      </c>
      <c r="F65" s="48" t="str">
        <f>IF(ISERROR(VLOOKUP(B65,'KAYIT LİSTESİ'!$B$4:$H$1022,6,0)),"",(VLOOKUP(B65,'KAYIT LİSTESİ'!$B$4:$H$1022,6,0)))</f>
        <v>BURSA ZÜBEYDE HANIM ORTAOKULU</v>
      </c>
      <c r="G65" s="25"/>
      <c r="H65" s="238"/>
      <c r="J65" s="91">
        <v>18</v>
      </c>
      <c r="K65" s="92" t="s">
        <v>448</v>
      </c>
      <c r="L65" s="93">
        <f>IF(ISERROR(VLOOKUP(K65,'KAYIT LİSTESİ'!$B$4:$H$1022,2,0)),"",(VLOOKUP(K65,'KAYIT LİSTESİ'!$B$4:$H$1022,2,0)))</f>
        <v>0</v>
      </c>
      <c r="M65" s="94">
        <f>IF(ISERROR(VLOOKUP(K65,'KAYIT LİSTESİ'!$B$4:$H$1022,4,0)),"",(VLOOKUP(K65,'KAYIT LİSTESİ'!$B$4:$H$1022,4,0)))</f>
        <v>36808</v>
      </c>
      <c r="N65" s="193" t="str">
        <f>IF(ISERROR(VLOOKUP(K65,'KAYIT LİSTESİ'!$B$4:$H$1022,5,0)),"",(VLOOKUP(K65,'KAYIT LİSTESİ'!$B$4:$H$1022,5,0)))</f>
        <v>FURKAN KARAKURT (F)</v>
      </c>
      <c r="O65" s="193" t="str">
        <f>IF(ISERROR(VLOOKUP(K65,'KAYIT LİSTESİ'!$B$4:$H$1022,6,0)),"",(VLOOKUP(K65,'KAYIT LİSTESİ'!$B$4:$H$1022,6,0)))</f>
        <v>KÜÇÜKÇEKMECE SÖĞÜTLÜÇEŞME ORTAOKULU</v>
      </c>
      <c r="P65" s="229"/>
    </row>
    <row r="66" spans="1:16" ht="36.75" customHeight="1">
      <c r="A66" s="546" t="s">
        <v>17</v>
      </c>
      <c r="B66" s="547"/>
      <c r="C66" s="547"/>
      <c r="D66" s="547"/>
      <c r="E66" s="547"/>
      <c r="F66" s="547"/>
      <c r="G66" s="547"/>
      <c r="H66" s="236"/>
      <c r="J66" s="91">
        <v>19</v>
      </c>
      <c r="K66" s="92" t="s">
        <v>449</v>
      </c>
      <c r="L66" s="93">
        <f>IF(ISERROR(VLOOKUP(K66,'KAYIT LİSTESİ'!$B$4:$H$1022,2,0)),"",(VLOOKUP(K66,'KAYIT LİSTESİ'!$B$4:$H$1022,2,0)))</f>
        <v>0</v>
      </c>
      <c r="M66" s="94" t="str">
        <f>IF(ISERROR(VLOOKUP(K66,'KAYIT LİSTESİ'!$B$4:$H$1022,4,0)),"",(VLOOKUP(K66,'KAYIT LİSTESİ'!$B$4:$H$1022,4,0)))</f>
        <v>-</v>
      </c>
      <c r="N66" s="193" t="str">
        <f>IF(ISERROR(VLOOKUP(K66,'KAYIT LİSTESİ'!$B$4:$H$1022,5,0)),"",(VLOOKUP(K66,'KAYIT LİSTESİ'!$B$4:$H$1022,5,0)))</f>
        <v>AHMET CAN YAMAN (F)</v>
      </c>
      <c r="O66" s="193" t="str">
        <f>IF(ISERROR(VLOOKUP(K66,'KAYIT LİSTESİ'!$B$4:$H$1022,6,0)),"",(VLOOKUP(K66,'KAYIT LİSTESİ'!$B$4:$H$1022,6,0)))</f>
        <v>GEBZE DUMLUPINAR ORTAOKULU</v>
      </c>
      <c r="P66" s="229"/>
    </row>
    <row r="67" spans="1:16" ht="36.75" customHeight="1">
      <c r="A67" s="47" t="s">
        <v>11</v>
      </c>
      <c r="B67" s="44" t="s">
        <v>75</v>
      </c>
      <c r="C67" s="44" t="s">
        <v>74</v>
      </c>
      <c r="D67" s="45" t="s">
        <v>12</v>
      </c>
      <c r="E67" s="46" t="s">
        <v>13</v>
      </c>
      <c r="F67" s="46" t="s">
        <v>179</v>
      </c>
      <c r="G67" s="44" t="s">
        <v>262</v>
      </c>
      <c r="H67" s="237"/>
      <c r="J67" s="91">
        <v>20</v>
      </c>
      <c r="K67" s="92" t="s">
        <v>450</v>
      </c>
      <c r="L67" s="93">
        <f>IF(ISERROR(VLOOKUP(K67,'KAYIT LİSTESİ'!$B$4:$H$1022,2,0)),"",(VLOOKUP(K67,'KAYIT LİSTESİ'!$B$4:$H$1022,2,0)))</f>
        <v>0</v>
      </c>
      <c r="M67" s="94">
        <f>IF(ISERROR(VLOOKUP(K67,'KAYIT LİSTESİ'!$B$4:$H$1022,4,0)),"",(VLOOKUP(K67,'KAYIT LİSTESİ'!$B$4:$H$1022,4,0)))</f>
        <v>36588</v>
      </c>
      <c r="N67" s="193" t="str">
        <f>IF(ISERROR(VLOOKUP(K67,'KAYIT LİSTESİ'!$B$4:$H$1022,5,0)),"",(VLOOKUP(K67,'KAYIT LİSTESİ'!$B$4:$H$1022,5,0)))</f>
        <v>ORKUN MELİH GÜNGÖR (F)</v>
      </c>
      <c r="O67" s="193" t="str">
        <f>IF(ISERROR(VLOOKUP(K67,'KAYIT LİSTESİ'!$B$4:$H$1022,6,0)),"",(VLOOKUP(K67,'KAYIT LİSTESİ'!$B$4:$H$1022,6,0)))</f>
        <v>İLKADIM GÜLSÜM SAMİ KEFELİ ORTAOKULU</v>
      </c>
      <c r="P67" s="229"/>
    </row>
    <row r="68" spans="1:16" ht="36.75" customHeight="1">
      <c r="A68" s="21">
        <v>1</v>
      </c>
      <c r="B68" s="22" t="s">
        <v>291</v>
      </c>
      <c r="C68" s="23" t="str">
        <f>IF(ISERROR(VLOOKUP(B68,'KAYIT LİSTESİ'!$B$4:$H$1022,2,0)),"",(VLOOKUP(B68,'KAYIT LİSTESİ'!$B$4:$H$1022,2,0)))</f>
        <v/>
      </c>
      <c r="D68" s="24" t="str">
        <f>IF(ISERROR(VLOOKUP(B68,'KAYIT LİSTESİ'!$B$4:$H$1022,4,0)),"",(VLOOKUP(B68,'KAYIT LİSTESİ'!$B$4:$H$1022,4,0)))</f>
        <v/>
      </c>
      <c r="E68" s="48" t="str">
        <f>IF(ISERROR(VLOOKUP(B68,'KAYIT LİSTESİ'!$B$4:$H$1022,5,0)),"",(VLOOKUP(B68,'KAYIT LİSTESİ'!$B$4:$H$1022,5,0)))</f>
        <v/>
      </c>
      <c r="F68" s="48" t="str">
        <f>IF(ISERROR(VLOOKUP(B68,'KAYIT LİSTESİ'!$B$4:$H$1022,6,0)),"",(VLOOKUP(B68,'KAYIT LİSTESİ'!$B$4:$H$1022,6,0)))</f>
        <v/>
      </c>
      <c r="G68" s="25"/>
      <c r="H68" s="238"/>
      <c r="J68" s="91">
        <v>21</v>
      </c>
      <c r="K68" s="92" t="s">
        <v>451</v>
      </c>
      <c r="L68" s="93">
        <f>IF(ISERROR(VLOOKUP(K68,'KAYIT LİSTESİ'!$B$4:$H$1022,2,0)),"",(VLOOKUP(K68,'KAYIT LİSTESİ'!$B$4:$H$1022,2,0)))</f>
        <v>0</v>
      </c>
      <c r="M68" s="94">
        <f>IF(ISERROR(VLOOKUP(K68,'KAYIT LİSTESİ'!$B$4:$H$1022,4,0)),"",(VLOOKUP(K68,'KAYIT LİSTESİ'!$B$4:$H$1022,4,0)))</f>
        <v>36539</v>
      </c>
      <c r="N68" s="193" t="str">
        <f>IF(ISERROR(VLOOKUP(K68,'KAYIT LİSTESİ'!$B$4:$H$1022,5,0)),"",(VLOOKUP(K68,'KAYIT LİSTESİ'!$B$4:$H$1022,5,0)))</f>
        <v>ÇAĞRI BOZKAYA       (F)</v>
      </c>
      <c r="O68" s="193" t="str">
        <f>IF(ISERROR(VLOOKUP(K68,'KAYIT LİSTESİ'!$B$4:$H$1022,6,0)),"",(VLOOKUP(K68,'KAYIT LİSTESİ'!$B$4:$H$1022,6,0)))</f>
        <v>EKREM BAŞER ORTAOKULU</v>
      </c>
      <c r="P68" s="229"/>
    </row>
    <row r="69" spans="1:16" ht="36.75" customHeight="1">
      <c r="A69" s="21">
        <v>2</v>
      </c>
      <c r="B69" s="22" t="s">
        <v>292</v>
      </c>
      <c r="C69" s="23">
        <f>IF(ISERROR(VLOOKUP(B69,'KAYIT LİSTESİ'!$B$4:$H$1022,2,0)),"",(VLOOKUP(B69,'KAYIT LİSTESİ'!$B$4:$H$1022,2,0)))</f>
        <v>0</v>
      </c>
      <c r="D69" s="24" t="str">
        <f>IF(ISERROR(VLOOKUP(B69,'KAYIT LİSTESİ'!$B$4:$H$1022,4,0)),"",(VLOOKUP(B69,'KAYIT LİSTESİ'!$B$4:$H$1022,4,0)))</f>
        <v>-</v>
      </c>
      <c r="E69" s="48" t="str">
        <f>IF(ISERROR(VLOOKUP(B69,'KAYIT LİSTESİ'!$B$4:$H$1022,5,0)),"",(VLOOKUP(B69,'KAYIT LİSTESİ'!$B$4:$H$1022,5,0)))</f>
        <v>UMUTCAN KÜÇÜKSARIYILDIZ (F)</v>
      </c>
      <c r="F69" s="48" t="str">
        <f>IF(ISERROR(VLOOKUP(B69,'KAYIT LİSTESİ'!$B$4:$H$1022,6,0)),"",(VLOOKUP(B69,'KAYIT LİSTESİ'!$B$4:$H$1022,6,0)))</f>
        <v>MUSTAFA NECATİ ORTAOKULU</v>
      </c>
      <c r="G69" s="25"/>
      <c r="H69" s="238"/>
      <c r="J69" s="91">
        <v>22</v>
      </c>
      <c r="K69" s="92" t="s">
        <v>452</v>
      </c>
      <c r="L69" s="93" t="str">
        <f>IF(ISERROR(VLOOKUP(K69,'KAYIT LİSTESİ'!$B$4:$H$1022,2,0)),"",(VLOOKUP(K69,'KAYIT LİSTESİ'!$B$4:$H$1022,2,0)))</f>
        <v/>
      </c>
      <c r="M69" s="94" t="str">
        <f>IF(ISERROR(VLOOKUP(K69,'KAYIT LİSTESİ'!$B$4:$H$1022,4,0)),"",(VLOOKUP(K69,'KAYIT LİSTESİ'!$B$4:$H$1022,4,0)))</f>
        <v/>
      </c>
      <c r="N69" s="193" t="str">
        <f>IF(ISERROR(VLOOKUP(K69,'KAYIT LİSTESİ'!$B$4:$H$1022,5,0)),"",(VLOOKUP(K69,'KAYIT LİSTESİ'!$B$4:$H$1022,5,0)))</f>
        <v/>
      </c>
      <c r="O69" s="193" t="str">
        <f>IF(ISERROR(VLOOKUP(K69,'KAYIT LİSTESİ'!$B$4:$H$1022,6,0)),"",(VLOOKUP(K69,'KAYIT LİSTESİ'!$B$4:$H$1022,6,0)))</f>
        <v/>
      </c>
      <c r="P69" s="229"/>
    </row>
    <row r="70" spans="1:16" ht="36.75" customHeight="1">
      <c r="A70" s="21">
        <v>3</v>
      </c>
      <c r="B70" s="22" t="s">
        <v>293</v>
      </c>
      <c r="C70" s="23">
        <f>IF(ISERROR(VLOOKUP(B70,'KAYIT LİSTESİ'!$B$4:$H$1022,2,0)),"",(VLOOKUP(B70,'KAYIT LİSTESİ'!$B$4:$H$1022,2,0)))</f>
        <v>0</v>
      </c>
      <c r="D70" s="24">
        <f>IF(ISERROR(VLOOKUP(B70,'KAYIT LİSTESİ'!$B$4:$H$1022,4,0)),"",(VLOOKUP(B70,'KAYIT LİSTESİ'!$B$4:$H$1022,4,0)))</f>
        <v>36526</v>
      </c>
      <c r="E70" s="48" t="str">
        <f>IF(ISERROR(VLOOKUP(B70,'KAYIT LİSTESİ'!$B$4:$H$1022,5,0)),"",(VLOOKUP(B70,'KAYIT LİSTESİ'!$B$4:$H$1022,5,0)))</f>
        <v>ATAKAN GÜNEŞ (F)</v>
      </c>
      <c r="F70" s="48" t="str">
        <f>IF(ISERROR(VLOOKUP(B70,'KAYIT LİSTESİ'!$B$4:$H$1022,6,0)),"",(VLOOKUP(B70,'KAYIT LİSTESİ'!$B$4:$H$1022,6,0)))</f>
        <v>BATI ANADOLU ÇİMENTO ORTAOKULU</v>
      </c>
      <c r="G70" s="25"/>
      <c r="H70" s="238"/>
      <c r="J70" s="91">
        <v>23</v>
      </c>
      <c r="K70" s="92" t="s">
        <v>453</v>
      </c>
      <c r="L70" s="93" t="str">
        <f>IF(ISERROR(VLOOKUP(K70,'KAYIT LİSTESİ'!$B$4:$H$1022,2,0)),"",(VLOOKUP(K70,'KAYIT LİSTESİ'!$B$4:$H$1022,2,0)))</f>
        <v/>
      </c>
      <c r="M70" s="94" t="str">
        <f>IF(ISERROR(VLOOKUP(K70,'KAYIT LİSTESİ'!$B$4:$H$1022,4,0)),"",(VLOOKUP(K70,'KAYIT LİSTESİ'!$B$4:$H$1022,4,0)))</f>
        <v/>
      </c>
      <c r="N70" s="193" t="str">
        <f>IF(ISERROR(VLOOKUP(K70,'KAYIT LİSTESİ'!$B$4:$H$1022,5,0)),"",(VLOOKUP(K70,'KAYIT LİSTESİ'!$B$4:$H$1022,5,0)))</f>
        <v/>
      </c>
      <c r="O70" s="193" t="str">
        <f>IF(ISERROR(VLOOKUP(K70,'KAYIT LİSTESİ'!$B$4:$H$1022,6,0)),"",(VLOOKUP(K70,'KAYIT LİSTESİ'!$B$4:$H$1022,6,0)))</f>
        <v/>
      </c>
      <c r="P70" s="229"/>
    </row>
    <row r="71" spans="1:16" ht="36.75" customHeight="1">
      <c r="A71" s="21">
        <v>4</v>
      </c>
      <c r="B71" s="22" t="s">
        <v>294</v>
      </c>
      <c r="C71" s="23">
        <f>IF(ISERROR(VLOOKUP(B71,'KAYIT LİSTESİ'!$B$4:$H$1022,2,0)),"",(VLOOKUP(B71,'KAYIT LİSTESİ'!$B$4:$H$1022,2,0)))</f>
        <v>0</v>
      </c>
      <c r="D71" s="24">
        <f>IF(ISERROR(VLOOKUP(B71,'KAYIT LİSTESİ'!$B$4:$H$1022,4,0)),"",(VLOOKUP(B71,'KAYIT LİSTESİ'!$B$4:$H$1022,4,0)))</f>
        <v>36721</v>
      </c>
      <c r="E71" s="48" t="str">
        <f>IF(ISERROR(VLOOKUP(B71,'KAYIT LİSTESİ'!$B$4:$H$1022,5,0)),"",(VLOOKUP(B71,'KAYIT LİSTESİ'!$B$4:$H$1022,5,0)))</f>
        <v>RIZVAN KILIÇ (F)</v>
      </c>
      <c r="F71" s="48" t="str">
        <f>IF(ISERROR(VLOOKUP(B71,'KAYIT LİSTESİ'!$B$4:$H$1022,6,0)),"",(VLOOKUP(B71,'KAYIT LİSTESİ'!$B$4:$H$1022,6,0)))</f>
        <v>BEŞİKDÜZÜ MERKEZ  ORTAOKULU</v>
      </c>
      <c r="G71" s="25"/>
      <c r="H71" s="238"/>
      <c r="J71" s="91">
        <v>24</v>
      </c>
      <c r="K71" s="92" t="s">
        <v>454</v>
      </c>
      <c r="L71" s="93" t="str">
        <f>IF(ISERROR(VLOOKUP(K71,'KAYIT LİSTESİ'!$B$4:$H$1022,2,0)),"",(VLOOKUP(K71,'KAYIT LİSTESİ'!$B$4:$H$1022,2,0)))</f>
        <v/>
      </c>
      <c r="M71" s="94" t="str">
        <f>IF(ISERROR(VLOOKUP(K71,'KAYIT LİSTESİ'!$B$4:$H$1022,4,0)),"",(VLOOKUP(K71,'KAYIT LİSTESİ'!$B$4:$H$1022,4,0)))</f>
        <v/>
      </c>
      <c r="N71" s="193" t="str">
        <f>IF(ISERROR(VLOOKUP(K71,'KAYIT LİSTESİ'!$B$4:$H$1022,5,0)),"",(VLOOKUP(K71,'KAYIT LİSTESİ'!$B$4:$H$1022,5,0)))</f>
        <v/>
      </c>
      <c r="O71" s="193" t="str">
        <f>IF(ISERROR(VLOOKUP(K71,'KAYIT LİSTESİ'!$B$4:$H$1022,6,0)),"",(VLOOKUP(K71,'KAYIT LİSTESİ'!$B$4:$H$1022,6,0)))</f>
        <v/>
      </c>
      <c r="P71" s="229"/>
    </row>
    <row r="72" spans="1:16" ht="36.75" customHeight="1">
      <c r="A72" s="21">
        <v>5</v>
      </c>
      <c r="B72" s="22" t="s">
        <v>295</v>
      </c>
      <c r="C72" s="23">
        <f>IF(ISERROR(VLOOKUP(B72,'KAYIT LİSTESİ'!$B$4:$H$1022,2,0)),"",(VLOOKUP(B72,'KAYIT LİSTESİ'!$B$4:$H$1022,2,0)))</f>
        <v>0</v>
      </c>
      <c r="D72" s="24">
        <f>IF(ISERROR(VLOOKUP(B72,'KAYIT LİSTESİ'!$B$4:$H$1022,4,0)),"",(VLOOKUP(B72,'KAYIT LİSTESİ'!$B$4:$H$1022,4,0)))</f>
        <v>36528</v>
      </c>
      <c r="E72" s="48" t="str">
        <f>IF(ISERROR(VLOOKUP(B72,'KAYIT LİSTESİ'!$B$4:$H$1022,5,0)),"",(VLOOKUP(B72,'KAYIT LİSTESİ'!$B$4:$H$1022,5,0)))</f>
        <v>RAMAZAN GÜL (F)</v>
      </c>
      <c r="F72" s="48" t="str">
        <f>IF(ISERROR(VLOOKUP(B72,'KAYIT LİSTESİ'!$B$4:$H$1022,6,0)),"",(VLOOKUP(B72,'KAYIT LİSTESİ'!$B$4:$H$1022,6,0)))</f>
        <v>FEVZİYE ÇELİK ORTAOKULU</v>
      </c>
      <c r="G72" s="25"/>
      <c r="H72" s="238"/>
      <c r="J72" s="91">
        <v>25</v>
      </c>
      <c r="K72" s="92" t="s">
        <v>455</v>
      </c>
      <c r="L72" s="93" t="str">
        <f>IF(ISERROR(VLOOKUP(K72,'KAYIT LİSTESİ'!$B$4:$H$1022,2,0)),"",(VLOOKUP(K72,'KAYIT LİSTESİ'!$B$4:$H$1022,2,0)))</f>
        <v/>
      </c>
      <c r="M72" s="94" t="str">
        <f>IF(ISERROR(VLOOKUP(K72,'KAYIT LİSTESİ'!$B$4:$H$1022,4,0)),"",(VLOOKUP(K72,'KAYIT LİSTESİ'!$B$4:$H$1022,4,0)))</f>
        <v/>
      </c>
      <c r="N72" s="193" t="str">
        <f>IF(ISERROR(VLOOKUP(K72,'KAYIT LİSTESİ'!$B$4:$H$1022,5,0)),"",(VLOOKUP(K72,'KAYIT LİSTESİ'!$B$4:$H$1022,5,0)))</f>
        <v/>
      </c>
      <c r="O72" s="193" t="str">
        <f>IF(ISERROR(VLOOKUP(K72,'KAYIT LİSTESİ'!$B$4:$H$1022,6,0)),"",(VLOOKUP(K72,'KAYIT LİSTESİ'!$B$4:$H$1022,6,0)))</f>
        <v/>
      </c>
      <c r="P72" s="229"/>
    </row>
    <row r="73" spans="1:16" ht="36.75" customHeight="1">
      <c r="A73" s="21">
        <v>6</v>
      </c>
      <c r="B73" s="22" t="s">
        <v>296</v>
      </c>
      <c r="C73" s="23">
        <f>IF(ISERROR(VLOOKUP(B73,'KAYIT LİSTESİ'!$B$4:$H$1022,2,0)),"",(VLOOKUP(B73,'KAYIT LİSTESİ'!$B$4:$H$1022,2,0)))</f>
        <v>0</v>
      </c>
      <c r="D73" s="24">
        <f>IF(ISERROR(VLOOKUP(B73,'KAYIT LİSTESİ'!$B$4:$H$1022,4,0)),"",(VLOOKUP(B73,'KAYIT LİSTESİ'!$B$4:$H$1022,4,0)))</f>
        <v>36669</v>
      </c>
      <c r="E73" s="48" t="str">
        <f>IF(ISERROR(VLOOKUP(B73,'KAYIT LİSTESİ'!$B$4:$H$1022,5,0)),"",(VLOOKUP(B73,'KAYIT LİSTESİ'!$B$4:$H$1022,5,0)))</f>
        <v>YAĞIZ ARSLAN (F)</v>
      </c>
      <c r="F73" s="48" t="str">
        <f>IF(ISERROR(VLOOKUP(B73,'KAYIT LİSTESİ'!$B$4:$H$1022,6,0)),"",(VLOOKUP(B73,'KAYIT LİSTESİ'!$B$4:$H$1022,6,0)))</f>
        <v>ÇORLU ORTAOKULU</v>
      </c>
      <c r="G73" s="25"/>
      <c r="H73" s="238"/>
      <c r="J73" s="91">
        <v>26</v>
      </c>
      <c r="K73" s="92" t="s">
        <v>456</v>
      </c>
      <c r="L73" s="93" t="str">
        <f>IF(ISERROR(VLOOKUP(K73,'KAYIT LİSTESİ'!$B$4:$H$1022,2,0)),"",(VLOOKUP(K73,'KAYIT LİSTESİ'!$B$4:$H$1022,2,0)))</f>
        <v/>
      </c>
      <c r="M73" s="94" t="str">
        <f>IF(ISERROR(VLOOKUP(K73,'KAYIT LİSTESİ'!$B$4:$H$1022,4,0)),"",(VLOOKUP(K73,'KAYIT LİSTESİ'!$B$4:$H$1022,4,0)))</f>
        <v/>
      </c>
      <c r="N73" s="193" t="str">
        <f>IF(ISERROR(VLOOKUP(K73,'KAYIT LİSTESİ'!$B$4:$H$1022,5,0)),"",(VLOOKUP(K73,'KAYIT LİSTESİ'!$B$4:$H$1022,5,0)))</f>
        <v/>
      </c>
      <c r="O73" s="193" t="str">
        <f>IF(ISERROR(VLOOKUP(K73,'KAYIT LİSTESİ'!$B$4:$H$1022,6,0)),"",(VLOOKUP(K73,'KAYIT LİSTESİ'!$B$4:$H$1022,6,0)))</f>
        <v/>
      </c>
      <c r="P73" s="229"/>
    </row>
    <row r="74" spans="1:16" ht="36.75" customHeight="1">
      <c r="A74" s="21">
        <v>7</v>
      </c>
      <c r="B74" s="22" t="s">
        <v>297</v>
      </c>
      <c r="C74" s="23">
        <f>IF(ISERROR(VLOOKUP(B74,'KAYIT LİSTESİ'!$B$4:$H$1022,2,0)),"",(VLOOKUP(B74,'KAYIT LİSTESİ'!$B$4:$H$1022,2,0)))</f>
        <v>0</v>
      </c>
      <c r="D74" s="24">
        <f>IF(ISERROR(VLOOKUP(B74,'KAYIT LİSTESİ'!$B$4:$H$1022,4,0)),"",(VLOOKUP(B74,'KAYIT LİSTESİ'!$B$4:$H$1022,4,0)))</f>
        <v>36528</v>
      </c>
      <c r="E74" s="48" t="str">
        <f>IF(ISERROR(VLOOKUP(B74,'KAYIT LİSTESİ'!$B$4:$H$1022,5,0)),"",(VLOOKUP(B74,'KAYIT LİSTESİ'!$B$4:$H$1022,5,0)))</f>
        <v>ARDA BAYER (F)</v>
      </c>
      <c r="F74" s="48" t="str">
        <f>IF(ISERROR(VLOOKUP(B74,'KAYIT LİSTESİ'!$B$4:$H$1022,6,0)),"",(VLOOKUP(B74,'KAYIT LİSTESİ'!$B$4:$H$1022,6,0)))</f>
        <v>100. YIL AKKET ORTAOKULU</v>
      </c>
      <c r="G74" s="25"/>
      <c r="H74" s="238"/>
      <c r="J74" s="91">
        <v>27</v>
      </c>
      <c r="K74" s="92" t="s">
        <v>457</v>
      </c>
      <c r="L74" s="93" t="str">
        <f>IF(ISERROR(VLOOKUP(K74,'KAYIT LİSTESİ'!$B$4:$H$1022,2,0)),"",(VLOOKUP(K74,'KAYIT LİSTESİ'!$B$4:$H$1022,2,0)))</f>
        <v/>
      </c>
      <c r="M74" s="94" t="str">
        <f>IF(ISERROR(VLOOKUP(K74,'KAYIT LİSTESİ'!$B$4:$H$1022,4,0)),"",(VLOOKUP(K74,'KAYIT LİSTESİ'!$B$4:$H$1022,4,0)))</f>
        <v/>
      </c>
      <c r="N74" s="193" t="str">
        <f>IF(ISERROR(VLOOKUP(K74,'KAYIT LİSTESİ'!$B$4:$H$1022,5,0)),"",(VLOOKUP(K74,'KAYIT LİSTESİ'!$B$4:$H$1022,5,0)))</f>
        <v/>
      </c>
      <c r="O74" s="193" t="str">
        <f>IF(ISERROR(VLOOKUP(K74,'KAYIT LİSTESİ'!$B$4:$H$1022,6,0)),"",(VLOOKUP(K74,'KAYIT LİSTESİ'!$B$4:$H$1022,6,0)))</f>
        <v/>
      </c>
      <c r="P74" s="229"/>
    </row>
    <row r="75" spans="1:16" ht="36.75" customHeight="1">
      <c r="A75" s="21">
        <v>8</v>
      </c>
      <c r="B75" s="22" t="s">
        <v>298</v>
      </c>
      <c r="C75" s="23">
        <f>IF(ISERROR(VLOOKUP(B75,'KAYIT LİSTESİ'!$B$4:$H$1022,2,0)),"",(VLOOKUP(B75,'KAYIT LİSTESİ'!$B$4:$H$1022,2,0)))</f>
        <v>0</v>
      </c>
      <c r="D75" s="24">
        <f>IF(ISERROR(VLOOKUP(B75,'KAYIT LİSTESİ'!$B$4:$H$1022,4,0)),"",(VLOOKUP(B75,'KAYIT LİSTESİ'!$B$4:$H$1022,4,0)))</f>
        <v>36874</v>
      </c>
      <c r="E75" s="48" t="str">
        <f>IF(ISERROR(VLOOKUP(B75,'KAYIT LİSTESİ'!$B$4:$H$1022,5,0)),"",(VLOOKUP(B75,'KAYIT LİSTESİ'!$B$4:$H$1022,5,0)))</f>
        <v>UĞUR AZİZ GÜNAYDIN (F)</v>
      </c>
      <c r="F75" s="48" t="str">
        <f>IF(ISERROR(VLOOKUP(B75,'KAYIT LİSTESİ'!$B$4:$H$1022,6,0)),"",(VLOOKUP(B75,'KAYIT LİSTESİ'!$B$4:$H$1022,6,0)))</f>
        <v>BEŞİRLİ İMKB ORTAOKULU</v>
      </c>
      <c r="G75" s="25"/>
      <c r="H75" s="238"/>
      <c r="J75" s="91">
        <v>28</v>
      </c>
      <c r="K75" s="92" t="s">
        <v>458</v>
      </c>
      <c r="L75" s="93" t="str">
        <f>IF(ISERROR(VLOOKUP(K75,'KAYIT LİSTESİ'!$B$4:$H$1022,2,0)),"",(VLOOKUP(K75,'KAYIT LİSTESİ'!$B$4:$H$1022,2,0)))</f>
        <v/>
      </c>
      <c r="M75" s="94" t="str">
        <f>IF(ISERROR(VLOOKUP(K75,'KAYIT LİSTESİ'!$B$4:$H$1022,4,0)),"",(VLOOKUP(K75,'KAYIT LİSTESİ'!$B$4:$H$1022,4,0)))</f>
        <v/>
      </c>
      <c r="N75" s="193" t="str">
        <f>IF(ISERROR(VLOOKUP(K75,'KAYIT LİSTESİ'!$B$4:$H$1022,5,0)),"",(VLOOKUP(K75,'KAYIT LİSTESİ'!$B$4:$H$1022,5,0)))</f>
        <v/>
      </c>
      <c r="O75" s="193" t="str">
        <f>IF(ISERROR(VLOOKUP(K75,'KAYIT LİSTESİ'!$B$4:$H$1022,6,0)),"",(VLOOKUP(K75,'KAYIT LİSTESİ'!$B$4:$H$1022,6,0)))</f>
        <v/>
      </c>
      <c r="P75" s="229"/>
    </row>
    <row r="76" spans="1:16" ht="36.75" customHeight="1">
      <c r="A76" s="546" t="s">
        <v>42</v>
      </c>
      <c r="B76" s="547"/>
      <c r="C76" s="547"/>
      <c r="D76" s="547"/>
      <c r="E76" s="547"/>
      <c r="F76" s="547"/>
      <c r="G76" s="547"/>
      <c r="H76" s="236"/>
      <c r="J76" s="91">
        <v>29</v>
      </c>
      <c r="K76" s="92" t="s">
        <v>459</v>
      </c>
      <c r="L76" s="93" t="str">
        <f>IF(ISERROR(VLOOKUP(K76,'KAYIT LİSTESİ'!$B$4:$H$1022,2,0)),"",(VLOOKUP(K76,'KAYIT LİSTESİ'!$B$4:$H$1022,2,0)))</f>
        <v/>
      </c>
      <c r="M76" s="94" t="str">
        <f>IF(ISERROR(VLOOKUP(K76,'KAYIT LİSTESİ'!$B$4:$H$1022,4,0)),"",(VLOOKUP(K76,'KAYIT LİSTESİ'!$B$4:$H$1022,4,0)))</f>
        <v/>
      </c>
      <c r="N76" s="193" t="str">
        <f>IF(ISERROR(VLOOKUP(K76,'KAYIT LİSTESİ'!$B$4:$H$1022,5,0)),"",(VLOOKUP(K76,'KAYIT LİSTESİ'!$B$4:$H$1022,5,0)))</f>
        <v/>
      </c>
      <c r="O76" s="193" t="str">
        <f>IF(ISERROR(VLOOKUP(K76,'KAYIT LİSTESİ'!$B$4:$H$1022,6,0)),"",(VLOOKUP(K76,'KAYIT LİSTESİ'!$B$4:$H$1022,6,0)))</f>
        <v/>
      </c>
      <c r="P76" s="229"/>
    </row>
    <row r="77" spans="1:16" ht="36.75" customHeight="1">
      <c r="A77" s="47" t="s">
        <v>11</v>
      </c>
      <c r="B77" s="44" t="s">
        <v>75</v>
      </c>
      <c r="C77" s="44" t="s">
        <v>74</v>
      </c>
      <c r="D77" s="45" t="s">
        <v>12</v>
      </c>
      <c r="E77" s="46" t="s">
        <v>13</v>
      </c>
      <c r="F77" s="46" t="s">
        <v>179</v>
      </c>
      <c r="G77" s="44" t="s">
        <v>262</v>
      </c>
      <c r="H77" s="237"/>
      <c r="J77" s="91">
        <v>30</v>
      </c>
      <c r="K77" s="92" t="s">
        <v>460</v>
      </c>
      <c r="L77" s="93" t="str">
        <f>IF(ISERROR(VLOOKUP(K77,'KAYIT LİSTESİ'!$B$4:$H$1022,2,0)),"",(VLOOKUP(K77,'KAYIT LİSTESİ'!$B$4:$H$1022,2,0)))</f>
        <v/>
      </c>
      <c r="M77" s="94" t="str">
        <f>IF(ISERROR(VLOOKUP(K77,'KAYIT LİSTESİ'!$B$4:$H$1022,4,0)),"",(VLOOKUP(K77,'KAYIT LİSTESİ'!$B$4:$H$1022,4,0)))</f>
        <v/>
      </c>
      <c r="N77" s="193" t="str">
        <f>IF(ISERROR(VLOOKUP(K77,'KAYIT LİSTESİ'!$B$4:$H$1022,5,0)),"",(VLOOKUP(K77,'KAYIT LİSTESİ'!$B$4:$H$1022,5,0)))</f>
        <v/>
      </c>
      <c r="O77" s="193" t="str">
        <f>IF(ISERROR(VLOOKUP(K77,'KAYIT LİSTESİ'!$B$4:$H$1022,6,0)),"",(VLOOKUP(K77,'KAYIT LİSTESİ'!$B$4:$H$1022,6,0)))</f>
        <v/>
      </c>
      <c r="P77" s="229"/>
    </row>
    <row r="78" spans="1:16" ht="36.75" customHeight="1">
      <c r="A78" s="21">
        <v>1</v>
      </c>
      <c r="B78" s="22" t="s">
        <v>299</v>
      </c>
      <c r="C78" s="23" t="str">
        <f>IF(ISERROR(VLOOKUP(B78,'KAYIT LİSTESİ'!$B$4:$H$1022,2,0)),"",(VLOOKUP(B78,'KAYIT LİSTESİ'!$B$4:$H$1022,2,0)))</f>
        <v/>
      </c>
      <c r="D78" s="24" t="str">
        <f>IF(ISERROR(VLOOKUP(B78,'KAYIT LİSTESİ'!$B$4:$H$1022,4,0)),"",(VLOOKUP(B78,'KAYIT LİSTESİ'!$B$4:$H$1022,4,0)))</f>
        <v/>
      </c>
      <c r="E78" s="48" t="str">
        <f>IF(ISERROR(VLOOKUP(B78,'KAYIT LİSTESİ'!$B$4:$H$1022,5,0)),"",(VLOOKUP(B78,'KAYIT LİSTESİ'!$B$4:$H$1022,5,0)))</f>
        <v/>
      </c>
      <c r="F78" s="48" t="str">
        <f>IF(ISERROR(VLOOKUP(B78,'KAYIT LİSTESİ'!$B$4:$H$1022,6,0)),"",(VLOOKUP(B78,'KAYIT LİSTESİ'!$B$4:$H$1022,6,0)))</f>
        <v/>
      </c>
      <c r="G78" s="25"/>
      <c r="H78" s="238"/>
      <c r="J78" s="91">
        <v>31</v>
      </c>
      <c r="K78" s="92" t="s">
        <v>461</v>
      </c>
      <c r="L78" s="93" t="str">
        <f>IF(ISERROR(VLOOKUP(K78,'KAYIT LİSTESİ'!$B$4:$H$1022,2,0)),"",(VLOOKUP(K78,'KAYIT LİSTESİ'!$B$4:$H$1022,2,0)))</f>
        <v/>
      </c>
      <c r="M78" s="94" t="str">
        <f>IF(ISERROR(VLOOKUP(K78,'KAYIT LİSTESİ'!$B$4:$H$1022,4,0)),"",(VLOOKUP(K78,'KAYIT LİSTESİ'!$B$4:$H$1022,4,0)))</f>
        <v/>
      </c>
      <c r="N78" s="193" t="str">
        <f>IF(ISERROR(VLOOKUP(K78,'KAYIT LİSTESİ'!$B$4:$H$1022,5,0)),"",(VLOOKUP(K78,'KAYIT LİSTESİ'!$B$4:$H$1022,5,0)))</f>
        <v/>
      </c>
      <c r="O78" s="193" t="str">
        <f>IF(ISERROR(VLOOKUP(K78,'KAYIT LİSTESİ'!$B$4:$H$1022,6,0)),"",(VLOOKUP(K78,'KAYIT LİSTESİ'!$B$4:$H$1022,6,0)))</f>
        <v/>
      </c>
      <c r="P78" s="229"/>
    </row>
    <row r="79" spans="1:16" ht="36.75" customHeight="1">
      <c r="A79" s="21">
        <v>2</v>
      </c>
      <c r="B79" s="22" t="s">
        <v>300</v>
      </c>
      <c r="C79" s="23" t="str">
        <f>IF(ISERROR(VLOOKUP(B79,'KAYIT LİSTESİ'!$B$4:$H$1022,2,0)),"",(VLOOKUP(B79,'KAYIT LİSTESİ'!$B$4:$H$1022,2,0)))</f>
        <v/>
      </c>
      <c r="D79" s="24" t="str">
        <f>IF(ISERROR(VLOOKUP(B79,'KAYIT LİSTESİ'!$B$4:$H$1022,4,0)),"",(VLOOKUP(B79,'KAYIT LİSTESİ'!$B$4:$H$1022,4,0)))</f>
        <v/>
      </c>
      <c r="E79" s="48" t="str">
        <f>IF(ISERROR(VLOOKUP(B79,'KAYIT LİSTESİ'!$B$4:$H$1022,5,0)),"",(VLOOKUP(B79,'KAYIT LİSTESİ'!$B$4:$H$1022,5,0)))</f>
        <v/>
      </c>
      <c r="F79" s="48" t="str">
        <f>IF(ISERROR(VLOOKUP(B79,'KAYIT LİSTESİ'!$B$4:$H$1022,6,0)),"",(VLOOKUP(B79,'KAYIT LİSTESİ'!$B$4:$H$1022,6,0)))</f>
        <v/>
      </c>
      <c r="G79" s="25"/>
      <c r="H79" s="238"/>
      <c r="J79" s="91">
        <v>32</v>
      </c>
      <c r="K79" s="92" t="s">
        <v>462</v>
      </c>
      <c r="L79" s="93" t="str">
        <f>IF(ISERROR(VLOOKUP(K79,'KAYIT LİSTESİ'!$B$4:$H$1022,2,0)),"",(VLOOKUP(K79,'KAYIT LİSTESİ'!$B$4:$H$1022,2,0)))</f>
        <v/>
      </c>
      <c r="M79" s="94" t="str">
        <f>IF(ISERROR(VLOOKUP(K79,'KAYIT LİSTESİ'!$B$4:$H$1022,4,0)),"",(VLOOKUP(K79,'KAYIT LİSTESİ'!$B$4:$H$1022,4,0)))</f>
        <v/>
      </c>
      <c r="N79" s="193" t="str">
        <f>IF(ISERROR(VLOOKUP(K79,'KAYIT LİSTESİ'!$B$4:$H$1022,5,0)),"",(VLOOKUP(K79,'KAYIT LİSTESİ'!$B$4:$H$1022,5,0)))</f>
        <v/>
      </c>
      <c r="O79" s="193" t="str">
        <f>IF(ISERROR(VLOOKUP(K79,'KAYIT LİSTESİ'!$B$4:$H$1022,6,0)),"",(VLOOKUP(K79,'KAYIT LİSTESİ'!$B$4:$H$1022,6,0)))</f>
        <v/>
      </c>
      <c r="P79" s="229"/>
    </row>
    <row r="80" spans="1:16" ht="36.75" customHeight="1">
      <c r="A80" s="21">
        <v>3</v>
      </c>
      <c r="B80" s="22" t="s">
        <v>301</v>
      </c>
      <c r="C80" s="23" t="str">
        <f>IF(ISERROR(VLOOKUP(B80,'KAYIT LİSTESİ'!$B$4:$H$1022,2,0)),"",(VLOOKUP(B80,'KAYIT LİSTESİ'!$B$4:$H$1022,2,0)))</f>
        <v/>
      </c>
      <c r="D80" s="24" t="str">
        <f>IF(ISERROR(VLOOKUP(B80,'KAYIT LİSTESİ'!$B$4:$H$1022,4,0)),"",(VLOOKUP(B80,'KAYIT LİSTESİ'!$B$4:$H$1022,4,0)))</f>
        <v/>
      </c>
      <c r="E80" s="48" t="str">
        <f>IF(ISERROR(VLOOKUP(B80,'KAYIT LİSTESİ'!$B$4:$H$1022,5,0)),"",(VLOOKUP(B80,'KAYIT LİSTESİ'!$B$4:$H$1022,5,0)))</f>
        <v/>
      </c>
      <c r="F80" s="48" t="str">
        <f>IF(ISERROR(VLOOKUP(B80,'KAYIT LİSTESİ'!$B$4:$H$1022,6,0)),"",(VLOOKUP(B80,'KAYIT LİSTESİ'!$B$4:$H$1022,6,0)))</f>
        <v/>
      </c>
      <c r="G80" s="25"/>
      <c r="H80" s="238"/>
      <c r="J80" s="91">
        <v>33</v>
      </c>
      <c r="K80" s="92" t="s">
        <v>463</v>
      </c>
      <c r="L80" s="93" t="str">
        <f>IF(ISERROR(VLOOKUP(K80,'KAYIT LİSTESİ'!$B$4:$H$1022,2,0)),"",(VLOOKUP(K80,'KAYIT LİSTESİ'!$B$4:$H$1022,2,0)))</f>
        <v/>
      </c>
      <c r="M80" s="94" t="str">
        <f>IF(ISERROR(VLOOKUP(K80,'KAYIT LİSTESİ'!$B$4:$H$1022,4,0)),"",(VLOOKUP(K80,'KAYIT LİSTESİ'!$B$4:$H$1022,4,0)))</f>
        <v/>
      </c>
      <c r="N80" s="193" t="str">
        <f>IF(ISERROR(VLOOKUP(K80,'KAYIT LİSTESİ'!$B$4:$H$1022,5,0)),"",(VLOOKUP(K80,'KAYIT LİSTESİ'!$B$4:$H$1022,5,0)))</f>
        <v/>
      </c>
      <c r="O80" s="193" t="str">
        <f>IF(ISERROR(VLOOKUP(K80,'KAYIT LİSTESİ'!$B$4:$H$1022,6,0)),"",(VLOOKUP(K80,'KAYIT LİSTESİ'!$B$4:$H$1022,6,0)))</f>
        <v/>
      </c>
      <c r="P80" s="229"/>
    </row>
    <row r="81" spans="1:16" ht="36.75" customHeight="1">
      <c r="A81" s="21">
        <v>4</v>
      </c>
      <c r="B81" s="22" t="s">
        <v>302</v>
      </c>
      <c r="C81" s="23" t="str">
        <f>IF(ISERROR(VLOOKUP(B81,'KAYIT LİSTESİ'!$B$4:$H$1022,2,0)),"",(VLOOKUP(B81,'KAYIT LİSTESİ'!$B$4:$H$1022,2,0)))</f>
        <v/>
      </c>
      <c r="D81" s="24" t="str">
        <f>IF(ISERROR(VLOOKUP(B81,'KAYIT LİSTESİ'!$B$4:$H$1022,4,0)),"",(VLOOKUP(B81,'KAYIT LİSTESİ'!$B$4:$H$1022,4,0)))</f>
        <v/>
      </c>
      <c r="E81" s="48" t="str">
        <f>IF(ISERROR(VLOOKUP(B81,'KAYIT LİSTESİ'!$B$4:$H$1022,5,0)),"",(VLOOKUP(B81,'KAYIT LİSTESİ'!$B$4:$H$1022,5,0)))</f>
        <v/>
      </c>
      <c r="F81" s="48" t="str">
        <f>IF(ISERROR(VLOOKUP(B81,'KAYIT LİSTESİ'!$B$4:$H$1022,6,0)),"",(VLOOKUP(B81,'KAYIT LİSTESİ'!$B$4:$H$1022,6,0)))</f>
        <v/>
      </c>
      <c r="G81" s="25"/>
      <c r="H81" s="238"/>
      <c r="J81" s="91">
        <v>34</v>
      </c>
      <c r="K81" s="92" t="s">
        <v>464</v>
      </c>
      <c r="L81" s="93" t="str">
        <f>IF(ISERROR(VLOOKUP(K81,'KAYIT LİSTESİ'!$B$4:$H$1022,2,0)),"",(VLOOKUP(K81,'KAYIT LİSTESİ'!$B$4:$H$1022,2,0)))</f>
        <v/>
      </c>
      <c r="M81" s="94" t="str">
        <f>IF(ISERROR(VLOOKUP(K81,'KAYIT LİSTESİ'!$B$4:$H$1022,4,0)),"",(VLOOKUP(K81,'KAYIT LİSTESİ'!$B$4:$H$1022,4,0)))</f>
        <v/>
      </c>
      <c r="N81" s="193" t="str">
        <f>IF(ISERROR(VLOOKUP(K81,'KAYIT LİSTESİ'!$B$4:$H$1022,5,0)),"",(VLOOKUP(K81,'KAYIT LİSTESİ'!$B$4:$H$1022,5,0)))</f>
        <v/>
      </c>
      <c r="O81" s="193" t="str">
        <f>IF(ISERROR(VLOOKUP(K81,'KAYIT LİSTESİ'!$B$4:$H$1022,6,0)),"",(VLOOKUP(K81,'KAYIT LİSTESİ'!$B$4:$H$1022,6,0)))</f>
        <v/>
      </c>
      <c r="P81" s="229"/>
    </row>
    <row r="82" spans="1:16" ht="36.75" customHeight="1">
      <c r="A82" s="21">
        <v>5</v>
      </c>
      <c r="B82" s="22" t="s">
        <v>303</v>
      </c>
      <c r="C82" s="23" t="str">
        <f>IF(ISERROR(VLOOKUP(B82,'KAYIT LİSTESİ'!$B$4:$H$1022,2,0)),"",(VLOOKUP(B82,'KAYIT LİSTESİ'!$B$4:$H$1022,2,0)))</f>
        <v/>
      </c>
      <c r="D82" s="24" t="str">
        <f>IF(ISERROR(VLOOKUP(B82,'KAYIT LİSTESİ'!$B$4:$H$1022,4,0)),"",(VLOOKUP(B82,'KAYIT LİSTESİ'!$B$4:$H$1022,4,0)))</f>
        <v/>
      </c>
      <c r="E82" s="48" t="str">
        <f>IF(ISERROR(VLOOKUP(B82,'KAYIT LİSTESİ'!$B$4:$H$1022,5,0)),"",(VLOOKUP(B82,'KAYIT LİSTESİ'!$B$4:$H$1022,5,0)))</f>
        <v/>
      </c>
      <c r="F82" s="48" t="str">
        <f>IF(ISERROR(VLOOKUP(B82,'KAYIT LİSTESİ'!$B$4:$H$1022,6,0)),"",(VLOOKUP(B82,'KAYIT LİSTESİ'!$B$4:$H$1022,6,0)))</f>
        <v/>
      </c>
      <c r="G82" s="25"/>
      <c r="H82" s="238"/>
      <c r="J82" s="91">
        <v>35</v>
      </c>
      <c r="K82" s="92" t="s">
        <v>465</v>
      </c>
      <c r="L82" s="93" t="str">
        <f>IF(ISERROR(VLOOKUP(K82,'KAYIT LİSTESİ'!$B$4:$H$1022,2,0)),"",(VLOOKUP(K82,'KAYIT LİSTESİ'!$B$4:$H$1022,2,0)))</f>
        <v/>
      </c>
      <c r="M82" s="94" t="str">
        <f>IF(ISERROR(VLOOKUP(K82,'KAYIT LİSTESİ'!$B$4:$H$1022,4,0)),"",(VLOOKUP(K82,'KAYIT LİSTESİ'!$B$4:$H$1022,4,0)))</f>
        <v/>
      </c>
      <c r="N82" s="193" t="str">
        <f>IF(ISERROR(VLOOKUP(K82,'KAYIT LİSTESİ'!$B$4:$H$1022,5,0)),"",(VLOOKUP(K82,'KAYIT LİSTESİ'!$B$4:$H$1022,5,0)))</f>
        <v/>
      </c>
      <c r="O82" s="193" t="str">
        <f>IF(ISERROR(VLOOKUP(K82,'KAYIT LİSTESİ'!$B$4:$H$1022,6,0)),"",(VLOOKUP(K82,'KAYIT LİSTESİ'!$B$4:$H$1022,6,0)))</f>
        <v/>
      </c>
      <c r="P82" s="229"/>
    </row>
    <row r="83" spans="1:16" ht="36.75" customHeight="1">
      <c r="A83" s="21">
        <v>6</v>
      </c>
      <c r="B83" s="22" t="s">
        <v>304</v>
      </c>
      <c r="C83" s="23" t="str">
        <f>IF(ISERROR(VLOOKUP(B83,'KAYIT LİSTESİ'!$B$4:$H$1022,2,0)),"",(VLOOKUP(B83,'KAYIT LİSTESİ'!$B$4:$H$1022,2,0)))</f>
        <v/>
      </c>
      <c r="D83" s="24" t="str">
        <f>IF(ISERROR(VLOOKUP(B83,'KAYIT LİSTESİ'!$B$4:$H$1022,4,0)),"",(VLOOKUP(B83,'KAYIT LİSTESİ'!$B$4:$H$1022,4,0)))</f>
        <v/>
      </c>
      <c r="E83" s="48" t="str">
        <f>IF(ISERROR(VLOOKUP(B83,'KAYIT LİSTESİ'!$B$4:$H$1022,5,0)),"",(VLOOKUP(B83,'KAYIT LİSTESİ'!$B$4:$H$1022,5,0)))</f>
        <v/>
      </c>
      <c r="F83" s="48" t="str">
        <f>IF(ISERROR(VLOOKUP(B83,'KAYIT LİSTESİ'!$B$4:$H$1022,6,0)),"",(VLOOKUP(B83,'KAYIT LİSTESİ'!$B$4:$H$1022,6,0)))</f>
        <v/>
      </c>
      <c r="G83" s="25"/>
      <c r="H83" s="238"/>
      <c r="J83" s="91">
        <v>36</v>
      </c>
      <c r="K83" s="92" t="s">
        <v>466</v>
      </c>
      <c r="L83" s="93" t="str">
        <f>IF(ISERROR(VLOOKUP(K83,'KAYIT LİSTESİ'!$B$4:$H$1022,2,0)),"",(VLOOKUP(K83,'KAYIT LİSTESİ'!$B$4:$H$1022,2,0)))</f>
        <v/>
      </c>
      <c r="M83" s="94" t="str">
        <f>IF(ISERROR(VLOOKUP(K83,'KAYIT LİSTESİ'!$B$4:$H$1022,4,0)),"",(VLOOKUP(K83,'KAYIT LİSTESİ'!$B$4:$H$1022,4,0)))</f>
        <v/>
      </c>
      <c r="N83" s="193" t="str">
        <f>IF(ISERROR(VLOOKUP(K83,'KAYIT LİSTESİ'!$B$4:$H$1022,5,0)),"",(VLOOKUP(K83,'KAYIT LİSTESİ'!$B$4:$H$1022,5,0)))</f>
        <v/>
      </c>
      <c r="O83" s="193" t="str">
        <f>IF(ISERROR(VLOOKUP(K83,'KAYIT LİSTESİ'!$B$4:$H$1022,6,0)),"",(VLOOKUP(K83,'KAYIT LİSTESİ'!$B$4:$H$1022,6,0)))</f>
        <v/>
      </c>
      <c r="P83" s="229"/>
    </row>
    <row r="84" spans="1:16" ht="36.75" customHeight="1">
      <c r="A84" s="21">
        <v>7</v>
      </c>
      <c r="B84" s="22" t="s">
        <v>305</v>
      </c>
      <c r="C84" s="23" t="str">
        <f>IF(ISERROR(VLOOKUP(B84,'KAYIT LİSTESİ'!$B$4:$H$1022,2,0)),"",(VLOOKUP(B84,'KAYIT LİSTESİ'!$B$4:$H$1022,2,0)))</f>
        <v/>
      </c>
      <c r="D84" s="24" t="str">
        <f>IF(ISERROR(VLOOKUP(B84,'KAYIT LİSTESİ'!$B$4:$H$1022,4,0)),"",(VLOOKUP(B84,'KAYIT LİSTESİ'!$B$4:$H$1022,4,0)))</f>
        <v/>
      </c>
      <c r="E84" s="48" t="str">
        <f>IF(ISERROR(VLOOKUP(B84,'KAYIT LİSTESİ'!$B$4:$H$1022,5,0)),"",(VLOOKUP(B84,'KAYIT LİSTESİ'!$B$4:$H$1022,5,0)))</f>
        <v/>
      </c>
      <c r="F84" s="48" t="str">
        <f>IF(ISERROR(VLOOKUP(B84,'KAYIT LİSTESİ'!$B$4:$H$1022,6,0)),"",(VLOOKUP(B84,'KAYIT LİSTESİ'!$B$4:$H$1022,6,0)))</f>
        <v/>
      </c>
      <c r="G84" s="25"/>
      <c r="H84" s="238"/>
      <c r="J84" s="91">
        <v>37</v>
      </c>
      <c r="K84" s="92" t="s">
        <v>467</v>
      </c>
      <c r="L84" s="93" t="str">
        <f>IF(ISERROR(VLOOKUP(K84,'KAYIT LİSTESİ'!$B$4:$H$1022,2,0)),"",(VLOOKUP(K84,'KAYIT LİSTESİ'!$B$4:$H$1022,2,0)))</f>
        <v/>
      </c>
      <c r="M84" s="94" t="str">
        <f>IF(ISERROR(VLOOKUP(K84,'KAYIT LİSTESİ'!$B$4:$H$1022,4,0)),"",(VLOOKUP(K84,'KAYIT LİSTESİ'!$B$4:$H$1022,4,0)))</f>
        <v/>
      </c>
      <c r="N84" s="193" t="str">
        <f>IF(ISERROR(VLOOKUP(K84,'KAYIT LİSTESİ'!$B$4:$H$1022,5,0)),"",(VLOOKUP(K84,'KAYIT LİSTESİ'!$B$4:$H$1022,5,0)))</f>
        <v/>
      </c>
      <c r="O84" s="193" t="str">
        <f>IF(ISERROR(VLOOKUP(K84,'KAYIT LİSTESİ'!$B$4:$H$1022,6,0)),"",(VLOOKUP(K84,'KAYIT LİSTESİ'!$B$4:$H$1022,6,0)))</f>
        <v/>
      </c>
      <c r="P84" s="229"/>
    </row>
    <row r="85" spans="1:16" ht="36.75" customHeight="1">
      <c r="A85" s="21">
        <v>8</v>
      </c>
      <c r="B85" s="22" t="s">
        <v>306</v>
      </c>
      <c r="C85" s="23" t="str">
        <f>IF(ISERROR(VLOOKUP(B85,'KAYIT LİSTESİ'!$B$4:$H$1022,2,0)),"",(VLOOKUP(B85,'KAYIT LİSTESİ'!$B$4:$H$1022,2,0)))</f>
        <v/>
      </c>
      <c r="D85" s="24" t="str">
        <f>IF(ISERROR(VLOOKUP(B85,'KAYIT LİSTESİ'!$B$4:$H$1022,4,0)),"",(VLOOKUP(B85,'KAYIT LİSTESİ'!$B$4:$H$1022,4,0)))</f>
        <v/>
      </c>
      <c r="E85" s="48" t="str">
        <f>IF(ISERROR(VLOOKUP(B85,'KAYIT LİSTESİ'!$B$4:$H$1022,5,0)),"",(VLOOKUP(B85,'KAYIT LİSTESİ'!$B$4:$H$1022,5,0)))</f>
        <v/>
      </c>
      <c r="F85" s="48" t="str">
        <f>IF(ISERROR(VLOOKUP(B85,'KAYIT LİSTESİ'!$B$4:$H$1022,6,0)),"",(VLOOKUP(B85,'KAYIT LİSTESİ'!$B$4:$H$1022,6,0)))</f>
        <v/>
      </c>
      <c r="G85" s="25"/>
      <c r="H85" s="233"/>
      <c r="J85" s="91">
        <v>38</v>
      </c>
      <c r="K85" s="92" t="s">
        <v>468</v>
      </c>
      <c r="L85" s="93" t="str">
        <f>IF(ISERROR(VLOOKUP(K85,'KAYIT LİSTESİ'!$B$4:$H$1022,2,0)),"",(VLOOKUP(K85,'KAYIT LİSTESİ'!$B$4:$H$1022,2,0)))</f>
        <v/>
      </c>
      <c r="M85" s="94" t="str">
        <f>IF(ISERROR(VLOOKUP(K85,'KAYIT LİSTESİ'!$B$4:$H$1022,4,0)),"",(VLOOKUP(K85,'KAYIT LİSTESİ'!$B$4:$H$1022,4,0)))</f>
        <v/>
      </c>
      <c r="N85" s="193" t="str">
        <f>IF(ISERROR(VLOOKUP(K85,'KAYIT LİSTESİ'!$B$4:$H$1022,5,0)),"",(VLOOKUP(K85,'KAYIT LİSTESİ'!$B$4:$H$1022,5,0)))</f>
        <v/>
      </c>
      <c r="O85" s="193" t="str">
        <f>IF(ISERROR(VLOOKUP(K85,'KAYIT LİSTESİ'!$B$4:$H$1022,6,0)),"",(VLOOKUP(K85,'KAYIT LİSTESİ'!$B$4:$H$1022,6,0)))</f>
        <v/>
      </c>
      <c r="P85" s="229"/>
    </row>
    <row r="86" spans="1:16" ht="36.75" customHeight="1">
      <c r="A86" s="549" t="s">
        <v>572</v>
      </c>
      <c r="B86" s="549"/>
      <c r="C86" s="549"/>
      <c r="D86" s="549"/>
      <c r="E86" s="549"/>
      <c r="F86" s="549"/>
      <c r="G86" s="549"/>
      <c r="H86" s="233"/>
      <c r="J86" s="549" t="s">
        <v>522</v>
      </c>
      <c r="K86" s="549"/>
      <c r="L86" s="549"/>
      <c r="M86" s="549"/>
      <c r="N86" s="549"/>
      <c r="O86" s="549"/>
      <c r="P86" s="549"/>
    </row>
    <row r="87" spans="1:16" ht="36.75" customHeight="1">
      <c r="A87" s="546" t="s">
        <v>15</v>
      </c>
      <c r="B87" s="547"/>
      <c r="C87" s="547"/>
      <c r="D87" s="547"/>
      <c r="E87" s="547"/>
      <c r="F87" s="547"/>
      <c r="G87" s="547"/>
      <c r="H87" s="233"/>
      <c r="J87" s="540" t="s">
        <v>6</v>
      </c>
      <c r="K87" s="542"/>
      <c r="L87" s="540" t="s">
        <v>73</v>
      </c>
      <c r="M87" s="540" t="s">
        <v>19</v>
      </c>
      <c r="N87" s="540" t="s">
        <v>7</v>
      </c>
      <c r="O87" s="540" t="s">
        <v>178</v>
      </c>
      <c r="P87" s="540" t="s">
        <v>262</v>
      </c>
    </row>
    <row r="88" spans="1:16" ht="36.75" customHeight="1">
      <c r="A88" s="47" t="s">
        <v>11</v>
      </c>
      <c r="B88" s="47" t="s">
        <v>75</v>
      </c>
      <c r="C88" s="47" t="s">
        <v>74</v>
      </c>
      <c r="D88" s="121" t="s">
        <v>12</v>
      </c>
      <c r="E88" s="122" t="s">
        <v>13</v>
      </c>
      <c r="F88" s="122" t="s">
        <v>179</v>
      </c>
      <c r="G88" s="182" t="s">
        <v>262</v>
      </c>
      <c r="H88" s="233"/>
      <c r="J88" s="541"/>
      <c r="K88" s="542"/>
      <c r="L88" s="541"/>
      <c r="M88" s="541"/>
      <c r="N88" s="541"/>
      <c r="O88" s="541"/>
      <c r="P88" s="541"/>
    </row>
    <row r="89" spans="1:16" ht="36.75" customHeight="1">
      <c r="A89" s="21">
        <v>1</v>
      </c>
      <c r="B89" s="22" t="s">
        <v>523</v>
      </c>
      <c r="C89" s="23">
        <f>IF(ISERROR(VLOOKUP(B89,'KAYIT LİSTESİ'!$B$4:$H$1022,2,0)),"",(VLOOKUP(B89,'KAYIT LİSTESİ'!$B$4:$H$1022,2,0)))</f>
        <v>0</v>
      </c>
      <c r="D89" s="24">
        <f>IF(ISERROR(VLOOKUP(B89,'KAYIT LİSTESİ'!$B$4:$H$1022,4,0)),"",(VLOOKUP(B89,'KAYIT LİSTESİ'!$B$4:$H$1022,4,0)))</f>
        <v>37457</v>
      </c>
      <c r="E89" s="48" t="str">
        <f>IF(ISERROR(VLOOKUP(B89,'KAYIT LİSTESİ'!$B$4:$H$1022,5,0)),"",(VLOOKUP(B89,'KAYIT LİSTESİ'!$B$4:$H$1022,5,0)))</f>
        <v>MEZHER GÜLER</v>
      </c>
      <c r="F89" s="48" t="str">
        <f>IF(ISERROR(VLOOKUP(B89,'KAYIT LİSTESİ'!$B$4:$H$1022,6,0)),"",(VLOOKUP(B89,'KAYIT LİSTESİ'!$B$4:$H$1022,6,0)))</f>
        <v>MUŞ NAMIK KEMAL YBO</v>
      </c>
      <c r="G89" s="183"/>
      <c r="H89" s="233"/>
      <c r="J89" s="91">
        <v>1</v>
      </c>
      <c r="K89" s="92" t="s">
        <v>481</v>
      </c>
      <c r="L89" s="93">
        <f>IF(ISERROR(VLOOKUP(K89,'KAYIT LİSTESİ'!$B$4:$H$1022,2,0)),"",(VLOOKUP(K89,'KAYIT LİSTESİ'!$B$4:$H$1022,2,0)))</f>
        <v>0</v>
      </c>
      <c r="M89" s="94">
        <f>IF(ISERROR(VLOOKUP(K89,'KAYIT LİSTESİ'!$B$4:$H$1022,4,0)),"",(VLOOKUP(K89,'KAYIT LİSTESİ'!$B$4:$H$1022,4,0)))</f>
        <v>37299</v>
      </c>
      <c r="N89" s="193" t="str">
        <f>IF(ISERROR(VLOOKUP(K89,'KAYIT LİSTESİ'!$B$4:$H$1022,5,0)),"",(VLOOKUP(K89,'KAYIT LİSTESİ'!$B$4:$H$1022,5,0)))</f>
        <v>ZÜBEYT TEMEL</v>
      </c>
      <c r="O89" s="193" t="str">
        <f>IF(ISERROR(VLOOKUP(K89,'KAYIT LİSTESİ'!$B$4:$H$1022,6,0)),"",(VLOOKUP(K89,'KAYIT LİSTESİ'!$B$4:$H$1022,6,0)))</f>
        <v>SİİRT OSMAN DEMİR ORTAOKULU</v>
      </c>
      <c r="P89" s="229"/>
    </row>
    <row r="90" spans="1:16" ht="36.75" customHeight="1">
      <c r="A90" s="21">
        <v>2</v>
      </c>
      <c r="B90" s="22" t="s">
        <v>524</v>
      </c>
      <c r="C90" s="23">
        <f>IF(ISERROR(VLOOKUP(B90,'KAYIT LİSTESİ'!$B$4:$H$1022,2,0)),"",(VLOOKUP(B90,'KAYIT LİSTESİ'!$B$4:$H$1022,2,0)))</f>
        <v>0</v>
      </c>
      <c r="D90" s="24">
        <f>IF(ISERROR(VLOOKUP(B90,'KAYIT LİSTESİ'!$B$4:$H$1022,4,0)),"",(VLOOKUP(B90,'KAYIT LİSTESİ'!$B$4:$H$1022,4,0)))</f>
        <v>36526</v>
      </c>
      <c r="E90" s="48" t="str">
        <f>IF(ISERROR(VLOOKUP(B90,'KAYIT LİSTESİ'!$B$4:$H$1022,5,0)),"",(VLOOKUP(B90,'KAYIT LİSTESİ'!$B$4:$H$1022,5,0)))</f>
        <v>ADEM AÇIK</v>
      </c>
      <c r="F90" s="48" t="str">
        <f>IF(ISERROR(VLOOKUP(B90,'KAYIT LİSTESİ'!$B$4:$H$1022,6,0)),"",(VLOOKUP(B90,'KAYIT LİSTESİ'!$B$4:$H$1022,6,0)))</f>
        <v>İSTANBUL NAMIKKEMAL O O</v>
      </c>
      <c r="G90" s="183"/>
      <c r="H90" s="233"/>
      <c r="J90" s="91">
        <v>2</v>
      </c>
      <c r="K90" s="92" t="s">
        <v>482</v>
      </c>
      <c r="L90" s="93">
        <f>IF(ISERROR(VLOOKUP(K90,'KAYIT LİSTESİ'!$B$4:$H$1022,2,0)),"",(VLOOKUP(K90,'KAYIT LİSTESİ'!$B$4:$H$1022,2,0)))</f>
        <v>0</v>
      </c>
      <c r="M90" s="94">
        <f>IF(ISERROR(VLOOKUP(K90,'KAYIT LİSTESİ'!$B$4:$H$1022,4,0)),"",(VLOOKUP(K90,'KAYIT LİSTESİ'!$B$4:$H$1022,4,0)))</f>
        <v>37030</v>
      </c>
      <c r="N90" s="193" t="str">
        <f>IF(ISERROR(VLOOKUP(K90,'KAYIT LİSTESİ'!$B$4:$H$1022,5,0)),"",(VLOOKUP(K90,'KAYIT LİSTESİ'!$B$4:$H$1022,5,0)))</f>
        <v>ADEM KOÇLARDAN</v>
      </c>
      <c r="O90" s="193" t="str">
        <f>IF(ISERROR(VLOOKUP(K90,'KAYIT LİSTESİ'!$B$4:$H$1022,6,0)),"",(VLOOKUP(K90,'KAYIT LİSTESİ'!$B$4:$H$1022,6,0)))</f>
        <v>MUŞ NAMIK KEMAL YBO</v>
      </c>
      <c r="P90" s="229"/>
    </row>
    <row r="91" spans="1:16" ht="36.75" customHeight="1">
      <c r="A91" s="21">
        <v>3</v>
      </c>
      <c r="B91" s="22" t="s">
        <v>525</v>
      </c>
      <c r="C91" s="23">
        <f>IF(ISERROR(VLOOKUP(B91,'KAYIT LİSTESİ'!$B$4:$H$1022,2,0)),"",(VLOOKUP(B91,'KAYIT LİSTESİ'!$B$4:$H$1022,2,0)))</f>
        <v>0</v>
      </c>
      <c r="D91" s="24">
        <f>IF(ISERROR(VLOOKUP(B91,'KAYIT LİSTESİ'!$B$4:$H$1022,4,0)),"",(VLOOKUP(B91,'KAYIT LİSTESİ'!$B$4:$H$1022,4,0)))</f>
        <v>36667</v>
      </c>
      <c r="E91" s="48" t="str">
        <f>IF(ISERROR(VLOOKUP(B91,'KAYIT LİSTESİ'!$B$4:$H$1022,5,0)),"",(VLOOKUP(B91,'KAYIT LİSTESİ'!$B$4:$H$1022,5,0)))</f>
        <v>BURAK GÜRGEN</v>
      </c>
      <c r="F91" s="48" t="str">
        <f>IF(ISERROR(VLOOKUP(B91,'KAYIT LİSTESİ'!$B$4:$H$1022,6,0)),"",(VLOOKUP(B91,'KAYIT LİSTESİ'!$B$4:$H$1022,6,0)))</f>
        <v>İSTANBUL-PENDİK 75.YIL MESUT YILMAZ ORTA O.</v>
      </c>
      <c r="G91" s="183"/>
      <c r="H91" s="233"/>
      <c r="J91" s="91">
        <v>3</v>
      </c>
      <c r="K91" s="92" t="s">
        <v>483</v>
      </c>
      <c r="L91" s="93">
        <f>IF(ISERROR(VLOOKUP(K91,'KAYIT LİSTESİ'!$B$4:$H$1022,2,0)),"",(VLOOKUP(K91,'KAYIT LİSTESİ'!$B$4:$H$1022,2,0)))</f>
        <v>0</v>
      </c>
      <c r="M91" s="94">
        <f>IF(ISERROR(VLOOKUP(K91,'KAYIT LİSTESİ'!$B$4:$H$1022,4,0)),"",(VLOOKUP(K91,'KAYIT LİSTESİ'!$B$4:$H$1022,4,0)))</f>
        <v>36601</v>
      </c>
      <c r="N91" s="193" t="str">
        <f>IF(ISERROR(VLOOKUP(K91,'KAYIT LİSTESİ'!$B$4:$H$1022,5,0)),"",(VLOOKUP(K91,'KAYIT LİSTESİ'!$B$4:$H$1022,5,0)))</f>
        <v>YUSUF ÖZDEMIR</v>
      </c>
      <c r="O91" s="193" t="str">
        <f>IF(ISERROR(VLOOKUP(K91,'KAYIT LİSTESİ'!$B$4:$H$1022,6,0)),"",(VLOOKUP(K91,'KAYIT LİSTESİ'!$B$4:$H$1022,6,0)))</f>
        <v>ADANA ŞEHIT İDRIS GÜLER ORTAOKULU</v>
      </c>
      <c r="P91" s="229"/>
    </row>
    <row r="92" spans="1:16" ht="36.75" customHeight="1">
      <c r="A92" s="21">
        <v>4</v>
      </c>
      <c r="B92" s="22" t="s">
        <v>526</v>
      </c>
      <c r="C92" s="23">
        <f>IF(ISERROR(VLOOKUP(B92,'KAYIT LİSTESİ'!$B$4:$H$1022,2,0)),"",(VLOOKUP(B92,'KAYIT LİSTESİ'!$B$4:$H$1022,2,0)))</f>
        <v>0</v>
      </c>
      <c r="D92" s="24">
        <f>IF(ISERROR(VLOOKUP(B92,'KAYIT LİSTESİ'!$B$4:$H$1022,4,0)),"",(VLOOKUP(B92,'KAYIT LİSTESİ'!$B$4:$H$1022,4,0)))</f>
        <v>36892</v>
      </c>
      <c r="E92" s="48" t="str">
        <f>IF(ISERROR(VLOOKUP(B92,'KAYIT LİSTESİ'!$B$4:$H$1022,5,0)),"",(VLOOKUP(B92,'KAYIT LİSTESİ'!$B$4:$H$1022,5,0)))</f>
        <v>MAHMUT CAN KURTARAN</v>
      </c>
      <c r="F92" s="48" t="str">
        <f>IF(ISERROR(VLOOKUP(B92,'KAYIT LİSTESİ'!$B$4:$H$1022,6,0)),"",(VLOOKUP(B92,'KAYIT LİSTESİ'!$B$4:$H$1022,6,0)))</f>
        <v>GAZİANTEP HATİCE BÜYÜKBEŞE ORT.</v>
      </c>
      <c r="G92" s="183"/>
      <c r="H92" s="233"/>
      <c r="J92" s="91">
        <v>4</v>
      </c>
      <c r="K92" s="92" t="s">
        <v>484</v>
      </c>
      <c r="L92" s="93">
        <f>IF(ISERROR(VLOOKUP(K92,'KAYIT LİSTESİ'!$B$4:$H$1022,2,0)),"",(VLOOKUP(K92,'KAYIT LİSTESİ'!$B$4:$H$1022,2,0)))</f>
        <v>0</v>
      </c>
      <c r="M92" s="94">
        <f>IF(ISERROR(VLOOKUP(K92,'KAYIT LİSTESİ'!$B$4:$H$1022,4,0)),"",(VLOOKUP(K92,'KAYIT LİSTESİ'!$B$4:$H$1022,4,0)))</f>
        <v>36934</v>
      </c>
      <c r="N92" s="193" t="str">
        <f>IF(ISERROR(VLOOKUP(K92,'KAYIT LİSTESİ'!$B$4:$H$1022,5,0)),"",(VLOOKUP(K92,'KAYIT LİSTESİ'!$B$4:$H$1022,5,0)))</f>
        <v>ABDULLAH SADE</v>
      </c>
      <c r="O92" s="193" t="str">
        <f>IF(ISERROR(VLOOKUP(K92,'KAYIT LİSTESİ'!$B$4:$H$1022,6,0)),"",(VLOOKUP(K92,'KAYIT LİSTESİ'!$B$4:$H$1022,6,0)))</f>
        <v>İSTANBUL NAMIKKEMAL O O</v>
      </c>
      <c r="P92" s="229"/>
    </row>
    <row r="93" spans="1:16" ht="36.75" customHeight="1">
      <c r="A93" s="21">
        <v>5</v>
      </c>
      <c r="B93" s="22" t="s">
        <v>527</v>
      </c>
      <c r="C93" s="23">
        <f>IF(ISERROR(VLOOKUP(B93,'KAYIT LİSTESİ'!$B$4:$H$1022,2,0)),"",(VLOOKUP(B93,'KAYIT LİSTESİ'!$B$4:$H$1022,2,0)))</f>
        <v>0</v>
      </c>
      <c r="D93" s="24">
        <f>IF(ISERROR(VLOOKUP(B93,'KAYIT LİSTESİ'!$B$4:$H$1022,4,0)),"",(VLOOKUP(B93,'KAYIT LİSTESİ'!$B$4:$H$1022,4,0)))</f>
        <v>36791</v>
      </c>
      <c r="E93" s="48" t="str">
        <f>IF(ISERROR(VLOOKUP(B93,'KAYIT LİSTESİ'!$B$4:$H$1022,5,0)),"",(VLOOKUP(B93,'KAYIT LİSTESİ'!$B$4:$H$1022,5,0)))</f>
        <v>OSMAN N. KUL</v>
      </c>
      <c r="F93" s="48" t="str">
        <f>IF(ISERROR(VLOOKUP(B93,'KAYIT LİSTESİ'!$B$4:$H$1022,6,0)),"",(VLOOKUP(B93,'KAYIT LİSTESİ'!$B$4:$H$1022,6,0)))</f>
        <v>SAMSUN- İLKADIM TICARET VE SANAYI ODASI  ORTAOKULU</v>
      </c>
      <c r="G93" s="183"/>
      <c r="H93" s="233"/>
      <c r="J93" s="91">
        <v>5</v>
      </c>
      <c r="K93" s="92" t="s">
        <v>485</v>
      </c>
      <c r="L93" s="93">
        <f>IF(ISERROR(VLOOKUP(K93,'KAYIT LİSTESİ'!$B$4:$H$1022,2,0)),"",(VLOOKUP(K93,'KAYIT LİSTESİ'!$B$4:$H$1022,2,0)))</f>
        <v>0</v>
      </c>
      <c r="M93" s="94">
        <f>IF(ISERROR(VLOOKUP(K93,'KAYIT LİSTESİ'!$B$4:$H$1022,4,0)),"",(VLOOKUP(K93,'KAYIT LİSTESİ'!$B$4:$H$1022,4,0)))</f>
        <v>36526</v>
      </c>
      <c r="N93" s="193" t="str">
        <f>IF(ISERROR(VLOOKUP(K93,'KAYIT LİSTESİ'!$B$4:$H$1022,5,0)),"",(VLOOKUP(K93,'KAYIT LİSTESİ'!$B$4:$H$1022,5,0)))</f>
        <v>MUSTAFA BAYRAKDAR</v>
      </c>
      <c r="O93" s="193" t="str">
        <f>IF(ISERROR(VLOOKUP(K93,'KAYIT LİSTESİ'!$B$4:$H$1022,6,0)),"",(VLOOKUP(K93,'KAYIT LİSTESİ'!$B$4:$H$1022,6,0)))</f>
        <v>İZMİR-EVİN LEBLEBİCİOĞLU ORTAOKULU</v>
      </c>
      <c r="P93" s="229"/>
    </row>
    <row r="94" spans="1:16" ht="36.75" customHeight="1">
      <c r="A94" s="21">
        <v>6</v>
      </c>
      <c r="B94" s="22" t="s">
        <v>528</v>
      </c>
      <c r="C94" s="23">
        <f>IF(ISERROR(VLOOKUP(B94,'KAYIT LİSTESİ'!$B$4:$H$1022,2,0)),"",(VLOOKUP(B94,'KAYIT LİSTESİ'!$B$4:$H$1022,2,0)))</f>
        <v>0</v>
      </c>
      <c r="D94" s="24">
        <f>IF(ISERROR(VLOOKUP(B94,'KAYIT LİSTESİ'!$B$4:$H$1022,4,0)),"",(VLOOKUP(B94,'KAYIT LİSTESİ'!$B$4:$H$1022,4,0)))</f>
        <v>36773</v>
      </c>
      <c r="E94" s="48" t="str">
        <f>IF(ISERROR(VLOOKUP(B94,'KAYIT LİSTESİ'!$B$4:$H$1022,5,0)),"",(VLOOKUP(B94,'KAYIT LİSTESİ'!$B$4:$H$1022,5,0)))</f>
        <v>ATAKAN TİKTAŞ</v>
      </c>
      <c r="F94" s="48" t="str">
        <f>IF(ISERROR(VLOOKUP(B94,'KAYIT LİSTESİ'!$B$4:$H$1022,6,0)),"",(VLOOKUP(B94,'KAYIT LİSTESİ'!$B$4:$H$1022,6,0)))</f>
        <v>İZMİR-EVİN LEBLEBİCİOĞLU ORTAOKULU</v>
      </c>
      <c r="G94" s="183"/>
      <c r="H94" s="233"/>
      <c r="J94" s="91">
        <v>6</v>
      </c>
      <c r="K94" s="92" t="s">
        <v>486</v>
      </c>
      <c r="L94" s="93">
        <f>IF(ISERROR(VLOOKUP(K94,'KAYIT LİSTESİ'!$B$4:$H$1022,2,0)),"",(VLOOKUP(K94,'KAYIT LİSTESİ'!$B$4:$H$1022,2,0)))</f>
        <v>0</v>
      </c>
      <c r="M94" s="94">
        <f>IF(ISERROR(VLOOKUP(K94,'KAYIT LİSTESİ'!$B$4:$H$1022,4,0)),"",(VLOOKUP(K94,'KAYIT LİSTESİ'!$B$4:$H$1022,4,0)))</f>
        <v>36589</v>
      </c>
      <c r="N94" s="193" t="str">
        <f>IF(ISERROR(VLOOKUP(K94,'KAYIT LİSTESİ'!$B$4:$H$1022,5,0)),"",(VLOOKUP(K94,'KAYIT LİSTESİ'!$B$4:$H$1022,5,0)))</f>
        <v>TALHA GÜLŞEN</v>
      </c>
      <c r="O94" s="193" t="str">
        <f>IF(ISERROR(VLOOKUP(K94,'KAYIT LİSTESİ'!$B$4:$H$1022,6,0)),"",(VLOOKUP(K94,'KAYIT LİSTESİ'!$B$4:$H$1022,6,0)))</f>
        <v>İSTANBUL-PENDİK 75.YIL MESUT YILMAZ ORTA O.</v>
      </c>
      <c r="P94" s="229"/>
    </row>
    <row r="95" spans="1:16" ht="36.75" customHeight="1">
      <c r="A95" s="21">
        <v>7</v>
      </c>
      <c r="B95" s="22" t="s">
        <v>529</v>
      </c>
      <c r="C95" s="23">
        <f>IF(ISERROR(VLOOKUP(B95,'KAYIT LİSTESİ'!$B$4:$H$1022,2,0)),"",(VLOOKUP(B95,'KAYIT LİSTESİ'!$B$4:$H$1022,2,0)))</f>
        <v>0</v>
      </c>
      <c r="D95" s="24">
        <f>IF(ISERROR(VLOOKUP(B95,'KAYIT LİSTESİ'!$B$4:$H$1022,4,0)),"",(VLOOKUP(B95,'KAYIT LİSTESİ'!$B$4:$H$1022,4,0)))</f>
        <v>36557</v>
      </c>
      <c r="E95" s="48" t="str">
        <f>IF(ISERROR(VLOOKUP(B95,'KAYIT LİSTESİ'!$B$4:$H$1022,5,0)),"",(VLOOKUP(B95,'KAYIT LİSTESİ'!$B$4:$H$1022,5,0)))</f>
        <v>İLHAN YAVUZ</v>
      </c>
      <c r="F95" s="48" t="str">
        <f>IF(ISERROR(VLOOKUP(B95,'KAYIT LİSTESİ'!$B$4:$H$1022,6,0)),"",(VLOOKUP(B95,'KAYIT LİSTESİ'!$B$4:$H$1022,6,0)))</f>
        <v>ADANA ŞEHIT İDRIS GÜLER ORTAOKULU</v>
      </c>
      <c r="G95" s="183"/>
      <c r="H95" s="233"/>
      <c r="J95" s="91">
        <v>7</v>
      </c>
      <c r="K95" s="92" t="s">
        <v>487</v>
      </c>
      <c r="L95" s="93">
        <f>IF(ISERROR(VLOOKUP(K95,'KAYIT LİSTESİ'!$B$4:$H$1022,2,0)),"",(VLOOKUP(K95,'KAYIT LİSTESİ'!$B$4:$H$1022,2,0)))</f>
        <v>0</v>
      </c>
      <c r="M95" s="94">
        <f>IF(ISERROR(VLOOKUP(K95,'KAYIT LİSTESİ'!$B$4:$H$1022,4,0)),"",(VLOOKUP(K95,'KAYIT LİSTESİ'!$B$4:$H$1022,4,0)))</f>
        <v>36644</v>
      </c>
      <c r="N95" s="193" t="str">
        <f>IF(ISERROR(VLOOKUP(K95,'KAYIT LİSTESİ'!$B$4:$H$1022,5,0)),"",(VLOOKUP(K95,'KAYIT LİSTESİ'!$B$4:$H$1022,5,0)))</f>
        <v>İLYAS AKSOY</v>
      </c>
      <c r="O95" s="193" t="str">
        <f>IF(ISERROR(VLOOKUP(K95,'KAYIT LİSTESİ'!$B$4:$H$1022,6,0)),"",(VLOOKUP(K95,'KAYIT LİSTESİ'!$B$4:$H$1022,6,0)))</f>
        <v>SAMSUN- İLKADIM TICARET VE SANAYI ODASI  ORTAOKULU</v>
      </c>
      <c r="P95" s="229"/>
    </row>
    <row r="96" spans="1:16" ht="36.75" customHeight="1">
      <c r="A96" s="21">
        <v>8</v>
      </c>
      <c r="B96" s="22" t="s">
        <v>530</v>
      </c>
      <c r="C96" s="23">
        <f>IF(ISERROR(VLOOKUP(B96,'KAYIT LİSTESİ'!$B$4:$H$1022,2,0)),"",(VLOOKUP(B96,'KAYIT LİSTESİ'!$B$4:$H$1022,2,0)))</f>
        <v>0</v>
      </c>
      <c r="D96" s="24">
        <f>IF(ISERROR(VLOOKUP(B96,'KAYIT LİSTESİ'!$B$4:$H$1022,4,0)),"",(VLOOKUP(B96,'KAYIT LİSTESİ'!$B$4:$H$1022,4,0)))</f>
        <v>36610</v>
      </c>
      <c r="E96" s="48" t="str">
        <f>IF(ISERROR(VLOOKUP(B96,'KAYIT LİSTESİ'!$B$4:$H$1022,5,0)),"",(VLOOKUP(B96,'KAYIT LİSTESİ'!$B$4:$H$1022,5,0)))</f>
        <v>İBRAHİM ÖZEVİN</v>
      </c>
      <c r="F96" s="48" t="str">
        <f>IF(ISERROR(VLOOKUP(B96,'KAYIT LİSTESİ'!$B$4:$H$1022,6,0)),"",(VLOOKUP(B96,'KAYIT LİSTESİ'!$B$4:$H$1022,6,0)))</f>
        <v>SİİRT OSMAN DEMİR ORTAOKULU</v>
      </c>
      <c r="G96" s="183"/>
      <c r="H96" s="233"/>
      <c r="J96" s="91">
        <v>8</v>
      </c>
      <c r="K96" s="92" t="s">
        <v>488</v>
      </c>
      <c r="L96" s="93">
        <f>IF(ISERROR(VLOOKUP(K96,'KAYIT LİSTESİ'!$B$4:$H$1022,2,0)),"",(VLOOKUP(K96,'KAYIT LİSTESİ'!$B$4:$H$1022,2,0)))</f>
        <v>0</v>
      </c>
      <c r="M96" s="94">
        <f>IF(ISERROR(VLOOKUP(K96,'KAYIT LİSTESİ'!$B$4:$H$1022,4,0)),"",(VLOOKUP(K96,'KAYIT LİSTESİ'!$B$4:$H$1022,4,0)))</f>
        <v>36526</v>
      </c>
      <c r="N96" s="193" t="str">
        <f>IF(ISERROR(VLOOKUP(K96,'KAYIT LİSTESİ'!$B$4:$H$1022,5,0)),"",(VLOOKUP(K96,'KAYIT LİSTESİ'!$B$4:$H$1022,5,0)))</f>
        <v>AHMET MUHAMMET KILIÇ</v>
      </c>
      <c r="O96" s="193" t="str">
        <f>IF(ISERROR(VLOOKUP(K96,'KAYIT LİSTESİ'!$B$4:$H$1022,6,0)),"",(VLOOKUP(K96,'KAYIT LİSTESİ'!$B$4:$H$1022,6,0)))</f>
        <v>GAZİANTEP HATİCE BÜYÜKBEŞE ORT.</v>
      </c>
      <c r="P96" s="229"/>
    </row>
    <row r="97" spans="1:16" ht="36.75" customHeight="1">
      <c r="A97" s="21">
        <v>9</v>
      </c>
      <c r="B97" s="22" t="s">
        <v>531</v>
      </c>
      <c r="C97" s="23" t="str">
        <f>IF(ISERROR(VLOOKUP(B97,'KAYIT LİSTESİ'!$B$4:$H$1022,2,0)),"",(VLOOKUP(B97,'KAYIT LİSTESİ'!$B$4:$H$1022,2,0)))</f>
        <v/>
      </c>
      <c r="D97" s="24" t="str">
        <f>IF(ISERROR(VLOOKUP(B97,'KAYIT LİSTESİ'!$B$4:$H$1022,4,0)),"",(VLOOKUP(B97,'KAYIT LİSTESİ'!$B$4:$H$1022,4,0)))</f>
        <v/>
      </c>
      <c r="E97" s="48" t="str">
        <f>IF(ISERROR(VLOOKUP(B97,'KAYIT LİSTESİ'!$B$4:$H$1022,5,0)),"",(VLOOKUP(B97,'KAYIT LİSTESİ'!$B$4:$H$1022,5,0)))</f>
        <v/>
      </c>
      <c r="F97" s="48" t="str">
        <f>IF(ISERROR(VLOOKUP(B97,'KAYIT LİSTESİ'!$B$4:$H$1022,6,0)),"",(VLOOKUP(B97,'KAYIT LİSTESİ'!$B$4:$H$1022,6,0)))</f>
        <v/>
      </c>
      <c r="G97" s="183"/>
      <c r="H97" s="233"/>
      <c r="J97" s="91">
        <v>9</v>
      </c>
      <c r="K97" s="92" t="s">
        <v>489</v>
      </c>
      <c r="L97" s="93">
        <f>IF(ISERROR(VLOOKUP(K97,'KAYIT LİSTESİ'!$B$4:$H$1022,2,0)),"",(VLOOKUP(K97,'KAYIT LİSTESİ'!$B$4:$H$1022,2,0)))</f>
        <v>0</v>
      </c>
      <c r="M97" s="94">
        <f>IF(ISERROR(VLOOKUP(K97,'KAYIT LİSTESİ'!$B$4:$H$1022,4,0)),"",(VLOOKUP(K97,'KAYIT LİSTESİ'!$B$4:$H$1022,4,0)))</f>
        <v>36806</v>
      </c>
      <c r="N97" s="193" t="str">
        <f>IF(ISERROR(VLOOKUP(K97,'KAYIT LİSTESİ'!$B$4:$H$1022,5,0)),"",(VLOOKUP(K97,'KAYIT LİSTESİ'!$B$4:$H$1022,5,0)))</f>
        <v>MUSTAFA ÖZAKİ</v>
      </c>
      <c r="O97" s="193" t="str">
        <f>IF(ISERROR(VLOOKUP(K97,'KAYIT LİSTESİ'!$B$4:$H$1022,6,0)),"",(VLOOKUP(K97,'KAYIT LİSTESİ'!$B$4:$H$1022,6,0)))</f>
        <v>BURSA ZÜBEYDE HANIM ORTAOKULU</v>
      </c>
      <c r="P97" s="229"/>
    </row>
    <row r="98" spans="1:16" ht="36.75" customHeight="1">
      <c r="A98" s="21">
        <v>10</v>
      </c>
      <c r="B98" s="22" t="s">
        <v>532</v>
      </c>
      <c r="C98" s="23" t="str">
        <f>IF(ISERROR(VLOOKUP(B98,'KAYIT LİSTESİ'!$B$4:$H$1022,2,0)),"",(VLOOKUP(B98,'KAYIT LİSTESİ'!$B$4:$H$1022,2,0)))</f>
        <v/>
      </c>
      <c r="D98" s="24" t="str">
        <f>IF(ISERROR(VLOOKUP(B98,'KAYIT LİSTESİ'!$B$4:$H$1022,4,0)),"",(VLOOKUP(B98,'KAYIT LİSTESİ'!$B$4:$H$1022,4,0)))</f>
        <v/>
      </c>
      <c r="E98" s="48" t="str">
        <f>IF(ISERROR(VLOOKUP(B98,'KAYIT LİSTESİ'!$B$4:$H$1022,5,0)),"",(VLOOKUP(B98,'KAYIT LİSTESİ'!$B$4:$H$1022,5,0)))</f>
        <v/>
      </c>
      <c r="F98" s="48" t="str">
        <f>IF(ISERROR(VLOOKUP(B98,'KAYIT LİSTESİ'!$B$4:$H$1022,6,0)),"",(VLOOKUP(B98,'KAYIT LİSTESİ'!$B$4:$H$1022,6,0)))</f>
        <v/>
      </c>
      <c r="G98" s="183"/>
      <c r="H98" s="233"/>
      <c r="J98" s="91">
        <v>10</v>
      </c>
      <c r="K98" s="92" t="s">
        <v>490</v>
      </c>
      <c r="L98" s="93">
        <f>IF(ISERROR(VLOOKUP(K98,'KAYIT LİSTESİ'!$B$4:$H$1022,2,0)),"",(VLOOKUP(K98,'KAYIT LİSTESİ'!$B$4:$H$1022,2,0)))</f>
        <v>0</v>
      </c>
      <c r="M98" s="94">
        <f>IF(ISERROR(VLOOKUP(K98,'KAYIT LİSTESİ'!$B$4:$H$1022,4,0)),"",(VLOOKUP(K98,'KAYIT LİSTESİ'!$B$4:$H$1022,4,0)))</f>
        <v>36526</v>
      </c>
      <c r="N98" s="193" t="str">
        <f>IF(ISERROR(VLOOKUP(K98,'KAYIT LİSTESİ'!$B$4:$H$1022,5,0)),"",(VLOOKUP(K98,'KAYIT LİSTESİ'!$B$4:$H$1022,5,0)))</f>
        <v>ATAKAN ARINAN</v>
      </c>
      <c r="O98" s="193" t="str">
        <f>IF(ISERROR(VLOOKUP(K98,'KAYIT LİSTESİ'!$B$4:$H$1022,6,0)),"",(VLOOKUP(K98,'KAYIT LİSTESİ'!$B$4:$H$1022,6,0)))</f>
        <v>ANKARA MEHMET EMİN YURDAKUL ORTAOKULU</v>
      </c>
      <c r="P98" s="229"/>
    </row>
    <row r="99" spans="1:16" ht="36.75" customHeight="1">
      <c r="A99" s="21">
        <v>11</v>
      </c>
      <c r="B99" s="22" t="s">
        <v>533</v>
      </c>
      <c r="C99" s="23" t="str">
        <f>IF(ISERROR(VLOOKUP(B99,'KAYIT LİSTESİ'!$B$4:$H$1022,2,0)),"",(VLOOKUP(B99,'KAYIT LİSTESİ'!$B$4:$H$1022,2,0)))</f>
        <v/>
      </c>
      <c r="D99" s="24" t="str">
        <f>IF(ISERROR(VLOOKUP(B99,'KAYIT LİSTESİ'!$B$4:$H$1022,4,0)),"",(VLOOKUP(B99,'KAYIT LİSTESİ'!$B$4:$H$1022,4,0)))</f>
        <v/>
      </c>
      <c r="E99" s="48" t="str">
        <f>IF(ISERROR(VLOOKUP(B99,'KAYIT LİSTESİ'!$B$4:$H$1022,5,0)),"",(VLOOKUP(B99,'KAYIT LİSTESİ'!$B$4:$H$1022,5,0)))</f>
        <v/>
      </c>
      <c r="F99" s="48" t="str">
        <f>IF(ISERROR(VLOOKUP(B99,'KAYIT LİSTESİ'!$B$4:$H$1022,6,0)),"",(VLOOKUP(B99,'KAYIT LİSTESİ'!$B$4:$H$1022,6,0)))</f>
        <v/>
      </c>
      <c r="G99" s="183"/>
      <c r="H99" s="233"/>
      <c r="J99" s="91">
        <v>11</v>
      </c>
      <c r="K99" s="92" t="s">
        <v>491</v>
      </c>
      <c r="L99" s="93">
        <f>IF(ISERROR(VLOOKUP(K99,'KAYIT LİSTESİ'!$B$4:$H$1022,2,0)),"",(VLOOKUP(K99,'KAYIT LİSTESİ'!$B$4:$H$1022,2,0)))</f>
        <v>0</v>
      </c>
      <c r="M99" s="94">
        <f>IF(ISERROR(VLOOKUP(K99,'KAYIT LİSTESİ'!$B$4:$H$1022,4,0)),"",(VLOOKUP(K99,'KAYIT LİSTESİ'!$B$4:$H$1022,4,0)))</f>
        <v>36726</v>
      </c>
      <c r="N99" s="193" t="str">
        <f>IF(ISERROR(VLOOKUP(K99,'KAYIT LİSTESİ'!$B$4:$H$1022,5,0)),"",(VLOOKUP(K99,'KAYIT LİSTESİ'!$B$4:$H$1022,5,0)))</f>
        <v>AYTUNÇ ÇELEBİ</v>
      </c>
      <c r="O99" s="193" t="str">
        <f>IF(ISERROR(VLOOKUP(K99,'KAYIT LİSTESİ'!$B$4:$H$1022,6,0)),"",(VLOOKUP(K99,'KAYIT LİSTESİ'!$B$4:$H$1022,6,0)))</f>
        <v>MERSİN-SİLİFKE ATATÜRK ORTAOKULU</v>
      </c>
      <c r="P99" s="229"/>
    </row>
    <row r="100" spans="1:16" ht="36.75" customHeight="1">
      <c r="A100" s="21">
        <v>12</v>
      </c>
      <c r="B100" s="22" t="s">
        <v>534</v>
      </c>
      <c r="C100" s="23" t="str">
        <f>IF(ISERROR(VLOOKUP(B100,'KAYIT LİSTESİ'!$B$4:$H$1022,2,0)),"",(VLOOKUP(B100,'KAYIT LİSTESİ'!$B$4:$H$1022,2,0)))</f>
        <v/>
      </c>
      <c r="D100" s="24" t="str">
        <f>IF(ISERROR(VLOOKUP(B100,'KAYIT LİSTESİ'!$B$4:$H$1022,4,0)),"",(VLOOKUP(B100,'KAYIT LİSTESİ'!$B$4:$H$1022,4,0)))</f>
        <v/>
      </c>
      <c r="E100" s="48" t="str">
        <f>IF(ISERROR(VLOOKUP(B100,'KAYIT LİSTESİ'!$B$4:$H$1022,5,0)),"",(VLOOKUP(B100,'KAYIT LİSTESİ'!$B$4:$H$1022,5,0)))</f>
        <v/>
      </c>
      <c r="F100" s="48" t="str">
        <f>IF(ISERROR(VLOOKUP(B100,'KAYIT LİSTESİ'!$B$4:$H$1022,6,0)),"",(VLOOKUP(B100,'KAYIT LİSTESİ'!$B$4:$H$1022,6,0)))</f>
        <v/>
      </c>
      <c r="G100" s="183"/>
      <c r="H100" s="233"/>
      <c r="J100" s="91">
        <v>12</v>
      </c>
      <c r="K100" s="92" t="s">
        <v>492</v>
      </c>
      <c r="L100" s="93">
        <f>IF(ISERROR(VLOOKUP(K100,'KAYIT LİSTESİ'!$B$4:$H$1022,2,0)),"",(VLOOKUP(K100,'KAYIT LİSTESİ'!$B$4:$H$1022,2,0)))</f>
        <v>0</v>
      </c>
      <c r="M100" s="94">
        <f>IF(ISERROR(VLOOKUP(K100,'KAYIT LİSTESİ'!$B$4:$H$1022,4,0)),"",(VLOOKUP(K100,'KAYIT LİSTESİ'!$B$4:$H$1022,4,0)))</f>
        <v>36566</v>
      </c>
      <c r="N100" s="193" t="str">
        <f>IF(ISERROR(VLOOKUP(K100,'KAYIT LİSTESİ'!$B$4:$H$1022,5,0)),"",(VLOOKUP(K100,'KAYIT LİSTESİ'!$B$4:$H$1022,5,0)))</f>
        <v>MUSTAFA VARLİ</v>
      </c>
      <c r="O100" s="193" t="str">
        <f>IF(ISERROR(VLOOKUP(K100,'KAYIT LİSTESİ'!$B$4:$H$1022,6,0)),"",(VLOOKUP(K100,'KAYIT LİSTESİ'!$B$4:$H$1022,6,0)))</f>
        <v>İZMİR-ŞEHİT TEĞMEN MURAT ARSLANTÜRK ORTAOKULU</v>
      </c>
      <c r="P100" s="229"/>
    </row>
    <row r="101" spans="1:16" ht="36.75" customHeight="1">
      <c r="A101" s="546" t="s">
        <v>16</v>
      </c>
      <c r="B101" s="547"/>
      <c r="C101" s="547"/>
      <c r="D101" s="547"/>
      <c r="E101" s="547"/>
      <c r="F101" s="547"/>
      <c r="G101" s="547"/>
      <c r="H101" s="233"/>
      <c r="J101" s="91">
        <v>13</v>
      </c>
      <c r="K101" s="92" t="s">
        <v>493</v>
      </c>
      <c r="L101" s="93">
        <f>IF(ISERROR(VLOOKUP(K101,'KAYIT LİSTESİ'!$B$4:$H$1022,2,0)),"",(VLOOKUP(K101,'KAYIT LİSTESİ'!$B$4:$H$1022,2,0)))</f>
        <v>0</v>
      </c>
      <c r="M101" s="94">
        <f>IF(ISERROR(VLOOKUP(K101,'KAYIT LİSTESİ'!$B$4:$H$1022,4,0)),"",(VLOOKUP(K101,'KAYIT LİSTESİ'!$B$4:$H$1022,4,0)))</f>
        <v>37038</v>
      </c>
      <c r="N101" s="193" t="str">
        <f>IF(ISERROR(VLOOKUP(K101,'KAYIT LİSTESİ'!$B$4:$H$1022,5,0)),"",(VLOOKUP(K101,'KAYIT LİSTESİ'!$B$4:$H$1022,5,0)))</f>
        <v>Mert ŞAHİN</v>
      </c>
      <c r="O101" s="193" t="str">
        <f>IF(ISERROR(VLOOKUP(K101,'KAYIT LİSTESİ'!$B$4:$H$1022,6,0)),"",(VLOOKUP(K101,'KAYIT LİSTESİ'!$B$4:$H$1022,6,0)))</f>
        <v>SİVAS ZİYA GÖKALP O.O</v>
      </c>
      <c r="P101" s="229"/>
    </row>
    <row r="102" spans="1:16" ht="36.75" customHeight="1">
      <c r="A102" s="47" t="s">
        <v>11</v>
      </c>
      <c r="B102" s="47" t="s">
        <v>75</v>
      </c>
      <c r="C102" s="47" t="s">
        <v>74</v>
      </c>
      <c r="D102" s="121" t="s">
        <v>12</v>
      </c>
      <c r="E102" s="122" t="s">
        <v>13</v>
      </c>
      <c r="F102" s="122" t="s">
        <v>179</v>
      </c>
      <c r="G102" s="182" t="s">
        <v>262</v>
      </c>
      <c r="H102" s="233"/>
      <c r="J102" s="91">
        <v>14</v>
      </c>
      <c r="K102" s="92" t="s">
        <v>494</v>
      </c>
      <c r="L102" s="93">
        <f>IF(ISERROR(VLOOKUP(K102,'KAYIT LİSTESİ'!$B$4:$H$1022,2,0)),"",(VLOOKUP(K102,'KAYIT LİSTESİ'!$B$4:$H$1022,2,0)))</f>
        <v>0</v>
      </c>
      <c r="M102" s="94">
        <f>IF(ISERROR(VLOOKUP(K102,'KAYIT LİSTESİ'!$B$4:$H$1022,4,0)),"",(VLOOKUP(K102,'KAYIT LİSTESİ'!$B$4:$H$1022,4,0)))</f>
        <v>36597</v>
      </c>
      <c r="N102" s="193" t="str">
        <f>IF(ISERROR(VLOOKUP(K102,'KAYIT LİSTESİ'!$B$4:$H$1022,5,0)),"",(VLOOKUP(K102,'KAYIT LİSTESİ'!$B$4:$H$1022,5,0)))</f>
        <v>MEHMET BAYRAKTAR</v>
      </c>
      <c r="O102" s="193" t="str">
        <f>IF(ISERROR(VLOOKUP(K102,'KAYIT LİSTESİ'!$B$4:$H$1022,6,0)),"",(VLOOKUP(K102,'KAYIT LİSTESİ'!$B$4:$H$1022,6,0)))</f>
        <v>KKTC OĞUZ VELİ ORTAOKULU</v>
      </c>
      <c r="P102" s="229"/>
    </row>
    <row r="103" spans="1:16" ht="36.75" customHeight="1">
      <c r="A103" s="21">
        <v>1</v>
      </c>
      <c r="B103" s="22" t="s">
        <v>535</v>
      </c>
      <c r="C103" s="23">
        <f>IF(ISERROR(VLOOKUP(B103,'KAYIT LİSTESİ'!$B$4:$H$1022,2,0)),"",(VLOOKUP(B103,'KAYIT LİSTESİ'!$B$4:$H$1022,2,0)))</f>
        <v>0</v>
      </c>
      <c r="D103" s="24">
        <f>IF(ISERROR(VLOOKUP(B103,'KAYIT LİSTESİ'!$B$4:$H$1022,4,0)),"",(VLOOKUP(B103,'KAYIT LİSTESİ'!$B$4:$H$1022,4,0)))</f>
        <v>36526</v>
      </c>
      <c r="E103" s="48" t="str">
        <f>IF(ISERROR(VLOOKUP(B103,'KAYIT LİSTESİ'!$B$4:$H$1022,5,0)),"",(VLOOKUP(B103,'KAYIT LİSTESİ'!$B$4:$H$1022,5,0)))</f>
        <v>BATUHAN YAŞAR</v>
      </c>
      <c r="F103" s="48" t="str">
        <f>IF(ISERROR(VLOOKUP(B103,'KAYIT LİSTESİ'!$B$4:$H$1022,6,0)),"",(VLOOKUP(B103,'KAYIT LİSTESİ'!$B$4:$H$1022,6,0)))</f>
        <v>ANKARA MEHMET EMİN YURDAKUL ORTAOKULU</v>
      </c>
      <c r="G103" s="183"/>
      <c r="H103" s="233"/>
      <c r="J103" s="91">
        <v>15</v>
      </c>
      <c r="K103" s="92" t="s">
        <v>495</v>
      </c>
      <c r="L103" s="93">
        <f>IF(ISERROR(VLOOKUP(K103,'KAYIT LİSTESİ'!$B$4:$H$1022,2,0)),"",(VLOOKUP(K103,'KAYIT LİSTESİ'!$B$4:$H$1022,2,0)))</f>
        <v>0</v>
      </c>
      <c r="M103" s="94">
        <f>IF(ISERROR(VLOOKUP(K103,'KAYIT LİSTESİ'!$B$4:$H$1022,4,0)),"",(VLOOKUP(K103,'KAYIT LİSTESİ'!$B$4:$H$1022,4,0)))</f>
        <v>36526</v>
      </c>
      <c r="N103" s="193" t="str">
        <f>IF(ISERROR(VLOOKUP(K103,'KAYIT LİSTESİ'!$B$4:$H$1022,5,0)),"",(VLOOKUP(K103,'KAYIT LİSTESİ'!$B$4:$H$1022,5,0)))</f>
        <v>KAAN KONRAT</v>
      </c>
      <c r="O103" s="193" t="str">
        <f>IF(ISERROR(VLOOKUP(K103,'KAYIT LİSTESİ'!$B$4:$H$1022,6,0)),"",(VLOOKUP(K103,'KAYIT LİSTESİ'!$B$4:$H$1022,6,0)))</f>
        <v>ESKİŞEHİR-ŞEHİT ALİ GAFFAR OKKAN ORTAOKULU</v>
      </c>
      <c r="P103" s="229"/>
    </row>
    <row r="104" spans="1:16" ht="36.75" customHeight="1">
      <c r="A104" s="21">
        <v>2</v>
      </c>
      <c r="B104" s="22" t="s">
        <v>536</v>
      </c>
      <c r="C104" s="23">
        <f>IF(ISERROR(VLOOKUP(B104,'KAYIT LİSTESİ'!$B$4:$H$1022,2,0)),"",(VLOOKUP(B104,'KAYIT LİSTESİ'!$B$4:$H$1022,2,0)))</f>
        <v>0</v>
      </c>
      <c r="D104" s="24">
        <f>IF(ISERROR(VLOOKUP(B104,'KAYIT LİSTESİ'!$B$4:$H$1022,4,0)),"",(VLOOKUP(B104,'KAYIT LİSTESİ'!$B$4:$H$1022,4,0)))</f>
        <v>36526</v>
      </c>
      <c r="E104" s="48" t="str">
        <f>IF(ISERROR(VLOOKUP(B104,'KAYIT LİSTESİ'!$B$4:$H$1022,5,0)),"",(VLOOKUP(B104,'KAYIT LİSTESİ'!$B$4:$H$1022,5,0)))</f>
        <v>ABDURRAHİM KARAGÖZ</v>
      </c>
      <c r="F104" s="48" t="str">
        <f>IF(ISERROR(VLOOKUP(B104,'KAYIT LİSTESİ'!$B$4:$H$1022,6,0)),"",(VLOOKUP(B104,'KAYIT LİSTESİ'!$B$4:$H$1022,6,0)))</f>
        <v>İZMİR-ŞEHİT TEĞMEN MURAT ARSLANTÜRK ORTAOKULU</v>
      </c>
      <c r="G104" s="183"/>
      <c r="H104" s="233"/>
      <c r="J104" s="91">
        <v>16</v>
      </c>
      <c r="K104" s="92" t="s">
        <v>496</v>
      </c>
      <c r="L104" s="93">
        <f>IF(ISERROR(VLOOKUP(K104,'KAYIT LİSTESİ'!$B$4:$H$1022,2,0)),"",(VLOOKUP(K104,'KAYIT LİSTESİ'!$B$4:$H$1022,2,0)))</f>
        <v>0</v>
      </c>
      <c r="M104" s="94">
        <f>IF(ISERROR(VLOOKUP(K104,'KAYIT LİSTESİ'!$B$4:$H$1022,4,0)),"",(VLOOKUP(K104,'KAYIT LİSTESİ'!$B$4:$H$1022,4,0)))</f>
        <v>36540</v>
      </c>
      <c r="N104" s="193" t="str">
        <f>IF(ISERROR(VLOOKUP(K104,'KAYIT LİSTESİ'!$B$4:$H$1022,5,0)),"",(VLOOKUP(K104,'KAYIT LİSTESİ'!$B$4:$H$1022,5,0)))</f>
        <v>MUSTAFA YORULMAZ</v>
      </c>
      <c r="O104" s="193" t="str">
        <f>IF(ISERROR(VLOOKUP(K104,'KAYIT LİSTESİ'!$B$4:$H$1022,6,0)),"",(VLOOKUP(K104,'KAYIT LİSTESİ'!$B$4:$H$1022,6,0)))</f>
        <v>KKTC YAKIN DOĞU KOLEJİ</v>
      </c>
      <c r="P104" s="229"/>
    </row>
    <row r="105" spans="1:16" ht="36.75" customHeight="1">
      <c r="A105" s="21">
        <v>3</v>
      </c>
      <c r="B105" s="22" t="s">
        <v>537</v>
      </c>
      <c r="C105" s="23">
        <f>IF(ISERROR(VLOOKUP(B105,'KAYIT LİSTESİ'!$B$4:$H$1022,2,0)),"",(VLOOKUP(B105,'KAYIT LİSTESİ'!$B$4:$H$1022,2,0)))</f>
        <v>0</v>
      </c>
      <c r="D105" s="24">
        <f>IF(ISERROR(VLOOKUP(B105,'KAYIT LİSTESİ'!$B$4:$H$1022,4,0)),"",(VLOOKUP(B105,'KAYIT LİSTESİ'!$B$4:$H$1022,4,0)))</f>
        <v>36716</v>
      </c>
      <c r="E105" s="48" t="str">
        <f>IF(ISERROR(VLOOKUP(B105,'KAYIT LİSTESİ'!$B$4:$H$1022,5,0)),"",(VLOOKUP(B105,'KAYIT LİSTESİ'!$B$4:$H$1022,5,0)))</f>
        <v>ALİ RÜŞLÜ</v>
      </c>
      <c r="F105" s="48" t="str">
        <f>IF(ISERROR(VLOOKUP(B105,'KAYIT LİSTESİ'!$B$4:$H$1022,6,0)),"",(VLOOKUP(B105,'KAYIT LİSTESİ'!$B$4:$H$1022,6,0)))</f>
        <v>KKTC OĞUZ VELİ ORTAOKULU</v>
      </c>
      <c r="G105" s="183"/>
      <c r="H105" s="233"/>
      <c r="J105" s="91">
        <v>17</v>
      </c>
      <c r="K105" s="92" t="s">
        <v>497</v>
      </c>
      <c r="L105" s="93">
        <f>IF(ISERROR(VLOOKUP(K105,'KAYIT LİSTESİ'!$B$4:$H$1022,2,0)),"",(VLOOKUP(K105,'KAYIT LİSTESİ'!$B$4:$H$1022,2,0)))</f>
        <v>0</v>
      </c>
      <c r="M105" s="94">
        <f>IF(ISERROR(VLOOKUP(K105,'KAYIT LİSTESİ'!$B$4:$H$1022,4,0)),"",(VLOOKUP(K105,'KAYIT LİSTESİ'!$B$4:$H$1022,4,0)))</f>
        <v>36769</v>
      </c>
      <c r="N105" s="193" t="str">
        <f>IF(ISERROR(VLOOKUP(K105,'KAYIT LİSTESİ'!$B$4:$H$1022,5,0)),"",(VLOOKUP(K105,'KAYIT LİSTESİ'!$B$4:$H$1022,5,0)))</f>
        <v>ÖZGÜR GÜLEÇ (F)</v>
      </c>
      <c r="O105" s="193" t="str">
        <f>IF(ISERROR(VLOOKUP(K105,'KAYIT LİSTESİ'!$B$4:$H$1022,6,0)),"",(VLOOKUP(K105,'KAYIT LİSTESİ'!$B$4:$H$1022,6,0)))</f>
        <v>LADİK TAYYAR MEHMET PAŞA ORTAOKULU</v>
      </c>
      <c r="P105" s="229"/>
    </row>
    <row r="106" spans="1:16" ht="36.75" customHeight="1">
      <c r="A106" s="21">
        <v>4</v>
      </c>
      <c r="B106" s="22" t="s">
        <v>538</v>
      </c>
      <c r="C106" s="23">
        <f>IF(ISERROR(VLOOKUP(B106,'KAYIT LİSTESİ'!$B$4:$H$1022,2,0)),"",(VLOOKUP(B106,'KAYIT LİSTESİ'!$B$4:$H$1022,2,0)))</f>
        <v>0</v>
      </c>
      <c r="D106" s="24">
        <f>IF(ISERROR(VLOOKUP(B106,'KAYIT LİSTESİ'!$B$4:$H$1022,4,0)),"",(VLOOKUP(B106,'KAYIT LİSTESİ'!$B$4:$H$1022,4,0)))</f>
        <v>36597</v>
      </c>
      <c r="E106" s="48" t="str">
        <f>IF(ISERROR(VLOOKUP(B106,'KAYIT LİSTESİ'!$B$4:$H$1022,5,0)),"",(VLOOKUP(B106,'KAYIT LİSTESİ'!$B$4:$H$1022,5,0)))</f>
        <v>İBRAHİM ÇENGEL</v>
      </c>
      <c r="F106" s="48" t="str">
        <f>IF(ISERROR(VLOOKUP(B106,'KAYIT LİSTESİ'!$B$4:$H$1022,6,0)),"",(VLOOKUP(B106,'KAYIT LİSTESİ'!$B$4:$H$1022,6,0)))</f>
        <v>KKTC YAKIN DOĞU KOLEJİ</v>
      </c>
      <c r="G106" s="183"/>
      <c r="H106" s="233"/>
      <c r="J106" s="91">
        <v>18</v>
      </c>
      <c r="K106" s="92" t="s">
        <v>498</v>
      </c>
      <c r="L106" s="93">
        <f>IF(ISERROR(VLOOKUP(K106,'KAYIT LİSTESİ'!$B$4:$H$1022,2,0)),"",(VLOOKUP(K106,'KAYIT LİSTESİ'!$B$4:$H$1022,2,0)))</f>
        <v>0</v>
      </c>
      <c r="M106" s="94">
        <f>IF(ISERROR(VLOOKUP(K106,'KAYIT LİSTESİ'!$B$4:$H$1022,4,0)),"",(VLOOKUP(K106,'KAYIT LİSTESİ'!$B$4:$H$1022,4,0)))</f>
        <v>36674</v>
      </c>
      <c r="N106" s="193" t="str">
        <f>IF(ISERROR(VLOOKUP(K106,'KAYIT LİSTESİ'!$B$4:$H$1022,5,0)),"",(VLOOKUP(K106,'KAYIT LİSTESİ'!$B$4:$H$1022,5,0)))</f>
        <v>BERKAY ŞİMŞEK (F)</v>
      </c>
      <c r="O106" s="193" t="str">
        <f>IF(ISERROR(VLOOKUP(K106,'KAYIT LİSTESİ'!$B$4:$H$1022,6,0)),"",(VLOOKUP(K106,'KAYIT LİSTESİ'!$B$4:$H$1022,6,0)))</f>
        <v>ÖZEL AYDINLIK ORTAOKULU</v>
      </c>
      <c r="P106" s="229"/>
    </row>
    <row r="107" spans="1:16" ht="36.75" customHeight="1">
      <c r="A107" s="21">
        <v>5</v>
      </c>
      <c r="B107" s="22" t="s">
        <v>539</v>
      </c>
      <c r="C107" s="23">
        <f>IF(ISERROR(VLOOKUP(B107,'KAYIT LİSTESİ'!$B$4:$H$1022,2,0)),"",(VLOOKUP(B107,'KAYIT LİSTESİ'!$B$4:$H$1022,2,0)))</f>
        <v>0</v>
      </c>
      <c r="D107" s="24">
        <f>IF(ISERROR(VLOOKUP(B107,'KAYIT LİSTESİ'!$B$4:$H$1022,4,0)),"",(VLOOKUP(B107,'KAYIT LİSTESİ'!$B$4:$H$1022,4,0)))</f>
        <v>36526</v>
      </c>
      <c r="E107" s="48" t="str">
        <f>IF(ISERROR(VLOOKUP(B107,'KAYIT LİSTESİ'!$B$4:$H$1022,5,0)),"",(VLOOKUP(B107,'KAYIT LİSTESİ'!$B$4:$H$1022,5,0)))</f>
        <v>ADEM AKDOĞAN</v>
      </c>
      <c r="F107" s="48" t="str">
        <f>IF(ISERROR(VLOOKUP(B107,'KAYIT LİSTESİ'!$B$4:$H$1022,6,0)),"",(VLOOKUP(B107,'KAYIT LİSTESİ'!$B$4:$H$1022,6,0)))</f>
        <v>ESKİŞEHİR-ŞEHİT ALİ GAFFAR OKKAN ORTAOKULU</v>
      </c>
      <c r="G107" s="183"/>
      <c r="H107" s="233"/>
      <c r="J107" s="91">
        <v>19</v>
      </c>
      <c r="K107" s="92" t="s">
        <v>499</v>
      </c>
      <c r="L107" s="93" t="str">
        <f>IF(ISERROR(VLOOKUP(K107,'KAYIT LİSTESİ'!$B$4:$H$1022,2,0)),"",(VLOOKUP(K107,'KAYIT LİSTESİ'!$B$4:$H$1022,2,0)))</f>
        <v/>
      </c>
      <c r="M107" s="94" t="str">
        <f>IF(ISERROR(VLOOKUP(K107,'KAYIT LİSTESİ'!$B$4:$H$1022,4,0)),"",(VLOOKUP(K107,'KAYIT LİSTESİ'!$B$4:$H$1022,4,0)))</f>
        <v/>
      </c>
      <c r="N107" s="193" t="str">
        <f>IF(ISERROR(VLOOKUP(K107,'KAYIT LİSTESİ'!$B$4:$H$1022,5,0)),"",(VLOOKUP(K107,'KAYIT LİSTESİ'!$B$4:$H$1022,5,0)))</f>
        <v/>
      </c>
      <c r="O107" s="193" t="str">
        <f>IF(ISERROR(VLOOKUP(K107,'KAYIT LİSTESİ'!$B$4:$H$1022,6,0)),"",(VLOOKUP(K107,'KAYIT LİSTESİ'!$B$4:$H$1022,6,0)))</f>
        <v/>
      </c>
      <c r="P107" s="229"/>
    </row>
    <row r="108" spans="1:16" ht="36.75" customHeight="1">
      <c r="A108" s="21">
        <v>6</v>
      </c>
      <c r="B108" s="22" t="s">
        <v>540</v>
      </c>
      <c r="C108" s="23">
        <f>IF(ISERROR(VLOOKUP(B108,'KAYIT LİSTESİ'!$B$4:$H$1022,2,0)),"",(VLOOKUP(B108,'KAYIT LİSTESİ'!$B$4:$H$1022,2,0)))</f>
        <v>0</v>
      </c>
      <c r="D108" s="24">
        <f>IF(ISERROR(VLOOKUP(B108,'KAYIT LİSTESİ'!$B$4:$H$1022,4,0)),"",(VLOOKUP(B108,'KAYIT LİSTESİ'!$B$4:$H$1022,4,0)))</f>
        <v>36537</v>
      </c>
      <c r="E108" s="48" t="str">
        <f>IF(ISERROR(VLOOKUP(B108,'KAYIT LİSTESİ'!$B$4:$H$1022,5,0)),"",(VLOOKUP(B108,'KAYIT LİSTESİ'!$B$4:$H$1022,5,0)))</f>
        <v>Murat DOĞAN</v>
      </c>
      <c r="F108" s="48" t="str">
        <f>IF(ISERROR(VLOOKUP(B108,'KAYIT LİSTESİ'!$B$4:$H$1022,6,0)),"",(VLOOKUP(B108,'KAYIT LİSTESİ'!$B$4:$H$1022,6,0)))</f>
        <v>SİVAS ZİYA GÖKALP O.O</v>
      </c>
      <c r="G108" s="183"/>
      <c r="H108" s="233"/>
      <c r="J108" s="91">
        <v>20</v>
      </c>
      <c r="K108" s="92" t="s">
        <v>500</v>
      </c>
      <c r="L108" s="93" t="str">
        <f>IF(ISERROR(VLOOKUP(K108,'KAYIT LİSTESİ'!$B$4:$H$1022,2,0)),"",(VLOOKUP(K108,'KAYIT LİSTESİ'!$B$4:$H$1022,2,0)))</f>
        <v/>
      </c>
      <c r="M108" s="94" t="str">
        <f>IF(ISERROR(VLOOKUP(K108,'KAYIT LİSTESİ'!$B$4:$H$1022,4,0)),"",(VLOOKUP(K108,'KAYIT LİSTESİ'!$B$4:$H$1022,4,0)))</f>
        <v/>
      </c>
      <c r="N108" s="193" t="str">
        <f>IF(ISERROR(VLOOKUP(K108,'KAYIT LİSTESİ'!$B$4:$H$1022,5,0)),"",(VLOOKUP(K108,'KAYIT LİSTESİ'!$B$4:$H$1022,5,0)))</f>
        <v/>
      </c>
      <c r="O108" s="193" t="str">
        <f>IF(ISERROR(VLOOKUP(K108,'KAYIT LİSTESİ'!$B$4:$H$1022,6,0)),"",(VLOOKUP(K108,'KAYIT LİSTESİ'!$B$4:$H$1022,6,0)))</f>
        <v/>
      </c>
      <c r="P108" s="229"/>
    </row>
    <row r="109" spans="1:16" ht="36.75" customHeight="1">
      <c r="A109" s="21">
        <v>7</v>
      </c>
      <c r="B109" s="22" t="s">
        <v>541</v>
      </c>
      <c r="C109" s="23">
        <f>IF(ISERROR(VLOOKUP(B109,'KAYIT LİSTESİ'!$B$4:$H$1022,2,0)),"",(VLOOKUP(B109,'KAYIT LİSTESİ'!$B$4:$H$1022,2,0)))</f>
        <v>0</v>
      </c>
      <c r="D109" s="24">
        <f>IF(ISERROR(VLOOKUP(B109,'KAYIT LİSTESİ'!$B$4:$H$1022,4,0)),"",(VLOOKUP(B109,'KAYIT LİSTESİ'!$B$4:$H$1022,4,0)))</f>
        <v>36896</v>
      </c>
      <c r="E109" s="48" t="str">
        <f>IF(ISERROR(VLOOKUP(B109,'KAYIT LİSTESİ'!$B$4:$H$1022,5,0)),"",(VLOOKUP(B109,'KAYIT LİSTESİ'!$B$4:$H$1022,5,0)))</f>
        <v>HAMZA YILMAZ</v>
      </c>
      <c r="F109" s="48" t="str">
        <f>IF(ISERROR(VLOOKUP(B109,'KAYIT LİSTESİ'!$B$4:$H$1022,6,0)),"",(VLOOKUP(B109,'KAYIT LİSTESİ'!$B$4:$H$1022,6,0)))</f>
        <v>MERSİN-SİLİFKE ATATÜRK ORTAOKULU</v>
      </c>
      <c r="G109" s="183"/>
      <c r="H109" s="233"/>
      <c r="J109" s="91">
        <v>21</v>
      </c>
      <c r="K109" s="92" t="s">
        <v>501</v>
      </c>
      <c r="L109" s="93" t="str">
        <f>IF(ISERROR(VLOOKUP(K109,'KAYIT LİSTESİ'!$B$4:$H$1022,2,0)),"",(VLOOKUP(K109,'KAYIT LİSTESİ'!$B$4:$H$1022,2,0)))</f>
        <v/>
      </c>
      <c r="M109" s="94" t="str">
        <f>IF(ISERROR(VLOOKUP(K109,'KAYIT LİSTESİ'!$B$4:$H$1022,4,0)),"",(VLOOKUP(K109,'KAYIT LİSTESİ'!$B$4:$H$1022,4,0)))</f>
        <v/>
      </c>
      <c r="N109" s="193" t="str">
        <f>IF(ISERROR(VLOOKUP(K109,'KAYIT LİSTESİ'!$B$4:$H$1022,5,0)),"",(VLOOKUP(K109,'KAYIT LİSTESİ'!$B$4:$H$1022,5,0)))</f>
        <v/>
      </c>
      <c r="O109" s="193" t="str">
        <f>IF(ISERROR(VLOOKUP(K109,'KAYIT LİSTESİ'!$B$4:$H$1022,6,0)),"",(VLOOKUP(K109,'KAYIT LİSTESİ'!$B$4:$H$1022,6,0)))</f>
        <v/>
      </c>
      <c r="P109" s="229"/>
    </row>
    <row r="110" spans="1:16" ht="36.75" customHeight="1">
      <c r="A110" s="21">
        <v>8</v>
      </c>
      <c r="B110" s="22" t="s">
        <v>542</v>
      </c>
      <c r="C110" s="23">
        <f>IF(ISERROR(VLOOKUP(B110,'KAYIT LİSTESİ'!$B$4:$H$1022,2,0)),"",(VLOOKUP(B110,'KAYIT LİSTESİ'!$B$4:$H$1022,2,0)))</f>
        <v>0</v>
      </c>
      <c r="D110" s="24">
        <f>IF(ISERROR(VLOOKUP(B110,'KAYIT LİSTESİ'!$B$4:$H$1022,4,0)),"",(VLOOKUP(B110,'KAYIT LİSTESİ'!$B$4:$H$1022,4,0)))</f>
        <v>36526</v>
      </c>
      <c r="E110" s="48" t="str">
        <f>IF(ISERROR(VLOOKUP(B110,'KAYIT LİSTESİ'!$B$4:$H$1022,5,0)),"",(VLOOKUP(B110,'KAYIT LİSTESİ'!$B$4:$H$1022,5,0)))</f>
        <v>FEVZİ YILDIZ</v>
      </c>
      <c r="F110" s="48" t="str">
        <f>IF(ISERROR(VLOOKUP(B110,'KAYIT LİSTESİ'!$B$4:$H$1022,6,0)),"",(VLOOKUP(B110,'KAYIT LİSTESİ'!$B$4:$H$1022,6,0)))</f>
        <v>BURSA ZÜBEYDE HANIM ORTAOKULU</v>
      </c>
      <c r="G110" s="183"/>
      <c r="H110" s="233"/>
      <c r="J110" s="91">
        <v>22</v>
      </c>
      <c r="K110" s="92" t="s">
        <v>502</v>
      </c>
      <c r="L110" s="93" t="str">
        <f>IF(ISERROR(VLOOKUP(K110,'KAYIT LİSTESİ'!$B$4:$H$1022,2,0)),"",(VLOOKUP(K110,'KAYIT LİSTESİ'!$B$4:$H$1022,2,0)))</f>
        <v/>
      </c>
      <c r="M110" s="94" t="str">
        <f>IF(ISERROR(VLOOKUP(K110,'KAYIT LİSTESİ'!$B$4:$H$1022,4,0)),"",(VLOOKUP(K110,'KAYIT LİSTESİ'!$B$4:$H$1022,4,0)))</f>
        <v/>
      </c>
      <c r="N110" s="193" t="str">
        <f>IF(ISERROR(VLOOKUP(K110,'KAYIT LİSTESİ'!$B$4:$H$1022,5,0)),"",(VLOOKUP(K110,'KAYIT LİSTESİ'!$B$4:$H$1022,5,0)))</f>
        <v/>
      </c>
      <c r="O110" s="193" t="str">
        <f>IF(ISERROR(VLOOKUP(K110,'KAYIT LİSTESİ'!$B$4:$H$1022,6,0)),"",(VLOOKUP(K110,'KAYIT LİSTESİ'!$B$4:$H$1022,6,0)))</f>
        <v/>
      </c>
      <c r="P110" s="229"/>
    </row>
    <row r="111" spans="1:16" ht="36.75" customHeight="1">
      <c r="A111" s="21">
        <v>9</v>
      </c>
      <c r="B111" s="22" t="s">
        <v>543</v>
      </c>
      <c r="C111" s="23" t="str">
        <f>IF(ISERROR(VLOOKUP(B111,'KAYIT LİSTESİ'!$B$4:$H$1022,2,0)),"",(VLOOKUP(B111,'KAYIT LİSTESİ'!$B$4:$H$1022,2,0)))</f>
        <v/>
      </c>
      <c r="D111" s="24" t="str">
        <f>IF(ISERROR(VLOOKUP(B111,'KAYIT LİSTESİ'!$B$4:$H$1022,4,0)),"",(VLOOKUP(B111,'KAYIT LİSTESİ'!$B$4:$H$1022,4,0)))</f>
        <v/>
      </c>
      <c r="E111" s="48" t="str">
        <f>IF(ISERROR(VLOOKUP(B111,'KAYIT LİSTESİ'!$B$4:$H$1022,5,0)),"",(VLOOKUP(B111,'KAYIT LİSTESİ'!$B$4:$H$1022,5,0)))</f>
        <v/>
      </c>
      <c r="F111" s="48" t="str">
        <f>IF(ISERROR(VLOOKUP(B111,'KAYIT LİSTESİ'!$B$4:$H$1022,6,0)),"",(VLOOKUP(B111,'KAYIT LİSTESİ'!$B$4:$H$1022,6,0)))</f>
        <v/>
      </c>
      <c r="G111" s="183"/>
      <c r="H111" s="233"/>
      <c r="J111" s="91">
        <v>23</v>
      </c>
      <c r="K111" s="92" t="s">
        <v>503</v>
      </c>
      <c r="L111" s="93" t="str">
        <f>IF(ISERROR(VLOOKUP(K111,'KAYIT LİSTESİ'!$B$4:$H$1022,2,0)),"",(VLOOKUP(K111,'KAYIT LİSTESİ'!$B$4:$H$1022,2,0)))</f>
        <v/>
      </c>
      <c r="M111" s="94" t="str">
        <f>IF(ISERROR(VLOOKUP(K111,'KAYIT LİSTESİ'!$B$4:$H$1022,4,0)),"",(VLOOKUP(K111,'KAYIT LİSTESİ'!$B$4:$H$1022,4,0)))</f>
        <v/>
      </c>
      <c r="N111" s="193" t="str">
        <f>IF(ISERROR(VLOOKUP(K111,'KAYIT LİSTESİ'!$B$4:$H$1022,5,0)),"",(VLOOKUP(K111,'KAYIT LİSTESİ'!$B$4:$H$1022,5,0)))</f>
        <v/>
      </c>
      <c r="O111" s="193" t="str">
        <f>IF(ISERROR(VLOOKUP(K111,'KAYIT LİSTESİ'!$B$4:$H$1022,6,0)),"",(VLOOKUP(K111,'KAYIT LİSTESİ'!$B$4:$H$1022,6,0)))</f>
        <v/>
      </c>
      <c r="P111" s="229"/>
    </row>
    <row r="112" spans="1:16" ht="36.75" customHeight="1">
      <c r="A112" s="21">
        <v>10</v>
      </c>
      <c r="B112" s="22" t="s">
        <v>544</v>
      </c>
      <c r="C112" s="23" t="str">
        <f>IF(ISERROR(VLOOKUP(B112,'KAYIT LİSTESİ'!$B$4:$H$1022,2,0)),"",(VLOOKUP(B112,'KAYIT LİSTESİ'!$B$4:$H$1022,2,0)))</f>
        <v/>
      </c>
      <c r="D112" s="24" t="str">
        <f>IF(ISERROR(VLOOKUP(B112,'KAYIT LİSTESİ'!$B$4:$H$1022,4,0)),"",(VLOOKUP(B112,'KAYIT LİSTESİ'!$B$4:$H$1022,4,0)))</f>
        <v/>
      </c>
      <c r="E112" s="48" t="str">
        <f>IF(ISERROR(VLOOKUP(B112,'KAYIT LİSTESİ'!$B$4:$H$1022,5,0)),"",(VLOOKUP(B112,'KAYIT LİSTESİ'!$B$4:$H$1022,5,0)))</f>
        <v/>
      </c>
      <c r="F112" s="48" t="str">
        <f>IF(ISERROR(VLOOKUP(B112,'KAYIT LİSTESİ'!$B$4:$H$1022,6,0)),"",(VLOOKUP(B112,'KAYIT LİSTESİ'!$B$4:$H$1022,6,0)))</f>
        <v/>
      </c>
      <c r="G112" s="183"/>
      <c r="H112" s="233"/>
      <c r="J112" s="91">
        <v>24</v>
      </c>
      <c r="K112" s="92" t="s">
        <v>504</v>
      </c>
      <c r="L112" s="93" t="str">
        <f>IF(ISERROR(VLOOKUP(K112,'KAYIT LİSTESİ'!$B$4:$H$1022,2,0)),"",(VLOOKUP(K112,'KAYIT LİSTESİ'!$B$4:$H$1022,2,0)))</f>
        <v/>
      </c>
      <c r="M112" s="94" t="str">
        <f>IF(ISERROR(VLOOKUP(K112,'KAYIT LİSTESİ'!$B$4:$H$1022,4,0)),"",(VLOOKUP(K112,'KAYIT LİSTESİ'!$B$4:$H$1022,4,0)))</f>
        <v/>
      </c>
      <c r="N112" s="193" t="str">
        <f>IF(ISERROR(VLOOKUP(K112,'KAYIT LİSTESİ'!$B$4:$H$1022,5,0)),"",(VLOOKUP(K112,'KAYIT LİSTESİ'!$B$4:$H$1022,5,0)))</f>
        <v/>
      </c>
      <c r="O112" s="193" t="str">
        <f>IF(ISERROR(VLOOKUP(K112,'KAYIT LİSTESİ'!$B$4:$H$1022,6,0)),"",(VLOOKUP(K112,'KAYIT LİSTESİ'!$B$4:$H$1022,6,0)))</f>
        <v/>
      </c>
      <c r="P112" s="229"/>
    </row>
    <row r="113" spans="1:16" ht="36.75" customHeight="1">
      <c r="A113" s="21">
        <v>11</v>
      </c>
      <c r="B113" s="22" t="s">
        <v>545</v>
      </c>
      <c r="C113" s="23" t="str">
        <f>IF(ISERROR(VLOOKUP(B113,'KAYIT LİSTESİ'!$B$4:$H$1022,2,0)),"",(VLOOKUP(B113,'KAYIT LİSTESİ'!$B$4:$H$1022,2,0)))</f>
        <v/>
      </c>
      <c r="D113" s="24" t="str">
        <f>IF(ISERROR(VLOOKUP(B113,'KAYIT LİSTESİ'!$B$4:$H$1022,4,0)),"",(VLOOKUP(B113,'KAYIT LİSTESİ'!$B$4:$H$1022,4,0)))</f>
        <v/>
      </c>
      <c r="E113" s="48" t="str">
        <f>IF(ISERROR(VLOOKUP(B113,'KAYIT LİSTESİ'!$B$4:$H$1022,5,0)),"",(VLOOKUP(B113,'KAYIT LİSTESİ'!$B$4:$H$1022,5,0)))</f>
        <v/>
      </c>
      <c r="F113" s="48" t="str">
        <f>IF(ISERROR(VLOOKUP(B113,'KAYIT LİSTESİ'!$B$4:$H$1022,6,0)),"",(VLOOKUP(B113,'KAYIT LİSTESİ'!$B$4:$H$1022,6,0)))</f>
        <v/>
      </c>
      <c r="G113" s="183"/>
      <c r="H113" s="233"/>
      <c r="J113" s="91">
        <v>25</v>
      </c>
      <c r="K113" s="92" t="s">
        <v>505</v>
      </c>
      <c r="L113" s="93" t="str">
        <f>IF(ISERROR(VLOOKUP(K113,'KAYIT LİSTESİ'!$B$4:$H$1022,2,0)),"",(VLOOKUP(K113,'KAYIT LİSTESİ'!$B$4:$H$1022,2,0)))</f>
        <v/>
      </c>
      <c r="M113" s="94" t="str">
        <f>IF(ISERROR(VLOOKUP(K113,'KAYIT LİSTESİ'!$B$4:$H$1022,4,0)),"",(VLOOKUP(K113,'KAYIT LİSTESİ'!$B$4:$H$1022,4,0)))</f>
        <v/>
      </c>
      <c r="N113" s="193" t="str">
        <f>IF(ISERROR(VLOOKUP(K113,'KAYIT LİSTESİ'!$B$4:$H$1022,5,0)),"",(VLOOKUP(K113,'KAYIT LİSTESİ'!$B$4:$H$1022,5,0)))</f>
        <v/>
      </c>
      <c r="O113" s="193" t="str">
        <f>IF(ISERROR(VLOOKUP(K113,'KAYIT LİSTESİ'!$B$4:$H$1022,6,0)),"",(VLOOKUP(K113,'KAYIT LİSTESİ'!$B$4:$H$1022,6,0)))</f>
        <v/>
      </c>
      <c r="P113" s="229"/>
    </row>
    <row r="114" spans="1:16" ht="36.75" customHeight="1">
      <c r="A114" s="21">
        <v>12</v>
      </c>
      <c r="B114" s="22" t="s">
        <v>546</v>
      </c>
      <c r="C114" s="23" t="str">
        <f>IF(ISERROR(VLOOKUP(B114,'KAYIT LİSTESİ'!$B$4:$H$1022,2,0)),"",(VLOOKUP(B114,'KAYIT LİSTESİ'!$B$4:$H$1022,2,0)))</f>
        <v/>
      </c>
      <c r="D114" s="24" t="str">
        <f>IF(ISERROR(VLOOKUP(B114,'KAYIT LİSTESİ'!$B$4:$H$1022,4,0)),"",(VLOOKUP(B114,'KAYIT LİSTESİ'!$B$4:$H$1022,4,0)))</f>
        <v/>
      </c>
      <c r="E114" s="48" t="str">
        <f>IF(ISERROR(VLOOKUP(B114,'KAYIT LİSTESİ'!$B$4:$H$1022,5,0)),"",(VLOOKUP(B114,'KAYIT LİSTESİ'!$B$4:$H$1022,5,0)))</f>
        <v/>
      </c>
      <c r="F114" s="48" t="str">
        <f>IF(ISERROR(VLOOKUP(B114,'KAYIT LİSTESİ'!$B$4:$H$1022,6,0)),"",(VLOOKUP(B114,'KAYIT LİSTESİ'!$B$4:$H$1022,6,0)))</f>
        <v/>
      </c>
      <c r="G114" s="183"/>
      <c r="H114" s="233"/>
      <c r="J114" s="91">
        <v>26</v>
      </c>
      <c r="K114" s="92" t="s">
        <v>506</v>
      </c>
      <c r="L114" s="93" t="str">
        <f>IF(ISERROR(VLOOKUP(K114,'KAYIT LİSTESİ'!$B$4:$H$1022,2,0)),"",(VLOOKUP(K114,'KAYIT LİSTESİ'!$B$4:$H$1022,2,0)))</f>
        <v/>
      </c>
      <c r="M114" s="94" t="str">
        <f>IF(ISERROR(VLOOKUP(K114,'KAYIT LİSTESİ'!$B$4:$H$1022,4,0)),"",(VLOOKUP(K114,'KAYIT LİSTESİ'!$B$4:$H$1022,4,0)))</f>
        <v/>
      </c>
      <c r="N114" s="193" t="str">
        <f>IF(ISERROR(VLOOKUP(K114,'KAYIT LİSTESİ'!$B$4:$H$1022,5,0)),"",(VLOOKUP(K114,'KAYIT LİSTESİ'!$B$4:$H$1022,5,0)))</f>
        <v/>
      </c>
      <c r="O114" s="193" t="str">
        <f>IF(ISERROR(VLOOKUP(K114,'KAYIT LİSTESİ'!$B$4:$H$1022,6,0)),"",(VLOOKUP(K114,'KAYIT LİSTESİ'!$B$4:$H$1022,6,0)))</f>
        <v/>
      </c>
      <c r="P114" s="229"/>
    </row>
    <row r="115" spans="1:16" ht="36.75" customHeight="1">
      <c r="A115" s="546" t="s">
        <v>17</v>
      </c>
      <c r="B115" s="547"/>
      <c r="C115" s="547"/>
      <c r="D115" s="547"/>
      <c r="E115" s="547"/>
      <c r="F115" s="547"/>
      <c r="G115" s="547"/>
      <c r="H115" s="233"/>
      <c r="J115" s="91">
        <v>27</v>
      </c>
      <c r="K115" s="92" t="s">
        <v>507</v>
      </c>
      <c r="L115" s="93" t="str">
        <f>IF(ISERROR(VLOOKUP(K115,'KAYIT LİSTESİ'!$B$4:$H$1022,2,0)),"",(VLOOKUP(K115,'KAYIT LİSTESİ'!$B$4:$H$1022,2,0)))</f>
        <v/>
      </c>
      <c r="M115" s="94" t="str">
        <f>IF(ISERROR(VLOOKUP(K115,'KAYIT LİSTESİ'!$B$4:$H$1022,4,0)),"",(VLOOKUP(K115,'KAYIT LİSTESİ'!$B$4:$H$1022,4,0)))</f>
        <v/>
      </c>
      <c r="N115" s="193" t="str">
        <f>IF(ISERROR(VLOOKUP(K115,'KAYIT LİSTESİ'!$B$4:$H$1022,5,0)),"",(VLOOKUP(K115,'KAYIT LİSTESİ'!$B$4:$H$1022,5,0)))</f>
        <v/>
      </c>
      <c r="O115" s="193" t="str">
        <f>IF(ISERROR(VLOOKUP(K115,'KAYIT LİSTESİ'!$B$4:$H$1022,6,0)),"",(VLOOKUP(K115,'KAYIT LİSTESİ'!$B$4:$H$1022,6,0)))</f>
        <v/>
      </c>
      <c r="P115" s="229"/>
    </row>
    <row r="116" spans="1:16" ht="36.75" customHeight="1">
      <c r="A116" s="47" t="s">
        <v>11</v>
      </c>
      <c r="B116" s="47" t="s">
        <v>75</v>
      </c>
      <c r="C116" s="47" t="s">
        <v>74</v>
      </c>
      <c r="D116" s="121" t="s">
        <v>12</v>
      </c>
      <c r="E116" s="122" t="s">
        <v>13</v>
      </c>
      <c r="F116" s="122" t="s">
        <v>179</v>
      </c>
      <c r="G116" s="182" t="s">
        <v>262</v>
      </c>
      <c r="H116" s="233"/>
      <c r="J116" s="91">
        <v>28</v>
      </c>
      <c r="K116" s="92" t="s">
        <v>508</v>
      </c>
      <c r="L116" s="93" t="str">
        <f>IF(ISERROR(VLOOKUP(K116,'KAYIT LİSTESİ'!$B$4:$H$1022,2,0)),"",(VLOOKUP(K116,'KAYIT LİSTESİ'!$B$4:$H$1022,2,0)))</f>
        <v/>
      </c>
      <c r="M116" s="94" t="str">
        <f>IF(ISERROR(VLOOKUP(K116,'KAYIT LİSTESİ'!$B$4:$H$1022,4,0)),"",(VLOOKUP(K116,'KAYIT LİSTESİ'!$B$4:$H$1022,4,0)))</f>
        <v/>
      </c>
      <c r="N116" s="193" t="str">
        <f>IF(ISERROR(VLOOKUP(K116,'KAYIT LİSTESİ'!$B$4:$H$1022,5,0)),"",(VLOOKUP(K116,'KAYIT LİSTESİ'!$B$4:$H$1022,5,0)))</f>
        <v/>
      </c>
      <c r="O116" s="193" t="str">
        <f>IF(ISERROR(VLOOKUP(K116,'KAYIT LİSTESİ'!$B$4:$H$1022,6,0)),"",(VLOOKUP(K116,'KAYIT LİSTESİ'!$B$4:$H$1022,6,0)))</f>
        <v/>
      </c>
      <c r="P116" s="229"/>
    </row>
    <row r="117" spans="1:16" ht="36.75" customHeight="1">
      <c r="A117" s="21">
        <v>1</v>
      </c>
      <c r="B117" s="22" t="s">
        <v>547</v>
      </c>
      <c r="C117" s="23">
        <f>IF(ISERROR(VLOOKUP(B117,'KAYIT LİSTESİ'!$B$4:$H$1022,2,0)),"",(VLOOKUP(B117,'KAYIT LİSTESİ'!$B$4:$H$1022,2,0)))</f>
        <v>0</v>
      </c>
      <c r="D117" s="24">
        <f>IF(ISERROR(VLOOKUP(B117,'KAYIT LİSTESİ'!$B$4:$H$1022,4,0)),"",(VLOOKUP(B117,'KAYIT LİSTESİ'!$B$4:$H$1022,4,0)))</f>
        <v>36751</v>
      </c>
      <c r="E117" s="48" t="str">
        <f>IF(ISERROR(VLOOKUP(B117,'KAYIT LİSTESİ'!$B$4:$H$1022,5,0)),"",(VLOOKUP(B117,'KAYIT LİSTESİ'!$B$4:$H$1022,5,0)))</f>
        <v>ERDEM ÖZ (F)</v>
      </c>
      <c r="F117" s="48" t="str">
        <f>IF(ISERROR(VLOOKUP(B117,'KAYIT LİSTESİ'!$B$4:$H$1022,6,0)),"",(VLOOKUP(B117,'KAYIT LİSTESİ'!$B$4:$H$1022,6,0)))</f>
        <v>ALTINYILDIZ KOLEJİ</v>
      </c>
      <c r="G117" s="183"/>
      <c r="H117" s="233"/>
      <c r="J117" s="91">
        <v>29</v>
      </c>
      <c r="K117" s="92" t="s">
        <v>509</v>
      </c>
      <c r="L117" s="93" t="str">
        <f>IF(ISERROR(VLOOKUP(K117,'KAYIT LİSTESİ'!$B$4:$H$1022,2,0)),"",(VLOOKUP(K117,'KAYIT LİSTESİ'!$B$4:$H$1022,2,0)))</f>
        <v/>
      </c>
      <c r="M117" s="94" t="str">
        <f>IF(ISERROR(VLOOKUP(K117,'KAYIT LİSTESİ'!$B$4:$H$1022,4,0)),"",(VLOOKUP(K117,'KAYIT LİSTESİ'!$B$4:$H$1022,4,0)))</f>
        <v/>
      </c>
      <c r="N117" s="193" t="str">
        <f>IF(ISERROR(VLOOKUP(K117,'KAYIT LİSTESİ'!$B$4:$H$1022,5,0)),"",(VLOOKUP(K117,'KAYIT LİSTESİ'!$B$4:$H$1022,5,0)))</f>
        <v/>
      </c>
      <c r="O117" s="193" t="str">
        <f>IF(ISERROR(VLOOKUP(K117,'KAYIT LİSTESİ'!$B$4:$H$1022,6,0)),"",(VLOOKUP(K117,'KAYIT LİSTESİ'!$B$4:$H$1022,6,0)))</f>
        <v/>
      </c>
      <c r="P117" s="229"/>
    </row>
    <row r="118" spans="1:16" ht="36.75" customHeight="1">
      <c r="A118" s="21">
        <v>2</v>
      </c>
      <c r="B118" s="22" t="s">
        <v>548</v>
      </c>
      <c r="C118" s="23">
        <f>IF(ISERROR(VLOOKUP(B118,'KAYIT LİSTESİ'!$B$4:$H$1022,2,0)),"",(VLOOKUP(B118,'KAYIT LİSTESİ'!$B$4:$H$1022,2,0)))</f>
        <v>0</v>
      </c>
      <c r="D118" s="24">
        <f>IF(ISERROR(VLOOKUP(B118,'KAYIT LİSTESİ'!$B$4:$H$1022,4,0)),"",(VLOOKUP(B118,'KAYIT LİSTESİ'!$B$4:$H$1022,4,0)))</f>
        <v>36526</v>
      </c>
      <c r="E118" s="48" t="str">
        <f>IF(ISERROR(VLOOKUP(B118,'KAYIT LİSTESİ'!$B$4:$H$1022,5,0)),"",(VLOOKUP(B118,'KAYIT LİSTESİ'!$B$4:$H$1022,5,0)))</f>
        <v>RECEP AKDAĞ (F)</v>
      </c>
      <c r="F118" s="48" t="str">
        <f>IF(ISERROR(VLOOKUP(B118,'KAYIT LİSTESİ'!$B$4:$H$1022,6,0)),"",(VLOOKUP(B118,'KAYIT LİSTESİ'!$B$4:$H$1022,6,0)))</f>
        <v>BİFA ORTAOKULU</v>
      </c>
      <c r="G118" s="183"/>
      <c r="H118" s="233"/>
      <c r="J118" s="91">
        <v>30</v>
      </c>
      <c r="K118" s="92" t="s">
        <v>510</v>
      </c>
      <c r="L118" s="93" t="str">
        <f>IF(ISERROR(VLOOKUP(K118,'KAYIT LİSTESİ'!$B$4:$H$1022,2,0)),"",(VLOOKUP(K118,'KAYIT LİSTESİ'!$B$4:$H$1022,2,0)))</f>
        <v/>
      </c>
      <c r="M118" s="94" t="str">
        <f>IF(ISERROR(VLOOKUP(K118,'KAYIT LİSTESİ'!$B$4:$H$1022,4,0)),"",(VLOOKUP(K118,'KAYIT LİSTESİ'!$B$4:$H$1022,4,0)))</f>
        <v/>
      </c>
      <c r="N118" s="193" t="str">
        <f>IF(ISERROR(VLOOKUP(K118,'KAYIT LİSTESİ'!$B$4:$H$1022,5,0)),"",(VLOOKUP(K118,'KAYIT LİSTESİ'!$B$4:$H$1022,5,0)))</f>
        <v/>
      </c>
      <c r="O118" s="193" t="str">
        <f>IF(ISERROR(VLOOKUP(K118,'KAYIT LİSTESİ'!$B$4:$H$1022,6,0)),"",(VLOOKUP(K118,'KAYIT LİSTESİ'!$B$4:$H$1022,6,0)))</f>
        <v/>
      </c>
      <c r="P118" s="229"/>
    </row>
    <row r="119" spans="1:16" ht="36.75" customHeight="1">
      <c r="A119" s="21">
        <v>3</v>
      </c>
      <c r="B119" s="22" t="s">
        <v>549</v>
      </c>
      <c r="C119" s="23">
        <f>IF(ISERROR(VLOOKUP(B119,'KAYIT LİSTESİ'!$B$4:$H$1022,2,0)),"",(VLOOKUP(B119,'KAYIT LİSTESİ'!$B$4:$H$1022,2,0)))</f>
        <v>0</v>
      </c>
      <c r="D119" s="24">
        <f>IF(ISERROR(VLOOKUP(B119,'KAYIT LİSTESİ'!$B$4:$H$1022,4,0)),"",(VLOOKUP(B119,'KAYIT LİSTESİ'!$B$4:$H$1022,4,0)))</f>
        <v>36868</v>
      </c>
      <c r="E119" s="48" t="str">
        <f>IF(ISERROR(VLOOKUP(B119,'KAYIT LİSTESİ'!$B$4:$H$1022,5,0)),"",(VLOOKUP(B119,'KAYIT LİSTESİ'!$B$4:$H$1022,5,0)))</f>
        <v>ANIL KALAYCI (F)</v>
      </c>
      <c r="F119" s="48" t="str">
        <f>IF(ISERROR(VLOOKUP(B119,'KAYIT LİSTESİ'!$B$4:$H$1022,6,0)),"",(VLOOKUP(B119,'KAYIT LİSTESİ'!$B$4:$H$1022,6,0)))</f>
        <v>ALTINYILDIZ KOLEJİ</v>
      </c>
      <c r="G119" s="183"/>
      <c r="H119" s="233"/>
      <c r="J119" s="91">
        <v>31</v>
      </c>
      <c r="K119" s="92" t="s">
        <v>511</v>
      </c>
      <c r="L119" s="93" t="str">
        <f>IF(ISERROR(VLOOKUP(K119,'KAYIT LİSTESİ'!$B$4:$H$1022,2,0)),"",(VLOOKUP(K119,'KAYIT LİSTESİ'!$B$4:$H$1022,2,0)))</f>
        <v/>
      </c>
      <c r="M119" s="94" t="str">
        <f>IF(ISERROR(VLOOKUP(K119,'KAYIT LİSTESİ'!$B$4:$H$1022,4,0)),"",(VLOOKUP(K119,'KAYIT LİSTESİ'!$B$4:$H$1022,4,0)))</f>
        <v/>
      </c>
      <c r="N119" s="193" t="str">
        <f>IF(ISERROR(VLOOKUP(K119,'KAYIT LİSTESİ'!$B$4:$H$1022,5,0)),"",(VLOOKUP(K119,'KAYIT LİSTESİ'!$B$4:$H$1022,5,0)))</f>
        <v/>
      </c>
      <c r="O119" s="193" t="str">
        <f>IF(ISERROR(VLOOKUP(K119,'KAYIT LİSTESİ'!$B$4:$H$1022,6,0)),"",(VLOOKUP(K119,'KAYIT LİSTESİ'!$B$4:$H$1022,6,0)))</f>
        <v/>
      </c>
      <c r="P119" s="229"/>
    </row>
    <row r="120" spans="1:16" ht="36.75" customHeight="1">
      <c r="A120" s="21">
        <v>4</v>
      </c>
      <c r="B120" s="22" t="s">
        <v>550</v>
      </c>
      <c r="C120" s="23">
        <f>IF(ISERROR(VLOOKUP(B120,'KAYIT LİSTESİ'!$B$4:$H$1022,2,0)),"",(VLOOKUP(B120,'KAYIT LİSTESİ'!$B$4:$H$1022,2,0)))</f>
        <v>0</v>
      </c>
      <c r="D120" s="24">
        <f>IF(ISERROR(VLOOKUP(B120,'KAYIT LİSTESİ'!$B$4:$H$1022,4,0)),"",(VLOOKUP(B120,'KAYIT LİSTESİ'!$B$4:$H$1022,4,0)))</f>
        <v>36526</v>
      </c>
      <c r="E120" s="48" t="str">
        <f>IF(ISERROR(VLOOKUP(B120,'KAYIT LİSTESİ'!$B$4:$H$1022,5,0)),"",(VLOOKUP(B120,'KAYIT LİSTESİ'!$B$4:$H$1022,5,0)))</f>
        <v>ONUR PUSA (F)</v>
      </c>
      <c r="F120" s="48" t="str">
        <f>IF(ISERROR(VLOOKUP(B120,'KAYIT LİSTESİ'!$B$4:$H$1022,6,0)),"",(VLOOKUP(B120,'KAYIT LİSTESİ'!$B$4:$H$1022,6,0)))</f>
        <v>DOĞANLAR HACI KANDIR ORTAOKULU</v>
      </c>
      <c r="G120" s="183"/>
      <c r="H120" s="233"/>
      <c r="J120" s="91">
        <v>32</v>
      </c>
      <c r="K120" s="92" t="s">
        <v>512</v>
      </c>
      <c r="L120" s="93" t="str">
        <f>IF(ISERROR(VLOOKUP(K120,'KAYIT LİSTESİ'!$B$4:$H$1022,2,0)),"",(VLOOKUP(K120,'KAYIT LİSTESİ'!$B$4:$H$1022,2,0)))</f>
        <v/>
      </c>
      <c r="M120" s="94" t="str">
        <f>IF(ISERROR(VLOOKUP(K120,'KAYIT LİSTESİ'!$B$4:$H$1022,4,0)),"",(VLOOKUP(K120,'KAYIT LİSTESİ'!$B$4:$H$1022,4,0)))</f>
        <v/>
      </c>
      <c r="N120" s="193" t="str">
        <f>IF(ISERROR(VLOOKUP(K120,'KAYIT LİSTESİ'!$B$4:$H$1022,5,0)),"",(VLOOKUP(K120,'KAYIT LİSTESİ'!$B$4:$H$1022,5,0)))</f>
        <v/>
      </c>
      <c r="O120" s="193" t="str">
        <f>IF(ISERROR(VLOOKUP(K120,'KAYIT LİSTESİ'!$B$4:$H$1022,6,0)),"",(VLOOKUP(K120,'KAYIT LİSTESİ'!$B$4:$H$1022,6,0)))</f>
        <v/>
      </c>
      <c r="P120" s="229"/>
    </row>
    <row r="121" spans="1:16" ht="36.75" customHeight="1">
      <c r="A121" s="21">
        <v>5</v>
      </c>
      <c r="B121" s="22" t="s">
        <v>551</v>
      </c>
      <c r="C121" s="23">
        <f>IF(ISERROR(VLOOKUP(B121,'KAYIT LİSTESİ'!$B$4:$H$1022,2,0)),"",(VLOOKUP(B121,'KAYIT LİSTESİ'!$B$4:$H$1022,2,0)))</f>
        <v>0</v>
      </c>
      <c r="D121" s="24">
        <f>IF(ISERROR(VLOOKUP(B121,'KAYIT LİSTESİ'!$B$4:$H$1022,4,0)),"",(VLOOKUP(B121,'KAYIT LİSTESİ'!$B$4:$H$1022,4,0)))</f>
        <v>36892</v>
      </c>
      <c r="E121" s="48" t="str">
        <f>IF(ISERROR(VLOOKUP(B121,'KAYIT LİSTESİ'!$B$4:$H$1022,5,0)),"",(VLOOKUP(B121,'KAYIT LİSTESİ'!$B$4:$H$1022,5,0)))</f>
        <v>ALİ HUSSEİN AMER (F)</v>
      </c>
      <c r="F121" s="48" t="str">
        <f>IF(ISERROR(VLOOKUP(B121,'KAYIT LİSTESİ'!$B$4:$H$1022,6,0)),"",(VLOOKUP(B121,'KAYIT LİSTESİ'!$B$4:$H$1022,6,0)))</f>
        <v>ŞEKER ORTAOKULU</v>
      </c>
      <c r="G121" s="183"/>
      <c r="H121" s="233"/>
      <c r="J121" s="91">
        <v>33</v>
      </c>
      <c r="K121" s="92" t="s">
        <v>513</v>
      </c>
      <c r="L121" s="93" t="str">
        <f>IF(ISERROR(VLOOKUP(K121,'KAYIT LİSTESİ'!$B$4:$H$1022,2,0)),"",(VLOOKUP(K121,'KAYIT LİSTESİ'!$B$4:$H$1022,2,0)))</f>
        <v/>
      </c>
      <c r="M121" s="94" t="str">
        <f>IF(ISERROR(VLOOKUP(K121,'KAYIT LİSTESİ'!$B$4:$H$1022,4,0)),"",(VLOOKUP(K121,'KAYIT LİSTESİ'!$B$4:$H$1022,4,0)))</f>
        <v/>
      </c>
      <c r="N121" s="193" t="str">
        <f>IF(ISERROR(VLOOKUP(K121,'KAYIT LİSTESİ'!$B$4:$H$1022,5,0)),"",(VLOOKUP(K121,'KAYIT LİSTESİ'!$B$4:$H$1022,5,0)))</f>
        <v/>
      </c>
      <c r="O121" s="193" t="str">
        <f>IF(ISERROR(VLOOKUP(K121,'KAYIT LİSTESİ'!$B$4:$H$1022,6,0)),"",(VLOOKUP(K121,'KAYIT LİSTESİ'!$B$4:$H$1022,6,0)))</f>
        <v/>
      </c>
      <c r="P121" s="229"/>
    </row>
    <row r="122" spans="1:16" ht="36.75" customHeight="1">
      <c r="A122" s="21">
        <v>6</v>
      </c>
      <c r="B122" s="22" t="s">
        <v>552</v>
      </c>
      <c r="C122" s="23">
        <f>IF(ISERROR(VLOOKUP(B122,'KAYIT LİSTESİ'!$B$4:$H$1022,2,0)),"",(VLOOKUP(B122,'KAYIT LİSTESİ'!$B$4:$H$1022,2,0)))</f>
        <v>0</v>
      </c>
      <c r="D122" s="24">
        <f>IF(ISERROR(VLOOKUP(B122,'KAYIT LİSTESİ'!$B$4:$H$1022,4,0)),"",(VLOOKUP(B122,'KAYIT LİSTESİ'!$B$4:$H$1022,4,0)))</f>
        <v>36526</v>
      </c>
      <c r="E122" s="48" t="str">
        <f>IF(ISERROR(VLOOKUP(B122,'KAYIT LİSTESİ'!$B$4:$H$1022,5,0)),"",(VLOOKUP(B122,'KAYIT LİSTESİ'!$B$4:$H$1022,5,0)))</f>
        <v>MEHMET CELİL DURMAZ (F)</v>
      </c>
      <c r="F122" s="48" t="str">
        <f>IF(ISERROR(VLOOKUP(B122,'KAYIT LİSTESİ'!$B$4:$H$1022,6,0)),"",(VLOOKUP(B122,'KAYIT LİSTESİ'!$B$4:$H$1022,6,0)))</f>
        <v>SABİHA GÖKÇEN ORTAOKULU</v>
      </c>
      <c r="G122" s="183"/>
      <c r="H122" s="233"/>
      <c r="J122" s="91">
        <v>34</v>
      </c>
      <c r="K122" s="92" t="s">
        <v>514</v>
      </c>
      <c r="L122" s="93" t="str">
        <f>IF(ISERROR(VLOOKUP(K122,'KAYIT LİSTESİ'!$B$4:$H$1022,2,0)),"",(VLOOKUP(K122,'KAYIT LİSTESİ'!$B$4:$H$1022,2,0)))</f>
        <v/>
      </c>
      <c r="M122" s="94" t="str">
        <f>IF(ISERROR(VLOOKUP(K122,'KAYIT LİSTESİ'!$B$4:$H$1022,4,0)),"",(VLOOKUP(K122,'KAYIT LİSTESİ'!$B$4:$H$1022,4,0)))</f>
        <v/>
      </c>
      <c r="N122" s="193" t="str">
        <f>IF(ISERROR(VLOOKUP(K122,'KAYIT LİSTESİ'!$B$4:$H$1022,5,0)),"",(VLOOKUP(K122,'KAYIT LİSTESİ'!$B$4:$H$1022,5,0)))</f>
        <v/>
      </c>
      <c r="O122" s="193" t="str">
        <f>IF(ISERROR(VLOOKUP(K122,'KAYIT LİSTESİ'!$B$4:$H$1022,6,0)),"",(VLOOKUP(K122,'KAYIT LİSTESİ'!$B$4:$H$1022,6,0)))</f>
        <v/>
      </c>
      <c r="P122" s="229"/>
    </row>
    <row r="123" spans="1:16" ht="36.75" customHeight="1">
      <c r="A123" s="21">
        <v>7</v>
      </c>
      <c r="B123" s="22" t="s">
        <v>553</v>
      </c>
      <c r="C123" s="23" t="str">
        <f>IF(ISERROR(VLOOKUP(B123,'KAYIT LİSTESİ'!$B$4:$H$1022,2,0)),"",(VLOOKUP(B123,'KAYIT LİSTESİ'!$B$4:$H$1022,2,0)))</f>
        <v/>
      </c>
      <c r="D123" s="24" t="str">
        <f>IF(ISERROR(VLOOKUP(B123,'KAYIT LİSTESİ'!$B$4:$H$1022,4,0)),"",(VLOOKUP(B123,'KAYIT LİSTESİ'!$B$4:$H$1022,4,0)))</f>
        <v/>
      </c>
      <c r="E123" s="48" t="str">
        <f>IF(ISERROR(VLOOKUP(B123,'KAYIT LİSTESİ'!$B$4:$H$1022,5,0)),"",(VLOOKUP(B123,'KAYIT LİSTESİ'!$B$4:$H$1022,5,0)))</f>
        <v/>
      </c>
      <c r="F123" s="48" t="str">
        <f>IF(ISERROR(VLOOKUP(B123,'KAYIT LİSTESİ'!$B$4:$H$1022,6,0)),"",(VLOOKUP(B123,'KAYIT LİSTESİ'!$B$4:$H$1022,6,0)))</f>
        <v/>
      </c>
      <c r="G123" s="183"/>
      <c r="H123" s="233"/>
      <c r="J123" s="91">
        <v>35</v>
      </c>
      <c r="K123" s="92" t="s">
        <v>515</v>
      </c>
      <c r="L123" s="93" t="str">
        <f>IF(ISERROR(VLOOKUP(K123,'KAYIT LİSTESİ'!$B$4:$H$1022,2,0)),"",(VLOOKUP(K123,'KAYIT LİSTESİ'!$B$4:$H$1022,2,0)))</f>
        <v/>
      </c>
      <c r="M123" s="94" t="str">
        <f>IF(ISERROR(VLOOKUP(K123,'KAYIT LİSTESİ'!$B$4:$H$1022,4,0)),"",(VLOOKUP(K123,'KAYIT LİSTESİ'!$B$4:$H$1022,4,0)))</f>
        <v/>
      </c>
      <c r="N123" s="193" t="str">
        <f>IF(ISERROR(VLOOKUP(K123,'KAYIT LİSTESİ'!$B$4:$H$1022,5,0)),"",(VLOOKUP(K123,'KAYIT LİSTESİ'!$B$4:$H$1022,5,0)))</f>
        <v/>
      </c>
      <c r="O123" s="193" t="str">
        <f>IF(ISERROR(VLOOKUP(K123,'KAYIT LİSTESİ'!$B$4:$H$1022,6,0)),"",(VLOOKUP(K123,'KAYIT LİSTESİ'!$B$4:$H$1022,6,0)))</f>
        <v/>
      </c>
      <c r="P123" s="229"/>
    </row>
    <row r="124" spans="1:16" ht="36.75" customHeight="1">
      <c r="A124" s="21">
        <v>8</v>
      </c>
      <c r="B124" s="22" t="s">
        <v>554</v>
      </c>
      <c r="C124" s="23" t="str">
        <f>IF(ISERROR(VLOOKUP(B124,'KAYIT LİSTESİ'!$B$4:$H$1022,2,0)),"",(VLOOKUP(B124,'KAYIT LİSTESİ'!$B$4:$H$1022,2,0)))</f>
        <v/>
      </c>
      <c r="D124" s="24" t="str">
        <f>IF(ISERROR(VLOOKUP(B124,'KAYIT LİSTESİ'!$B$4:$H$1022,4,0)),"",(VLOOKUP(B124,'KAYIT LİSTESİ'!$B$4:$H$1022,4,0)))</f>
        <v/>
      </c>
      <c r="E124" s="48" t="str">
        <f>IF(ISERROR(VLOOKUP(B124,'KAYIT LİSTESİ'!$B$4:$H$1022,5,0)),"",(VLOOKUP(B124,'KAYIT LİSTESİ'!$B$4:$H$1022,5,0)))</f>
        <v/>
      </c>
      <c r="F124" s="48" t="str">
        <f>IF(ISERROR(VLOOKUP(B124,'KAYIT LİSTESİ'!$B$4:$H$1022,6,0)),"",(VLOOKUP(B124,'KAYIT LİSTESİ'!$B$4:$H$1022,6,0)))</f>
        <v/>
      </c>
      <c r="G124" s="183"/>
      <c r="H124" s="233"/>
      <c r="J124" s="91">
        <v>36</v>
      </c>
      <c r="K124" s="92" t="s">
        <v>516</v>
      </c>
      <c r="L124" s="93" t="str">
        <f>IF(ISERROR(VLOOKUP(K124,'KAYIT LİSTESİ'!$B$4:$H$1022,2,0)),"",(VLOOKUP(K124,'KAYIT LİSTESİ'!$B$4:$H$1022,2,0)))</f>
        <v/>
      </c>
      <c r="M124" s="94" t="str">
        <f>IF(ISERROR(VLOOKUP(K124,'KAYIT LİSTESİ'!$B$4:$H$1022,4,0)),"",(VLOOKUP(K124,'KAYIT LİSTESİ'!$B$4:$H$1022,4,0)))</f>
        <v/>
      </c>
      <c r="N124" s="193" t="str">
        <f>IF(ISERROR(VLOOKUP(K124,'KAYIT LİSTESİ'!$B$4:$H$1022,5,0)),"",(VLOOKUP(K124,'KAYIT LİSTESİ'!$B$4:$H$1022,5,0)))</f>
        <v/>
      </c>
      <c r="O124" s="193" t="str">
        <f>IF(ISERROR(VLOOKUP(K124,'KAYIT LİSTESİ'!$B$4:$H$1022,6,0)),"",(VLOOKUP(K124,'KAYIT LİSTESİ'!$B$4:$H$1022,6,0)))</f>
        <v/>
      </c>
      <c r="P124" s="229"/>
    </row>
    <row r="125" spans="1:16" ht="36.75" customHeight="1">
      <c r="A125" s="21">
        <v>9</v>
      </c>
      <c r="B125" s="22" t="s">
        <v>555</v>
      </c>
      <c r="C125" s="23" t="str">
        <f>IF(ISERROR(VLOOKUP(B125,'KAYIT LİSTESİ'!$B$4:$H$1022,2,0)),"",(VLOOKUP(B125,'KAYIT LİSTESİ'!$B$4:$H$1022,2,0)))</f>
        <v/>
      </c>
      <c r="D125" s="24" t="str">
        <f>IF(ISERROR(VLOOKUP(B125,'KAYIT LİSTESİ'!$B$4:$H$1022,4,0)),"",(VLOOKUP(B125,'KAYIT LİSTESİ'!$B$4:$H$1022,4,0)))</f>
        <v/>
      </c>
      <c r="E125" s="48" t="str">
        <f>IF(ISERROR(VLOOKUP(B125,'KAYIT LİSTESİ'!$B$4:$H$1022,5,0)),"",(VLOOKUP(B125,'KAYIT LİSTESİ'!$B$4:$H$1022,5,0)))</f>
        <v/>
      </c>
      <c r="F125" s="48" t="str">
        <f>IF(ISERROR(VLOOKUP(B125,'KAYIT LİSTESİ'!$B$4:$H$1022,6,0)),"",(VLOOKUP(B125,'KAYIT LİSTESİ'!$B$4:$H$1022,6,0)))</f>
        <v/>
      </c>
      <c r="G125" s="183"/>
      <c r="H125" s="233"/>
      <c r="J125" s="91">
        <v>37</v>
      </c>
      <c r="K125" s="92" t="s">
        <v>517</v>
      </c>
      <c r="L125" s="93" t="str">
        <f>IF(ISERROR(VLOOKUP(K125,'KAYIT LİSTESİ'!$B$4:$H$1022,2,0)),"",(VLOOKUP(K125,'KAYIT LİSTESİ'!$B$4:$H$1022,2,0)))</f>
        <v/>
      </c>
      <c r="M125" s="94" t="str">
        <f>IF(ISERROR(VLOOKUP(K125,'KAYIT LİSTESİ'!$B$4:$H$1022,4,0)),"",(VLOOKUP(K125,'KAYIT LİSTESİ'!$B$4:$H$1022,4,0)))</f>
        <v/>
      </c>
      <c r="N125" s="193" t="str">
        <f>IF(ISERROR(VLOOKUP(K125,'KAYIT LİSTESİ'!$B$4:$H$1022,5,0)),"",(VLOOKUP(K125,'KAYIT LİSTESİ'!$B$4:$H$1022,5,0)))</f>
        <v/>
      </c>
      <c r="O125" s="193" t="str">
        <f>IF(ISERROR(VLOOKUP(K125,'KAYIT LİSTESİ'!$B$4:$H$1022,6,0)),"",(VLOOKUP(K125,'KAYIT LİSTESİ'!$B$4:$H$1022,6,0)))</f>
        <v/>
      </c>
      <c r="P125" s="229"/>
    </row>
    <row r="126" spans="1:16" ht="36.75" customHeight="1">
      <c r="A126" s="21">
        <v>10</v>
      </c>
      <c r="B126" s="22" t="s">
        <v>556</v>
      </c>
      <c r="C126" s="23" t="str">
        <f>IF(ISERROR(VLOOKUP(B126,'KAYIT LİSTESİ'!$B$4:$H$1022,2,0)),"",(VLOOKUP(B126,'KAYIT LİSTESİ'!$B$4:$H$1022,2,0)))</f>
        <v/>
      </c>
      <c r="D126" s="24" t="str">
        <f>IF(ISERROR(VLOOKUP(B126,'KAYIT LİSTESİ'!$B$4:$H$1022,4,0)),"",(VLOOKUP(B126,'KAYIT LİSTESİ'!$B$4:$H$1022,4,0)))</f>
        <v/>
      </c>
      <c r="E126" s="48" t="str">
        <f>IF(ISERROR(VLOOKUP(B126,'KAYIT LİSTESİ'!$B$4:$H$1022,5,0)),"",(VLOOKUP(B126,'KAYIT LİSTESİ'!$B$4:$H$1022,5,0)))</f>
        <v/>
      </c>
      <c r="F126" s="48" t="str">
        <f>IF(ISERROR(VLOOKUP(B126,'KAYIT LİSTESİ'!$B$4:$H$1022,6,0)),"",(VLOOKUP(B126,'KAYIT LİSTESİ'!$B$4:$H$1022,6,0)))</f>
        <v/>
      </c>
      <c r="G126" s="183"/>
      <c r="H126" s="233"/>
      <c r="J126" s="91">
        <v>38</v>
      </c>
      <c r="K126" s="92" t="s">
        <v>518</v>
      </c>
      <c r="L126" s="93" t="str">
        <f>IF(ISERROR(VLOOKUP(K126,'KAYIT LİSTESİ'!$B$4:$H$1022,2,0)),"",(VLOOKUP(K126,'KAYIT LİSTESİ'!$B$4:$H$1022,2,0)))</f>
        <v/>
      </c>
      <c r="M126" s="94" t="str">
        <f>IF(ISERROR(VLOOKUP(K126,'KAYIT LİSTESİ'!$B$4:$H$1022,4,0)),"",(VLOOKUP(K126,'KAYIT LİSTESİ'!$B$4:$H$1022,4,0)))</f>
        <v/>
      </c>
      <c r="N126" s="193" t="str">
        <f>IF(ISERROR(VLOOKUP(K126,'KAYIT LİSTESİ'!$B$4:$H$1022,5,0)),"",(VLOOKUP(K126,'KAYIT LİSTESİ'!$B$4:$H$1022,5,0)))</f>
        <v/>
      </c>
      <c r="O126" s="193" t="str">
        <f>IF(ISERROR(VLOOKUP(K126,'KAYIT LİSTESİ'!$B$4:$H$1022,6,0)),"",(VLOOKUP(K126,'KAYIT LİSTESİ'!$B$4:$H$1022,6,0)))</f>
        <v/>
      </c>
      <c r="P126" s="229"/>
    </row>
    <row r="127" spans="1:16" ht="36.75" customHeight="1">
      <c r="A127" s="21">
        <v>11</v>
      </c>
      <c r="B127" s="22" t="s">
        <v>557</v>
      </c>
      <c r="C127" s="23" t="str">
        <f>IF(ISERROR(VLOOKUP(B127,'KAYIT LİSTESİ'!$B$4:$H$1022,2,0)),"",(VLOOKUP(B127,'KAYIT LİSTESİ'!$B$4:$H$1022,2,0)))</f>
        <v/>
      </c>
      <c r="D127" s="24" t="str">
        <f>IF(ISERROR(VLOOKUP(B127,'KAYIT LİSTESİ'!$B$4:$H$1022,4,0)),"",(VLOOKUP(B127,'KAYIT LİSTESİ'!$B$4:$H$1022,4,0)))</f>
        <v/>
      </c>
      <c r="E127" s="48" t="str">
        <f>IF(ISERROR(VLOOKUP(B127,'KAYIT LİSTESİ'!$B$4:$H$1022,5,0)),"",(VLOOKUP(B127,'KAYIT LİSTESİ'!$B$4:$H$1022,5,0)))</f>
        <v/>
      </c>
      <c r="F127" s="48" t="str">
        <f>IF(ISERROR(VLOOKUP(B127,'KAYIT LİSTESİ'!$B$4:$H$1022,6,0)),"",(VLOOKUP(B127,'KAYIT LİSTESİ'!$B$4:$H$1022,6,0)))</f>
        <v/>
      </c>
      <c r="G127" s="183"/>
      <c r="H127" s="233"/>
      <c r="J127" s="91">
        <v>39</v>
      </c>
      <c r="K127" s="92" t="s">
        <v>519</v>
      </c>
      <c r="L127" s="93" t="str">
        <f>IF(ISERROR(VLOOKUP(K127,'KAYIT LİSTESİ'!$B$4:$H$1022,2,0)),"",(VLOOKUP(K127,'KAYIT LİSTESİ'!$B$4:$H$1022,2,0)))</f>
        <v/>
      </c>
      <c r="M127" s="94" t="str">
        <f>IF(ISERROR(VLOOKUP(K127,'KAYIT LİSTESİ'!$B$4:$H$1022,4,0)),"",(VLOOKUP(K127,'KAYIT LİSTESİ'!$B$4:$H$1022,4,0)))</f>
        <v/>
      </c>
      <c r="N127" s="193" t="str">
        <f>IF(ISERROR(VLOOKUP(K127,'KAYIT LİSTESİ'!$B$4:$H$1022,5,0)),"",(VLOOKUP(K127,'KAYIT LİSTESİ'!$B$4:$H$1022,5,0)))</f>
        <v/>
      </c>
      <c r="O127" s="193" t="str">
        <f>IF(ISERROR(VLOOKUP(K127,'KAYIT LİSTESİ'!$B$4:$H$1022,6,0)),"",(VLOOKUP(K127,'KAYIT LİSTESİ'!$B$4:$H$1022,6,0)))</f>
        <v/>
      </c>
      <c r="P127" s="229"/>
    </row>
    <row r="128" spans="1:16" ht="36.75" customHeight="1">
      <c r="A128" s="21">
        <v>12</v>
      </c>
      <c r="B128" s="22" t="s">
        <v>558</v>
      </c>
      <c r="C128" s="23" t="str">
        <f>IF(ISERROR(VLOOKUP(B128,'KAYIT LİSTESİ'!$B$4:$H$1022,2,0)),"",(VLOOKUP(B128,'KAYIT LİSTESİ'!$B$4:$H$1022,2,0)))</f>
        <v/>
      </c>
      <c r="D128" s="24" t="str">
        <f>IF(ISERROR(VLOOKUP(B128,'KAYIT LİSTESİ'!$B$4:$H$1022,4,0)),"",(VLOOKUP(B128,'KAYIT LİSTESİ'!$B$4:$H$1022,4,0)))</f>
        <v/>
      </c>
      <c r="E128" s="48" t="str">
        <f>IF(ISERROR(VLOOKUP(B128,'KAYIT LİSTESİ'!$B$4:$H$1022,5,0)),"",(VLOOKUP(B128,'KAYIT LİSTESİ'!$B$4:$H$1022,5,0)))</f>
        <v/>
      </c>
      <c r="F128" s="48" t="str">
        <f>IF(ISERROR(VLOOKUP(B128,'KAYIT LİSTESİ'!$B$4:$H$1022,6,0)),"",(VLOOKUP(B128,'KAYIT LİSTESİ'!$B$4:$H$1022,6,0)))</f>
        <v/>
      </c>
      <c r="G128" s="183"/>
      <c r="H128" s="233"/>
      <c r="J128" s="91">
        <v>40</v>
      </c>
      <c r="K128" s="92" t="s">
        <v>520</v>
      </c>
      <c r="L128" s="93" t="str">
        <f>IF(ISERROR(VLOOKUP(K128,'KAYIT LİSTESİ'!$B$4:$H$1022,2,0)),"",(VLOOKUP(K128,'KAYIT LİSTESİ'!$B$4:$H$1022,2,0)))</f>
        <v/>
      </c>
      <c r="M128" s="94" t="str">
        <f>IF(ISERROR(VLOOKUP(K128,'KAYIT LİSTESİ'!$B$4:$H$1022,4,0)),"",(VLOOKUP(K128,'KAYIT LİSTESİ'!$B$4:$H$1022,4,0)))</f>
        <v/>
      </c>
      <c r="N128" s="193" t="str">
        <f>IF(ISERROR(VLOOKUP(K128,'KAYIT LİSTESİ'!$B$4:$H$1022,5,0)),"",(VLOOKUP(K128,'KAYIT LİSTESİ'!$B$4:$H$1022,5,0)))</f>
        <v/>
      </c>
      <c r="O128" s="193" t="str">
        <f>IF(ISERROR(VLOOKUP(K128,'KAYIT LİSTESİ'!$B$4:$H$1022,6,0)),"",(VLOOKUP(K128,'KAYIT LİSTESİ'!$B$4:$H$1022,6,0)))</f>
        <v/>
      </c>
      <c r="P128" s="229"/>
    </row>
    <row r="129" spans="1:8" ht="36.75" customHeight="1">
      <c r="A129" s="546" t="s">
        <v>42</v>
      </c>
      <c r="B129" s="547"/>
      <c r="C129" s="547"/>
      <c r="D129" s="547"/>
      <c r="E129" s="547"/>
      <c r="F129" s="547"/>
      <c r="G129" s="547"/>
      <c r="H129" s="233"/>
    </row>
    <row r="130" spans="1:8" ht="36.75" customHeight="1">
      <c r="A130" s="47" t="s">
        <v>11</v>
      </c>
      <c r="B130" s="47" t="s">
        <v>75</v>
      </c>
      <c r="C130" s="47" t="s">
        <v>74</v>
      </c>
      <c r="D130" s="121" t="s">
        <v>12</v>
      </c>
      <c r="E130" s="122" t="s">
        <v>13</v>
      </c>
      <c r="F130" s="122" t="s">
        <v>179</v>
      </c>
      <c r="G130" s="182" t="s">
        <v>262</v>
      </c>
      <c r="H130" s="233"/>
    </row>
    <row r="131" spans="1:8" ht="36.75" customHeight="1">
      <c r="A131" s="21">
        <v>1</v>
      </c>
      <c r="B131" s="22" t="s">
        <v>559</v>
      </c>
      <c r="C131" s="23" t="str">
        <f>IF(ISERROR(VLOOKUP(B131,'KAYIT LİSTESİ'!$B$4:$H$1022,2,0)),"",(VLOOKUP(B131,'KAYIT LİSTESİ'!$B$4:$H$1022,2,0)))</f>
        <v/>
      </c>
      <c r="D131" s="24" t="str">
        <f>IF(ISERROR(VLOOKUP(B131,'KAYIT LİSTESİ'!$B$4:$H$1022,4,0)),"",(VLOOKUP(B131,'KAYIT LİSTESİ'!$B$4:$H$1022,4,0)))</f>
        <v/>
      </c>
      <c r="E131" s="48" t="str">
        <f>IF(ISERROR(VLOOKUP(B131,'KAYIT LİSTESİ'!$B$4:$H$1022,5,0)),"",(VLOOKUP(B131,'KAYIT LİSTESİ'!$B$4:$H$1022,5,0)))</f>
        <v/>
      </c>
      <c r="F131" s="48" t="str">
        <f>IF(ISERROR(VLOOKUP(B131,'KAYIT LİSTESİ'!$B$4:$H$1022,6,0)),"",(VLOOKUP(B131,'KAYIT LİSTESİ'!$B$4:$H$1022,6,0)))</f>
        <v/>
      </c>
      <c r="G131" s="183"/>
      <c r="H131" s="233"/>
    </row>
    <row r="132" spans="1:8" ht="36.75" customHeight="1">
      <c r="A132" s="21">
        <v>2</v>
      </c>
      <c r="B132" s="22" t="s">
        <v>560</v>
      </c>
      <c r="C132" s="23" t="str">
        <f>IF(ISERROR(VLOOKUP(B132,'KAYIT LİSTESİ'!$B$4:$H$1022,2,0)),"",(VLOOKUP(B132,'KAYIT LİSTESİ'!$B$4:$H$1022,2,0)))</f>
        <v/>
      </c>
      <c r="D132" s="24" t="str">
        <f>IF(ISERROR(VLOOKUP(B132,'KAYIT LİSTESİ'!$B$4:$H$1022,4,0)),"",(VLOOKUP(B132,'KAYIT LİSTESİ'!$B$4:$H$1022,4,0)))</f>
        <v/>
      </c>
      <c r="E132" s="48" t="str">
        <f>IF(ISERROR(VLOOKUP(B132,'KAYIT LİSTESİ'!$B$4:$H$1022,5,0)),"",(VLOOKUP(B132,'KAYIT LİSTESİ'!$B$4:$H$1022,5,0)))</f>
        <v/>
      </c>
      <c r="F132" s="48" t="str">
        <f>IF(ISERROR(VLOOKUP(B132,'KAYIT LİSTESİ'!$B$4:$H$1022,6,0)),"",(VLOOKUP(B132,'KAYIT LİSTESİ'!$B$4:$H$1022,6,0)))</f>
        <v/>
      </c>
      <c r="G132" s="183"/>
      <c r="H132" s="233"/>
    </row>
    <row r="133" spans="1:8" ht="36.75" customHeight="1">
      <c r="A133" s="21">
        <v>3</v>
      </c>
      <c r="B133" s="22" t="s">
        <v>561</v>
      </c>
      <c r="C133" s="23" t="str">
        <f>IF(ISERROR(VLOOKUP(B133,'KAYIT LİSTESİ'!$B$4:$H$1022,2,0)),"",(VLOOKUP(B133,'KAYIT LİSTESİ'!$B$4:$H$1022,2,0)))</f>
        <v/>
      </c>
      <c r="D133" s="24" t="str">
        <f>IF(ISERROR(VLOOKUP(B133,'KAYIT LİSTESİ'!$B$4:$H$1022,4,0)),"",(VLOOKUP(B133,'KAYIT LİSTESİ'!$B$4:$H$1022,4,0)))</f>
        <v/>
      </c>
      <c r="E133" s="48" t="str">
        <f>IF(ISERROR(VLOOKUP(B133,'KAYIT LİSTESİ'!$B$4:$H$1022,5,0)),"",(VLOOKUP(B133,'KAYIT LİSTESİ'!$B$4:$H$1022,5,0)))</f>
        <v/>
      </c>
      <c r="F133" s="48" t="str">
        <f>IF(ISERROR(VLOOKUP(B133,'KAYIT LİSTESİ'!$B$4:$H$1022,6,0)),"",(VLOOKUP(B133,'KAYIT LİSTESİ'!$B$4:$H$1022,6,0)))</f>
        <v/>
      </c>
      <c r="G133" s="183"/>
      <c r="H133" s="233"/>
    </row>
    <row r="134" spans="1:8" ht="36.75" customHeight="1">
      <c r="A134" s="21">
        <v>4</v>
      </c>
      <c r="B134" s="22" t="s">
        <v>562</v>
      </c>
      <c r="C134" s="23" t="str">
        <f>IF(ISERROR(VLOOKUP(B134,'KAYIT LİSTESİ'!$B$4:$H$1022,2,0)),"",(VLOOKUP(B134,'KAYIT LİSTESİ'!$B$4:$H$1022,2,0)))</f>
        <v/>
      </c>
      <c r="D134" s="24" t="str">
        <f>IF(ISERROR(VLOOKUP(B134,'KAYIT LİSTESİ'!$B$4:$H$1022,4,0)),"",(VLOOKUP(B134,'KAYIT LİSTESİ'!$B$4:$H$1022,4,0)))</f>
        <v/>
      </c>
      <c r="E134" s="48" t="str">
        <f>IF(ISERROR(VLOOKUP(B134,'KAYIT LİSTESİ'!$B$4:$H$1022,5,0)),"",(VLOOKUP(B134,'KAYIT LİSTESİ'!$B$4:$H$1022,5,0)))</f>
        <v/>
      </c>
      <c r="F134" s="48" t="str">
        <f>IF(ISERROR(VLOOKUP(B134,'KAYIT LİSTESİ'!$B$4:$H$1022,6,0)),"",(VLOOKUP(B134,'KAYIT LİSTESİ'!$B$4:$H$1022,6,0)))</f>
        <v/>
      </c>
      <c r="G134" s="183"/>
      <c r="H134" s="233"/>
    </row>
    <row r="135" spans="1:8" ht="36.75" customHeight="1">
      <c r="A135" s="21">
        <v>5</v>
      </c>
      <c r="B135" s="22" t="s">
        <v>563</v>
      </c>
      <c r="C135" s="23" t="str">
        <f>IF(ISERROR(VLOOKUP(B135,'KAYIT LİSTESİ'!$B$4:$H$1022,2,0)),"",(VLOOKUP(B135,'KAYIT LİSTESİ'!$B$4:$H$1022,2,0)))</f>
        <v/>
      </c>
      <c r="D135" s="24" t="str">
        <f>IF(ISERROR(VLOOKUP(B135,'KAYIT LİSTESİ'!$B$4:$H$1022,4,0)),"",(VLOOKUP(B135,'KAYIT LİSTESİ'!$B$4:$H$1022,4,0)))</f>
        <v/>
      </c>
      <c r="E135" s="48" t="str">
        <f>IF(ISERROR(VLOOKUP(B135,'KAYIT LİSTESİ'!$B$4:$H$1022,5,0)),"",(VLOOKUP(B135,'KAYIT LİSTESİ'!$B$4:$H$1022,5,0)))</f>
        <v/>
      </c>
      <c r="F135" s="48" t="str">
        <f>IF(ISERROR(VLOOKUP(B135,'KAYIT LİSTESİ'!$B$4:$H$1022,6,0)),"",(VLOOKUP(B135,'KAYIT LİSTESİ'!$B$4:$H$1022,6,0)))</f>
        <v/>
      </c>
      <c r="G135" s="183"/>
      <c r="H135" s="233"/>
    </row>
    <row r="136" spans="1:8" ht="36.75" customHeight="1">
      <c r="A136" s="21">
        <v>6</v>
      </c>
      <c r="B136" s="22" t="s">
        <v>564</v>
      </c>
      <c r="C136" s="23" t="str">
        <f>IF(ISERROR(VLOOKUP(B136,'KAYIT LİSTESİ'!$B$4:$H$1022,2,0)),"",(VLOOKUP(B136,'KAYIT LİSTESİ'!$B$4:$H$1022,2,0)))</f>
        <v/>
      </c>
      <c r="D136" s="24" t="str">
        <f>IF(ISERROR(VLOOKUP(B136,'KAYIT LİSTESİ'!$B$4:$H$1022,4,0)),"",(VLOOKUP(B136,'KAYIT LİSTESİ'!$B$4:$H$1022,4,0)))</f>
        <v/>
      </c>
      <c r="E136" s="48" t="str">
        <f>IF(ISERROR(VLOOKUP(B136,'KAYIT LİSTESİ'!$B$4:$H$1022,5,0)),"",(VLOOKUP(B136,'KAYIT LİSTESİ'!$B$4:$H$1022,5,0)))</f>
        <v/>
      </c>
      <c r="F136" s="48" t="str">
        <f>IF(ISERROR(VLOOKUP(B136,'KAYIT LİSTESİ'!$B$4:$H$1022,6,0)),"",(VLOOKUP(B136,'KAYIT LİSTESİ'!$B$4:$H$1022,6,0)))</f>
        <v/>
      </c>
      <c r="G136" s="183"/>
      <c r="H136" s="233"/>
    </row>
    <row r="137" spans="1:8" ht="36.75" customHeight="1">
      <c r="A137" s="21">
        <v>7</v>
      </c>
      <c r="B137" s="22" t="s">
        <v>565</v>
      </c>
      <c r="C137" s="23" t="str">
        <f>IF(ISERROR(VLOOKUP(B137,'KAYIT LİSTESİ'!$B$4:$H$1022,2,0)),"",(VLOOKUP(B137,'KAYIT LİSTESİ'!$B$4:$H$1022,2,0)))</f>
        <v/>
      </c>
      <c r="D137" s="24" t="str">
        <f>IF(ISERROR(VLOOKUP(B137,'KAYIT LİSTESİ'!$B$4:$H$1022,4,0)),"",(VLOOKUP(B137,'KAYIT LİSTESİ'!$B$4:$H$1022,4,0)))</f>
        <v/>
      </c>
      <c r="E137" s="48" t="str">
        <f>IF(ISERROR(VLOOKUP(B137,'KAYIT LİSTESİ'!$B$4:$H$1022,5,0)),"",(VLOOKUP(B137,'KAYIT LİSTESİ'!$B$4:$H$1022,5,0)))</f>
        <v/>
      </c>
      <c r="F137" s="48" t="str">
        <f>IF(ISERROR(VLOOKUP(B137,'KAYIT LİSTESİ'!$B$4:$H$1022,6,0)),"",(VLOOKUP(B137,'KAYIT LİSTESİ'!$B$4:$H$1022,6,0)))</f>
        <v/>
      </c>
      <c r="G137" s="183"/>
      <c r="H137" s="233"/>
    </row>
    <row r="138" spans="1:8" ht="36.75" customHeight="1">
      <c r="A138" s="21">
        <v>8</v>
      </c>
      <c r="B138" s="22" t="s">
        <v>566</v>
      </c>
      <c r="C138" s="23" t="str">
        <f>IF(ISERROR(VLOOKUP(B138,'KAYIT LİSTESİ'!$B$4:$H$1022,2,0)),"",(VLOOKUP(B138,'KAYIT LİSTESİ'!$B$4:$H$1022,2,0)))</f>
        <v/>
      </c>
      <c r="D138" s="24" t="str">
        <f>IF(ISERROR(VLOOKUP(B138,'KAYIT LİSTESİ'!$B$4:$H$1022,4,0)),"",(VLOOKUP(B138,'KAYIT LİSTESİ'!$B$4:$H$1022,4,0)))</f>
        <v/>
      </c>
      <c r="E138" s="48" t="str">
        <f>IF(ISERROR(VLOOKUP(B138,'KAYIT LİSTESİ'!$B$4:$H$1022,5,0)),"",(VLOOKUP(B138,'KAYIT LİSTESİ'!$B$4:$H$1022,5,0)))</f>
        <v/>
      </c>
      <c r="F138" s="48" t="str">
        <f>IF(ISERROR(VLOOKUP(B138,'KAYIT LİSTESİ'!$B$4:$H$1022,6,0)),"",(VLOOKUP(B138,'KAYIT LİSTESİ'!$B$4:$H$1022,6,0)))</f>
        <v/>
      </c>
      <c r="G138" s="183"/>
      <c r="H138" s="233"/>
    </row>
    <row r="139" spans="1:8" ht="36.75" customHeight="1">
      <c r="A139" s="21">
        <v>9</v>
      </c>
      <c r="B139" s="22" t="s">
        <v>567</v>
      </c>
      <c r="C139" s="23" t="str">
        <f>IF(ISERROR(VLOOKUP(B139,'KAYIT LİSTESİ'!$B$4:$H$1022,2,0)),"",(VLOOKUP(B139,'KAYIT LİSTESİ'!$B$4:$H$1022,2,0)))</f>
        <v/>
      </c>
      <c r="D139" s="24" t="str">
        <f>IF(ISERROR(VLOOKUP(B139,'KAYIT LİSTESİ'!$B$4:$H$1022,4,0)),"",(VLOOKUP(B139,'KAYIT LİSTESİ'!$B$4:$H$1022,4,0)))</f>
        <v/>
      </c>
      <c r="E139" s="48" t="str">
        <f>IF(ISERROR(VLOOKUP(B139,'KAYIT LİSTESİ'!$B$4:$H$1022,5,0)),"",(VLOOKUP(B139,'KAYIT LİSTESİ'!$B$4:$H$1022,5,0)))</f>
        <v/>
      </c>
      <c r="F139" s="48" t="str">
        <f>IF(ISERROR(VLOOKUP(B139,'KAYIT LİSTESİ'!$B$4:$H$1022,6,0)),"",(VLOOKUP(B139,'KAYIT LİSTESİ'!$B$4:$H$1022,6,0)))</f>
        <v/>
      </c>
      <c r="G139" s="183"/>
      <c r="H139" s="233"/>
    </row>
    <row r="140" spans="1:8" ht="36.75" customHeight="1">
      <c r="A140" s="21">
        <v>10</v>
      </c>
      <c r="B140" s="22" t="s">
        <v>568</v>
      </c>
      <c r="C140" s="23" t="str">
        <f>IF(ISERROR(VLOOKUP(B140,'KAYIT LİSTESİ'!$B$4:$H$1022,2,0)),"",(VLOOKUP(B140,'KAYIT LİSTESİ'!$B$4:$H$1022,2,0)))</f>
        <v/>
      </c>
      <c r="D140" s="24" t="str">
        <f>IF(ISERROR(VLOOKUP(B140,'KAYIT LİSTESİ'!$B$4:$H$1022,4,0)),"",(VLOOKUP(B140,'KAYIT LİSTESİ'!$B$4:$H$1022,4,0)))</f>
        <v/>
      </c>
      <c r="E140" s="48" t="str">
        <f>IF(ISERROR(VLOOKUP(B140,'KAYIT LİSTESİ'!$B$4:$H$1022,5,0)),"",(VLOOKUP(B140,'KAYIT LİSTESİ'!$B$4:$H$1022,5,0)))</f>
        <v/>
      </c>
      <c r="F140" s="48" t="str">
        <f>IF(ISERROR(VLOOKUP(B140,'KAYIT LİSTESİ'!$B$4:$H$1022,6,0)),"",(VLOOKUP(B140,'KAYIT LİSTESİ'!$B$4:$H$1022,6,0)))</f>
        <v/>
      </c>
      <c r="G140" s="183"/>
      <c r="H140" s="233"/>
    </row>
    <row r="141" spans="1:8" ht="36.75" customHeight="1">
      <c r="A141" s="21">
        <v>11</v>
      </c>
      <c r="B141" s="22" t="s">
        <v>569</v>
      </c>
      <c r="C141" s="23" t="str">
        <f>IF(ISERROR(VLOOKUP(B141,'KAYIT LİSTESİ'!$B$4:$H$1022,2,0)),"",(VLOOKUP(B141,'KAYIT LİSTESİ'!$B$4:$H$1022,2,0)))</f>
        <v/>
      </c>
      <c r="D141" s="24" t="str">
        <f>IF(ISERROR(VLOOKUP(B141,'KAYIT LİSTESİ'!$B$4:$H$1022,4,0)),"",(VLOOKUP(B141,'KAYIT LİSTESİ'!$B$4:$H$1022,4,0)))</f>
        <v/>
      </c>
      <c r="E141" s="48" t="str">
        <f>IF(ISERROR(VLOOKUP(B141,'KAYIT LİSTESİ'!$B$4:$H$1022,5,0)),"",(VLOOKUP(B141,'KAYIT LİSTESİ'!$B$4:$H$1022,5,0)))</f>
        <v/>
      </c>
      <c r="F141" s="48" t="str">
        <f>IF(ISERROR(VLOOKUP(B141,'KAYIT LİSTESİ'!$B$4:$H$1022,6,0)),"",(VLOOKUP(B141,'KAYIT LİSTESİ'!$B$4:$H$1022,6,0)))</f>
        <v/>
      </c>
      <c r="G141" s="183"/>
      <c r="H141" s="233"/>
    </row>
    <row r="142" spans="1:8" ht="36.75" customHeight="1">
      <c r="A142" s="21">
        <v>12</v>
      </c>
      <c r="B142" s="22" t="s">
        <v>570</v>
      </c>
      <c r="C142" s="23" t="str">
        <f>IF(ISERROR(VLOOKUP(B142,'KAYIT LİSTESİ'!$B$4:$H$1022,2,0)),"",(VLOOKUP(B142,'KAYIT LİSTESİ'!$B$4:$H$1022,2,0)))</f>
        <v/>
      </c>
      <c r="D142" s="24" t="str">
        <f>IF(ISERROR(VLOOKUP(B142,'KAYIT LİSTESİ'!$B$4:$H$1022,4,0)),"",(VLOOKUP(B142,'KAYIT LİSTESİ'!$B$4:$H$1022,4,0)))</f>
        <v/>
      </c>
      <c r="E142" s="48" t="str">
        <f>IF(ISERROR(VLOOKUP(B142,'KAYIT LİSTESİ'!$B$4:$H$1022,5,0)),"",(VLOOKUP(B142,'KAYIT LİSTESİ'!$B$4:$H$1022,5,0)))</f>
        <v/>
      </c>
      <c r="F142" s="48" t="str">
        <f>IF(ISERROR(VLOOKUP(B142,'KAYIT LİSTESİ'!$B$4:$H$1022,6,0)),"",(VLOOKUP(B142,'KAYIT LİSTESİ'!$B$4:$H$1022,6,0)))</f>
        <v/>
      </c>
      <c r="G142" s="183"/>
      <c r="H142" s="233"/>
    </row>
  </sheetData>
  <mergeCells count="43">
    <mergeCell ref="J86:P86"/>
    <mergeCell ref="J87:J88"/>
    <mergeCell ref="K87:K88"/>
    <mergeCell ref="L87:L88"/>
    <mergeCell ref="M87:M88"/>
    <mergeCell ref="N87:N88"/>
    <mergeCell ref="O87:O88"/>
    <mergeCell ref="P87:P88"/>
    <mergeCell ref="A45:G45"/>
    <mergeCell ref="A87:G87"/>
    <mergeCell ref="A101:G101"/>
    <mergeCell ref="A115:G115"/>
    <mergeCell ref="A129:G129"/>
    <mergeCell ref="A86:G86"/>
    <mergeCell ref="A46:G46"/>
    <mergeCell ref="A56:G56"/>
    <mergeCell ref="A66:G66"/>
    <mergeCell ref="A76:G76"/>
    <mergeCell ref="A35:G35"/>
    <mergeCell ref="A4:G4"/>
    <mergeCell ref="I5:I6"/>
    <mergeCell ref="A5:G5"/>
    <mergeCell ref="A15:G15"/>
    <mergeCell ref="A25:G25"/>
    <mergeCell ref="A1:P1"/>
    <mergeCell ref="A2:P2"/>
    <mergeCell ref="A3:P3"/>
    <mergeCell ref="J4:P4"/>
    <mergeCell ref="M5:M6"/>
    <mergeCell ref="N5:N6"/>
    <mergeCell ref="J5:J6"/>
    <mergeCell ref="K5:K6"/>
    <mergeCell ref="L5:L6"/>
    <mergeCell ref="O5:O6"/>
    <mergeCell ref="P5:P6"/>
    <mergeCell ref="J45:P45"/>
    <mergeCell ref="J46:J47"/>
    <mergeCell ref="K46:K47"/>
    <mergeCell ref="L46:L47"/>
    <mergeCell ref="M46:M47"/>
    <mergeCell ref="N46:N47"/>
    <mergeCell ref="O46:O47"/>
    <mergeCell ref="P46:P47"/>
  </mergeCells>
  <pageMargins left="0.7" right="0.7" top="0.75" bottom="0.75" header="0.3" footer="0.3"/>
  <pageSetup paperSize="9" scale="46" orientation="portrait" r:id="rId1"/>
  <rowBreaks count="2" manualBreakCount="2">
    <brk id="44" max="15" man="1"/>
    <brk id="85" max="15" man="1"/>
  </rowBreaks>
  <ignoredErrors>
    <ignoredError sqref="L58:O85 L48:O57 L89:O119 L120:P128" unlockedFormula="1"/>
  </ignoredErrors>
  <drawing r:id="rId2"/>
</worksheet>
</file>

<file path=xl/worksheets/sheet4.xml><?xml version="1.0" encoding="utf-8"?>
<worksheet xmlns="http://schemas.openxmlformats.org/spreadsheetml/2006/main" xmlns:r="http://schemas.openxmlformats.org/officeDocument/2006/relationships">
  <sheetPr codeName="Sayfa10">
    <tabColor rgb="FF00B0F0"/>
  </sheetPr>
  <dimension ref="A1:Z65536"/>
  <sheetViews>
    <sheetView view="pageBreakPreview" zoomScale="90" zoomScaleSheetLayoutView="90" workbookViewId="0">
      <selection activeCell="Q10" sqref="Q10"/>
    </sheetView>
  </sheetViews>
  <sheetFormatPr defaultRowHeight="12.75"/>
  <cols>
    <col min="1" max="1" width="6" style="87" customWidth="1"/>
    <col min="2" max="2" width="12.85546875" style="87" hidden="1" customWidth="1"/>
    <col min="3" max="3" width="7" style="87" customWidth="1"/>
    <col min="4" max="4" width="13.5703125" style="88" customWidth="1"/>
    <col min="5" max="5" width="21.42578125" style="87" customWidth="1"/>
    <col min="6" max="6" width="31.140625" style="3" customWidth="1"/>
    <col min="7" max="7" width="10.85546875" style="3" customWidth="1"/>
    <col min="8" max="8" width="10.7109375" style="3" customWidth="1"/>
    <col min="9" max="9" width="11.7109375" style="3" customWidth="1"/>
    <col min="10" max="10" width="10.85546875" style="3" customWidth="1"/>
    <col min="11" max="11" width="10.5703125" style="89" customWidth="1"/>
    <col min="12" max="12" width="7.7109375" style="87" customWidth="1"/>
    <col min="13" max="13" width="9.140625" style="3" customWidth="1"/>
    <col min="14" max="16384" width="9.140625" style="3"/>
  </cols>
  <sheetData>
    <row r="1" spans="1:26" ht="48.75" customHeight="1">
      <c r="A1" s="555" t="str">
        <f>'YARIŞMA BİLGİLERİ'!A2:K2</f>
        <v>Gençlik ve Spor Bakanlığı
Spor Genel Müdürlüğü
Spor Faaliyetleri Daire Başkanlığı</v>
      </c>
      <c r="B1" s="555"/>
      <c r="C1" s="555"/>
      <c r="D1" s="555"/>
      <c r="E1" s="555"/>
      <c r="F1" s="555"/>
      <c r="G1" s="555"/>
      <c r="H1" s="555"/>
      <c r="I1" s="555"/>
      <c r="J1" s="555"/>
      <c r="K1" s="555"/>
      <c r="L1" s="555"/>
      <c r="M1" s="555"/>
    </row>
    <row r="2" spans="1:26" ht="25.5" customHeight="1">
      <c r="A2" s="556" t="str">
        <f>'YARIŞMA BİLGİLERİ'!A14:K14</f>
        <v>2013-14 Öğretim Yılı Okullararası Puanlı  Atletizm Türkiye Birinciliği Yarışmaları</v>
      </c>
      <c r="B2" s="556"/>
      <c r="C2" s="556"/>
      <c r="D2" s="556"/>
      <c r="E2" s="556"/>
      <c r="F2" s="556"/>
      <c r="G2" s="556"/>
      <c r="H2" s="556"/>
      <c r="I2" s="556"/>
      <c r="J2" s="556"/>
      <c r="K2" s="556"/>
      <c r="L2" s="556"/>
      <c r="M2" s="556"/>
    </row>
    <row r="3" spans="1:26" s="4" customFormat="1" ht="27" customHeight="1">
      <c r="A3" s="561" t="s">
        <v>89</v>
      </c>
      <c r="B3" s="561"/>
      <c r="C3" s="561"/>
      <c r="D3" s="559" t="s">
        <v>479</v>
      </c>
      <c r="E3" s="559"/>
      <c r="F3" s="417"/>
      <c r="G3" s="422"/>
      <c r="H3" s="423"/>
      <c r="I3" s="417"/>
      <c r="J3" s="418"/>
      <c r="K3" s="418"/>
      <c r="L3" s="418"/>
      <c r="M3" s="418"/>
    </row>
    <row r="4" spans="1:26" s="4" customFormat="1" ht="17.25" customHeight="1">
      <c r="A4" s="562" t="s">
        <v>90</v>
      </c>
      <c r="B4" s="562"/>
      <c r="C4" s="562"/>
      <c r="D4" s="557" t="str">
        <f>'YARIŞMA BİLGİLERİ'!F21</f>
        <v>Yıldız Erkekler</v>
      </c>
      <c r="E4" s="557"/>
      <c r="F4" s="565" t="str">
        <f>'YARIŞMA PROGRAMI'!E12</f>
        <v>7-9 m/60x120 kireçten/4 hak</v>
      </c>
      <c r="G4" s="565"/>
      <c r="H4" s="565"/>
      <c r="I4" s="421" t="s">
        <v>88</v>
      </c>
      <c r="J4" s="563" t="str">
        <f>VLOOKUP(D3,'YARIŞMA PROGRAMI'!B7:C21,2,0)</f>
        <v>31.Mayıs 2014 16.00</v>
      </c>
      <c r="K4" s="564"/>
      <c r="L4" s="564"/>
      <c r="M4" s="424"/>
    </row>
    <row r="5" spans="1:26" ht="21" customHeight="1">
      <c r="A5" s="5"/>
      <c r="B5" s="5"/>
      <c r="C5" s="5"/>
      <c r="D5" s="9"/>
      <c r="E5" s="6"/>
      <c r="F5" s="7"/>
      <c r="G5" s="8"/>
      <c r="H5" s="8"/>
      <c r="I5" s="8"/>
      <c r="J5" s="8"/>
      <c r="K5" s="552">
        <f ca="1">NOW()</f>
        <v>41791.860605208334</v>
      </c>
      <c r="L5" s="552"/>
    </row>
    <row r="6" spans="1:26" ht="15.75">
      <c r="A6" s="553" t="s">
        <v>6</v>
      </c>
      <c r="B6" s="553"/>
      <c r="C6" s="558" t="s">
        <v>73</v>
      </c>
      <c r="D6" s="558" t="s">
        <v>92</v>
      </c>
      <c r="E6" s="553" t="s">
        <v>7</v>
      </c>
      <c r="F6" s="553" t="s">
        <v>43</v>
      </c>
      <c r="G6" s="554" t="s">
        <v>34</v>
      </c>
      <c r="H6" s="554"/>
      <c r="I6" s="554"/>
      <c r="J6" s="554"/>
      <c r="K6" s="560" t="s">
        <v>8</v>
      </c>
      <c r="L6" s="560" t="s">
        <v>138</v>
      </c>
      <c r="M6" s="560" t="s">
        <v>590</v>
      </c>
    </row>
    <row r="7" spans="1:26" ht="24.75" customHeight="1">
      <c r="A7" s="553"/>
      <c r="B7" s="553"/>
      <c r="C7" s="558"/>
      <c r="D7" s="558"/>
      <c r="E7" s="553"/>
      <c r="F7" s="553"/>
      <c r="G7" s="277">
        <v>1</v>
      </c>
      <c r="H7" s="277">
        <v>2</v>
      </c>
      <c r="I7" s="277">
        <v>3</v>
      </c>
      <c r="J7" s="277">
        <v>4</v>
      </c>
      <c r="K7" s="560"/>
      <c r="L7" s="560"/>
      <c r="M7" s="560"/>
    </row>
    <row r="8" spans="1:26" s="81" customFormat="1" ht="44.25" customHeight="1">
      <c r="A8" s="91">
        <v>1</v>
      </c>
      <c r="B8" s="92" t="s">
        <v>496</v>
      </c>
      <c r="C8" s="93">
        <v>157</v>
      </c>
      <c r="D8" s="94">
        <v>36540</v>
      </c>
      <c r="E8" s="193" t="s">
        <v>712</v>
      </c>
      <c r="F8" s="193" t="s">
        <v>709</v>
      </c>
      <c r="G8" s="179">
        <v>1252</v>
      </c>
      <c r="H8" s="179" t="s">
        <v>911</v>
      </c>
      <c r="I8" s="179">
        <v>1266</v>
      </c>
      <c r="J8" s="224">
        <v>1246</v>
      </c>
      <c r="K8" s="301">
        <v>1266</v>
      </c>
      <c r="L8" s="300">
        <v>50</v>
      </c>
      <c r="M8" s="298" t="s">
        <v>921</v>
      </c>
      <c r="Z8" s="387"/>
    </row>
    <row r="9" spans="1:26" s="81" customFormat="1" ht="44.25" customHeight="1">
      <c r="A9" s="91">
        <v>2</v>
      </c>
      <c r="B9" s="92" t="s">
        <v>498</v>
      </c>
      <c r="C9" s="93">
        <v>270</v>
      </c>
      <c r="D9" s="94">
        <v>36674</v>
      </c>
      <c r="E9" s="193" t="s">
        <v>852</v>
      </c>
      <c r="F9" s="193" t="s">
        <v>853</v>
      </c>
      <c r="G9" s="179">
        <v>1186</v>
      </c>
      <c r="H9" s="179">
        <v>1214</v>
      </c>
      <c r="I9" s="179">
        <v>1227</v>
      </c>
      <c r="J9" s="224">
        <v>1220</v>
      </c>
      <c r="K9" s="301">
        <v>1227</v>
      </c>
      <c r="L9" s="300"/>
      <c r="M9" s="298" t="s">
        <v>923</v>
      </c>
      <c r="Z9" s="387"/>
    </row>
    <row r="10" spans="1:26" s="81" customFormat="1" ht="44.25" customHeight="1">
      <c r="A10" s="91">
        <v>3</v>
      </c>
      <c r="B10" s="92" t="s">
        <v>492</v>
      </c>
      <c r="C10" s="93">
        <v>141</v>
      </c>
      <c r="D10" s="94">
        <v>36566</v>
      </c>
      <c r="E10" s="193" t="s">
        <v>695</v>
      </c>
      <c r="F10" s="193" t="s">
        <v>691</v>
      </c>
      <c r="G10" s="179">
        <v>1226</v>
      </c>
      <c r="H10" s="179">
        <v>1204</v>
      </c>
      <c r="I10" s="179">
        <v>1219</v>
      </c>
      <c r="J10" s="224">
        <v>1103</v>
      </c>
      <c r="K10" s="301">
        <v>1226</v>
      </c>
      <c r="L10" s="300">
        <v>45</v>
      </c>
      <c r="M10" s="298" t="s">
        <v>918</v>
      </c>
      <c r="Z10" s="387"/>
    </row>
    <row r="11" spans="1:26" s="81" customFormat="1" ht="44.25" customHeight="1">
      <c r="A11" s="91">
        <v>4</v>
      </c>
      <c r="B11" s="92" t="s">
        <v>497</v>
      </c>
      <c r="C11" s="93">
        <v>250</v>
      </c>
      <c r="D11" s="94">
        <v>36769</v>
      </c>
      <c r="E11" s="193" t="s">
        <v>813</v>
      </c>
      <c r="F11" s="193" t="s">
        <v>851</v>
      </c>
      <c r="G11" s="179">
        <v>1150</v>
      </c>
      <c r="H11" s="179">
        <v>1150</v>
      </c>
      <c r="I11" s="179">
        <v>1160</v>
      </c>
      <c r="J11" s="224">
        <v>1175</v>
      </c>
      <c r="K11" s="301">
        <v>1175</v>
      </c>
      <c r="L11" s="300"/>
      <c r="M11" s="298" t="s">
        <v>922</v>
      </c>
      <c r="Z11" s="387"/>
    </row>
    <row r="12" spans="1:26" s="81" customFormat="1" ht="44.25" customHeight="1">
      <c r="A12" s="91">
        <v>5</v>
      </c>
      <c r="B12" s="92" t="s">
        <v>485</v>
      </c>
      <c r="C12" s="93">
        <v>285</v>
      </c>
      <c r="D12" s="94">
        <v>36526</v>
      </c>
      <c r="E12" s="193" t="s">
        <v>681</v>
      </c>
      <c r="F12" s="193" t="s">
        <v>679</v>
      </c>
      <c r="G12" s="179">
        <v>1151</v>
      </c>
      <c r="H12" s="179">
        <v>1171</v>
      </c>
      <c r="I12" s="179">
        <v>1153</v>
      </c>
      <c r="J12" s="224">
        <v>949</v>
      </c>
      <c r="K12" s="301">
        <v>1171</v>
      </c>
      <c r="L12" s="300">
        <v>39</v>
      </c>
      <c r="M12" s="298" t="s">
        <v>914</v>
      </c>
      <c r="Z12" s="387"/>
    </row>
    <row r="13" spans="1:26" s="81" customFormat="1" ht="44.25" customHeight="1">
      <c r="A13" s="91">
        <v>6</v>
      </c>
      <c r="B13" s="92" t="s">
        <v>487</v>
      </c>
      <c r="C13" s="93">
        <v>176</v>
      </c>
      <c r="D13" s="94">
        <v>36644</v>
      </c>
      <c r="E13" s="193" t="s">
        <v>904</v>
      </c>
      <c r="F13" s="193" t="s">
        <v>899</v>
      </c>
      <c r="G13" s="179" t="s">
        <v>911</v>
      </c>
      <c r="H13" s="179">
        <v>1089</v>
      </c>
      <c r="I13" s="179">
        <v>1134</v>
      </c>
      <c r="J13" s="224" t="s">
        <v>911</v>
      </c>
      <c r="K13" s="301">
        <v>1134</v>
      </c>
      <c r="L13" s="300">
        <v>35</v>
      </c>
      <c r="M13" s="298" t="s">
        <v>912</v>
      </c>
      <c r="Z13" s="387"/>
    </row>
    <row r="14" spans="1:26" s="81" customFormat="1" ht="44.25" customHeight="1">
      <c r="A14" s="91">
        <v>7</v>
      </c>
      <c r="B14" s="92" t="s">
        <v>483</v>
      </c>
      <c r="C14" s="93">
        <v>88</v>
      </c>
      <c r="D14" s="94">
        <v>36601</v>
      </c>
      <c r="E14" s="193" t="s">
        <v>893</v>
      </c>
      <c r="F14" s="193" t="s">
        <v>889</v>
      </c>
      <c r="G14" s="179">
        <v>1072</v>
      </c>
      <c r="H14" s="179">
        <v>1098</v>
      </c>
      <c r="I14" s="179">
        <v>1096</v>
      </c>
      <c r="J14" s="224">
        <v>1120</v>
      </c>
      <c r="K14" s="301">
        <v>1120</v>
      </c>
      <c r="L14" s="300">
        <v>33</v>
      </c>
      <c r="M14" s="298" t="s">
        <v>914</v>
      </c>
      <c r="Z14" s="387"/>
    </row>
    <row r="15" spans="1:26" s="81" customFormat="1" ht="44.25" customHeight="1">
      <c r="A15" s="91">
        <v>8</v>
      </c>
      <c r="B15" s="92" t="s">
        <v>491</v>
      </c>
      <c r="C15" s="93">
        <v>159</v>
      </c>
      <c r="D15" s="94">
        <v>36726</v>
      </c>
      <c r="E15" s="193" t="s">
        <v>721</v>
      </c>
      <c r="F15" s="193" t="s">
        <v>716</v>
      </c>
      <c r="G15" s="179" t="s">
        <v>911</v>
      </c>
      <c r="H15" s="179">
        <v>1086</v>
      </c>
      <c r="I15" s="179">
        <v>1085</v>
      </c>
      <c r="J15" s="224">
        <v>1099</v>
      </c>
      <c r="K15" s="301">
        <v>1099</v>
      </c>
      <c r="L15" s="300">
        <v>31</v>
      </c>
      <c r="M15" s="298" t="s">
        <v>912</v>
      </c>
      <c r="Z15" s="387"/>
    </row>
    <row r="16" spans="1:26" s="81" customFormat="1" ht="44.25" customHeight="1">
      <c r="A16" s="91">
        <v>9</v>
      </c>
      <c r="B16" s="92" t="s">
        <v>489</v>
      </c>
      <c r="C16" s="93">
        <v>102</v>
      </c>
      <c r="D16" s="94">
        <v>36806</v>
      </c>
      <c r="E16" s="193" t="s">
        <v>643</v>
      </c>
      <c r="F16" s="193" t="s">
        <v>639</v>
      </c>
      <c r="G16" s="179">
        <v>1068</v>
      </c>
      <c r="H16" s="179">
        <v>1082</v>
      </c>
      <c r="I16" s="179">
        <v>1026</v>
      </c>
      <c r="J16" s="224">
        <v>1016</v>
      </c>
      <c r="K16" s="301">
        <v>1082</v>
      </c>
      <c r="L16" s="300">
        <v>29</v>
      </c>
      <c r="M16" s="298" t="s">
        <v>917</v>
      </c>
      <c r="Z16" s="387"/>
    </row>
    <row r="17" spans="1:26" s="81" customFormat="1" ht="44.25" customHeight="1">
      <c r="A17" s="91">
        <v>10</v>
      </c>
      <c r="B17" s="92" t="s">
        <v>495</v>
      </c>
      <c r="C17" s="93">
        <v>109</v>
      </c>
      <c r="D17" s="94">
        <v>36526</v>
      </c>
      <c r="E17" s="193" t="s">
        <v>650</v>
      </c>
      <c r="F17" s="193" t="s">
        <v>647</v>
      </c>
      <c r="G17" s="179">
        <v>1001</v>
      </c>
      <c r="H17" s="179" t="s">
        <v>911</v>
      </c>
      <c r="I17" s="179">
        <v>1076</v>
      </c>
      <c r="J17" s="224" t="s">
        <v>911</v>
      </c>
      <c r="K17" s="301">
        <v>1076</v>
      </c>
      <c r="L17" s="300">
        <v>29</v>
      </c>
      <c r="M17" s="298" t="s">
        <v>920</v>
      </c>
      <c r="Z17" s="387"/>
    </row>
    <row r="18" spans="1:26" s="81" customFormat="1" ht="44.25" customHeight="1">
      <c r="A18" s="91">
        <v>11</v>
      </c>
      <c r="B18" s="92" t="s">
        <v>493</v>
      </c>
      <c r="C18" s="93">
        <v>193</v>
      </c>
      <c r="D18" s="94">
        <v>37038</v>
      </c>
      <c r="E18" s="193" t="s">
        <v>743</v>
      </c>
      <c r="F18" s="193" t="s">
        <v>740</v>
      </c>
      <c r="G18" s="179" t="s">
        <v>911</v>
      </c>
      <c r="H18" s="179">
        <v>1066</v>
      </c>
      <c r="I18" s="179">
        <v>1036</v>
      </c>
      <c r="J18" s="224" t="s">
        <v>911</v>
      </c>
      <c r="K18" s="301">
        <v>1066</v>
      </c>
      <c r="L18" s="300">
        <v>27</v>
      </c>
      <c r="M18" s="298" t="s">
        <v>917</v>
      </c>
      <c r="Z18" s="387"/>
    </row>
    <row r="19" spans="1:26" s="81" customFormat="1" ht="44.25" customHeight="1">
      <c r="A19" s="91">
        <v>12</v>
      </c>
      <c r="B19" s="92" t="s">
        <v>486</v>
      </c>
      <c r="C19" s="93">
        <v>133</v>
      </c>
      <c r="D19" s="94">
        <v>36589</v>
      </c>
      <c r="E19" s="193" t="s">
        <v>674</v>
      </c>
      <c r="F19" s="193" t="s">
        <v>671</v>
      </c>
      <c r="G19" s="179">
        <v>1059</v>
      </c>
      <c r="H19" s="179">
        <v>1049</v>
      </c>
      <c r="I19" s="179">
        <v>1038</v>
      </c>
      <c r="J19" s="224">
        <v>1034</v>
      </c>
      <c r="K19" s="301">
        <v>1059</v>
      </c>
      <c r="L19" s="300">
        <v>27</v>
      </c>
      <c r="M19" s="298" t="s">
        <v>915</v>
      </c>
      <c r="Z19" s="387"/>
    </row>
    <row r="20" spans="1:26" s="81" customFormat="1" ht="44.25" customHeight="1">
      <c r="A20" s="91">
        <v>13</v>
      </c>
      <c r="B20" s="92" t="s">
        <v>494</v>
      </c>
      <c r="C20" s="93">
        <v>148</v>
      </c>
      <c r="D20" s="94">
        <v>36597</v>
      </c>
      <c r="E20" s="193" t="s">
        <v>703</v>
      </c>
      <c r="F20" s="193" t="s">
        <v>700</v>
      </c>
      <c r="G20" s="179">
        <v>1025</v>
      </c>
      <c r="H20" s="179">
        <v>1020</v>
      </c>
      <c r="I20" s="179">
        <v>1040</v>
      </c>
      <c r="J20" s="224">
        <v>990</v>
      </c>
      <c r="K20" s="301">
        <v>1040</v>
      </c>
      <c r="L20" s="300">
        <v>25</v>
      </c>
      <c r="M20" s="298" t="s">
        <v>919</v>
      </c>
      <c r="Z20" s="387"/>
    </row>
    <row r="21" spans="1:26" s="81" customFormat="1" ht="44.25" customHeight="1">
      <c r="A21" s="91">
        <v>14</v>
      </c>
      <c r="B21" s="92" t="s">
        <v>488</v>
      </c>
      <c r="C21" s="93">
        <v>114</v>
      </c>
      <c r="D21" s="94">
        <v>36526</v>
      </c>
      <c r="E21" s="193" t="s">
        <v>658</v>
      </c>
      <c r="F21" s="193" t="s">
        <v>655</v>
      </c>
      <c r="G21" s="179">
        <v>968</v>
      </c>
      <c r="H21" s="179">
        <v>985</v>
      </c>
      <c r="I21" s="179">
        <v>1018</v>
      </c>
      <c r="J21" s="224">
        <v>996</v>
      </c>
      <c r="K21" s="301">
        <v>1018</v>
      </c>
      <c r="L21" s="300">
        <v>23</v>
      </c>
      <c r="M21" s="298" t="s">
        <v>916</v>
      </c>
      <c r="Z21" s="387"/>
    </row>
    <row r="22" spans="1:26" s="81" customFormat="1" ht="44.25" customHeight="1">
      <c r="A22" s="91">
        <v>15</v>
      </c>
      <c r="B22" s="92" t="s">
        <v>490</v>
      </c>
      <c r="C22" s="93">
        <v>90</v>
      </c>
      <c r="D22" s="94">
        <v>36526</v>
      </c>
      <c r="E22" s="193" t="s">
        <v>634</v>
      </c>
      <c r="F22" s="193" t="s">
        <v>629</v>
      </c>
      <c r="G22" s="179" t="s">
        <v>911</v>
      </c>
      <c r="H22" s="179">
        <v>1006</v>
      </c>
      <c r="I22" s="179" t="s">
        <v>911</v>
      </c>
      <c r="J22" s="224">
        <v>1005</v>
      </c>
      <c r="K22" s="301">
        <v>1006</v>
      </c>
      <c r="L22" s="300">
        <v>22</v>
      </c>
      <c r="M22" s="298" t="s">
        <v>915</v>
      </c>
      <c r="Z22" s="387"/>
    </row>
    <row r="23" spans="1:26" s="81" customFormat="1" ht="44.25" customHeight="1">
      <c r="A23" s="91">
        <v>16</v>
      </c>
      <c r="B23" s="92" t="s">
        <v>481</v>
      </c>
      <c r="C23" s="93">
        <v>186</v>
      </c>
      <c r="D23" s="94">
        <v>37299</v>
      </c>
      <c r="E23" s="193" t="s">
        <v>736</v>
      </c>
      <c r="F23" s="193" t="s">
        <v>733</v>
      </c>
      <c r="G23" s="179">
        <v>972</v>
      </c>
      <c r="H23" s="179">
        <v>923</v>
      </c>
      <c r="I23" s="179" t="s">
        <v>911</v>
      </c>
      <c r="J23" s="224">
        <v>964</v>
      </c>
      <c r="K23" s="301">
        <v>972</v>
      </c>
      <c r="L23" s="300">
        <v>19</v>
      </c>
      <c r="M23" s="298" t="s">
        <v>912</v>
      </c>
      <c r="Z23" s="387"/>
    </row>
    <row r="24" spans="1:26" s="81" customFormat="1" ht="44.25" customHeight="1">
      <c r="A24" s="91">
        <v>17</v>
      </c>
      <c r="B24" s="92" t="s">
        <v>482</v>
      </c>
      <c r="C24" s="93">
        <v>165</v>
      </c>
      <c r="D24" s="94">
        <v>37030</v>
      </c>
      <c r="E24" s="193" t="s">
        <v>728</v>
      </c>
      <c r="F24" s="193" t="s">
        <v>724</v>
      </c>
      <c r="G24" s="179">
        <v>963</v>
      </c>
      <c r="H24" s="179">
        <v>938</v>
      </c>
      <c r="I24" s="179">
        <v>921</v>
      </c>
      <c r="J24" s="224">
        <v>937</v>
      </c>
      <c r="K24" s="301">
        <v>963</v>
      </c>
      <c r="L24" s="300">
        <v>18</v>
      </c>
      <c r="M24" s="298" t="s">
        <v>913</v>
      </c>
      <c r="Z24" s="387"/>
    </row>
    <row r="25" spans="1:26" s="81" customFormat="1" ht="44.25" customHeight="1">
      <c r="A25" s="91" t="s">
        <v>574</v>
      </c>
      <c r="B25" s="92" t="s">
        <v>484</v>
      </c>
      <c r="C25" s="93">
        <v>124</v>
      </c>
      <c r="D25" s="94">
        <v>36934</v>
      </c>
      <c r="E25" s="193" t="s">
        <v>665</v>
      </c>
      <c r="F25" s="193" t="s">
        <v>660</v>
      </c>
      <c r="G25" s="179" t="s">
        <v>911</v>
      </c>
      <c r="H25" s="179" t="s">
        <v>911</v>
      </c>
      <c r="I25" s="179" t="s">
        <v>911</v>
      </c>
      <c r="J25" s="224" t="s">
        <v>911</v>
      </c>
      <c r="K25" s="301" t="s">
        <v>619</v>
      </c>
      <c r="L25" s="300">
        <v>0</v>
      </c>
      <c r="M25" s="298"/>
      <c r="Z25" s="387"/>
    </row>
    <row r="26" spans="1:26" s="81" customFormat="1" ht="44.25" customHeight="1">
      <c r="A26" s="91"/>
      <c r="B26" s="92" t="s">
        <v>499</v>
      </c>
      <c r="C26" s="93" t="s">
        <v>896</v>
      </c>
      <c r="D26" s="94" t="s">
        <v>896</v>
      </c>
      <c r="E26" s="193" t="s">
        <v>896</v>
      </c>
      <c r="F26" s="193" t="s">
        <v>896</v>
      </c>
      <c r="G26" s="179"/>
      <c r="H26" s="179"/>
      <c r="I26" s="179"/>
      <c r="J26" s="224"/>
      <c r="K26" s="301" t="s">
        <v>896</v>
      </c>
      <c r="L26" s="300" t="s">
        <v>924</v>
      </c>
      <c r="M26" s="298"/>
      <c r="Z26" s="387"/>
    </row>
    <row r="27" spans="1:26" s="81" customFormat="1" ht="44.25" customHeight="1">
      <c r="A27" s="91"/>
      <c r="B27" s="92" t="s">
        <v>500</v>
      </c>
      <c r="C27" s="93" t="s">
        <v>896</v>
      </c>
      <c r="D27" s="94" t="s">
        <v>896</v>
      </c>
      <c r="E27" s="193" t="s">
        <v>896</v>
      </c>
      <c r="F27" s="193" t="s">
        <v>896</v>
      </c>
      <c r="G27" s="179"/>
      <c r="H27" s="179"/>
      <c r="I27" s="179"/>
      <c r="J27" s="224"/>
      <c r="K27" s="301" t="s">
        <v>896</v>
      </c>
      <c r="L27" s="300" t="s">
        <v>924</v>
      </c>
      <c r="M27" s="298"/>
      <c r="Z27" s="387"/>
    </row>
    <row r="28" spans="1:26" s="81" customFormat="1" ht="24" hidden="1" customHeight="1">
      <c r="A28" s="91">
        <v>21</v>
      </c>
      <c r="B28" s="92" t="s">
        <v>501</v>
      </c>
      <c r="C28" s="93" t="s">
        <v>896</v>
      </c>
      <c r="D28" s="94" t="s">
        <v>896</v>
      </c>
      <c r="E28" s="193" t="s">
        <v>896</v>
      </c>
      <c r="F28" s="193" t="s">
        <v>896</v>
      </c>
      <c r="G28" s="179"/>
      <c r="H28" s="179"/>
      <c r="I28" s="179"/>
      <c r="J28" s="224"/>
      <c r="K28" s="301" t="s">
        <v>896</v>
      </c>
      <c r="L28" s="300" t="s">
        <v>924</v>
      </c>
      <c r="M28" s="298"/>
      <c r="Z28" s="387"/>
    </row>
    <row r="29" spans="1:26" s="81" customFormat="1" ht="24" hidden="1" customHeight="1">
      <c r="A29" s="91">
        <v>22</v>
      </c>
      <c r="B29" s="92" t="s">
        <v>502</v>
      </c>
      <c r="C29" s="93" t="s">
        <v>896</v>
      </c>
      <c r="D29" s="94" t="s">
        <v>896</v>
      </c>
      <c r="E29" s="193" t="s">
        <v>896</v>
      </c>
      <c r="F29" s="193" t="s">
        <v>896</v>
      </c>
      <c r="G29" s="179"/>
      <c r="H29" s="179"/>
      <c r="I29" s="179"/>
      <c r="J29" s="224"/>
      <c r="K29" s="301" t="s">
        <v>896</v>
      </c>
      <c r="L29" s="300" t="s">
        <v>924</v>
      </c>
      <c r="M29" s="298"/>
      <c r="Z29" s="387"/>
    </row>
    <row r="30" spans="1:26" s="81" customFormat="1" ht="24" hidden="1" customHeight="1">
      <c r="A30" s="91">
        <v>23</v>
      </c>
      <c r="B30" s="92" t="s">
        <v>503</v>
      </c>
      <c r="C30" s="93" t="s">
        <v>896</v>
      </c>
      <c r="D30" s="94" t="s">
        <v>896</v>
      </c>
      <c r="E30" s="193" t="s">
        <v>896</v>
      </c>
      <c r="F30" s="193" t="s">
        <v>896</v>
      </c>
      <c r="G30" s="179"/>
      <c r="H30" s="179"/>
      <c r="I30" s="179"/>
      <c r="J30" s="224"/>
      <c r="K30" s="301" t="s">
        <v>896</v>
      </c>
      <c r="L30" s="300" t="s">
        <v>924</v>
      </c>
      <c r="M30" s="298"/>
      <c r="Z30" s="387"/>
    </row>
    <row r="31" spans="1:26" s="81" customFormat="1" ht="24" hidden="1" customHeight="1">
      <c r="A31" s="91">
        <v>24</v>
      </c>
      <c r="B31" s="92" t="s">
        <v>504</v>
      </c>
      <c r="C31" s="93" t="s">
        <v>896</v>
      </c>
      <c r="D31" s="94" t="s">
        <v>896</v>
      </c>
      <c r="E31" s="193" t="s">
        <v>896</v>
      </c>
      <c r="F31" s="193" t="s">
        <v>896</v>
      </c>
      <c r="G31" s="179"/>
      <c r="H31" s="179"/>
      <c r="I31" s="179"/>
      <c r="J31" s="224"/>
      <c r="K31" s="301" t="s">
        <v>896</v>
      </c>
      <c r="L31" s="300" t="s">
        <v>924</v>
      </c>
      <c r="M31" s="298"/>
      <c r="Z31" s="387"/>
    </row>
    <row r="32" spans="1:26" s="81" customFormat="1" ht="24" hidden="1" customHeight="1">
      <c r="A32" s="91">
        <v>25</v>
      </c>
      <c r="B32" s="92" t="s">
        <v>505</v>
      </c>
      <c r="C32" s="93" t="s">
        <v>896</v>
      </c>
      <c r="D32" s="94" t="s">
        <v>896</v>
      </c>
      <c r="E32" s="193" t="s">
        <v>896</v>
      </c>
      <c r="F32" s="193" t="s">
        <v>896</v>
      </c>
      <c r="G32" s="179"/>
      <c r="H32" s="179"/>
      <c r="I32" s="179"/>
      <c r="J32" s="224"/>
      <c r="K32" s="301" t="s">
        <v>896</v>
      </c>
      <c r="L32" s="300" t="s">
        <v>924</v>
      </c>
      <c r="M32" s="298"/>
      <c r="Z32" s="387"/>
    </row>
    <row r="33" spans="1:26" s="81" customFormat="1" ht="24" hidden="1" customHeight="1">
      <c r="A33" s="91">
        <v>26</v>
      </c>
      <c r="B33" s="92" t="s">
        <v>506</v>
      </c>
      <c r="C33" s="93" t="s">
        <v>896</v>
      </c>
      <c r="D33" s="94" t="s">
        <v>896</v>
      </c>
      <c r="E33" s="193" t="s">
        <v>896</v>
      </c>
      <c r="F33" s="193" t="s">
        <v>896</v>
      </c>
      <c r="G33" s="179"/>
      <c r="H33" s="179"/>
      <c r="I33" s="179"/>
      <c r="J33" s="224"/>
      <c r="K33" s="301" t="s">
        <v>896</v>
      </c>
      <c r="L33" s="300" t="s">
        <v>924</v>
      </c>
      <c r="M33" s="298"/>
      <c r="Z33" s="387"/>
    </row>
    <row r="34" spans="1:26" s="81" customFormat="1" ht="24" hidden="1" customHeight="1">
      <c r="A34" s="91">
        <v>27</v>
      </c>
      <c r="B34" s="92" t="s">
        <v>507</v>
      </c>
      <c r="C34" s="93" t="s">
        <v>896</v>
      </c>
      <c r="D34" s="94" t="s">
        <v>896</v>
      </c>
      <c r="E34" s="193" t="s">
        <v>896</v>
      </c>
      <c r="F34" s="193" t="s">
        <v>896</v>
      </c>
      <c r="G34" s="179"/>
      <c r="H34" s="179"/>
      <c r="I34" s="179"/>
      <c r="J34" s="224"/>
      <c r="K34" s="301" t="s">
        <v>896</v>
      </c>
      <c r="L34" s="300" t="s">
        <v>924</v>
      </c>
      <c r="M34" s="298"/>
      <c r="Z34" s="387"/>
    </row>
    <row r="35" spans="1:26" s="81" customFormat="1" ht="24" hidden="1" customHeight="1">
      <c r="A35" s="91">
        <v>28</v>
      </c>
      <c r="B35" s="92" t="s">
        <v>508</v>
      </c>
      <c r="C35" s="93" t="s">
        <v>896</v>
      </c>
      <c r="D35" s="94" t="s">
        <v>896</v>
      </c>
      <c r="E35" s="193" t="s">
        <v>896</v>
      </c>
      <c r="F35" s="193" t="s">
        <v>896</v>
      </c>
      <c r="G35" s="179"/>
      <c r="H35" s="179"/>
      <c r="I35" s="179"/>
      <c r="J35" s="224"/>
      <c r="K35" s="301" t="s">
        <v>896</v>
      </c>
      <c r="L35" s="300" t="s">
        <v>924</v>
      </c>
      <c r="M35" s="298"/>
      <c r="Z35" s="387"/>
    </row>
    <row r="36" spans="1:26" s="81" customFormat="1" ht="24" hidden="1" customHeight="1">
      <c r="A36" s="91">
        <v>29</v>
      </c>
      <c r="B36" s="92" t="s">
        <v>509</v>
      </c>
      <c r="C36" s="93" t="s">
        <v>896</v>
      </c>
      <c r="D36" s="94" t="s">
        <v>896</v>
      </c>
      <c r="E36" s="193" t="s">
        <v>896</v>
      </c>
      <c r="F36" s="193" t="s">
        <v>896</v>
      </c>
      <c r="G36" s="179"/>
      <c r="H36" s="179"/>
      <c r="I36" s="179"/>
      <c r="J36" s="224"/>
      <c r="K36" s="301" t="s">
        <v>896</v>
      </c>
      <c r="L36" s="300" t="s">
        <v>924</v>
      </c>
      <c r="M36" s="298"/>
      <c r="Z36" s="387"/>
    </row>
    <row r="37" spans="1:26" s="81" customFormat="1" ht="24" hidden="1" customHeight="1">
      <c r="A37" s="91">
        <v>30</v>
      </c>
      <c r="B37" s="92" t="s">
        <v>510</v>
      </c>
      <c r="C37" s="93" t="s">
        <v>896</v>
      </c>
      <c r="D37" s="94" t="s">
        <v>896</v>
      </c>
      <c r="E37" s="193" t="s">
        <v>896</v>
      </c>
      <c r="F37" s="193" t="s">
        <v>896</v>
      </c>
      <c r="G37" s="179"/>
      <c r="H37" s="179"/>
      <c r="I37" s="179"/>
      <c r="J37" s="224"/>
      <c r="K37" s="301" t="s">
        <v>896</v>
      </c>
      <c r="L37" s="300" t="s">
        <v>924</v>
      </c>
      <c r="M37" s="298"/>
      <c r="Z37" s="387"/>
    </row>
    <row r="38" spans="1:26" s="81" customFormat="1" ht="24" hidden="1" customHeight="1">
      <c r="A38" s="91">
        <v>31</v>
      </c>
      <c r="B38" s="92" t="s">
        <v>511</v>
      </c>
      <c r="C38" s="93" t="s">
        <v>896</v>
      </c>
      <c r="D38" s="94" t="s">
        <v>896</v>
      </c>
      <c r="E38" s="193" t="s">
        <v>896</v>
      </c>
      <c r="F38" s="193" t="s">
        <v>896</v>
      </c>
      <c r="G38" s="179"/>
      <c r="H38" s="179"/>
      <c r="I38" s="179"/>
      <c r="J38" s="224"/>
      <c r="K38" s="301" t="s">
        <v>896</v>
      </c>
      <c r="L38" s="300" t="s">
        <v>924</v>
      </c>
      <c r="M38" s="298"/>
      <c r="Z38" s="387"/>
    </row>
    <row r="39" spans="1:26" s="81" customFormat="1" ht="24" hidden="1" customHeight="1">
      <c r="A39" s="91">
        <v>32</v>
      </c>
      <c r="B39" s="92" t="s">
        <v>512</v>
      </c>
      <c r="C39" s="93" t="s">
        <v>896</v>
      </c>
      <c r="D39" s="94" t="s">
        <v>896</v>
      </c>
      <c r="E39" s="193" t="s">
        <v>896</v>
      </c>
      <c r="F39" s="193" t="s">
        <v>896</v>
      </c>
      <c r="G39" s="179"/>
      <c r="H39" s="179"/>
      <c r="I39" s="179"/>
      <c r="J39" s="224"/>
      <c r="K39" s="301" t="s">
        <v>896</v>
      </c>
      <c r="L39" s="300" t="s">
        <v>924</v>
      </c>
      <c r="M39" s="298"/>
      <c r="Z39" s="387"/>
    </row>
    <row r="40" spans="1:26" s="81" customFormat="1" ht="24" hidden="1" customHeight="1">
      <c r="A40" s="91">
        <v>33</v>
      </c>
      <c r="B40" s="92" t="s">
        <v>513</v>
      </c>
      <c r="C40" s="93" t="s">
        <v>896</v>
      </c>
      <c r="D40" s="94" t="s">
        <v>896</v>
      </c>
      <c r="E40" s="193" t="s">
        <v>896</v>
      </c>
      <c r="F40" s="193" t="s">
        <v>896</v>
      </c>
      <c r="G40" s="179"/>
      <c r="H40" s="179"/>
      <c r="I40" s="179"/>
      <c r="J40" s="224"/>
      <c r="K40" s="301" t="s">
        <v>896</v>
      </c>
      <c r="L40" s="300" t="s">
        <v>924</v>
      </c>
      <c r="M40" s="298"/>
      <c r="Z40" s="387"/>
    </row>
    <row r="41" spans="1:26" s="81" customFormat="1" ht="24" hidden="1" customHeight="1">
      <c r="A41" s="91">
        <v>34</v>
      </c>
      <c r="B41" s="92" t="s">
        <v>514</v>
      </c>
      <c r="C41" s="93" t="s">
        <v>896</v>
      </c>
      <c r="D41" s="94" t="s">
        <v>896</v>
      </c>
      <c r="E41" s="193" t="s">
        <v>896</v>
      </c>
      <c r="F41" s="193" t="s">
        <v>896</v>
      </c>
      <c r="G41" s="179"/>
      <c r="H41" s="179"/>
      <c r="I41" s="179"/>
      <c r="J41" s="224"/>
      <c r="K41" s="301" t="s">
        <v>896</v>
      </c>
      <c r="L41" s="300" t="s">
        <v>924</v>
      </c>
      <c r="M41" s="298"/>
      <c r="Z41" s="387"/>
    </row>
    <row r="42" spans="1:26" s="81" customFormat="1" ht="24" hidden="1" customHeight="1">
      <c r="A42" s="91">
        <v>35</v>
      </c>
      <c r="B42" s="92" t="s">
        <v>515</v>
      </c>
      <c r="C42" s="93" t="s">
        <v>896</v>
      </c>
      <c r="D42" s="94" t="s">
        <v>896</v>
      </c>
      <c r="E42" s="193" t="s">
        <v>896</v>
      </c>
      <c r="F42" s="193" t="s">
        <v>896</v>
      </c>
      <c r="G42" s="179"/>
      <c r="H42" s="179"/>
      <c r="I42" s="179"/>
      <c r="J42" s="224"/>
      <c r="K42" s="301" t="s">
        <v>896</v>
      </c>
      <c r="L42" s="300" t="s">
        <v>924</v>
      </c>
      <c r="M42" s="298"/>
      <c r="Z42" s="387"/>
    </row>
    <row r="43" spans="1:26" s="81" customFormat="1" ht="24" hidden="1" customHeight="1">
      <c r="A43" s="91">
        <v>36</v>
      </c>
      <c r="B43" s="92" t="s">
        <v>516</v>
      </c>
      <c r="C43" s="93" t="s">
        <v>896</v>
      </c>
      <c r="D43" s="94" t="s">
        <v>896</v>
      </c>
      <c r="E43" s="193" t="s">
        <v>896</v>
      </c>
      <c r="F43" s="193" t="s">
        <v>896</v>
      </c>
      <c r="G43" s="179"/>
      <c r="H43" s="179"/>
      <c r="I43" s="179"/>
      <c r="J43" s="224"/>
      <c r="K43" s="301" t="s">
        <v>896</v>
      </c>
      <c r="L43" s="300" t="s">
        <v>924</v>
      </c>
      <c r="M43" s="298"/>
      <c r="Z43" s="387"/>
    </row>
    <row r="44" spans="1:26" s="81" customFormat="1" ht="24" hidden="1" customHeight="1">
      <c r="A44" s="91">
        <v>37</v>
      </c>
      <c r="B44" s="92" t="s">
        <v>517</v>
      </c>
      <c r="C44" s="93" t="s">
        <v>896</v>
      </c>
      <c r="D44" s="94" t="s">
        <v>896</v>
      </c>
      <c r="E44" s="193" t="s">
        <v>896</v>
      </c>
      <c r="F44" s="193" t="s">
        <v>896</v>
      </c>
      <c r="G44" s="179"/>
      <c r="H44" s="179"/>
      <c r="I44" s="179"/>
      <c r="J44" s="224"/>
      <c r="K44" s="301" t="s">
        <v>896</v>
      </c>
      <c r="L44" s="300" t="s">
        <v>924</v>
      </c>
      <c r="M44" s="298"/>
      <c r="Z44" s="387"/>
    </row>
    <row r="45" spans="1:26" s="81" customFormat="1" ht="24" hidden="1" customHeight="1">
      <c r="A45" s="91">
        <v>38</v>
      </c>
      <c r="B45" s="92" t="s">
        <v>518</v>
      </c>
      <c r="C45" s="93" t="s">
        <v>896</v>
      </c>
      <c r="D45" s="94" t="s">
        <v>896</v>
      </c>
      <c r="E45" s="193" t="s">
        <v>896</v>
      </c>
      <c r="F45" s="193" t="s">
        <v>896</v>
      </c>
      <c r="G45" s="179"/>
      <c r="H45" s="179"/>
      <c r="I45" s="179"/>
      <c r="J45" s="224"/>
      <c r="K45" s="301" t="s">
        <v>896</v>
      </c>
      <c r="L45" s="300" t="s">
        <v>924</v>
      </c>
      <c r="M45" s="298"/>
      <c r="Z45" s="387"/>
    </row>
    <row r="46" spans="1:26" s="81" customFormat="1" ht="24" hidden="1" customHeight="1">
      <c r="A46" s="91">
        <v>39</v>
      </c>
      <c r="B46" s="92" t="s">
        <v>519</v>
      </c>
      <c r="C46" s="93" t="s">
        <v>896</v>
      </c>
      <c r="D46" s="94" t="s">
        <v>896</v>
      </c>
      <c r="E46" s="193" t="s">
        <v>896</v>
      </c>
      <c r="F46" s="193" t="s">
        <v>896</v>
      </c>
      <c r="G46" s="179"/>
      <c r="H46" s="179"/>
      <c r="I46" s="179"/>
      <c r="J46" s="224"/>
      <c r="K46" s="301" t="s">
        <v>896</v>
      </c>
      <c r="L46" s="300" t="s">
        <v>924</v>
      </c>
      <c r="M46" s="298"/>
      <c r="Z46" s="387"/>
    </row>
    <row r="47" spans="1:26" s="81" customFormat="1" ht="24" hidden="1" customHeight="1">
      <c r="A47" s="91">
        <v>40</v>
      </c>
      <c r="B47" s="92" t="s">
        <v>520</v>
      </c>
      <c r="C47" s="93" t="s">
        <v>896</v>
      </c>
      <c r="D47" s="94" t="s">
        <v>896</v>
      </c>
      <c r="E47" s="193" t="s">
        <v>896</v>
      </c>
      <c r="F47" s="193" t="s">
        <v>896</v>
      </c>
      <c r="G47" s="179"/>
      <c r="H47" s="179"/>
      <c r="I47" s="179"/>
      <c r="J47" s="224"/>
      <c r="K47" s="301" t="s">
        <v>896</v>
      </c>
      <c r="L47" s="300" t="s">
        <v>924</v>
      </c>
      <c r="M47" s="298"/>
      <c r="Z47" s="387"/>
    </row>
    <row r="48" spans="1:26" s="84" customFormat="1" ht="25.5" customHeight="1">
      <c r="A48" s="82"/>
      <c r="B48" s="82"/>
      <c r="C48" s="82"/>
      <c r="D48" s="83"/>
      <c r="E48" s="82"/>
      <c r="K48" s="85"/>
      <c r="L48" s="82"/>
    </row>
    <row r="49" spans="1:12" s="84" customFormat="1" ht="25.5" customHeight="1">
      <c r="A49" s="550" t="s">
        <v>4</v>
      </c>
      <c r="B49" s="550"/>
      <c r="C49" s="550"/>
      <c r="D49" s="550"/>
      <c r="E49" s="86" t="s">
        <v>0</v>
      </c>
      <c r="F49" s="86" t="s">
        <v>1</v>
      </c>
      <c r="G49" s="551" t="s">
        <v>2</v>
      </c>
      <c r="H49" s="551"/>
      <c r="I49" s="551"/>
      <c r="J49" s="551"/>
      <c r="K49" s="551" t="s">
        <v>3</v>
      </c>
      <c r="L49" s="551"/>
    </row>
    <row r="65536" spans="1:1" ht="51">
      <c r="A65536" s="87" t="s">
        <v>621</v>
      </c>
    </row>
  </sheetData>
  <sortState ref="B8:Z27">
    <sortCondition descending="1" ref="Z8"/>
  </sortState>
  <mergeCells count="22">
    <mergeCell ref="A1:M1"/>
    <mergeCell ref="A2:M2"/>
    <mergeCell ref="D4:E4"/>
    <mergeCell ref="C6:C7"/>
    <mergeCell ref="E6:E7"/>
    <mergeCell ref="D3:E3"/>
    <mergeCell ref="K6:K7"/>
    <mergeCell ref="A3:C3"/>
    <mergeCell ref="D6:D7"/>
    <mergeCell ref="L6:L7"/>
    <mergeCell ref="M6:M7"/>
    <mergeCell ref="A4:C4"/>
    <mergeCell ref="J4:L4"/>
    <mergeCell ref="F4:H4"/>
    <mergeCell ref="A49:D49"/>
    <mergeCell ref="G49:J49"/>
    <mergeCell ref="K49:L49"/>
    <mergeCell ref="K5:L5"/>
    <mergeCell ref="A6:A7"/>
    <mergeCell ref="B6:B7"/>
    <mergeCell ref="F6:F7"/>
    <mergeCell ref="G6:J6"/>
  </mergeCells>
  <conditionalFormatting sqref="E1:E1048576">
    <cfRule type="containsText" dxfId="92" priority="1" operator="containsText" text="(F)">
      <formula>NOT(ISERROR(SEARCH("(F)",E1)))</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65"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sheetPr codeName="Sayfa5">
    <tabColor rgb="FF00B0F0"/>
  </sheetPr>
  <dimension ref="A1:Z65536"/>
  <sheetViews>
    <sheetView view="pageBreakPreview" zoomScale="90" zoomScaleSheetLayoutView="90" workbookViewId="0">
      <selection activeCell="Z1" sqref="Z1:Z1048576"/>
    </sheetView>
  </sheetViews>
  <sheetFormatPr defaultRowHeight="12.75"/>
  <cols>
    <col min="1" max="1" width="4.85546875" style="26" customWidth="1"/>
    <col min="2" max="2" width="6.85546875" style="26" customWidth="1"/>
    <col min="3" max="3" width="12.7109375" style="20" customWidth="1"/>
    <col min="4" max="4" width="20.85546875" style="50" customWidth="1"/>
    <col min="5" max="5" width="22.85546875" style="50" customWidth="1"/>
    <col min="6" max="6" width="9.28515625" style="20" customWidth="1"/>
    <col min="7" max="7" width="7.5703125" style="27" customWidth="1"/>
    <col min="8" max="8" width="0.7109375" style="20" customWidth="1"/>
    <col min="9" max="9" width="4.42578125" style="26" customWidth="1"/>
    <col min="10" max="10" width="9.85546875" style="26" hidden="1" customWidth="1"/>
    <col min="11" max="11" width="6.5703125" style="26" customWidth="1"/>
    <col min="12" max="12" width="12.7109375" style="28" customWidth="1"/>
    <col min="13" max="13" width="14.7109375" style="54" bestFit="1" customWidth="1"/>
    <col min="14" max="14" width="26.85546875" style="54" customWidth="1"/>
    <col min="15" max="15" width="11.85546875" style="20" bestFit="1" customWidth="1"/>
    <col min="16" max="16" width="5.42578125" style="20" customWidth="1"/>
    <col min="17" max="17" width="5.7109375" style="20" customWidth="1"/>
    <col min="18" max="16384" width="9.140625" style="20"/>
  </cols>
  <sheetData>
    <row r="1" spans="1:26" s="10" customFormat="1" ht="53.25" customHeight="1">
      <c r="A1" s="580" t="s">
        <v>139</v>
      </c>
      <c r="B1" s="580"/>
      <c r="C1" s="580"/>
      <c r="D1" s="580"/>
      <c r="E1" s="580"/>
      <c r="F1" s="580"/>
      <c r="G1" s="580"/>
      <c r="H1" s="580"/>
      <c r="I1" s="580"/>
      <c r="J1" s="580"/>
      <c r="K1" s="580"/>
      <c r="L1" s="580"/>
      <c r="M1" s="580"/>
      <c r="N1" s="580"/>
      <c r="O1" s="580"/>
      <c r="P1" s="580"/>
    </row>
    <row r="2" spans="1:26" s="10" customFormat="1" ht="24.75" customHeight="1">
      <c r="A2" s="581" t="s">
        <v>907</v>
      </c>
      <c r="B2" s="581"/>
      <c r="C2" s="581"/>
      <c r="D2" s="581"/>
      <c r="E2" s="581"/>
      <c r="F2" s="581"/>
      <c r="G2" s="581"/>
      <c r="H2" s="581"/>
      <c r="I2" s="581"/>
      <c r="J2" s="581"/>
      <c r="K2" s="581"/>
      <c r="L2" s="581"/>
      <c r="M2" s="581"/>
      <c r="N2" s="581"/>
      <c r="O2" s="581"/>
      <c r="P2" s="581"/>
    </row>
    <row r="3" spans="1:26" s="11" customFormat="1" ht="21.75" customHeight="1">
      <c r="A3" s="582" t="s">
        <v>89</v>
      </c>
      <c r="B3" s="582"/>
      <c r="C3" s="582"/>
      <c r="D3" s="583" t="s">
        <v>140</v>
      </c>
      <c r="E3" s="583"/>
      <c r="F3" s="584"/>
      <c r="G3" s="584"/>
      <c r="H3" s="406"/>
      <c r="I3" s="574"/>
      <c r="J3" s="574"/>
      <c r="K3" s="574"/>
      <c r="L3" s="406"/>
      <c r="M3" s="407"/>
      <c r="N3" s="567"/>
      <c r="O3" s="567"/>
      <c r="P3" s="567"/>
    </row>
    <row r="4" spans="1:26" s="11" customFormat="1" ht="17.25" customHeight="1">
      <c r="A4" s="577" t="s">
        <v>79</v>
      </c>
      <c r="B4" s="577"/>
      <c r="C4" s="577"/>
      <c r="D4" s="578" t="s">
        <v>476</v>
      </c>
      <c r="E4" s="578"/>
      <c r="F4" s="409"/>
      <c r="G4" s="409"/>
      <c r="H4" s="409"/>
      <c r="I4" s="409"/>
      <c r="J4" s="409"/>
      <c r="K4" s="409"/>
      <c r="L4" s="410"/>
      <c r="M4" s="411" t="s">
        <v>87</v>
      </c>
      <c r="N4" s="568" t="s">
        <v>873</v>
      </c>
      <c r="O4" s="569"/>
      <c r="P4" s="569"/>
    </row>
    <row r="5" spans="1:26" s="10" customFormat="1" ht="19.5" customHeight="1">
      <c r="A5" s="12"/>
      <c r="B5" s="12"/>
      <c r="C5" s="13"/>
      <c r="D5" s="14"/>
      <c r="E5" s="15"/>
      <c r="F5" s="15"/>
      <c r="G5" s="15"/>
      <c r="H5" s="15"/>
      <c r="I5" s="12"/>
      <c r="J5" s="12"/>
      <c r="K5" s="12"/>
      <c r="L5" s="16"/>
      <c r="M5" s="17"/>
      <c r="N5" s="566">
        <v>41790.749600115741</v>
      </c>
      <c r="O5" s="566"/>
      <c r="P5" s="566"/>
    </row>
    <row r="6" spans="1:26" s="18" customFormat="1" ht="24.95" customHeight="1">
      <c r="A6" s="579" t="s">
        <v>11</v>
      </c>
      <c r="B6" s="571" t="s">
        <v>74</v>
      </c>
      <c r="C6" s="573" t="s">
        <v>86</v>
      </c>
      <c r="D6" s="570" t="s">
        <v>13</v>
      </c>
      <c r="E6" s="570" t="s">
        <v>179</v>
      </c>
      <c r="F6" s="570" t="s">
        <v>14</v>
      </c>
      <c r="G6" s="575" t="s">
        <v>271</v>
      </c>
      <c r="I6" s="293" t="s">
        <v>15</v>
      </c>
      <c r="J6" s="294"/>
      <c r="K6" s="294"/>
      <c r="L6" s="294"/>
      <c r="M6" s="296" t="s">
        <v>589</v>
      </c>
      <c r="N6" s="297"/>
      <c r="O6" s="294"/>
      <c r="P6" s="295"/>
    </row>
    <row r="7" spans="1:26" ht="26.25" customHeight="1">
      <c r="A7" s="579"/>
      <c r="B7" s="572"/>
      <c r="C7" s="573"/>
      <c r="D7" s="570"/>
      <c r="E7" s="570"/>
      <c r="F7" s="570"/>
      <c r="G7" s="576"/>
      <c r="H7" s="19"/>
      <c r="I7" s="47" t="s">
        <v>11</v>
      </c>
      <c r="J7" s="44" t="s">
        <v>75</v>
      </c>
      <c r="K7" s="44" t="s">
        <v>74</v>
      </c>
      <c r="L7" s="45" t="s">
        <v>12</v>
      </c>
      <c r="M7" s="46" t="s">
        <v>13</v>
      </c>
      <c r="N7" s="46" t="s">
        <v>179</v>
      </c>
      <c r="O7" s="44" t="s">
        <v>14</v>
      </c>
      <c r="P7" s="44" t="s">
        <v>26</v>
      </c>
    </row>
    <row r="8" spans="1:26" s="18" customFormat="1" ht="38.25" customHeight="1">
      <c r="A8" s="21">
        <v>1</v>
      </c>
      <c r="B8" s="367">
        <v>223</v>
      </c>
      <c r="C8" s="368">
        <v>36661</v>
      </c>
      <c r="D8" s="369" t="s">
        <v>750</v>
      </c>
      <c r="E8" s="369" t="s">
        <v>751</v>
      </c>
      <c r="F8" s="370">
        <v>1204</v>
      </c>
      <c r="G8" s="351"/>
      <c r="H8" s="371">
        <v>20</v>
      </c>
      <c r="I8" s="21">
        <v>1</v>
      </c>
      <c r="J8" s="22" t="s">
        <v>146</v>
      </c>
      <c r="K8" s="23">
        <v>172</v>
      </c>
      <c r="L8" s="24">
        <v>37132</v>
      </c>
      <c r="M8" s="48" t="s">
        <v>723</v>
      </c>
      <c r="N8" s="48" t="s">
        <v>724</v>
      </c>
      <c r="O8" s="25">
        <v>1430</v>
      </c>
      <c r="P8" s="23">
        <v>8</v>
      </c>
      <c r="Y8" s="384"/>
      <c r="Z8" s="384"/>
    </row>
    <row r="9" spans="1:26" s="18" customFormat="1" ht="38.25" customHeight="1">
      <c r="A9" s="21">
        <v>2</v>
      </c>
      <c r="B9" s="367">
        <v>131</v>
      </c>
      <c r="C9" s="368">
        <v>36526</v>
      </c>
      <c r="D9" s="369" t="s">
        <v>670</v>
      </c>
      <c r="E9" s="369" t="s">
        <v>671</v>
      </c>
      <c r="F9" s="370">
        <v>1218</v>
      </c>
      <c r="G9" s="351">
        <v>42</v>
      </c>
      <c r="H9" s="371">
        <v>12</v>
      </c>
      <c r="I9" s="21">
        <v>2</v>
      </c>
      <c r="J9" s="22" t="s">
        <v>147</v>
      </c>
      <c r="K9" s="23">
        <v>127</v>
      </c>
      <c r="L9" s="24">
        <v>36526</v>
      </c>
      <c r="M9" s="48" t="s">
        <v>659</v>
      </c>
      <c r="N9" s="48" t="s">
        <v>660</v>
      </c>
      <c r="O9" s="25">
        <v>1274</v>
      </c>
      <c r="P9" s="23">
        <v>4</v>
      </c>
      <c r="Y9" s="384"/>
      <c r="Z9" s="384"/>
    </row>
    <row r="10" spans="1:26" s="18" customFormat="1" ht="38.25" customHeight="1">
      <c r="A10" s="21">
        <v>3</v>
      </c>
      <c r="B10" s="367">
        <v>225</v>
      </c>
      <c r="C10" s="368" t="s">
        <v>754</v>
      </c>
      <c r="D10" s="369" t="s">
        <v>755</v>
      </c>
      <c r="E10" s="369" t="s">
        <v>756</v>
      </c>
      <c r="F10" s="370">
        <v>1221</v>
      </c>
      <c r="G10" s="351"/>
      <c r="H10" s="371">
        <v>2</v>
      </c>
      <c r="I10" s="21">
        <v>3</v>
      </c>
      <c r="J10" s="22" t="s">
        <v>148</v>
      </c>
      <c r="K10" s="23">
        <v>131</v>
      </c>
      <c r="L10" s="24">
        <v>36526</v>
      </c>
      <c r="M10" s="48" t="s">
        <v>670</v>
      </c>
      <c r="N10" s="48" t="s">
        <v>671</v>
      </c>
      <c r="O10" s="25">
        <v>1218</v>
      </c>
      <c r="P10" s="23">
        <v>1</v>
      </c>
      <c r="Y10" s="384"/>
      <c r="Z10" s="384"/>
    </row>
    <row r="11" spans="1:26" s="18" customFormat="1" ht="38.25" customHeight="1">
      <c r="A11" s="21">
        <v>4</v>
      </c>
      <c r="B11" s="367">
        <v>226</v>
      </c>
      <c r="C11" s="368" t="s">
        <v>757</v>
      </c>
      <c r="D11" s="369" t="s">
        <v>758</v>
      </c>
      <c r="E11" s="369" t="s">
        <v>759</v>
      </c>
      <c r="F11" s="370">
        <v>1229</v>
      </c>
      <c r="G11" s="351"/>
      <c r="H11" s="371">
        <v>6</v>
      </c>
      <c r="I11" s="21">
        <v>4</v>
      </c>
      <c r="J11" s="22" t="s">
        <v>149</v>
      </c>
      <c r="K11" s="23">
        <v>116</v>
      </c>
      <c r="L11" s="24">
        <v>36526</v>
      </c>
      <c r="M11" s="48" t="s">
        <v>624</v>
      </c>
      <c r="N11" s="48" t="s">
        <v>655</v>
      </c>
      <c r="O11" s="25">
        <v>1252</v>
      </c>
      <c r="P11" s="23">
        <v>2</v>
      </c>
      <c r="Y11" s="384"/>
      <c r="Z11" s="384"/>
    </row>
    <row r="12" spans="1:26" s="18" customFormat="1" ht="38.25" customHeight="1">
      <c r="A12" s="21">
        <v>5</v>
      </c>
      <c r="B12" s="367">
        <v>162</v>
      </c>
      <c r="C12" s="368">
        <v>36953</v>
      </c>
      <c r="D12" s="369" t="s">
        <v>715</v>
      </c>
      <c r="E12" s="369" t="s">
        <v>716</v>
      </c>
      <c r="F12" s="370">
        <v>1239</v>
      </c>
      <c r="G12" s="351">
        <v>38</v>
      </c>
      <c r="H12" s="371">
        <v>19</v>
      </c>
      <c r="I12" s="21">
        <v>5</v>
      </c>
      <c r="J12" s="22" t="s">
        <v>150</v>
      </c>
      <c r="K12" s="23">
        <v>179</v>
      </c>
      <c r="L12" s="24">
        <v>36533</v>
      </c>
      <c r="M12" s="48" t="s">
        <v>898</v>
      </c>
      <c r="N12" s="48" t="s">
        <v>899</v>
      </c>
      <c r="O12" s="25">
        <v>1360</v>
      </c>
      <c r="P12" s="23">
        <v>7</v>
      </c>
      <c r="Y12" s="384"/>
      <c r="Z12" s="384"/>
    </row>
    <row r="13" spans="1:26" s="18" customFormat="1" ht="38.25" customHeight="1">
      <c r="A13" s="21">
        <v>6</v>
      </c>
      <c r="B13" s="367">
        <v>116</v>
      </c>
      <c r="C13" s="368">
        <v>36526</v>
      </c>
      <c r="D13" s="369" t="s">
        <v>624</v>
      </c>
      <c r="E13" s="369" t="s">
        <v>655</v>
      </c>
      <c r="F13" s="370">
        <v>1252</v>
      </c>
      <c r="G13" s="351">
        <v>37</v>
      </c>
      <c r="H13" s="371">
        <v>14</v>
      </c>
      <c r="I13" s="21">
        <v>6</v>
      </c>
      <c r="J13" s="22" t="s">
        <v>151</v>
      </c>
      <c r="K13" s="23">
        <v>282</v>
      </c>
      <c r="L13" s="24">
        <v>36998</v>
      </c>
      <c r="M13" s="48" t="s">
        <v>678</v>
      </c>
      <c r="N13" s="48" t="s">
        <v>679</v>
      </c>
      <c r="O13" s="25">
        <v>1293</v>
      </c>
      <c r="P13" s="23">
        <v>5</v>
      </c>
      <c r="Y13" s="384"/>
      <c r="Z13" s="384"/>
    </row>
    <row r="14" spans="1:26" s="18" customFormat="1" ht="38.25" customHeight="1">
      <c r="A14" s="21">
        <v>7</v>
      </c>
      <c r="B14" s="367">
        <v>153</v>
      </c>
      <c r="C14" s="368">
        <v>36736</v>
      </c>
      <c r="D14" s="369" t="s">
        <v>708</v>
      </c>
      <c r="E14" s="369" t="s">
        <v>709</v>
      </c>
      <c r="F14" s="370">
        <v>1254</v>
      </c>
      <c r="G14" s="351">
        <v>37</v>
      </c>
      <c r="H14" s="371">
        <v>17</v>
      </c>
      <c r="I14" s="21">
        <v>7</v>
      </c>
      <c r="J14" s="22" t="s">
        <v>152</v>
      </c>
      <c r="K14" s="23">
        <v>83</v>
      </c>
      <c r="L14" s="24">
        <v>36586</v>
      </c>
      <c r="M14" s="48" t="s">
        <v>888</v>
      </c>
      <c r="N14" s="48" t="s">
        <v>889</v>
      </c>
      <c r="O14" s="25">
        <v>1310</v>
      </c>
      <c r="P14" s="23">
        <v>6</v>
      </c>
      <c r="Y14" s="384"/>
      <c r="Z14" s="384"/>
    </row>
    <row r="15" spans="1:26" s="18" customFormat="1" ht="38.25" customHeight="1">
      <c r="A15" s="21">
        <v>8</v>
      </c>
      <c r="B15" s="367">
        <v>98</v>
      </c>
      <c r="C15" s="368">
        <v>36617</v>
      </c>
      <c r="D15" s="369" t="s">
        <v>638</v>
      </c>
      <c r="E15" s="369" t="s">
        <v>639</v>
      </c>
      <c r="F15" s="370">
        <v>1259</v>
      </c>
      <c r="G15" s="351">
        <v>36</v>
      </c>
      <c r="H15" s="371">
        <v>11</v>
      </c>
      <c r="I15" s="21">
        <v>8</v>
      </c>
      <c r="J15" s="22" t="s">
        <v>153</v>
      </c>
      <c r="K15" s="23">
        <v>185</v>
      </c>
      <c r="L15" s="24">
        <v>36784</v>
      </c>
      <c r="M15" s="48" t="s">
        <v>732</v>
      </c>
      <c r="N15" s="48" t="s">
        <v>733</v>
      </c>
      <c r="O15" s="25">
        <v>1271</v>
      </c>
      <c r="P15" s="23">
        <v>3</v>
      </c>
      <c r="Y15" s="384"/>
      <c r="Z15" s="384"/>
    </row>
    <row r="16" spans="1:26" s="18" customFormat="1" ht="38.25" customHeight="1">
      <c r="A16" s="21">
        <v>9</v>
      </c>
      <c r="B16" s="367">
        <v>187</v>
      </c>
      <c r="C16" s="368">
        <v>36769</v>
      </c>
      <c r="D16" s="369" t="s">
        <v>739</v>
      </c>
      <c r="E16" s="369" t="s">
        <v>740</v>
      </c>
      <c r="F16" s="370">
        <v>1264</v>
      </c>
      <c r="G16" s="351">
        <v>36</v>
      </c>
      <c r="H16" s="371" t="s">
        <v>896</v>
      </c>
      <c r="I16" s="293" t="s">
        <v>16</v>
      </c>
      <c r="J16" s="294"/>
      <c r="K16" s="294"/>
      <c r="L16" s="294"/>
      <c r="M16" s="296" t="s">
        <v>589</v>
      </c>
      <c r="N16" s="297"/>
      <c r="O16" s="294"/>
      <c r="P16" s="295"/>
      <c r="Y16" s="384"/>
      <c r="Z16" s="384"/>
    </row>
    <row r="17" spans="1:26" s="18" customFormat="1" ht="38.25" customHeight="1">
      <c r="A17" s="21">
        <v>10</v>
      </c>
      <c r="B17" s="367">
        <v>146</v>
      </c>
      <c r="C17" s="368">
        <v>36735</v>
      </c>
      <c r="D17" s="369" t="s">
        <v>699</v>
      </c>
      <c r="E17" s="369" t="s">
        <v>700</v>
      </c>
      <c r="F17" s="370">
        <v>1270</v>
      </c>
      <c r="G17" s="351">
        <v>35</v>
      </c>
      <c r="H17" s="371" t="s">
        <v>896</v>
      </c>
      <c r="I17" s="47" t="s">
        <v>11</v>
      </c>
      <c r="J17" s="44" t="s">
        <v>75</v>
      </c>
      <c r="K17" s="44" t="s">
        <v>74</v>
      </c>
      <c r="L17" s="45" t="s">
        <v>12</v>
      </c>
      <c r="M17" s="46" t="s">
        <v>13</v>
      </c>
      <c r="N17" s="46" t="s">
        <v>179</v>
      </c>
      <c r="O17" s="44" t="s">
        <v>14</v>
      </c>
      <c r="P17" s="44" t="s">
        <v>26</v>
      </c>
      <c r="Y17" s="384"/>
      <c r="Z17" s="384"/>
    </row>
    <row r="18" spans="1:26" s="18" customFormat="1" ht="38.25" customHeight="1">
      <c r="A18" s="21">
        <v>11</v>
      </c>
      <c r="B18" s="367">
        <v>185</v>
      </c>
      <c r="C18" s="368">
        <v>36784</v>
      </c>
      <c r="D18" s="369" t="s">
        <v>732</v>
      </c>
      <c r="E18" s="369" t="s">
        <v>733</v>
      </c>
      <c r="F18" s="370">
        <v>1271</v>
      </c>
      <c r="G18" s="351">
        <v>35</v>
      </c>
      <c r="H18" s="371">
        <v>15</v>
      </c>
      <c r="I18" s="21">
        <v>1</v>
      </c>
      <c r="J18" s="22" t="s">
        <v>154</v>
      </c>
      <c r="K18" s="23">
        <v>96</v>
      </c>
      <c r="L18" s="24">
        <v>36526</v>
      </c>
      <c r="M18" s="48" t="s">
        <v>628</v>
      </c>
      <c r="N18" s="48" t="s">
        <v>629</v>
      </c>
      <c r="O18" s="25">
        <v>1294</v>
      </c>
      <c r="P18" s="23">
        <v>6</v>
      </c>
      <c r="Y18" s="384"/>
      <c r="Z18" s="384"/>
    </row>
    <row r="19" spans="1:26" s="18" customFormat="1" ht="38.25" customHeight="1">
      <c r="A19" s="21">
        <v>12</v>
      </c>
      <c r="B19" s="367">
        <v>127</v>
      </c>
      <c r="C19" s="368">
        <v>36526</v>
      </c>
      <c r="D19" s="369" t="s">
        <v>659</v>
      </c>
      <c r="E19" s="369" t="s">
        <v>660</v>
      </c>
      <c r="F19" s="370">
        <v>1274</v>
      </c>
      <c r="G19" s="351">
        <v>35</v>
      </c>
      <c r="H19" s="371">
        <v>16</v>
      </c>
      <c r="I19" s="21">
        <v>2</v>
      </c>
      <c r="J19" s="22" t="s">
        <v>155</v>
      </c>
      <c r="K19" s="23">
        <v>137</v>
      </c>
      <c r="L19" s="24">
        <v>36809</v>
      </c>
      <c r="M19" s="48" t="s">
        <v>690</v>
      </c>
      <c r="N19" s="48" t="s">
        <v>691</v>
      </c>
      <c r="O19" s="25">
        <v>1301</v>
      </c>
      <c r="P19" s="23">
        <v>7</v>
      </c>
      <c r="Y19" s="384"/>
      <c r="Z19" s="384"/>
    </row>
    <row r="20" spans="1:26" s="18" customFormat="1" ht="38.25" customHeight="1">
      <c r="A20" s="21">
        <v>13</v>
      </c>
      <c r="B20" s="367">
        <v>224</v>
      </c>
      <c r="C20" s="368">
        <v>36722</v>
      </c>
      <c r="D20" s="369" t="s">
        <v>752</v>
      </c>
      <c r="E20" s="369" t="s">
        <v>753</v>
      </c>
      <c r="F20" s="370">
        <v>1279</v>
      </c>
      <c r="G20" s="351"/>
      <c r="H20" s="371">
        <v>10</v>
      </c>
      <c r="I20" s="21">
        <v>3</v>
      </c>
      <c r="J20" s="22" t="s">
        <v>156</v>
      </c>
      <c r="K20" s="23">
        <v>146</v>
      </c>
      <c r="L20" s="24">
        <v>36735</v>
      </c>
      <c r="M20" s="48" t="s">
        <v>699</v>
      </c>
      <c r="N20" s="48" t="s">
        <v>700</v>
      </c>
      <c r="O20" s="25">
        <v>1270</v>
      </c>
      <c r="P20" s="23">
        <v>5</v>
      </c>
      <c r="Y20" s="384"/>
      <c r="Z20" s="384"/>
    </row>
    <row r="21" spans="1:26" s="18" customFormat="1" ht="38.25" customHeight="1">
      <c r="A21" s="21">
        <v>14</v>
      </c>
      <c r="B21" s="367">
        <v>282</v>
      </c>
      <c r="C21" s="368">
        <v>36998</v>
      </c>
      <c r="D21" s="369" t="s">
        <v>678</v>
      </c>
      <c r="E21" s="369" t="s">
        <v>679</v>
      </c>
      <c r="F21" s="370">
        <v>1293</v>
      </c>
      <c r="G21" s="351">
        <v>33</v>
      </c>
      <c r="H21" s="371">
        <v>7</v>
      </c>
      <c r="I21" s="21">
        <v>4</v>
      </c>
      <c r="J21" s="22" t="s">
        <v>157</v>
      </c>
      <c r="K21" s="23">
        <v>153</v>
      </c>
      <c r="L21" s="24">
        <v>36736</v>
      </c>
      <c r="M21" s="48" t="s">
        <v>708</v>
      </c>
      <c r="N21" s="48" t="s">
        <v>709</v>
      </c>
      <c r="O21" s="25">
        <v>1254</v>
      </c>
      <c r="P21" s="23">
        <v>2</v>
      </c>
      <c r="Y21" s="384"/>
      <c r="Z21" s="384"/>
    </row>
    <row r="22" spans="1:26" s="18" customFormat="1" ht="38.25" customHeight="1">
      <c r="A22" s="21">
        <v>15</v>
      </c>
      <c r="B22" s="367">
        <v>96</v>
      </c>
      <c r="C22" s="368">
        <v>36526</v>
      </c>
      <c r="D22" s="369" t="s">
        <v>628</v>
      </c>
      <c r="E22" s="369" t="s">
        <v>629</v>
      </c>
      <c r="F22" s="370">
        <v>1294</v>
      </c>
      <c r="G22" s="351">
        <v>33</v>
      </c>
      <c r="H22" s="371">
        <v>18</v>
      </c>
      <c r="I22" s="21">
        <v>5</v>
      </c>
      <c r="J22" s="22" t="s">
        <v>158</v>
      </c>
      <c r="K22" s="23">
        <v>109</v>
      </c>
      <c r="L22" s="24">
        <v>36526</v>
      </c>
      <c r="M22" s="48" t="s">
        <v>650</v>
      </c>
      <c r="N22" s="48" t="s">
        <v>647</v>
      </c>
      <c r="O22" s="25">
        <v>1327</v>
      </c>
      <c r="P22" s="23">
        <v>8</v>
      </c>
      <c r="Y22" s="384"/>
      <c r="Z22" s="384"/>
    </row>
    <row r="23" spans="1:26" s="18" customFormat="1" ht="38.25" customHeight="1">
      <c r="A23" s="21">
        <v>16</v>
      </c>
      <c r="B23" s="367">
        <v>137</v>
      </c>
      <c r="C23" s="368">
        <v>36809</v>
      </c>
      <c r="D23" s="369" t="s">
        <v>690</v>
      </c>
      <c r="E23" s="369" t="s">
        <v>691</v>
      </c>
      <c r="F23" s="370">
        <v>1301</v>
      </c>
      <c r="G23" s="351">
        <v>32</v>
      </c>
      <c r="H23" s="371">
        <v>9</v>
      </c>
      <c r="I23" s="21">
        <v>6</v>
      </c>
      <c r="J23" s="22" t="s">
        <v>159</v>
      </c>
      <c r="K23" s="23">
        <v>187</v>
      </c>
      <c r="L23" s="24">
        <v>36769</v>
      </c>
      <c r="M23" s="48" t="s">
        <v>739</v>
      </c>
      <c r="N23" s="48" t="s">
        <v>740</v>
      </c>
      <c r="O23" s="25">
        <v>1264</v>
      </c>
      <c r="P23" s="23">
        <v>4</v>
      </c>
      <c r="Y23" s="384"/>
      <c r="Z23" s="384"/>
    </row>
    <row r="24" spans="1:26" s="18" customFormat="1" ht="38.25" customHeight="1">
      <c r="A24" s="21">
        <v>17</v>
      </c>
      <c r="B24" s="367">
        <v>83</v>
      </c>
      <c r="C24" s="368">
        <v>36586</v>
      </c>
      <c r="D24" s="369" t="s">
        <v>888</v>
      </c>
      <c r="E24" s="369" t="s">
        <v>889</v>
      </c>
      <c r="F24" s="370">
        <v>1310</v>
      </c>
      <c r="G24" s="351">
        <v>31</v>
      </c>
      <c r="H24" s="371">
        <v>5</v>
      </c>
      <c r="I24" s="21">
        <v>7</v>
      </c>
      <c r="J24" s="22" t="s">
        <v>160</v>
      </c>
      <c r="K24" s="23">
        <v>162</v>
      </c>
      <c r="L24" s="24">
        <v>36953</v>
      </c>
      <c r="M24" s="48" t="s">
        <v>715</v>
      </c>
      <c r="N24" s="48" t="s">
        <v>716</v>
      </c>
      <c r="O24" s="25">
        <v>1239</v>
      </c>
      <c r="P24" s="23">
        <v>1</v>
      </c>
      <c r="Y24" s="384"/>
      <c r="Z24" s="384"/>
    </row>
    <row r="25" spans="1:26" s="18" customFormat="1" ht="38.25" customHeight="1">
      <c r="A25" s="21">
        <v>18</v>
      </c>
      <c r="B25" s="367">
        <v>109</v>
      </c>
      <c r="C25" s="368">
        <v>36526</v>
      </c>
      <c r="D25" s="369" t="s">
        <v>650</v>
      </c>
      <c r="E25" s="369" t="s">
        <v>647</v>
      </c>
      <c r="F25" s="370">
        <v>1327</v>
      </c>
      <c r="G25" s="351">
        <v>29</v>
      </c>
      <c r="H25" s="371">
        <v>8</v>
      </c>
      <c r="I25" s="21">
        <v>8</v>
      </c>
      <c r="J25" s="22" t="s">
        <v>161</v>
      </c>
      <c r="K25" s="23">
        <v>98</v>
      </c>
      <c r="L25" s="24">
        <v>36617</v>
      </c>
      <c r="M25" s="48" t="s">
        <v>638</v>
      </c>
      <c r="N25" s="48" t="s">
        <v>639</v>
      </c>
      <c r="O25" s="25">
        <v>1259</v>
      </c>
      <c r="P25" s="23">
        <v>3</v>
      </c>
      <c r="Y25" s="384"/>
      <c r="Z25" s="384"/>
    </row>
    <row r="26" spans="1:26" s="18" customFormat="1" ht="38.25" customHeight="1">
      <c r="A26" s="21">
        <v>19</v>
      </c>
      <c r="B26" s="367">
        <v>179</v>
      </c>
      <c r="C26" s="368">
        <v>36533</v>
      </c>
      <c r="D26" s="369" t="s">
        <v>898</v>
      </c>
      <c r="E26" s="369" t="s">
        <v>899</v>
      </c>
      <c r="F26" s="370">
        <v>1360</v>
      </c>
      <c r="G26" s="351">
        <v>26</v>
      </c>
      <c r="H26" s="371" t="s">
        <v>896</v>
      </c>
      <c r="I26" s="293" t="s">
        <v>17</v>
      </c>
      <c r="J26" s="294"/>
      <c r="K26" s="294"/>
      <c r="L26" s="294"/>
      <c r="M26" s="296" t="s">
        <v>589</v>
      </c>
      <c r="N26" s="297"/>
      <c r="O26" s="294"/>
      <c r="P26" s="295"/>
      <c r="Y26" s="384"/>
      <c r="Z26" s="384"/>
    </row>
    <row r="27" spans="1:26" s="18" customFormat="1" ht="38.25" customHeight="1">
      <c r="A27" s="21">
        <v>20</v>
      </c>
      <c r="B27" s="367">
        <v>172</v>
      </c>
      <c r="C27" s="368">
        <v>37132</v>
      </c>
      <c r="D27" s="369" t="s">
        <v>723</v>
      </c>
      <c r="E27" s="369" t="s">
        <v>724</v>
      </c>
      <c r="F27" s="370">
        <v>1430</v>
      </c>
      <c r="G27" s="351">
        <v>19</v>
      </c>
      <c r="H27" s="371" t="s">
        <v>896</v>
      </c>
      <c r="I27" s="47" t="s">
        <v>11</v>
      </c>
      <c r="J27" s="44" t="s">
        <v>75</v>
      </c>
      <c r="K27" s="44" t="s">
        <v>74</v>
      </c>
      <c r="L27" s="45" t="s">
        <v>12</v>
      </c>
      <c r="M27" s="46" t="s">
        <v>13</v>
      </c>
      <c r="N27" s="46" t="s">
        <v>179</v>
      </c>
      <c r="O27" s="44" t="s">
        <v>14</v>
      </c>
      <c r="P27" s="44" t="s">
        <v>26</v>
      </c>
      <c r="Y27" s="384"/>
      <c r="Z27" s="384"/>
    </row>
    <row r="28" spans="1:26" s="18" customFormat="1" ht="38.25" customHeight="1">
      <c r="A28" s="21"/>
      <c r="B28" s="367" t="s">
        <v>896</v>
      </c>
      <c r="C28" s="368" t="s">
        <v>896</v>
      </c>
      <c r="D28" s="369" t="s">
        <v>896</v>
      </c>
      <c r="E28" s="369" t="s">
        <v>896</v>
      </c>
      <c r="F28" s="370" t="s">
        <v>896</v>
      </c>
      <c r="G28" s="351" t="s">
        <v>924</v>
      </c>
      <c r="H28" s="371" t="s">
        <v>896</v>
      </c>
      <c r="I28" s="21">
        <v>1</v>
      </c>
      <c r="J28" s="22" t="s">
        <v>162</v>
      </c>
      <c r="K28" s="23" t="s">
        <v>896</v>
      </c>
      <c r="L28" s="24" t="s">
        <v>896</v>
      </c>
      <c r="M28" s="48" t="s">
        <v>896</v>
      </c>
      <c r="N28" s="48" t="s">
        <v>896</v>
      </c>
      <c r="O28" s="25"/>
      <c r="P28" s="23"/>
      <c r="Y28" s="384"/>
      <c r="Z28" s="384"/>
    </row>
    <row r="29" spans="1:26" s="18" customFormat="1" ht="38.25" customHeight="1">
      <c r="A29" s="21"/>
      <c r="B29" s="367" t="s">
        <v>896</v>
      </c>
      <c r="C29" s="368" t="s">
        <v>896</v>
      </c>
      <c r="D29" s="369" t="s">
        <v>896</v>
      </c>
      <c r="E29" s="369" t="s">
        <v>896</v>
      </c>
      <c r="F29" s="370" t="s">
        <v>896</v>
      </c>
      <c r="G29" s="351" t="s">
        <v>924</v>
      </c>
      <c r="H29" s="371" t="s">
        <v>896</v>
      </c>
      <c r="I29" s="21">
        <v>2</v>
      </c>
      <c r="J29" s="22" t="s">
        <v>163</v>
      </c>
      <c r="K29" s="23" t="s">
        <v>896</v>
      </c>
      <c r="L29" s="24" t="s">
        <v>896</v>
      </c>
      <c r="M29" s="48" t="s">
        <v>896</v>
      </c>
      <c r="N29" s="48" t="s">
        <v>896</v>
      </c>
      <c r="O29" s="25"/>
      <c r="P29" s="23"/>
      <c r="Y29" s="384"/>
      <c r="Z29" s="384"/>
    </row>
    <row r="30" spans="1:26" s="18" customFormat="1" ht="38.25" customHeight="1">
      <c r="A30" s="21"/>
      <c r="B30" s="367" t="s">
        <v>896</v>
      </c>
      <c r="C30" s="368" t="s">
        <v>896</v>
      </c>
      <c r="D30" s="369" t="s">
        <v>896</v>
      </c>
      <c r="E30" s="369" t="s">
        <v>896</v>
      </c>
      <c r="F30" s="370" t="s">
        <v>896</v>
      </c>
      <c r="G30" s="351" t="s">
        <v>924</v>
      </c>
      <c r="H30" s="371">
        <v>3</v>
      </c>
      <c r="I30" s="21">
        <v>3</v>
      </c>
      <c r="J30" s="22" t="s">
        <v>164</v>
      </c>
      <c r="K30" s="23">
        <v>225</v>
      </c>
      <c r="L30" s="24" t="s">
        <v>754</v>
      </c>
      <c r="M30" s="48" t="s">
        <v>755</v>
      </c>
      <c r="N30" s="48" t="s">
        <v>756</v>
      </c>
      <c r="O30" s="25">
        <v>1221</v>
      </c>
      <c r="P30" s="23">
        <v>2</v>
      </c>
      <c r="Y30" s="384"/>
      <c r="Z30" s="384"/>
    </row>
    <row r="31" spans="1:26" s="18" customFormat="1" ht="38.25" customHeight="1">
      <c r="A31" s="21"/>
      <c r="B31" s="367" t="s">
        <v>896</v>
      </c>
      <c r="C31" s="368" t="s">
        <v>896</v>
      </c>
      <c r="D31" s="369" t="s">
        <v>896</v>
      </c>
      <c r="E31" s="369" t="s">
        <v>896</v>
      </c>
      <c r="F31" s="370" t="s">
        <v>896</v>
      </c>
      <c r="G31" s="351" t="s">
        <v>924</v>
      </c>
      <c r="H31" s="371">
        <v>1</v>
      </c>
      <c r="I31" s="21">
        <v>4</v>
      </c>
      <c r="J31" s="22" t="s">
        <v>165</v>
      </c>
      <c r="K31" s="23">
        <v>223</v>
      </c>
      <c r="L31" s="24">
        <v>36661</v>
      </c>
      <c r="M31" s="48" t="s">
        <v>750</v>
      </c>
      <c r="N31" s="48" t="s">
        <v>751</v>
      </c>
      <c r="O31" s="25">
        <v>1204</v>
      </c>
      <c r="P31" s="23">
        <v>1</v>
      </c>
      <c r="Y31" s="384"/>
      <c r="Z31" s="384"/>
    </row>
    <row r="32" spans="1:26" s="18" customFormat="1" ht="38.25" customHeight="1">
      <c r="A32" s="21"/>
      <c r="B32" s="367" t="s">
        <v>896</v>
      </c>
      <c r="C32" s="368" t="s">
        <v>896</v>
      </c>
      <c r="D32" s="369" t="s">
        <v>896</v>
      </c>
      <c r="E32" s="369" t="s">
        <v>896</v>
      </c>
      <c r="F32" s="370" t="s">
        <v>896</v>
      </c>
      <c r="G32" s="351" t="s">
        <v>924</v>
      </c>
      <c r="H32" s="371">
        <v>13</v>
      </c>
      <c r="I32" s="21">
        <v>5</v>
      </c>
      <c r="J32" s="22" t="s">
        <v>166</v>
      </c>
      <c r="K32" s="23">
        <v>224</v>
      </c>
      <c r="L32" s="24">
        <v>36722</v>
      </c>
      <c r="M32" s="48" t="s">
        <v>752</v>
      </c>
      <c r="N32" s="48" t="s">
        <v>753</v>
      </c>
      <c r="O32" s="25">
        <v>1279</v>
      </c>
      <c r="P32" s="23">
        <v>4</v>
      </c>
      <c r="Y32" s="384"/>
      <c r="Z32" s="384"/>
    </row>
    <row r="33" spans="1:26" s="18" customFormat="1" ht="38.25" customHeight="1">
      <c r="A33" s="21"/>
      <c r="B33" s="367" t="s">
        <v>896</v>
      </c>
      <c r="C33" s="368" t="s">
        <v>896</v>
      </c>
      <c r="D33" s="369" t="s">
        <v>896</v>
      </c>
      <c r="E33" s="369" t="s">
        <v>896</v>
      </c>
      <c r="F33" s="370" t="s">
        <v>896</v>
      </c>
      <c r="G33" s="351" t="s">
        <v>924</v>
      </c>
      <c r="H33" s="371">
        <v>4</v>
      </c>
      <c r="I33" s="21">
        <v>6</v>
      </c>
      <c r="J33" s="22" t="s">
        <v>167</v>
      </c>
      <c r="K33" s="23">
        <v>226</v>
      </c>
      <c r="L33" s="24" t="s">
        <v>757</v>
      </c>
      <c r="M33" s="48" t="s">
        <v>758</v>
      </c>
      <c r="N33" s="48" t="s">
        <v>759</v>
      </c>
      <c r="O33" s="25">
        <v>1229</v>
      </c>
      <c r="P33" s="23">
        <v>3</v>
      </c>
      <c r="Y33" s="384"/>
      <c r="Z33" s="384"/>
    </row>
    <row r="34" spans="1:26" s="18" customFormat="1" ht="38.25" customHeight="1">
      <c r="A34" s="21"/>
      <c r="B34" s="367" t="s">
        <v>896</v>
      </c>
      <c r="C34" s="368" t="s">
        <v>896</v>
      </c>
      <c r="D34" s="369" t="s">
        <v>896</v>
      </c>
      <c r="E34" s="369" t="s">
        <v>896</v>
      </c>
      <c r="F34" s="370" t="s">
        <v>896</v>
      </c>
      <c r="G34" s="351" t="s">
        <v>924</v>
      </c>
      <c r="H34" s="371" t="s">
        <v>896</v>
      </c>
      <c r="I34" s="21">
        <v>7</v>
      </c>
      <c r="J34" s="22" t="s">
        <v>168</v>
      </c>
      <c r="K34" s="23" t="s">
        <v>896</v>
      </c>
      <c r="L34" s="24" t="s">
        <v>896</v>
      </c>
      <c r="M34" s="48" t="s">
        <v>896</v>
      </c>
      <c r="N34" s="48" t="s">
        <v>896</v>
      </c>
      <c r="O34" s="25"/>
      <c r="P34" s="23"/>
      <c r="Y34" s="384"/>
      <c r="Z34" s="384"/>
    </row>
    <row r="35" spans="1:26" s="18" customFormat="1" ht="38.25" customHeight="1">
      <c r="A35" s="21"/>
      <c r="B35" s="367" t="s">
        <v>896</v>
      </c>
      <c r="C35" s="368" t="s">
        <v>896</v>
      </c>
      <c r="D35" s="369" t="s">
        <v>896</v>
      </c>
      <c r="E35" s="369" t="s">
        <v>896</v>
      </c>
      <c r="F35" s="370" t="s">
        <v>896</v>
      </c>
      <c r="G35" s="351" t="s">
        <v>924</v>
      </c>
      <c r="H35" s="371" t="s">
        <v>896</v>
      </c>
      <c r="I35" s="21">
        <v>8</v>
      </c>
      <c r="J35" s="22" t="s">
        <v>169</v>
      </c>
      <c r="K35" s="23" t="s">
        <v>896</v>
      </c>
      <c r="L35" s="24" t="s">
        <v>896</v>
      </c>
      <c r="M35" s="48" t="s">
        <v>896</v>
      </c>
      <c r="N35" s="48" t="s">
        <v>896</v>
      </c>
      <c r="O35" s="25"/>
      <c r="P35" s="23"/>
      <c r="Y35" s="384"/>
      <c r="Z35" s="384"/>
    </row>
    <row r="36" spans="1:26" s="18" customFormat="1" ht="29.25" hidden="1" customHeight="1">
      <c r="A36" s="21">
        <v>29</v>
      </c>
      <c r="B36" s="367" t="s">
        <v>896</v>
      </c>
      <c r="C36" s="368" t="s">
        <v>896</v>
      </c>
      <c r="D36" s="369" t="s">
        <v>896</v>
      </c>
      <c r="E36" s="369" t="s">
        <v>896</v>
      </c>
      <c r="F36" s="370" t="s">
        <v>896</v>
      </c>
      <c r="G36" s="351" t="s">
        <v>924</v>
      </c>
      <c r="H36" s="371" t="s">
        <v>896</v>
      </c>
      <c r="I36" s="293" t="s">
        <v>42</v>
      </c>
      <c r="J36" s="294"/>
      <c r="K36" s="294"/>
      <c r="L36" s="294"/>
      <c r="M36" s="296" t="s">
        <v>589</v>
      </c>
      <c r="N36" s="297"/>
      <c r="O36" s="294"/>
      <c r="P36" s="295"/>
      <c r="Y36" s="384"/>
      <c r="Z36" s="384"/>
    </row>
    <row r="37" spans="1:26" s="18" customFormat="1" ht="29.25" hidden="1" customHeight="1">
      <c r="A37" s="21">
        <v>30</v>
      </c>
      <c r="B37" s="367" t="s">
        <v>896</v>
      </c>
      <c r="C37" s="368" t="s">
        <v>896</v>
      </c>
      <c r="D37" s="369" t="s">
        <v>896</v>
      </c>
      <c r="E37" s="369" t="s">
        <v>896</v>
      </c>
      <c r="F37" s="370" t="s">
        <v>896</v>
      </c>
      <c r="G37" s="351" t="s">
        <v>924</v>
      </c>
      <c r="H37" s="371" t="s">
        <v>896</v>
      </c>
      <c r="I37" s="47" t="s">
        <v>11</v>
      </c>
      <c r="J37" s="44" t="s">
        <v>75</v>
      </c>
      <c r="K37" s="44" t="s">
        <v>74</v>
      </c>
      <c r="L37" s="45" t="s">
        <v>12</v>
      </c>
      <c r="M37" s="46" t="s">
        <v>13</v>
      </c>
      <c r="N37" s="46" t="s">
        <v>179</v>
      </c>
      <c r="O37" s="44" t="s">
        <v>14</v>
      </c>
      <c r="P37" s="44" t="s">
        <v>26</v>
      </c>
      <c r="Y37" s="384"/>
      <c r="Z37" s="384"/>
    </row>
    <row r="38" spans="1:26" s="18" customFormat="1" ht="29.25" hidden="1" customHeight="1">
      <c r="A38" s="21">
        <v>31</v>
      </c>
      <c r="B38" s="367" t="s">
        <v>896</v>
      </c>
      <c r="C38" s="368" t="s">
        <v>896</v>
      </c>
      <c r="D38" s="369" t="s">
        <v>896</v>
      </c>
      <c r="E38" s="369" t="s">
        <v>896</v>
      </c>
      <c r="F38" s="370" t="s">
        <v>896</v>
      </c>
      <c r="G38" s="351" t="s">
        <v>924</v>
      </c>
      <c r="H38" s="371" t="s">
        <v>896</v>
      </c>
      <c r="I38" s="21">
        <v>1</v>
      </c>
      <c r="J38" s="22" t="s">
        <v>170</v>
      </c>
      <c r="K38" s="23" t="s">
        <v>896</v>
      </c>
      <c r="L38" s="24" t="s">
        <v>896</v>
      </c>
      <c r="M38" s="48" t="s">
        <v>896</v>
      </c>
      <c r="N38" s="48" t="s">
        <v>896</v>
      </c>
      <c r="O38" s="25"/>
      <c r="P38" s="23"/>
      <c r="Y38" s="384"/>
      <c r="Z38" s="384"/>
    </row>
    <row r="39" spans="1:26" s="18" customFormat="1" ht="29.25" hidden="1" customHeight="1">
      <c r="A39" s="21">
        <v>32</v>
      </c>
      <c r="B39" s="367" t="s">
        <v>896</v>
      </c>
      <c r="C39" s="368" t="s">
        <v>896</v>
      </c>
      <c r="D39" s="369" t="s">
        <v>896</v>
      </c>
      <c r="E39" s="369" t="s">
        <v>896</v>
      </c>
      <c r="F39" s="370" t="s">
        <v>896</v>
      </c>
      <c r="G39" s="351" t="s">
        <v>924</v>
      </c>
      <c r="H39" s="371" t="s">
        <v>896</v>
      </c>
      <c r="I39" s="21">
        <v>2</v>
      </c>
      <c r="J39" s="22" t="s">
        <v>171</v>
      </c>
      <c r="K39" s="23" t="s">
        <v>896</v>
      </c>
      <c r="L39" s="24" t="s">
        <v>896</v>
      </c>
      <c r="M39" s="48" t="s">
        <v>896</v>
      </c>
      <c r="N39" s="48" t="s">
        <v>896</v>
      </c>
      <c r="O39" s="25"/>
      <c r="P39" s="23"/>
      <c r="Y39" s="384"/>
      <c r="Z39" s="384"/>
    </row>
    <row r="40" spans="1:26" s="18" customFormat="1" ht="29.25" hidden="1" customHeight="1">
      <c r="A40" s="21">
        <v>33</v>
      </c>
      <c r="B40" s="367" t="s">
        <v>896</v>
      </c>
      <c r="C40" s="368" t="s">
        <v>896</v>
      </c>
      <c r="D40" s="369" t="s">
        <v>896</v>
      </c>
      <c r="E40" s="369" t="s">
        <v>896</v>
      </c>
      <c r="F40" s="370" t="s">
        <v>896</v>
      </c>
      <c r="G40" s="351" t="s">
        <v>924</v>
      </c>
      <c r="H40" s="371" t="s">
        <v>896</v>
      </c>
      <c r="I40" s="21">
        <v>3</v>
      </c>
      <c r="J40" s="22" t="s">
        <v>172</v>
      </c>
      <c r="K40" s="23" t="s">
        <v>896</v>
      </c>
      <c r="L40" s="24" t="s">
        <v>896</v>
      </c>
      <c r="M40" s="48" t="s">
        <v>896</v>
      </c>
      <c r="N40" s="48" t="s">
        <v>896</v>
      </c>
      <c r="O40" s="25"/>
      <c r="P40" s="23"/>
      <c r="Y40" s="384"/>
      <c r="Z40" s="384"/>
    </row>
    <row r="41" spans="1:26" s="18" customFormat="1" ht="29.25" hidden="1" customHeight="1">
      <c r="A41" s="21">
        <v>34</v>
      </c>
      <c r="B41" s="367" t="s">
        <v>896</v>
      </c>
      <c r="C41" s="368" t="s">
        <v>896</v>
      </c>
      <c r="D41" s="369" t="s">
        <v>896</v>
      </c>
      <c r="E41" s="369" t="s">
        <v>896</v>
      </c>
      <c r="F41" s="370" t="s">
        <v>896</v>
      </c>
      <c r="G41" s="351" t="s">
        <v>924</v>
      </c>
      <c r="H41" s="371" t="s">
        <v>896</v>
      </c>
      <c r="I41" s="21">
        <v>4</v>
      </c>
      <c r="J41" s="22" t="s">
        <v>173</v>
      </c>
      <c r="K41" s="23" t="s">
        <v>896</v>
      </c>
      <c r="L41" s="24" t="s">
        <v>896</v>
      </c>
      <c r="M41" s="48" t="s">
        <v>896</v>
      </c>
      <c r="N41" s="48" t="s">
        <v>896</v>
      </c>
      <c r="O41" s="25"/>
      <c r="P41" s="23"/>
      <c r="Y41" s="384"/>
      <c r="Z41" s="384"/>
    </row>
    <row r="42" spans="1:26" s="18" customFormat="1" ht="29.25" hidden="1" customHeight="1">
      <c r="A42" s="21">
        <v>35</v>
      </c>
      <c r="B42" s="367" t="s">
        <v>896</v>
      </c>
      <c r="C42" s="368" t="s">
        <v>896</v>
      </c>
      <c r="D42" s="369" t="s">
        <v>896</v>
      </c>
      <c r="E42" s="369" t="s">
        <v>896</v>
      </c>
      <c r="F42" s="370" t="s">
        <v>896</v>
      </c>
      <c r="G42" s="351" t="s">
        <v>924</v>
      </c>
      <c r="H42" s="371" t="s">
        <v>896</v>
      </c>
      <c r="I42" s="21">
        <v>5</v>
      </c>
      <c r="J42" s="22" t="s">
        <v>174</v>
      </c>
      <c r="K42" s="23" t="s">
        <v>896</v>
      </c>
      <c r="L42" s="24" t="s">
        <v>896</v>
      </c>
      <c r="M42" s="48" t="s">
        <v>896</v>
      </c>
      <c r="N42" s="48" t="s">
        <v>896</v>
      </c>
      <c r="O42" s="25"/>
      <c r="P42" s="23"/>
      <c r="Y42" s="384"/>
      <c r="Z42" s="384"/>
    </row>
    <row r="43" spans="1:26" s="18" customFormat="1" ht="29.25" hidden="1" customHeight="1">
      <c r="A43" s="21">
        <v>36</v>
      </c>
      <c r="B43" s="367" t="s">
        <v>896</v>
      </c>
      <c r="C43" s="368" t="s">
        <v>896</v>
      </c>
      <c r="D43" s="369" t="s">
        <v>896</v>
      </c>
      <c r="E43" s="369" t="s">
        <v>896</v>
      </c>
      <c r="F43" s="370" t="s">
        <v>896</v>
      </c>
      <c r="G43" s="351" t="s">
        <v>924</v>
      </c>
      <c r="H43" s="371" t="s">
        <v>896</v>
      </c>
      <c r="I43" s="21">
        <v>6</v>
      </c>
      <c r="J43" s="22" t="s">
        <v>175</v>
      </c>
      <c r="K43" s="23" t="s">
        <v>896</v>
      </c>
      <c r="L43" s="24" t="s">
        <v>896</v>
      </c>
      <c r="M43" s="48" t="s">
        <v>896</v>
      </c>
      <c r="N43" s="48" t="s">
        <v>896</v>
      </c>
      <c r="O43" s="25"/>
      <c r="P43" s="23"/>
      <c r="Y43" s="384"/>
      <c r="Z43" s="384"/>
    </row>
    <row r="44" spans="1:26" s="18" customFormat="1" ht="29.25" hidden="1" customHeight="1">
      <c r="A44" s="21">
        <v>37</v>
      </c>
      <c r="B44" s="367" t="s">
        <v>896</v>
      </c>
      <c r="C44" s="368" t="s">
        <v>896</v>
      </c>
      <c r="D44" s="369" t="s">
        <v>896</v>
      </c>
      <c r="E44" s="369" t="s">
        <v>896</v>
      </c>
      <c r="F44" s="370" t="s">
        <v>896</v>
      </c>
      <c r="G44" s="351" t="s">
        <v>924</v>
      </c>
      <c r="H44" s="371" t="s">
        <v>896</v>
      </c>
      <c r="I44" s="21">
        <v>7</v>
      </c>
      <c r="J44" s="22" t="s">
        <v>176</v>
      </c>
      <c r="K44" s="23" t="s">
        <v>896</v>
      </c>
      <c r="L44" s="24" t="s">
        <v>896</v>
      </c>
      <c r="M44" s="48" t="s">
        <v>896</v>
      </c>
      <c r="N44" s="48" t="s">
        <v>896</v>
      </c>
      <c r="O44" s="25"/>
      <c r="P44" s="23"/>
      <c r="Y44" s="384"/>
      <c r="Z44" s="384"/>
    </row>
    <row r="45" spans="1:26" s="18" customFormat="1" ht="29.25" hidden="1" customHeight="1">
      <c r="A45" s="21">
        <v>38</v>
      </c>
      <c r="B45" s="367" t="s">
        <v>896</v>
      </c>
      <c r="C45" s="368" t="s">
        <v>896</v>
      </c>
      <c r="D45" s="369" t="s">
        <v>896</v>
      </c>
      <c r="E45" s="369" t="s">
        <v>896</v>
      </c>
      <c r="F45" s="370" t="s">
        <v>896</v>
      </c>
      <c r="G45" s="351" t="s">
        <v>924</v>
      </c>
      <c r="H45" s="371" t="s">
        <v>896</v>
      </c>
      <c r="I45" s="21">
        <v>8</v>
      </c>
      <c r="J45" s="22" t="s">
        <v>177</v>
      </c>
      <c r="K45" s="23" t="s">
        <v>896</v>
      </c>
      <c r="L45" s="24" t="s">
        <v>896</v>
      </c>
      <c r="M45" s="48" t="s">
        <v>896</v>
      </c>
      <c r="N45" s="48" t="s">
        <v>896</v>
      </c>
      <c r="O45" s="25"/>
      <c r="P45" s="23"/>
      <c r="Y45" s="384"/>
      <c r="Z45" s="384"/>
    </row>
    <row r="46" spans="1:26" ht="13.5" customHeight="1">
      <c r="A46" s="33"/>
      <c r="B46" s="33"/>
      <c r="C46" s="34"/>
      <c r="D46" s="55"/>
      <c r="E46" s="35"/>
      <c r="F46" s="370" t="s">
        <v>896</v>
      </c>
      <c r="G46" s="37"/>
      <c r="I46" s="38"/>
      <c r="J46" s="39"/>
      <c r="K46" s="40"/>
      <c r="L46" s="41"/>
      <c r="M46" s="51"/>
      <c r="N46" s="51"/>
      <c r="O46" s="42"/>
      <c r="P46" s="40"/>
    </row>
    <row r="47" spans="1:26" ht="14.25" customHeight="1">
      <c r="A47" s="29" t="s">
        <v>18</v>
      </c>
      <c r="B47" s="29"/>
      <c r="C47" s="29"/>
      <c r="D47" s="56"/>
      <c r="E47" s="49" t="s">
        <v>0</v>
      </c>
      <c r="F47" s="43" t="s">
        <v>1</v>
      </c>
      <c r="G47" s="26"/>
      <c r="H47" s="30" t="s">
        <v>2</v>
      </c>
      <c r="I47" s="30"/>
      <c r="J47" s="30"/>
      <c r="K47" s="30"/>
      <c r="M47" s="52" t="s">
        <v>3</v>
      </c>
      <c r="N47" s="53" t="s">
        <v>3</v>
      </c>
      <c r="O47" s="26" t="s">
        <v>3</v>
      </c>
      <c r="P47" s="29"/>
      <c r="Q47" s="31"/>
    </row>
    <row r="65536" spans="1:1">
      <c r="A65536" s="26" t="s">
        <v>621</v>
      </c>
    </row>
  </sheetData>
  <sortState ref="B8:F27">
    <sortCondition ref="F8:F27"/>
  </sortState>
  <mergeCells count="18">
    <mergeCell ref="A1:P1"/>
    <mergeCell ref="A2:P2"/>
    <mergeCell ref="A3:C3"/>
    <mergeCell ref="D3:E3"/>
    <mergeCell ref="F3:G3"/>
    <mergeCell ref="N5:P5"/>
    <mergeCell ref="N3:P3"/>
    <mergeCell ref="N4:P4"/>
    <mergeCell ref="F6:F7"/>
    <mergeCell ref="B6:B7"/>
    <mergeCell ref="C6:C7"/>
    <mergeCell ref="D6:D7"/>
    <mergeCell ref="I3:K3"/>
    <mergeCell ref="G6:G7"/>
    <mergeCell ref="A4:C4"/>
    <mergeCell ref="D4:E4"/>
    <mergeCell ref="A6:A7"/>
    <mergeCell ref="E6:E7"/>
  </mergeCells>
  <conditionalFormatting sqref="D1:D1048576">
    <cfRule type="containsText" dxfId="91" priority="1" operator="containsText" text="(F)">
      <formula>NOT(ISERROR(SEARCH("(F)",D1)))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codeName="Sayfa9">
    <tabColor rgb="FF00B0F0"/>
  </sheetPr>
  <dimension ref="A1:Z65536"/>
  <sheetViews>
    <sheetView view="pageBreakPreview" zoomScale="106" zoomScaleSheetLayoutView="106" workbookViewId="0">
      <selection activeCell="Y12" sqref="Y1:Y1048576"/>
    </sheetView>
  </sheetViews>
  <sheetFormatPr defaultRowHeight="12.75"/>
  <cols>
    <col min="1" max="1" width="6" style="87" customWidth="1"/>
    <col min="2" max="2" width="9.42578125" style="87" hidden="1" customWidth="1"/>
    <col min="3" max="3" width="7" style="87" customWidth="1"/>
    <col min="4" max="4" width="13.5703125" style="88" customWidth="1"/>
    <col min="5" max="5" width="18" style="87" customWidth="1"/>
    <col min="6" max="6" width="33.28515625" style="3" customWidth="1"/>
    <col min="7" max="10" width="9.42578125" style="3" customWidth="1"/>
    <col min="11" max="11" width="9.140625" style="89" customWidth="1"/>
    <col min="12" max="12" width="7.7109375" style="87" customWidth="1"/>
    <col min="13" max="13" width="9.42578125" style="3" customWidth="1"/>
    <col min="14" max="16384" width="9.140625" style="3"/>
  </cols>
  <sheetData>
    <row r="1" spans="1:26" ht="48.75" customHeight="1">
      <c r="A1" s="555" t="str">
        <f>'YARIŞMA BİLGİLERİ'!A2:K2</f>
        <v>Gençlik ve Spor Bakanlığı
Spor Genel Müdürlüğü
Spor Faaliyetleri Daire Başkanlığı</v>
      </c>
      <c r="B1" s="555"/>
      <c r="C1" s="555"/>
      <c r="D1" s="555"/>
      <c r="E1" s="555"/>
      <c r="F1" s="555"/>
      <c r="G1" s="555"/>
      <c r="H1" s="555"/>
      <c r="I1" s="555"/>
      <c r="J1" s="555"/>
      <c r="K1" s="555"/>
      <c r="L1" s="555"/>
      <c r="M1" s="555"/>
    </row>
    <row r="2" spans="1:26" ht="25.5" customHeight="1">
      <c r="A2" s="556" t="str">
        <f>'YARIŞMA BİLGİLERİ'!A14:K14</f>
        <v>2013-14 Öğretim Yılı Okullararası Puanlı  Atletizm Türkiye Birinciliği Yarışmaları</v>
      </c>
      <c r="B2" s="556"/>
      <c r="C2" s="556"/>
      <c r="D2" s="556"/>
      <c r="E2" s="556"/>
      <c r="F2" s="556"/>
      <c r="G2" s="556"/>
      <c r="H2" s="556"/>
      <c r="I2" s="556"/>
      <c r="J2" s="556"/>
      <c r="K2" s="556"/>
      <c r="L2" s="556"/>
      <c r="M2" s="556"/>
    </row>
    <row r="3" spans="1:26" s="4" customFormat="1" ht="27" customHeight="1">
      <c r="A3" s="561" t="s">
        <v>89</v>
      </c>
      <c r="B3" s="561"/>
      <c r="C3" s="561"/>
      <c r="D3" s="559" t="s">
        <v>346</v>
      </c>
      <c r="E3" s="559"/>
      <c r="F3" s="417"/>
      <c r="G3" s="585"/>
      <c r="H3" s="585"/>
      <c r="I3" s="417"/>
      <c r="J3" s="418"/>
      <c r="K3" s="418"/>
      <c r="L3" s="418"/>
      <c r="M3" s="418"/>
    </row>
    <row r="4" spans="1:26" s="4" customFormat="1" ht="17.25" customHeight="1">
      <c r="A4" s="562" t="s">
        <v>90</v>
      </c>
      <c r="B4" s="562"/>
      <c r="C4" s="562"/>
      <c r="D4" s="557" t="str">
        <f>'YARIŞMA BİLGİLERİ'!F21</f>
        <v>Yıldız Erkekler</v>
      </c>
      <c r="E4" s="557"/>
      <c r="F4" s="419" t="s">
        <v>428</v>
      </c>
      <c r="G4" s="420" t="s">
        <v>573</v>
      </c>
      <c r="H4" s="420"/>
      <c r="I4" s="421" t="s">
        <v>88</v>
      </c>
      <c r="J4" s="563" t="str">
        <f>VLOOKUP(D3,'YARIŞMA PROGRAMI'!B7:C21,2,0)</f>
        <v>31.Mayıs 2014 17.00</v>
      </c>
      <c r="K4" s="564"/>
      <c r="L4" s="564"/>
      <c r="M4" s="420"/>
    </row>
    <row r="5" spans="1:26" ht="15" customHeight="1">
      <c r="A5" s="5"/>
      <c r="B5" s="5"/>
      <c r="C5" s="5"/>
      <c r="D5" s="9"/>
      <c r="E5" s="6"/>
      <c r="F5" s="7"/>
      <c r="G5" s="8"/>
      <c r="H5" s="8"/>
      <c r="I5" s="8"/>
      <c r="J5" s="8"/>
      <c r="K5" s="552">
        <f ca="1">NOW()</f>
        <v>41791.860605208334</v>
      </c>
      <c r="L5" s="552"/>
    </row>
    <row r="6" spans="1:26" ht="15.75">
      <c r="A6" s="553" t="s">
        <v>6</v>
      </c>
      <c r="B6" s="553"/>
      <c r="C6" s="558" t="s">
        <v>73</v>
      </c>
      <c r="D6" s="558" t="s">
        <v>92</v>
      </c>
      <c r="E6" s="553" t="s">
        <v>7</v>
      </c>
      <c r="F6" s="553" t="s">
        <v>178</v>
      </c>
      <c r="G6" s="554" t="s">
        <v>592</v>
      </c>
      <c r="H6" s="554"/>
      <c r="I6" s="554"/>
      <c r="J6" s="554"/>
      <c r="K6" s="560" t="s">
        <v>8</v>
      </c>
      <c r="L6" s="560" t="s">
        <v>138</v>
      </c>
      <c r="M6" s="560" t="s">
        <v>9</v>
      </c>
    </row>
    <row r="7" spans="1:26" ht="21" customHeight="1">
      <c r="A7" s="553"/>
      <c r="B7" s="553"/>
      <c r="C7" s="558"/>
      <c r="D7" s="558"/>
      <c r="E7" s="553"/>
      <c r="F7" s="553"/>
      <c r="G7" s="230">
        <v>1</v>
      </c>
      <c r="H7" s="230">
        <v>2</v>
      </c>
      <c r="I7" s="230">
        <v>3</v>
      </c>
      <c r="J7" s="230">
        <v>4</v>
      </c>
      <c r="K7" s="560"/>
      <c r="L7" s="560"/>
      <c r="M7" s="560"/>
    </row>
    <row r="8" spans="1:26" s="81" customFormat="1" ht="37.5" customHeight="1">
      <c r="A8" s="91">
        <v>1</v>
      </c>
      <c r="B8" s="92" t="s">
        <v>370</v>
      </c>
      <c r="C8" s="93">
        <f>IF(ISERROR(VLOOKUP(B8,'KAYIT LİSTESİ'!$B$4:$H$1022,3,0)),"",(VLOOKUP(B8,'KAYIT LİSTESİ'!$B$4:$H$1022,3,0)))</f>
        <v>261</v>
      </c>
      <c r="D8" s="94" t="str">
        <f>IF(ISERROR(VLOOKUP(B8,'KAYIT LİSTESİ'!$B$4:$H$1022,4,0)),"",(VLOOKUP(B8,'KAYIT LİSTESİ'!$B$4:$H$1022,4,0)))</f>
        <v>-</v>
      </c>
      <c r="E8" s="193" t="str">
        <f>IF(ISERROR(VLOOKUP(B8,'KAYIT LİSTESİ'!$B$4:$H$1022,5,0)),"",(VLOOKUP(B8,'KAYIT LİSTESİ'!$B$4:$H$1022,5,0)))</f>
        <v>MESUT EYERTAŞ (F)</v>
      </c>
      <c r="F8" s="193" t="str">
        <f>IF(ISERROR(VLOOKUP(B8,'KAYIT LİSTESİ'!$B$4:$H$1022,6,0)),"",(VLOOKUP(B8,'KAYIT LİSTESİ'!$B$4:$H$1022,6,0)))</f>
        <v>HUN ORTAOKULU</v>
      </c>
      <c r="G8" s="179">
        <v>3495</v>
      </c>
      <c r="H8" s="179">
        <v>3695</v>
      </c>
      <c r="I8" s="179">
        <v>4268</v>
      </c>
      <c r="J8" s="224">
        <v>4293</v>
      </c>
      <c r="K8" s="301">
        <f t="shared" ref="K8:K30" si="0">IF(COUNT(G8:J8)=0,"",MAX(G8:J8))</f>
        <v>4293</v>
      </c>
      <c r="L8" s="300"/>
      <c r="M8" s="298"/>
      <c r="Z8" s="388"/>
    </row>
    <row r="9" spans="1:26" s="81" customFormat="1" ht="37.5" customHeight="1">
      <c r="A9" s="91">
        <v>2</v>
      </c>
      <c r="B9" s="92" t="s">
        <v>355</v>
      </c>
      <c r="C9" s="93">
        <f>IF(ISERROR(VLOOKUP(B9,'KAYIT LİSTESİ'!$B$4:$H$1022,3,0)),"",(VLOOKUP(B9,'KAYIT LİSTESİ'!$B$4:$H$1022,3,0)))</f>
        <v>118</v>
      </c>
      <c r="D9" s="94">
        <f>IF(ISERROR(VLOOKUP(B9,'KAYIT LİSTESİ'!$B$4:$H$1022,4,0)),"",(VLOOKUP(B9,'KAYIT LİSTESİ'!$B$4:$H$1022,4,0)))</f>
        <v>36526</v>
      </c>
      <c r="E9" s="193" t="str">
        <f>IF(ISERROR(VLOOKUP(B9,'KAYIT LİSTESİ'!$B$4:$H$1022,5,0)),"",(VLOOKUP(B9,'KAYIT LİSTESİ'!$B$4:$H$1022,5,0)))</f>
        <v>ÖKKEŞ FURKAN KARAKUZULU</v>
      </c>
      <c r="F9" s="193" t="str">
        <f>IF(ISERROR(VLOOKUP(B9,'KAYIT LİSTESİ'!$B$4:$H$1022,6,0)),"",(VLOOKUP(B9,'KAYIT LİSTESİ'!$B$4:$H$1022,6,0)))</f>
        <v>GAZİANTEP HATİCE BÜYÜKBEŞE ORT.</v>
      </c>
      <c r="G9" s="179" t="s">
        <v>911</v>
      </c>
      <c r="H9" s="179">
        <v>3936</v>
      </c>
      <c r="I9" s="179">
        <v>3060</v>
      </c>
      <c r="J9" s="224">
        <v>3145</v>
      </c>
      <c r="K9" s="301">
        <f t="shared" si="0"/>
        <v>3936</v>
      </c>
      <c r="L9" s="300">
        <f>IF(LEN(K9)&gt;0,VLOOKUP(K9,Puanlar!$AD$4:$AF$110,3)-IF(COUNTIF(Puanlar!$AD$4:$AF$110,K9)=0,0,0)," ")</f>
        <v>58</v>
      </c>
      <c r="M9" s="298"/>
      <c r="Z9" s="387"/>
    </row>
    <row r="10" spans="1:26" s="81" customFormat="1" ht="37.5" customHeight="1">
      <c r="A10" s="91">
        <v>3</v>
      </c>
      <c r="B10" s="92" t="s">
        <v>368</v>
      </c>
      <c r="C10" s="93">
        <f>IF(ISERROR(VLOOKUP(B10,'KAYIT LİSTESİ'!$B$4:$H$1022,3,0)),"",(VLOOKUP(B10,'KAYIT LİSTESİ'!$B$4:$H$1022,3,0)))</f>
        <v>259</v>
      </c>
      <c r="D10" s="94">
        <f>IF(ISERROR(VLOOKUP(B10,'KAYIT LİSTESİ'!$B$4:$H$1022,4,0)),"",(VLOOKUP(B10,'KAYIT LİSTESİ'!$B$4:$H$1022,4,0)))</f>
        <v>36731</v>
      </c>
      <c r="E10" s="193" t="str">
        <f>IF(ISERROR(VLOOKUP(B10,'KAYIT LİSTESİ'!$B$4:$H$1022,5,0)),"",(VLOOKUP(B10,'KAYIT LİSTESİ'!$B$4:$H$1022,5,0)))</f>
        <v>BERKAY MAĞDEN (F)</v>
      </c>
      <c r="F10" s="193" t="str">
        <f>IF(ISERROR(VLOOKUP(B10,'KAYIT LİSTESİ'!$B$4:$H$1022,6,0)),"",(VLOOKUP(B10,'KAYIT LİSTESİ'!$B$4:$H$1022,6,0)))</f>
        <v>BAYADI ORTAOKULU</v>
      </c>
      <c r="G10" s="179">
        <v>3783</v>
      </c>
      <c r="H10" s="179">
        <v>3712</v>
      </c>
      <c r="I10" s="179">
        <v>3762</v>
      </c>
      <c r="J10" s="224" t="s">
        <v>911</v>
      </c>
      <c r="K10" s="301">
        <f t="shared" si="0"/>
        <v>3783</v>
      </c>
      <c r="L10" s="300"/>
      <c r="M10" s="298"/>
      <c r="Z10" s="387"/>
    </row>
    <row r="11" spans="1:26" s="81" customFormat="1" ht="37.5" customHeight="1">
      <c r="A11" s="91">
        <v>4</v>
      </c>
      <c r="B11" s="92" t="s">
        <v>369</v>
      </c>
      <c r="C11" s="93">
        <f>IF(ISERROR(VLOOKUP(B11,'KAYIT LİSTESİ'!$B$4:$H$1022,3,0)),"",(VLOOKUP(B11,'KAYIT LİSTESİ'!$B$4:$H$1022,3,0)))</f>
        <v>260</v>
      </c>
      <c r="D11" s="94">
        <f>IF(ISERROR(VLOOKUP(B11,'KAYIT LİSTESİ'!$B$4:$H$1022,4,0)),"",(VLOOKUP(B11,'KAYIT LİSTESİ'!$B$4:$H$1022,4,0)))</f>
        <v>36716</v>
      </c>
      <c r="E11" s="193" t="str">
        <f>IF(ISERROR(VLOOKUP(B11,'KAYIT LİSTESİ'!$B$4:$H$1022,5,0)),"",(VLOOKUP(B11,'KAYIT LİSTESİ'!$B$4:$H$1022,5,0)))</f>
        <v>OZAN ÇIMAR (F)</v>
      </c>
      <c r="F11" s="193" t="str">
        <f>IF(ISERROR(VLOOKUP(B11,'KAYIT LİSTESİ'!$B$4:$H$1022,6,0)),"",(VLOOKUP(B11,'KAYIT LİSTESİ'!$B$4:$H$1022,6,0)))</f>
        <v>NAMIK KEMAL ORTAOKULU</v>
      </c>
      <c r="G11" s="179" t="s">
        <v>911</v>
      </c>
      <c r="H11" s="179">
        <v>3664</v>
      </c>
      <c r="I11" s="179">
        <v>3693</v>
      </c>
      <c r="J11" s="224" t="s">
        <v>911</v>
      </c>
      <c r="K11" s="301">
        <f t="shared" si="0"/>
        <v>3693</v>
      </c>
      <c r="L11" s="300"/>
      <c r="M11" s="298"/>
      <c r="Z11" s="387"/>
    </row>
    <row r="12" spans="1:26" s="81" customFormat="1" ht="37.5" customHeight="1">
      <c r="A12" s="91">
        <v>5</v>
      </c>
      <c r="B12" s="92" t="s">
        <v>364</v>
      </c>
      <c r="C12" s="93">
        <f>IF(ISERROR(VLOOKUP(B12,'KAYIT LİSTESİ'!$B$4:$H$1022,3,0)),"",(VLOOKUP(B12,'KAYIT LİSTESİ'!$B$4:$H$1022,3,0)))</f>
        <v>255</v>
      </c>
      <c r="D12" s="94">
        <f>IF(ISERROR(VLOOKUP(B12,'KAYIT LİSTESİ'!$B$4:$H$1022,4,0)),"",(VLOOKUP(B12,'KAYIT LİSTESİ'!$B$4:$H$1022,4,0)))</f>
        <v>36772</v>
      </c>
      <c r="E12" s="193" t="str">
        <f>IF(ISERROR(VLOOKUP(B12,'KAYIT LİSTESİ'!$B$4:$H$1022,5,0)),"",(VLOOKUP(B12,'KAYIT LİSTESİ'!$B$4:$H$1022,5,0)))</f>
        <v>FURKAN KIZGIN (F)</v>
      </c>
      <c r="F12" s="193" t="str">
        <f>IF(ISERROR(VLOOKUP(B12,'KAYIT LİSTESİ'!$B$4:$H$1022,6,0)),"",(VLOOKUP(B12,'KAYIT LİSTESİ'!$B$4:$H$1022,6,0)))</f>
        <v>HOCABEY TOKİ ORTAOKULU</v>
      </c>
      <c r="G12" s="179">
        <v>3371</v>
      </c>
      <c r="H12" s="179">
        <v>3500</v>
      </c>
      <c r="I12" s="179">
        <v>3479</v>
      </c>
      <c r="J12" s="224">
        <v>3138</v>
      </c>
      <c r="K12" s="301">
        <f t="shared" si="0"/>
        <v>3500</v>
      </c>
      <c r="L12" s="300"/>
      <c r="M12" s="298"/>
      <c r="Z12" s="387"/>
    </row>
    <row r="13" spans="1:26" s="81" customFormat="1" ht="37.5" customHeight="1">
      <c r="A13" s="91">
        <v>6</v>
      </c>
      <c r="B13" s="92" t="s">
        <v>365</v>
      </c>
      <c r="C13" s="93">
        <f>IF(ISERROR(VLOOKUP(B13,'KAYIT LİSTESİ'!$B$4:$H$1022,3,0)),"",(VLOOKUP(B13,'KAYIT LİSTESİ'!$B$4:$H$1022,3,0)))</f>
        <v>256</v>
      </c>
      <c r="D13" s="94">
        <f>IF(ISERROR(VLOOKUP(B13,'KAYIT LİSTESİ'!$B$4:$H$1022,4,0)),"",(VLOOKUP(B13,'KAYIT LİSTESİ'!$B$4:$H$1022,4,0)))</f>
        <v>36594</v>
      </c>
      <c r="E13" s="193" t="str">
        <f>IF(ISERROR(VLOOKUP(B13,'KAYIT LİSTESİ'!$B$4:$H$1022,5,0)),"",(VLOOKUP(B13,'KAYIT LİSTESİ'!$B$4:$H$1022,5,0)))</f>
        <v>EMRE GÜDÜK (F)</v>
      </c>
      <c r="F13" s="193" t="str">
        <f>IF(ISERROR(VLOOKUP(B13,'KAYIT LİSTESİ'!$B$4:$H$1022,6,0)),"",(VLOOKUP(B13,'KAYIT LİSTESİ'!$B$4:$H$1022,6,0)))</f>
        <v xml:space="preserve">EYNESİL ŞEHİT ŞAHİN ABANOZ ORTAOKULU </v>
      </c>
      <c r="G13" s="179">
        <v>3318</v>
      </c>
      <c r="H13" s="179">
        <v>3344</v>
      </c>
      <c r="I13" s="179">
        <v>3318</v>
      </c>
      <c r="J13" s="224">
        <v>3117</v>
      </c>
      <c r="K13" s="301">
        <f t="shared" si="0"/>
        <v>3344</v>
      </c>
      <c r="L13" s="300"/>
      <c r="M13" s="298"/>
      <c r="Z13" s="387"/>
    </row>
    <row r="14" spans="1:26" s="81" customFormat="1" ht="37.5" customHeight="1">
      <c r="A14" s="91">
        <v>7</v>
      </c>
      <c r="B14" s="92" t="s">
        <v>352</v>
      </c>
      <c r="C14" s="93">
        <f>IF(ISERROR(VLOOKUP(B14,'KAYIT LİSTESİ'!$B$4:$H$1022,3,0)),"",(VLOOKUP(B14,'KAYIT LİSTESİ'!$B$4:$H$1022,3,0)))</f>
        <v>289</v>
      </c>
      <c r="D14" s="94">
        <f>IF(ISERROR(VLOOKUP(B14,'KAYIT LİSTESİ'!$B$4:$H$1022,4,0)),"",(VLOOKUP(B14,'KAYIT LİSTESİ'!$B$4:$H$1022,4,0)))</f>
        <v>36585</v>
      </c>
      <c r="E14" s="193" t="str">
        <f>IF(ISERROR(VLOOKUP(B14,'KAYIT LİSTESİ'!$B$4:$H$1022,5,0)),"",(VLOOKUP(B14,'KAYIT LİSTESİ'!$B$4:$H$1022,5,0)))</f>
        <v>Y.SELİM PİŞGİN</v>
      </c>
      <c r="F14" s="193" t="str">
        <f>IF(ISERROR(VLOOKUP(B14,'KAYIT LİSTESİ'!$B$4:$H$1022,6,0)),"",(VLOOKUP(B14,'KAYIT LİSTESİ'!$B$4:$H$1022,6,0)))</f>
        <v>İZMİR-EVİN LEBLEBİCİOĞLU ORTAOKULU</v>
      </c>
      <c r="G14" s="179">
        <v>2571</v>
      </c>
      <c r="H14" s="179">
        <v>3251</v>
      </c>
      <c r="I14" s="179">
        <v>3276</v>
      </c>
      <c r="J14" s="224">
        <v>3180</v>
      </c>
      <c r="K14" s="301">
        <f t="shared" si="0"/>
        <v>3276</v>
      </c>
      <c r="L14" s="300">
        <f>IF(LEN(K14)&gt;0,VLOOKUP(K14,Puanlar!$AD$4:$AF$110,3)-IF(COUNTIF(Puanlar!$AD$4:$AF$110,K14)=0,0,0)," ")</f>
        <v>45</v>
      </c>
      <c r="M14" s="298"/>
      <c r="Z14" s="387"/>
    </row>
    <row r="15" spans="1:26" s="81" customFormat="1" ht="43.5" customHeight="1">
      <c r="A15" s="91">
        <v>8</v>
      </c>
      <c r="B15" s="92" t="s">
        <v>359</v>
      </c>
      <c r="C15" s="93">
        <f>IF(ISERROR(VLOOKUP(B15,'KAYIT LİSTESİ'!$B$4:$H$1022,3,0)),"",(VLOOKUP(B15,'KAYIT LİSTESİ'!$B$4:$H$1022,3,0)))</f>
        <v>140</v>
      </c>
      <c r="D15" s="94">
        <f>IF(ISERROR(VLOOKUP(B15,'KAYIT LİSTESİ'!$B$4:$H$1022,4,0)),"",(VLOOKUP(B15,'KAYIT LİSTESİ'!$B$4:$H$1022,4,0)))</f>
        <v>36647</v>
      </c>
      <c r="E15" s="193" t="str">
        <f>IF(ISERROR(VLOOKUP(B15,'KAYIT LİSTESİ'!$B$4:$H$1022,5,0)),"",(VLOOKUP(B15,'KAYIT LİSTESİ'!$B$4:$H$1022,5,0)))</f>
        <v>KADİR KILIÇ</v>
      </c>
      <c r="F15" s="193" t="str">
        <f>IF(ISERROR(VLOOKUP(B15,'KAYIT LİSTESİ'!$B$4:$H$1022,6,0)),"",(VLOOKUP(B15,'KAYIT LİSTESİ'!$B$4:$H$1022,6,0)))</f>
        <v>İZMİR-ŞEHİT TEĞMEN MURAT ARSLANTÜRK ORTAOKULU</v>
      </c>
      <c r="G15" s="179">
        <v>3124</v>
      </c>
      <c r="H15" s="179">
        <v>3248</v>
      </c>
      <c r="I15" s="179">
        <v>2823</v>
      </c>
      <c r="J15" s="224" t="s">
        <v>911</v>
      </c>
      <c r="K15" s="301">
        <f t="shared" si="0"/>
        <v>3248</v>
      </c>
      <c r="L15" s="300">
        <f>IF(LEN(K15)&gt;0,VLOOKUP(K15,Puanlar!$AD$4:$AF$110,3)-IF(COUNTIF(Puanlar!$AD$4:$AF$110,K15)=0,0,0)," ")</f>
        <v>44</v>
      </c>
      <c r="M15" s="298"/>
      <c r="Z15" s="387"/>
    </row>
    <row r="16" spans="1:26" s="81" customFormat="1" ht="37.5" customHeight="1">
      <c r="A16" s="91">
        <v>9</v>
      </c>
      <c r="B16" s="92" t="s">
        <v>357</v>
      </c>
      <c r="C16" s="93">
        <f>IF(ISERROR(VLOOKUP(B16,'KAYIT LİSTESİ'!$B$4:$H$1022,3,0)),"",(VLOOKUP(B16,'KAYIT LİSTESİ'!$B$4:$H$1022,3,0)))</f>
        <v>89</v>
      </c>
      <c r="D16" s="94">
        <f>IF(ISERROR(VLOOKUP(B16,'KAYIT LİSTESİ'!$B$4:$H$1022,4,0)),"",(VLOOKUP(B16,'KAYIT LİSTESİ'!$B$4:$H$1022,4,0)))</f>
        <v>36526</v>
      </c>
      <c r="E16" s="193" t="str">
        <f>IF(ISERROR(VLOOKUP(B16,'KAYIT LİSTESİ'!$B$4:$H$1022,5,0)),"",(VLOOKUP(B16,'KAYIT LİSTESİ'!$B$4:$H$1022,5,0)))</f>
        <v>ALPEREN KILIÇARSLAN</v>
      </c>
      <c r="F16" s="193" t="str">
        <f>IF(ISERROR(VLOOKUP(B16,'KAYIT LİSTESİ'!$B$4:$H$1022,6,0)),"",(VLOOKUP(B16,'KAYIT LİSTESİ'!$B$4:$H$1022,6,0)))</f>
        <v>ANKARA MEHMET EMİN YURDAKUL ORTAOKULU</v>
      </c>
      <c r="G16" s="179">
        <v>3148</v>
      </c>
      <c r="H16" s="179" t="s">
        <v>911</v>
      </c>
      <c r="I16" s="179">
        <v>3190</v>
      </c>
      <c r="J16" s="224">
        <v>3244</v>
      </c>
      <c r="K16" s="301">
        <f t="shared" si="0"/>
        <v>3244</v>
      </c>
      <c r="L16" s="300">
        <f>IF(LEN(K16)&gt;0,VLOOKUP(K16,Puanlar!$AD$4:$AF$110,3)-IF(COUNTIF(Puanlar!$AD$4:$AF$110,K16)=0,0,0)," ")</f>
        <v>44</v>
      </c>
      <c r="M16" s="298"/>
      <c r="Z16" s="387"/>
    </row>
    <row r="17" spans="1:26" s="81" customFormat="1" ht="37.5" customHeight="1">
      <c r="A17" s="91">
        <v>10</v>
      </c>
      <c r="B17" s="92" t="s">
        <v>367</v>
      </c>
      <c r="C17" s="93">
        <f>IF(ISERROR(VLOOKUP(B17,'KAYIT LİSTESİ'!$B$4:$H$1022,3,0)),"",(VLOOKUP(B17,'KAYIT LİSTESİ'!$B$4:$H$1022,3,0)))</f>
        <v>258</v>
      </c>
      <c r="D17" s="94">
        <f>IF(ISERROR(VLOOKUP(B17,'KAYIT LİSTESİ'!$B$4:$H$1022,4,0)),"",(VLOOKUP(B17,'KAYIT LİSTESİ'!$B$4:$H$1022,4,0)))</f>
        <v>36797</v>
      </c>
      <c r="E17" s="193" t="str">
        <f>IF(ISERROR(VLOOKUP(B17,'KAYIT LİSTESİ'!$B$4:$H$1022,5,0)),"",(VLOOKUP(B17,'KAYIT LİSTESİ'!$B$4:$H$1022,5,0)))</f>
        <v>ABDÜLKADİR YANILMA (F)</v>
      </c>
      <c r="F17" s="193" t="str">
        <f>IF(ISERROR(VLOOKUP(B17,'KAYIT LİSTESİ'!$B$4:$H$1022,6,0)),"",(VLOOKUP(B17,'KAYIT LİSTESİ'!$B$4:$H$1022,6,0)))</f>
        <v>KUŞADASI PAKİZE KAMİL ÇAĞLAYAN ORTAOKULU</v>
      </c>
      <c r="G17" s="179">
        <v>2868</v>
      </c>
      <c r="H17" s="179">
        <v>3141</v>
      </c>
      <c r="I17" s="179">
        <v>3086</v>
      </c>
      <c r="J17" s="224">
        <v>2899</v>
      </c>
      <c r="K17" s="301">
        <f t="shared" si="0"/>
        <v>3141</v>
      </c>
      <c r="L17" s="300"/>
      <c r="M17" s="298"/>
      <c r="Z17" s="387"/>
    </row>
    <row r="18" spans="1:26" s="81" customFormat="1" ht="37.5" customHeight="1">
      <c r="A18" s="91">
        <v>11</v>
      </c>
      <c r="B18" s="92" t="s">
        <v>362</v>
      </c>
      <c r="C18" s="93">
        <f>IF(ISERROR(VLOOKUP(B18,'KAYIT LİSTESİ'!$B$4:$H$1022,3,0)),"",(VLOOKUP(B18,'KAYIT LİSTESİ'!$B$4:$H$1022,3,0)))</f>
        <v>107</v>
      </c>
      <c r="D18" s="94">
        <f>IF(ISERROR(VLOOKUP(B18,'KAYIT LİSTESİ'!$B$4:$H$1022,4,0)),"",(VLOOKUP(B18,'KAYIT LİSTESİ'!$B$4:$H$1022,4,0)))</f>
        <v>36526</v>
      </c>
      <c r="E18" s="193" t="str">
        <f>IF(ISERROR(VLOOKUP(B18,'KAYIT LİSTESİ'!$B$4:$H$1022,5,0)),"",(VLOOKUP(B18,'KAYIT LİSTESİ'!$B$4:$H$1022,5,0)))</f>
        <v>ALPEREN ÖZÇELİK</v>
      </c>
      <c r="F18" s="193" t="str">
        <f>IF(ISERROR(VLOOKUP(B18,'KAYIT LİSTESİ'!$B$4:$H$1022,6,0)),"",(VLOOKUP(B18,'KAYIT LİSTESİ'!$B$4:$H$1022,6,0)))</f>
        <v>ESKİŞEHİR-ŞEHİT ALİ GAFFAR OKKAN ORTAOKULU</v>
      </c>
      <c r="G18" s="179">
        <v>2524</v>
      </c>
      <c r="H18" s="179">
        <v>2849</v>
      </c>
      <c r="I18" s="179">
        <v>2931</v>
      </c>
      <c r="J18" s="224">
        <v>3114</v>
      </c>
      <c r="K18" s="301">
        <f t="shared" si="0"/>
        <v>3114</v>
      </c>
      <c r="L18" s="300">
        <f>IF(LEN(K18)&gt;0,VLOOKUP(K18,Puanlar!$AD$4:$AF$110,3)-IF(COUNTIF(Puanlar!$AD$4:$AF$110,K18)=0,0,0)," ")</f>
        <v>42</v>
      </c>
      <c r="M18" s="298"/>
      <c r="Z18" s="387"/>
    </row>
    <row r="19" spans="1:26" s="81" customFormat="1" ht="37.5" customHeight="1">
      <c r="A19" s="91">
        <v>12</v>
      </c>
      <c r="B19" s="92" t="s">
        <v>356</v>
      </c>
      <c r="C19" s="93">
        <f>IF(ISERROR(VLOOKUP(B19,'KAYIT LİSTESİ'!$B$4:$H$1022,3,0)),"",(VLOOKUP(B19,'KAYIT LİSTESİ'!$B$4:$H$1022,3,0)))</f>
        <v>100</v>
      </c>
      <c r="D19" s="94">
        <f>IF(ISERROR(VLOOKUP(B19,'KAYIT LİSTESİ'!$B$4:$H$1022,4,0)),"",(VLOOKUP(B19,'KAYIT LİSTESİ'!$B$4:$H$1022,4,0)))</f>
        <v>36864</v>
      </c>
      <c r="E19" s="193" t="str">
        <f>IF(ISERROR(VLOOKUP(B19,'KAYIT LİSTESİ'!$B$4:$H$1022,5,0)),"",(VLOOKUP(B19,'KAYIT LİSTESİ'!$B$4:$H$1022,5,0)))</f>
        <v>MERT BOZACI</v>
      </c>
      <c r="F19" s="193" t="str">
        <f>IF(ISERROR(VLOOKUP(B19,'KAYIT LİSTESİ'!$B$4:$H$1022,6,0)),"",(VLOOKUP(B19,'KAYIT LİSTESİ'!$B$4:$H$1022,6,0)))</f>
        <v>BURSA ZÜBEYDE HANIM ORTAOKULU</v>
      </c>
      <c r="G19" s="179">
        <v>3093</v>
      </c>
      <c r="H19" s="179">
        <v>2418</v>
      </c>
      <c r="I19" s="179">
        <v>2642</v>
      </c>
      <c r="J19" s="224">
        <v>3024</v>
      </c>
      <c r="K19" s="301">
        <f t="shared" si="0"/>
        <v>3093</v>
      </c>
      <c r="L19" s="300">
        <f>IF(LEN(K19)&gt;0,VLOOKUP(K19,Puanlar!$AD$4:$AF$110,3)-IF(COUNTIF(Puanlar!$AD$4:$AF$110,K19)=0,0,0)," ")</f>
        <v>41</v>
      </c>
      <c r="M19" s="298"/>
      <c r="Z19" s="387"/>
    </row>
    <row r="20" spans="1:26" s="81" customFormat="1" ht="37.5" customHeight="1">
      <c r="A20" s="91">
        <v>13</v>
      </c>
      <c r="B20" s="92" t="s">
        <v>350</v>
      </c>
      <c r="C20" s="93">
        <f>IF(ISERROR(VLOOKUP(B20,'KAYIT LİSTESİ'!$B$4:$H$1022,3,0)),"",(VLOOKUP(B20,'KAYIT LİSTESİ'!$B$4:$H$1022,3,0)))</f>
        <v>87</v>
      </c>
      <c r="D20" s="94">
        <f>IF(ISERROR(VLOOKUP(B20,'KAYIT LİSTESİ'!$B$4:$H$1022,4,0)),"",(VLOOKUP(B20,'KAYIT LİSTESİ'!$B$4:$H$1022,4,0)))</f>
        <v>37072</v>
      </c>
      <c r="E20" s="193" t="str">
        <f>IF(ISERROR(VLOOKUP(B20,'KAYIT LİSTESİ'!$B$4:$H$1022,5,0)),"",(VLOOKUP(B20,'KAYIT LİSTESİ'!$B$4:$H$1022,5,0)))</f>
        <v>VEYSI KARDAŞ</v>
      </c>
      <c r="F20" s="193" t="str">
        <f>IF(ISERROR(VLOOKUP(B20,'KAYIT LİSTESİ'!$B$4:$H$1022,6,0)),"",(VLOOKUP(B20,'KAYIT LİSTESİ'!$B$4:$H$1022,6,0)))</f>
        <v>ADANA ŞEHIT İDRIS GÜLER ORTAOKULU</v>
      </c>
      <c r="G20" s="179">
        <v>3036</v>
      </c>
      <c r="H20" s="179" t="s">
        <v>911</v>
      </c>
      <c r="I20" s="179" t="s">
        <v>911</v>
      </c>
      <c r="J20" s="224">
        <v>1675</v>
      </c>
      <c r="K20" s="301">
        <f t="shared" si="0"/>
        <v>3036</v>
      </c>
      <c r="L20" s="300">
        <f>IF(LEN(K20)&gt;0,VLOOKUP(K20,Puanlar!$AD$4:$AF$110,3)-IF(COUNTIF(Puanlar!$AD$4:$AF$110,K20)=0,0,0)," ")</f>
        <v>40</v>
      </c>
      <c r="M20" s="298"/>
      <c r="Z20" s="387"/>
    </row>
    <row r="21" spans="1:26" s="81" customFormat="1" ht="37.5" customHeight="1">
      <c r="A21" s="91">
        <v>14</v>
      </c>
      <c r="B21" s="92" t="s">
        <v>358</v>
      </c>
      <c r="C21" s="93">
        <f>IF(ISERROR(VLOOKUP(B21,'KAYIT LİSTESİ'!$B$4:$H$1022,3,0)),"",(VLOOKUP(B21,'KAYIT LİSTESİ'!$B$4:$H$1022,3,0)))</f>
        <v>160</v>
      </c>
      <c r="D21" s="94">
        <f>IF(ISERROR(VLOOKUP(B21,'KAYIT LİSTESİ'!$B$4:$H$1022,4,0)),"",(VLOOKUP(B21,'KAYIT LİSTESİ'!$B$4:$H$1022,4,0)))</f>
        <v>36526</v>
      </c>
      <c r="E21" s="193" t="str">
        <f>IF(ISERROR(VLOOKUP(B21,'KAYIT LİSTESİ'!$B$4:$H$1022,5,0)),"",(VLOOKUP(B21,'KAYIT LİSTESİ'!$B$4:$H$1022,5,0)))</f>
        <v>BAYRAM TOPCU</v>
      </c>
      <c r="F21" s="193" t="str">
        <f>IF(ISERROR(VLOOKUP(B21,'KAYIT LİSTESİ'!$B$4:$H$1022,6,0)),"",(VLOOKUP(B21,'KAYIT LİSTESİ'!$B$4:$H$1022,6,0)))</f>
        <v>MERSİN-SİLİFKE ATATÜRK ORTAOKULU</v>
      </c>
      <c r="G21" s="179">
        <v>2853</v>
      </c>
      <c r="H21" s="179" t="s">
        <v>911</v>
      </c>
      <c r="I21" s="179">
        <v>2956</v>
      </c>
      <c r="J21" s="224">
        <v>2997</v>
      </c>
      <c r="K21" s="301">
        <f t="shared" si="0"/>
        <v>2997</v>
      </c>
      <c r="L21" s="300">
        <f>IF(LEN(K21)&gt;0,VLOOKUP(K21,Puanlar!$AD$4:$AF$110,3)-IF(COUNTIF(Puanlar!$AD$4:$AF$110,K21)=0,0,0)," ")</f>
        <v>39</v>
      </c>
      <c r="M21" s="298"/>
      <c r="Z21" s="387"/>
    </row>
    <row r="22" spans="1:26" s="81" customFormat="1" ht="37.5" customHeight="1">
      <c r="A22" s="91">
        <v>15</v>
      </c>
      <c r="B22" s="92" t="s">
        <v>366</v>
      </c>
      <c r="C22" s="93">
        <f>IF(ISERROR(VLOOKUP(B22,'KAYIT LİSTESİ'!$B$4:$H$1022,3,0)),"",(VLOOKUP(B22,'KAYIT LİSTESİ'!$B$4:$H$1022,3,0)))</f>
        <v>257</v>
      </c>
      <c r="D22" s="94">
        <f>IF(ISERROR(VLOOKUP(B22,'KAYIT LİSTESİ'!$B$4:$H$1022,4,0)),"",(VLOOKUP(B22,'KAYIT LİSTESİ'!$B$4:$H$1022,4,0)))</f>
        <v>36979</v>
      </c>
      <c r="E22" s="193" t="str">
        <f>IF(ISERROR(VLOOKUP(B22,'KAYIT LİSTESİ'!$B$4:$H$1022,5,0)),"",(VLOOKUP(B22,'KAYIT LİSTESİ'!$B$4:$H$1022,5,0)))</f>
        <v>EREN DAĞLI (F)</v>
      </c>
      <c r="F22" s="193" t="str">
        <f>IF(ISERROR(VLOOKUP(B22,'KAYIT LİSTESİ'!$B$4:$H$1022,6,0)),"",(VLOOKUP(B22,'KAYIT LİSTESİ'!$B$4:$H$1022,6,0)))</f>
        <v>ZONGULDAK YAYLA ORTAOKULU</v>
      </c>
      <c r="G22" s="179">
        <v>2931</v>
      </c>
      <c r="H22" s="179" t="s">
        <v>911</v>
      </c>
      <c r="I22" s="179">
        <v>2893</v>
      </c>
      <c r="J22" s="224">
        <v>2902</v>
      </c>
      <c r="K22" s="301">
        <f t="shared" si="0"/>
        <v>2931</v>
      </c>
      <c r="L22" s="300"/>
      <c r="M22" s="298"/>
      <c r="Z22" s="387"/>
    </row>
    <row r="23" spans="1:26" s="81" customFormat="1" ht="37.5" customHeight="1">
      <c r="A23" s="91">
        <v>16</v>
      </c>
      <c r="B23" s="92" t="s">
        <v>363</v>
      </c>
      <c r="C23" s="93">
        <f>IF(ISERROR(VLOOKUP(B23,'KAYIT LİSTESİ'!$B$4:$H$1022,3,0)),"",(VLOOKUP(B23,'KAYIT LİSTESİ'!$B$4:$H$1022,3,0)))</f>
        <v>154</v>
      </c>
      <c r="D23" s="94">
        <f>IF(ISERROR(VLOOKUP(B23,'KAYIT LİSTESİ'!$B$4:$H$1022,4,0)),"",(VLOOKUP(B23,'KAYIT LİSTESİ'!$B$4:$H$1022,4,0)))</f>
        <v>36530</v>
      </c>
      <c r="E23" s="193" t="str">
        <f>IF(ISERROR(VLOOKUP(B23,'KAYIT LİSTESİ'!$B$4:$H$1022,5,0)),"",(VLOOKUP(B23,'KAYIT LİSTESİ'!$B$4:$H$1022,5,0)))</f>
        <v>FARUK GENCER</v>
      </c>
      <c r="F23" s="193" t="str">
        <f>IF(ISERROR(VLOOKUP(B23,'KAYIT LİSTESİ'!$B$4:$H$1022,6,0)),"",(VLOOKUP(B23,'KAYIT LİSTESİ'!$B$4:$H$1022,6,0)))</f>
        <v>KKTC YAKIN DOĞU KOLEJİ</v>
      </c>
      <c r="G23" s="179" t="s">
        <v>911</v>
      </c>
      <c r="H23" s="179">
        <v>2853</v>
      </c>
      <c r="I23" s="179">
        <v>2344</v>
      </c>
      <c r="J23" s="224">
        <v>1935</v>
      </c>
      <c r="K23" s="301">
        <f t="shared" si="0"/>
        <v>2853</v>
      </c>
      <c r="L23" s="300">
        <f>IF(LEN(K23)&gt;0,VLOOKUP(K23,Puanlar!$AD$4:$AF$110,3)-IF(COUNTIF(Puanlar!$AD$4:$AF$110,K23)=0,0,0)," ")</f>
        <v>37</v>
      </c>
      <c r="M23" s="298"/>
      <c r="Z23" s="387"/>
    </row>
    <row r="24" spans="1:26" s="81" customFormat="1" ht="37.5" customHeight="1">
      <c r="A24" s="91">
        <v>17</v>
      </c>
      <c r="B24" s="92" t="s">
        <v>361</v>
      </c>
      <c r="C24" s="93">
        <f>IF(ISERROR(VLOOKUP(B24,'KAYIT LİSTESİ'!$B$4:$H$1022,3,0)),"",(VLOOKUP(B24,'KAYIT LİSTESİ'!$B$4:$H$1022,3,0)))</f>
        <v>150</v>
      </c>
      <c r="D24" s="94">
        <f>IF(ISERROR(VLOOKUP(B24,'KAYIT LİSTESİ'!$B$4:$H$1022,4,0)),"",(VLOOKUP(B24,'KAYIT LİSTESİ'!$B$4:$H$1022,4,0)))</f>
        <v>36706</v>
      </c>
      <c r="E24" s="193" t="str">
        <f>IF(ISERROR(VLOOKUP(B24,'KAYIT LİSTESİ'!$B$4:$H$1022,5,0)),"",(VLOOKUP(B24,'KAYIT LİSTESİ'!$B$4:$H$1022,5,0)))</f>
        <v>SEMİH ARIGAN</v>
      </c>
      <c r="F24" s="193" t="str">
        <f>IF(ISERROR(VLOOKUP(B24,'KAYIT LİSTESİ'!$B$4:$H$1022,6,0)),"",(VLOOKUP(B24,'KAYIT LİSTESİ'!$B$4:$H$1022,6,0)))</f>
        <v>KKTC OĞUZ VELİ ORTAOKULU</v>
      </c>
      <c r="G24" s="179" t="s">
        <v>911</v>
      </c>
      <c r="H24" s="179">
        <v>2774</v>
      </c>
      <c r="I24" s="179" t="s">
        <v>911</v>
      </c>
      <c r="J24" s="224">
        <v>2560</v>
      </c>
      <c r="K24" s="301">
        <f t="shared" si="0"/>
        <v>2774</v>
      </c>
      <c r="L24" s="300">
        <f>IF(LEN(K24)&gt;0,VLOOKUP(K24,Puanlar!$AD$4:$AF$110,3)-IF(COUNTIF(Puanlar!$AD$4:$AF$110,K24)=0,0,0)," ")</f>
        <v>35</v>
      </c>
      <c r="M24" s="298"/>
      <c r="Z24" s="387"/>
    </row>
    <row r="25" spans="1:26" s="81" customFormat="1" ht="37.5" customHeight="1">
      <c r="A25" s="91">
        <v>18</v>
      </c>
      <c r="B25" s="92" t="s">
        <v>349</v>
      </c>
      <c r="C25" s="93">
        <f>IF(ISERROR(VLOOKUP(B25,'KAYIT LİSTESİ'!$B$4:$H$1022,3,0)),"",(VLOOKUP(B25,'KAYIT LİSTESİ'!$B$4:$H$1022,3,0)))</f>
        <v>169</v>
      </c>
      <c r="D25" s="94">
        <f>IF(ISERROR(VLOOKUP(B25,'KAYIT LİSTESİ'!$B$4:$H$1022,4,0)),"",(VLOOKUP(B25,'KAYIT LİSTESİ'!$B$4:$H$1022,4,0)))</f>
        <v>36619</v>
      </c>
      <c r="E25" s="193" t="str">
        <f>IF(ISERROR(VLOOKUP(B25,'KAYIT LİSTESİ'!$B$4:$H$1022,5,0)),"",(VLOOKUP(B25,'KAYIT LİSTESİ'!$B$4:$H$1022,5,0)))</f>
        <v>MURAT VURAL</v>
      </c>
      <c r="F25" s="193" t="str">
        <f>IF(ISERROR(VLOOKUP(B25,'KAYIT LİSTESİ'!$B$4:$H$1022,6,0)),"",(VLOOKUP(B25,'KAYIT LİSTESİ'!$B$4:$H$1022,6,0)))</f>
        <v>MUŞ NAMIK KEMAL YBO</v>
      </c>
      <c r="G25" s="179">
        <v>2433</v>
      </c>
      <c r="H25" s="179" t="s">
        <v>574</v>
      </c>
      <c r="I25" s="179" t="s">
        <v>574</v>
      </c>
      <c r="J25" s="224" t="s">
        <v>574</v>
      </c>
      <c r="K25" s="301">
        <f t="shared" si="0"/>
        <v>2433</v>
      </c>
      <c r="L25" s="300">
        <f>IF(LEN(K25)&gt;0,VLOOKUP(K25,Puanlar!$AD$4:$AF$110,3)-IF(COUNTIF(Puanlar!$AD$4:$AF$110,K25)=0,0,0)," ")</f>
        <v>28</v>
      </c>
      <c r="M25" s="298"/>
      <c r="Z25" s="387"/>
    </row>
    <row r="26" spans="1:26" s="81" customFormat="1" ht="37.5" customHeight="1">
      <c r="A26" s="91">
        <v>19</v>
      </c>
      <c r="B26" s="92" t="s">
        <v>354</v>
      </c>
      <c r="C26" s="93">
        <f>IF(ISERROR(VLOOKUP(B26,'KAYIT LİSTESİ'!$B$4:$H$1022,3,0)),"",(VLOOKUP(B26,'KAYIT LİSTESİ'!$B$4:$H$1022,3,0)))</f>
        <v>173</v>
      </c>
      <c r="D26" s="94">
        <f>IF(ISERROR(VLOOKUP(B26,'KAYIT LİSTESİ'!$B$4:$H$1022,4,0)),"",(VLOOKUP(B26,'KAYIT LİSTESİ'!$B$4:$H$1022,4,0)))</f>
        <v>36821</v>
      </c>
      <c r="E26" s="193" t="str">
        <f>IF(ISERROR(VLOOKUP(B26,'KAYIT LİSTESİ'!$B$4:$H$1022,5,0)),"",(VLOOKUP(B26,'KAYIT LİSTESİ'!$B$4:$H$1022,5,0)))</f>
        <v>AHMET PERÇIN</v>
      </c>
      <c r="F26" s="193" t="str">
        <f>IF(ISERROR(VLOOKUP(B26,'KAYIT LİSTESİ'!$B$4:$H$1022,6,0)),"",(VLOOKUP(B26,'KAYIT LİSTESİ'!$B$4:$H$1022,6,0)))</f>
        <v>SAMSUN- İLKADIM TICARET VE SANAYI ODASI  ORTAOKULU</v>
      </c>
      <c r="G26" s="179">
        <v>2323</v>
      </c>
      <c r="H26" s="179">
        <v>2018</v>
      </c>
      <c r="I26" s="179">
        <v>2008</v>
      </c>
      <c r="J26" s="224" t="s">
        <v>911</v>
      </c>
      <c r="K26" s="301">
        <f t="shared" si="0"/>
        <v>2323</v>
      </c>
      <c r="L26" s="300">
        <f>IF(LEN(K26)&gt;0,VLOOKUP(K26,Puanlar!$AD$4:$AF$110,3)-IF(COUNTIF(Puanlar!$AD$4:$AF$110,K26)=0,0,0)," ")</f>
        <v>25</v>
      </c>
      <c r="M26" s="298"/>
      <c r="Z26" s="387"/>
    </row>
    <row r="27" spans="1:26" s="81" customFormat="1" ht="37.5" customHeight="1">
      <c r="A27" s="91">
        <v>20</v>
      </c>
      <c r="B27" s="92" t="s">
        <v>353</v>
      </c>
      <c r="C27" s="93">
        <f>IF(ISERROR(VLOOKUP(B27,'KAYIT LİSTESİ'!$B$4:$H$1022,3,0)),"",(VLOOKUP(B27,'KAYIT LİSTESİ'!$B$4:$H$1022,3,0)))</f>
        <v>134</v>
      </c>
      <c r="D27" s="94">
        <f>IF(ISERROR(VLOOKUP(B27,'KAYIT LİSTESİ'!$B$4:$H$1022,4,0)),"",(VLOOKUP(B27,'KAYIT LİSTESİ'!$B$4:$H$1022,4,0)))</f>
        <v>36595</v>
      </c>
      <c r="E27" s="193" t="str">
        <f>IF(ISERROR(VLOOKUP(B27,'KAYIT LİSTESİ'!$B$4:$H$1022,5,0)),"",(VLOOKUP(B27,'KAYIT LİSTESİ'!$B$4:$H$1022,5,0)))</f>
        <v>UĞUR KORKMAZ</v>
      </c>
      <c r="F27" s="193" t="str">
        <f>IF(ISERROR(VLOOKUP(B27,'KAYIT LİSTESİ'!$B$4:$H$1022,6,0)),"",(VLOOKUP(B27,'KAYIT LİSTESİ'!$B$4:$H$1022,6,0)))</f>
        <v>İSTANBUL-PENDİK 75.YIL MESUT YILMAZ ORTA O.</v>
      </c>
      <c r="G27" s="179">
        <v>2287</v>
      </c>
      <c r="H27" s="179">
        <v>2230</v>
      </c>
      <c r="I27" s="179">
        <v>2228</v>
      </c>
      <c r="J27" s="224" t="s">
        <v>911</v>
      </c>
      <c r="K27" s="301">
        <f t="shared" si="0"/>
        <v>2287</v>
      </c>
      <c r="L27" s="300">
        <f>IF(LEN(K27)&gt;0,VLOOKUP(K27,Puanlar!$AD$4:$AF$110,3)-IF(COUNTIF(Puanlar!$AD$4:$AF$110,K27)=0,0,0)," ")</f>
        <v>24</v>
      </c>
      <c r="M27" s="298"/>
      <c r="Z27" s="387"/>
    </row>
    <row r="28" spans="1:26" s="81" customFormat="1" ht="37.5" customHeight="1">
      <c r="A28" s="91">
        <v>21</v>
      </c>
      <c r="B28" s="92" t="s">
        <v>360</v>
      </c>
      <c r="C28" s="93">
        <f>IF(ISERROR(VLOOKUP(B28,'KAYIT LİSTESİ'!$B$4:$H$1022,3,0)),"",(VLOOKUP(B28,'KAYIT LİSTESİ'!$B$4:$H$1022,3,0)))</f>
        <v>196</v>
      </c>
      <c r="D28" s="94">
        <f>IF(ISERROR(VLOOKUP(B28,'KAYIT LİSTESİ'!$B$4:$H$1022,4,0)),"",(VLOOKUP(B28,'KAYIT LİSTESİ'!$B$4:$H$1022,4,0)))</f>
        <v>36750</v>
      </c>
      <c r="E28" s="193" t="str">
        <f>IF(ISERROR(VLOOKUP(B28,'KAYIT LİSTESİ'!$B$4:$H$1022,5,0)),"",(VLOOKUP(B28,'KAYIT LİSTESİ'!$B$4:$H$1022,5,0)))</f>
        <v>Rıdvan Emirhan AKIN</v>
      </c>
      <c r="F28" s="193" t="str">
        <f>IF(ISERROR(VLOOKUP(B28,'KAYIT LİSTESİ'!$B$4:$H$1022,6,0)),"",(VLOOKUP(B28,'KAYIT LİSTESİ'!$B$4:$H$1022,6,0)))</f>
        <v>SİVAS ZİYA GÖKALP O.O</v>
      </c>
      <c r="G28" s="179" t="s">
        <v>911</v>
      </c>
      <c r="H28" s="179" t="s">
        <v>911</v>
      </c>
      <c r="I28" s="179" t="s">
        <v>911</v>
      </c>
      <c r="J28" s="224">
        <v>2164</v>
      </c>
      <c r="K28" s="301">
        <f t="shared" si="0"/>
        <v>2164</v>
      </c>
      <c r="L28" s="300">
        <f>IF(LEN(K28)&gt;0,VLOOKUP(K28,Puanlar!$AD$4:$AF$110,3)-IF(COUNTIF(Puanlar!$AD$4:$AF$110,K28)=0,0,0)," ")</f>
        <v>22</v>
      </c>
      <c r="M28" s="298"/>
      <c r="Z28" s="387"/>
    </row>
    <row r="29" spans="1:26" s="81" customFormat="1" ht="37.5" customHeight="1">
      <c r="A29" s="91">
        <v>22</v>
      </c>
      <c r="B29" s="92" t="s">
        <v>348</v>
      </c>
      <c r="C29" s="93">
        <f>IF(ISERROR(VLOOKUP(B29,'KAYIT LİSTESİ'!$B$4:$H$1022,3,0)),"",(VLOOKUP(B29,'KAYIT LİSTESİ'!$B$4:$H$1022,3,0)))</f>
        <v>184</v>
      </c>
      <c r="D29" s="94">
        <f>IF(ISERROR(VLOOKUP(B29,'KAYIT LİSTESİ'!$B$4:$H$1022,4,0)),"",(VLOOKUP(B29,'KAYIT LİSTESİ'!$B$4:$H$1022,4,0)))</f>
        <v>36540</v>
      </c>
      <c r="E29" s="193" t="str">
        <f>IF(ISERROR(VLOOKUP(B29,'KAYIT LİSTESİ'!$B$4:$H$1022,5,0)),"",(VLOOKUP(B29,'KAYIT LİSTESİ'!$B$4:$H$1022,5,0)))</f>
        <v>MELEK TAŞ</v>
      </c>
      <c r="F29" s="193" t="str">
        <f>IF(ISERROR(VLOOKUP(B29,'KAYIT LİSTESİ'!$B$4:$H$1022,6,0)),"",(VLOOKUP(B29,'KAYIT LİSTESİ'!$B$4:$H$1022,6,0)))</f>
        <v>SİİRT OSMAN DEMİR ORTAOKULU</v>
      </c>
      <c r="G29" s="179">
        <v>1768</v>
      </c>
      <c r="H29" s="179">
        <v>2019</v>
      </c>
      <c r="I29" s="179">
        <v>1636</v>
      </c>
      <c r="J29" s="224">
        <v>1797</v>
      </c>
      <c r="K29" s="301">
        <f t="shared" si="0"/>
        <v>2019</v>
      </c>
      <c r="L29" s="300">
        <f>IF(LEN(K29)&gt;0,VLOOKUP(K29,Puanlar!$AD$4:$AF$110,3)-IF(COUNTIF(Puanlar!$AD$4:$AF$110,K29)=0,0,0)," ")</f>
        <v>19</v>
      </c>
      <c r="M29" s="298"/>
      <c r="Z29" s="387"/>
    </row>
    <row r="30" spans="1:26" s="81" customFormat="1" ht="37.5" customHeight="1">
      <c r="A30" s="91">
        <v>23</v>
      </c>
      <c r="B30" s="92" t="s">
        <v>351</v>
      </c>
      <c r="C30" s="93">
        <f>IF(ISERROR(VLOOKUP(B30,'KAYIT LİSTESİ'!$B$4:$H$1022,3,0)),"",(VLOOKUP(B30,'KAYIT LİSTESİ'!$B$4:$H$1022,3,0)))</f>
        <v>121</v>
      </c>
      <c r="D30" s="94">
        <f>IF(ISERROR(VLOOKUP(B30,'KAYIT LİSTESİ'!$B$4:$H$1022,4,0)),"",(VLOOKUP(B30,'KAYIT LİSTESİ'!$B$4:$H$1022,4,0)))</f>
        <v>36526</v>
      </c>
      <c r="E30" s="193" t="str">
        <f>IF(ISERROR(VLOOKUP(B30,'KAYIT LİSTESİ'!$B$4:$H$1022,5,0)),"",(VLOOKUP(B30,'KAYIT LİSTESİ'!$B$4:$H$1022,5,0)))</f>
        <v>BİNYAMİN AGGÜL</v>
      </c>
      <c r="F30" s="193" t="str">
        <f>IF(ISERROR(VLOOKUP(B30,'KAYIT LİSTESİ'!$B$4:$H$1022,6,0)),"",(VLOOKUP(B30,'KAYIT LİSTESİ'!$B$4:$H$1022,6,0)))</f>
        <v>İSTANBUL NAMIKKEMAL O O</v>
      </c>
      <c r="G30" s="179">
        <v>1426</v>
      </c>
      <c r="H30" s="179">
        <v>1394</v>
      </c>
      <c r="I30" s="179">
        <v>1426</v>
      </c>
      <c r="J30" s="224">
        <v>1675</v>
      </c>
      <c r="K30" s="301">
        <f t="shared" si="0"/>
        <v>1675</v>
      </c>
      <c r="L30" s="300">
        <f>IF(LEN(K30)&gt;0,VLOOKUP(K30,Puanlar!$AD$4:$AF$110,3)-IF(COUNTIF(Puanlar!$AD$4:$AF$110,K30)=0,0,0)," ")</f>
        <v>12</v>
      </c>
      <c r="M30" s="298"/>
      <c r="Z30" s="387"/>
    </row>
    <row r="31" spans="1:26" s="81" customFormat="1" ht="31.5" hidden="1" customHeight="1">
      <c r="A31" s="91"/>
      <c r="B31" s="92" t="s">
        <v>371</v>
      </c>
      <c r="C31" s="93" t="str">
        <f>IF(ISERROR(VLOOKUP(B31,'KAYIT LİSTESİ'!$B$4:$H$1022,3,0)),"",(VLOOKUP(B31,'KAYIT LİSTESİ'!$B$4:$H$1022,3,0)))</f>
        <v/>
      </c>
      <c r="D31" s="94" t="str">
        <f>IF(ISERROR(VLOOKUP(B31,'KAYIT LİSTESİ'!$B$4:$H$1022,4,0)),"",(VLOOKUP(B31,'KAYIT LİSTESİ'!$B$4:$H$1022,4,0)))</f>
        <v/>
      </c>
      <c r="E31" s="193" t="str">
        <f>IF(ISERROR(VLOOKUP(B31,'KAYIT LİSTESİ'!$B$4:$H$1022,5,0)),"",(VLOOKUP(B31,'KAYIT LİSTESİ'!$B$4:$H$1022,5,0)))</f>
        <v/>
      </c>
      <c r="F31" s="193" t="str">
        <f>IF(ISERROR(VLOOKUP(B31,'KAYIT LİSTESİ'!$B$4:$H$1022,6,0)),"",(VLOOKUP(B31,'KAYIT LİSTESİ'!$B$4:$H$1022,6,0)))</f>
        <v/>
      </c>
      <c r="G31" s="179"/>
      <c r="H31" s="179"/>
      <c r="I31" s="179"/>
      <c r="J31" s="224"/>
      <c r="K31" s="301" t="str">
        <f t="shared" ref="K31:K37" si="1">IF(COUNT(G31:J31)=0,"",MAX(G31:J31))</f>
        <v/>
      </c>
      <c r="L31" s="300" t="str">
        <f>IF(LEN(K31)&gt;0,VLOOKUP(K31,Puanlar!$AD$4:$AF$110,3)-IF(COUNTIF(Puanlar!$AD$4:$AF$110,K31)=0,0,0)," ")</f>
        <v xml:space="preserve"> </v>
      </c>
      <c r="M31" s="298"/>
      <c r="Z31" s="387"/>
    </row>
    <row r="32" spans="1:26" s="81" customFormat="1" ht="31.5" hidden="1" customHeight="1">
      <c r="A32" s="91"/>
      <c r="B32" s="92" t="s">
        <v>372</v>
      </c>
      <c r="C32" s="93" t="str">
        <f>IF(ISERROR(VLOOKUP(B32,'KAYIT LİSTESİ'!$B$4:$H$1022,3,0)),"",(VLOOKUP(B32,'KAYIT LİSTESİ'!$B$4:$H$1022,3,0)))</f>
        <v/>
      </c>
      <c r="D32" s="94" t="str">
        <f>IF(ISERROR(VLOOKUP(B32,'KAYIT LİSTESİ'!$B$4:$H$1022,4,0)),"",(VLOOKUP(B32,'KAYIT LİSTESİ'!$B$4:$H$1022,4,0)))</f>
        <v/>
      </c>
      <c r="E32" s="193" t="str">
        <f>IF(ISERROR(VLOOKUP(B32,'KAYIT LİSTESİ'!$B$4:$H$1022,5,0)),"",(VLOOKUP(B32,'KAYIT LİSTESİ'!$B$4:$H$1022,5,0)))</f>
        <v/>
      </c>
      <c r="F32" s="193" t="str">
        <f>IF(ISERROR(VLOOKUP(B32,'KAYIT LİSTESİ'!$B$4:$H$1022,6,0)),"",(VLOOKUP(B32,'KAYIT LİSTESİ'!$B$4:$H$1022,6,0)))</f>
        <v/>
      </c>
      <c r="G32" s="179"/>
      <c r="H32" s="179"/>
      <c r="I32" s="179"/>
      <c r="J32" s="224"/>
      <c r="K32" s="301" t="str">
        <f t="shared" si="1"/>
        <v/>
      </c>
      <c r="L32" s="300" t="str">
        <f>IF(LEN(K32)&gt;0,VLOOKUP(K32,Puanlar!$AD$4:$AF$110,3)-IF(COUNTIF(Puanlar!$AD$4:$AF$110,K32)=0,0,0)," ")</f>
        <v xml:space="preserve"> </v>
      </c>
      <c r="M32" s="298"/>
      <c r="Z32" s="387"/>
    </row>
    <row r="33" spans="1:26" s="81" customFormat="1" ht="31.5" hidden="1" customHeight="1">
      <c r="A33" s="91"/>
      <c r="B33" s="92" t="s">
        <v>373</v>
      </c>
      <c r="C33" s="93" t="str">
        <f>IF(ISERROR(VLOOKUP(B33,'KAYIT LİSTESİ'!$B$4:$H$1022,3,0)),"",(VLOOKUP(B33,'KAYIT LİSTESİ'!$B$4:$H$1022,3,0)))</f>
        <v/>
      </c>
      <c r="D33" s="94" t="str">
        <f>IF(ISERROR(VLOOKUP(B33,'KAYIT LİSTESİ'!$B$4:$H$1022,4,0)),"",(VLOOKUP(B33,'KAYIT LİSTESİ'!$B$4:$H$1022,4,0)))</f>
        <v/>
      </c>
      <c r="E33" s="193" t="str">
        <f>IF(ISERROR(VLOOKUP(B33,'KAYIT LİSTESİ'!$B$4:$H$1022,5,0)),"",(VLOOKUP(B33,'KAYIT LİSTESİ'!$B$4:$H$1022,5,0)))</f>
        <v/>
      </c>
      <c r="F33" s="193" t="str">
        <f>IF(ISERROR(VLOOKUP(B33,'KAYIT LİSTESİ'!$B$4:$H$1022,6,0)),"",(VLOOKUP(B33,'KAYIT LİSTESİ'!$B$4:$H$1022,6,0)))</f>
        <v/>
      </c>
      <c r="G33" s="179"/>
      <c r="H33" s="179"/>
      <c r="I33" s="179"/>
      <c r="J33" s="224"/>
      <c r="K33" s="301" t="str">
        <f t="shared" si="1"/>
        <v/>
      </c>
      <c r="L33" s="300" t="str">
        <f>IF(LEN(K33)&gt;0,VLOOKUP(K33,Puanlar!$AD$4:$AF$110,3)-IF(COUNTIF(Puanlar!$AD$4:$AF$110,K33)=0,0,0)," ")</f>
        <v xml:space="preserve"> </v>
      </c>
      <c r="M33" s="298"/>
      <c r="Z33" s="387"/>
    </row>
    <row r="34" spans="1:26" s="81" customFormat="1" ht="31.5" hidden="1" customHeight="1">
      <c r="A34" s="91"/>
      <c r="B34" s="92" t="s">
        <v>374</v>
      </c>
      <c r="C34" s="93" t="str">
        <f>IF(ISERROR(VLOOKUP(B34,'KAYIT LİSTESİ'!$B$4:$H$1022,3,0)),"",(VLOOKUP(B34,'KAYIT LİSTESİ'!$B$4:$H$1022,3,0)))</f>
        <v/>
      </c>
      <c r="D34" s="94" t="str">
        <f>IF(ISERROR(VLOOKUP(B34,'KAYIT LİSTESİ'!$B$4:$H$1022,4,0)),"",(VLOOKUP(B34,'KAYIT LİSTESİ'!$B$4:$H$1022,4,0)))</f>
        <v/>
      </c>
      <c r="E34" s="193" t="str">
        <f>IF(ISERROR(VLOOKUP(B34,'KAYIT LİSTESİ'!$B$4:$H$1022,5,0)),"",(VLOOKUP(B34,'KAYIT LİSTESİ'!$B$4:$H$1022,5,0)))</f>
        <v/>
      </c>
      <c r="F34" s="193" t="str">
        <f>IF(ISERROR(VLOOKUP(B34,'KAYIT LİSTESİ'!$B$4:$H$1022,6,0)),"",(VLOOKUP(B34,'KAYIT LİSTESİ'!$B$4:$H$1022,6,0)))</f>
        <v/>
      </c>
      <c r="G34" s="179"/>
      <c r="H34" s="179"/>
      <c r="I34" s="179"/>
      <c r="J34" s="224"/>
      <c r="K34" s="301" t="str">
        <f t="shared" si="1"/>
        <v/>
      </c>
      <c r="L34" s="300" t="str">
        <f>IF(LEN(K34)&gt;0,VLOOKUP(K34,Puanlar!$AD$4:$AF$110,3)-IF(COUNTIF(Puanlar!$AD$4:$AF$110,K34)=0,0,0)," ")</f>
        <v xml:space="preserve"> </v>
      </c>
      <c r="M34" s="298"/>
      <c r="Z34" s="387"/>
    </row>
    <row r="35" spans="1:26" s="81" customFormat="1" ht="31.5" hidden="1" customHeight="1">
      <c r="A35" s="91"/>
      <c r="B35" s="92" t="s">
        <v>375</v>
      </c>
      <c r="C35" s="93" t="str">
        <f>IF(ISERROR(VLOOKUP(B35,'KAYIT LİSTESİ'!$B$4:$H$1022,3,0)),"",(VLOOKUP(B35,'KAYIT LİSTESİ'!$B$4:$H$1022,3,0)))</f>
        <v/>
      </c>
      <c r="D35" s="94" t="str">
        <f>IF(ISERROR(VLOOKUP(B35,'KAYIT LİSTESİ'!$B$4:$H$1022,4,0)),"",(VLOOKUP(B35,'KAYIT LİSTESİ'!$B$4:$H$1022,4,0)))</f>
        <v/>
      </c>
      <c r="E35" s="193" t="str">
        <f>IF(ISERROR(VLOOKUP(B35,'KAYIT LİSTESİ'!$B$4:$H$1022,5,0)),"",(VLOOKUP(B35,'KAYIT LİSTESİ'!$B$4:$H$1022,5,0)))</f>
        <v/>
      </c>
      <c r="F35" s="193" t="str">
        <f>IF(ISERROR(VLOOKUP(B35,'KAYIT LİSTESİ'!$B$4:$H$1022,6,0)),"",(VLOOKUP(B35,'KAYIT LİSTESİ'!$B$4:$H$1022,6,0)))</f>
        <v/>
      </c>
      <c r="G35" s="179"/>
      <c r="H35" s="179"/>
      <c r="I35" s="179"/>
      <c r="J35" s="224"/>
      <c r="K35" s="301" t="str">
        <f t="shared" si="1"/>
        <v/>
      </c>
      <c r="L35" s="300" t="str">
        <f>IF(LEN(K35)&gt;0,VLOOKUP(K35,Puanlar!$AD$4:$AF$110,3)-IF(COUNTIF(Puanlar!$AD$4:$AF$110,K35)=0,0,0)," ")</f>
        <v xml:space="preserve"> </v>
      </c>
      <c r="M35" s="298"/>
      <c r="Z35" s="387"/>
    </row>
    <row r="36" spans="1:26" s="81" customFormat="1" ht="31.5" hidden="1" customHeight="1">
      <c r="A36" s="91"/>
      <c r="B36" s="92" t="s">
        <v>376</v>
      </c>
      <c r="C36" s="93" t="str">
        <f>IF(ISERROR(VLOOKUP(B36,'KAYIT LİSTESİ'!$B$4:$H$1022,3,0)),"",(VLOOKUP(B36,'KAYIT LİSTESİ'!$B$4:$H$1022,3,0)))</f>
        <v/>
      </c>
      <c r="D36" s="94" t="str">
        <f>IF(ISERROR(VLOOKUP(B36,'KAYIT LİSTESİ'!$B$4:$H$1022,4,0)),"",(VLOOKUP(B36,'KAYIT LİSTESİ'!$B$4:$H$1022,4,0)))</f>
        <v/>
      </c>
      <c r="E36" s="193" t="str">
        <f>IF(ISERROR(VLOOKUP(B36,'KAYIT LİSTESİ'!$B$4:$H$1022,5,0)),"",(VLOOKUP(B36,'KAYIT LİSTESİ'!$B$4:$H$1022,5,0)))</f>
        <v/>
      </c>
      <c r="F36" s="193" t="str">
        <f>IF(ISERROR(VLOOKUP(B36,'KAYIT LİSTESİ'!$B$4:$H$1022,6,0)),"",(VLOOKUP(B36,'KAYIT LİSTESİ'!$B$4:$H$1022,6,0)))</f>
        <v/>
      </c>
      <c r="G36" s="179"/>
      <c r="H36" s="179"/>
      <c r="I36" s="179"/>
      <c r="J36" s="224"/>
      <c r="K36" s="301" t="str">
        <f t="shared" si="1"/>
        <v/>
      </c>
      <c r="L36" s="300" t="str">
        <f>IF(LEN(K36)&gt;0,VLOOKUP(K36,Puanlar!$AD$4:$AF$110,3)-IF(COUNTIF(Puanlar!$AD$4:$AF$110,K36)=0,0,0)," ")</f>
        <v xml:space="preserve"> </v>
      </c>
      <c r="M36" s="298"/>
      <c r="Z36" s="387"/>
    </row>
    <row r="37" spans="1:26" s="81" customFormat="1" ht="31.5" hidden="1" customHeight="1">
      <c r="A37" s="91"/>
      <c r="B37" s="92" t="s">
        <v>377</v>
      </c>
      <c r="C37" s="93" t="str">
        <f>IF(ISERROR(VLOOKUP(B37,'KAYIT LİSTESİ'!$B$4:$H$1022,3,0)),"",(VLOOKUP(B37,'KAYIT LİSTESİ'!$B$4:$H$1022,3,0)))</f>
        <v/>
      </c>
      <c r="D37" s="94" t="str">
        <f>IF(ISERROR(VLOOKUP(B37,'KAYIT LİSTESİ'!$B$4:$H$1022,4,0)),"",(VLOOKUP(B37,'KAYIT LİSTESİ'!$B$4:$H$1022,4,0)))</f>
        <v/>
      </c>
      <c r="E37" s="193" t="str">
        <f>IF(ISERROR(VLOOKUP(B37,'KAYIT LİSTESİ'!$B$4:$H$1022,5,0)),"",(VLOOKUP(B37,'KAYIT LİSTESİ'!$B$4:$H$1022,5,0)))</f>
        <v/>
      </c>
      <c r="F37" s="193" t="str">
        <f>IF(ISERROR(VLOOKUP(B37,'KAYIT LİSTESİ'!$B$4:$H$1022,6,0)),"",(VLOOKUP(B37,'KAYIT LİSTESİ'!$B$4:$H$1022,6,0)))</f>
        <v/>
      </c>
      <c r="G37" s="179"/>
      <c r="H37" s="179"/>
      <c r="I37" s="179"/>
      <c r="J37" s="224"/>
      <c r="K37" s="301" t="str">
        <f t="shared" si="1"/>
        <v/>
      </c>
      <c r="L37" s="300" t="str">
        <f>IF(LEN(K37)&gt;0,VLOOKUP(K37,Puanlar!$AD$4:$AF$110,3)-IF(COUNTIF(Puanlar!$AD$4:$AF$110,K37)=0,0,0)," ")</f>
        <v xml:space="preserve"> </v>
      </c>
      <c r="M37" s="298"/>
      <c r="Z37" s="387"/>
    </row>
    <row r="38" spans="1:26" s="81" customFormat="1" ht="24" hidden="1" customHeight="1">
      <c r="A38" s="91">
        <v>31</v>
      </c>
      <c r="B38" s="92" t="s">
        <v>378</v>
      </c>
      <c r="C38" s="93" t="str">
        <f>IF(ISERROR(VLOOKUP(B38,'KAYIT LİSTESİ'!$B$4:$H$1022,2,0)),"",(VLOOKUP(B38,'KAYIT LİSTESİ'!$B$4:$H$1022,2,0)))</f>
        <v/>
      </c>
      <c r="D38" s="94" t="str">
        <f>IF(ISERROR(VLOOKUP(B38,'KAYIT LİSTESİ'!$B$4:$H$1022,4,0)),"",(VLOOKUP(B38,'KAYIT LİSTESİ'!$B$4:$H$1022,4,0)))</f>
        <v/>
      </c>
      <c r="E38" s="193" t="str">
        <f>IF(ISERROR(VLOOKUP(B38,'KAYIT LİSTESİ'!$B$4:$H$1022,5,0)),"",(VLOOKUP(B38,'KAYIT LİSTESİ'!$B$4:$H$1022,5,0)))</f>
        <v/>
      </c>
      <c r="F38" s="193" t="str">
        <f>IF(ISERROR(VLOOKUP(B38,'KAYIT LİSTESİ'!$B$4:$H$1022,6,0)),"",(VLOOKUP(B38,'KAYIT LİSTESİ'!$B$4:$H$1022,6,0)))</f>
        <v/>
      </c>
      <c r="G38" s="179"/>
      <c r="H38" s="179"/>
      <c r="I38" s="179"/>
      <c r="J38" s="224"/>
      <c r="K38" s="301" t="str">
        <f t="shared" ref="K38:K47" si="2">IF(COUNT(G38:J38)=0,"",MAX(G38:J38))</f>
        <v/>
      </c>
      <c r="L38" s="300" t="str">
        <f>IF(LEN(K38)&gt;0,VLOOKUP(K38,Puanlar!$AD$4:$AF$110,3)-IF(COUNTIF(Puanlar!$AD$4:$AF$110,K38)=0,0,0)," ")</f>
        <v xml:space="preserve"> </v>
      </c>
      <c r="M38" s="298"/>
      <c r="Z38" s="387"/>
    </row>
    <row r="39" spans="1:26" s="81" customFormat="1" ht="24" hidden="1" customHeight="1">
      <c r="A39" s="91">
        <v>32</v>
      </c>
      <c r="B39" s="92" t="s">
        <v>379</v>
      </c>
      <c r="C39" s="93" t="str">
        <f>IF(ISERROR(VLOOKUP(B39,'KAYIT LİSTESİ'!$B$4:$H$1022,2,0)),"",(VLOOKUP(B39,'KAYIT LİSTESİ'!$B$4:$H$1022,2,0)))</f>
        <v/>
      </c>
      <c r="D39" s="94" t="str">
        <f>IF(ISERROR(VLOOKUP(B39,'KAYIT LİSTESİ'!$B$4:$H$1022,4,0)),"",(VLOOKUP(B39,'KAYIT LİSTESİ'!$B$4:$H$1022,4,0)))</f>
        <v/>
      </c>
      <c r="E39" s="193" t="str">
        <f>IF(ISERROR(VLOOKUP(B39,'KAYIT LİSTESİ'!$B$4:$H$1022,5,0)),"",(VLOOKUP(B39,'KAYIT LİSTESİ'!$B$4:$H$1022,5,0)))</f>
        <v/>
      </c>
      <c r="F39" s="193" t="str">
        <f>IF(ISERROR(VLOOKUP(B39,'KAYIT LİSTESİ'!$B$4:$H$1022,6,0)),"",(VLOOKUP(B39,'KAYIT LİSTESİ'!$B$4:$H$1022,6,0)))</f>
        <v/>
      </c>
      <c r="G39" s="179"/>
      <c r="H39" s="179"/>
      <c r="I39" s="179"/>
      <c r="J39" s="224"/>
      <c r="K39" s="301" t="str">
        <f t="shared" si="2"/>
        <v/>
      </c>
      <c r="L39" s="300" t="str">
        <f>IF(LEN(K39)&gt;0,VLOOKUP(K39,Puanlar!$AD$4:$AF$110,3)-IF(COUNTIF(Puanlar!$AD$4:$AF$110,K39)=0,0,0)," ")</f>
        <v xml:space="preserve"> </v>
      </c>
      <c r="M39" s="298"/>
      <c r="Z39" s="387"/>
    </row>
    <row r="40" spans="1:26" s="81" customFormat="1" ht="24" hidden="1" customHeight="1">
      <c r="A40" s="91">
        <v>33</v>
      </c>
      <c r="B40" s="92" t="s">
        <v>380</v>
      </c>
      <c r="C40" s="93" t="str">
        <f>IF(ISERROR(VLOOKUP(B40,'KAYIT LİSTESİ'!$B$4:$H$1022,2,0)),"",(VLOOKUP(B40,'KAYIT LİSTESİ'!$B$4:$H$1022,2,0)))</f>
        <v/>
      </c>
      <c r="D40" s="94" t="str">
        <f>IF(ISERROR(VLOOKUP(B40,'KAYIT LİSTESİ'!$B$4:$H$1022,4,0)),"",(VLOOKUP(B40,'KAYIT LİSTESİ'!$B$4:$H$1022,4,0)))</f>
        <v/>
      </c>
      <c r="E40" s="193" t="str">
        <f>IF(ISERROR(VLOOKUP(B40,'KAYIT LİSTESİ'!$B$4:$H$1022,5,0)),"",(VLOOKUP(B40,'KAYIT LİSTESİ'!$B$4:$H$1022,5,0)))</f>
        <v/>
      </c>
      <c r="F40" s="193" t="str">
        <f>IF(ISERROR(VLOOKUP(B40,'KAYIT LİSTESİ'!$B$4:$H$1022,6,0)),"",(VLOOKUP(B40,'KAYIT LİSTESİ'!$B$4:$H$1022,6,0)))</f>
        <v/>
      </c>
      <c r="G40" s="179"/>
      <c r="H40" s="179"/>
      <c r="I40" s="179"/>
      <c r="J40" s="224"/>
      <c r="K40" s="301" t="str">
        <f t="shared" si="2"/>
        <v/>
      </c>
      <c r="L40" s="300" t="str">
        <f>IF(LEN(K40)&gt;0,VLOOKUP(K40,Puanlar!$AD$4:$AF$110,3)-IF(COUNTIF(Puanlar!$AD$4:$AF$110,K40)=0,0,0)," ")</f>
        <v xml:space="preserve"> </v>
      </c>
      <c r="M40" s="298"/>
      <c r="Z40" s="387"/>
    </row>
    <row r="41" spans="1:26" s="81" customFormat="1" ht="24" hidden="1" customHeight="1">
      <c r="A41" s="91">
        <v>34</v>
      </c>
      <c r="B41" s="92" t="s">
        <v>381</v>
      </c>
      <c r="C41" s="93" t="str">
        <f>IF(ISERROR(VLOOKUP(B41,'KAYIT LİSTESİ'!$B$4:$H$1022,2,0)),"",(VLOOKUP(B41,'KAYIT LİSTESİ'!$B$4:$H$1022,2,0)))</f>
        <v/>
      </c>
      <c r="D41" s="94" t="str">
        <f>IF(ISERROR(VLOOKUP(B41,'KAYIT LİSTESİ'!$B$4:$H$1022,4,0)),"",(VLOOKUP(B41,'KAYIT LİSTESİ'!$B$4:$H$1022,4,0)))</f>
        <v/>
      </c>
      <c r="E41" s="193" t="str">
        <f>IF(ISERROR(VLOOKUP(B41,'KAYIT LİSTESİ'!$B$4:$H$1022,5,0)),"",(VLOOKUP(B41,'KAYIT LİSTESİ'!$B$4:$H$1022,5,0)))</f>
        <v/>
      </c>
      <c r="F41" s="193" t="str">
        <f>IF(ISERROR(VLOOKUP(B41,'KAYIT LİSTESİ'!$B$4:$H$1022,6,0)),"",(VLOOKUP(B41,'KAYIT LİSTESİ'!$B$4:$H$1022,6,0)))</f>
        <v/>
      </c>
      <c r="G41" s="179"/>
      <c r="H41" s="179"/>
      <c r="I41" s="179"/>
      <c r="J41" s="224"/>
      <c r="K41" s="301" t="str">
        <f t="shared" si="2"/>
        <v/>
      </c>
      <c r="L41" s="300" t="str">
        <f>IF(LEN(K41)&gt;0,VLOOKUP(K41,Puanlar!$AD$4:$AF$110,3)-IF(COUNTIF(Puanlar!$AD$4:$AF$110,K41)=0,0,0)," ")</f>
        <v xml:space="preserve"> </v>
      </c>
      <c r="M41" s="298"/>
      <c r="Z41" s="387"/>
    </row>
    <row r="42" spans="1:26" s="81" customFormat="1" ht="24" hidden="1" customHeight="1">
      <c r="A42" s="91">
        <v>35</v>
      </c>
      <c r="B42" s="92" t="s">
        <v>382</v>
      </c>
      <c r="C42" s="93" t="str">
        <f>IF(ISERROR(VLOOKUP(B42,'KAYIT LİSTESİ'!$B$4:$H$1022,2,0)),"",(VLOOKUP(B42,'KAYIT LİSTESİ'!$B$4:$H$1022,2,0)))</f>
        <v/>
      </c>
      <c r="D42" s="94" t="str">
        <f>IF(ISERROR(VLOOKUP(B42,'KAYIT LİSTESİ'!$B$4:$H$1022,4,0)),"",(VLOOKUP(B42,'KAYIT LİSTESİ'!$B$4:$H$1022,4,0)))</f>
        <v/>
      </c>
      <c r="E42" s="193" t="str">
        <f>IF(ISERROR(VLOOKUP(B42,'KAYIT LİSTESİ'!$B$4:$H$1022,5,0)),"",(VLOOKUP(B42,'KAYIT LİSTESİ'!$B$4:$H$1022,5,0)))</f>
        <v/>
      </c>
      <c r="F42" s="193" t="str">
        <f>IF(ISERROR(VLOOKUP(B42,'KAYIT LİSTESİ'!$B$4:$H$1022,6,0)),"",(VLOOKUP(B42,'KAYIT LİSTESİ'!$B$4:$H$1022,6,0)))</f>
        <v/>
      </c>
      <c r="G42" s="179"/>
      <c r="H42" s="179"/>
      <c r="I42" s="179"/>
      <c r="J42" s="224"/>
      <c r="K42" s="301" t="str">
        <f t="shared" si="2"/>
        <v/>
      </c>
      <c r="L42" s="300" t="str">
        <f>IF(LEN(K42)&gt;0,VLOOKUP(K42,Puanlar!$AD$4:$AF$110,3)-IF(COUNTIF(Puanlar!$AD$4:$AF$110,K42)=0,0,0)," ")</f>
        <v xml:space="preserve"> </v>
      </c>
      <c r="M42" s="298"/>
      <c r="Z42" s="387"/>
    </row>
    <row r="43" spans="1:26" s="81" customFormat="1" ht="24" hidden="1" customHeight="1">
      <c r="A43" s="91">
        <v>36</v>
      </c>
      <c r="B43" s="92" t="s">
        <v>383</v>
      </c>
      <c r="C43" s="93" t="str">
        <f>IF(ISERROR(VLOOKUP(B43,'KAYIT LİSTESİ'!$B$4:$H$1022,2,0)),"",(VLOOKUP(B43,'KAYIT LİSTESİ'!$B$4:$H$1022,2,0)))</f>
        <v/>
      </c>
      <c r="D43" s="94" t="str">
        <f>IF(ISERROR(VLOOKUP(B43,'KAYIT LİSTESİ'!$B$4:$H$1022,4,0)),"",(VLOOKUP(B43,'KAYIT LİSTESİ'!$B$4:$H$1022,4,0)))</f>
        <v/>
      </c>
      <c r="E43" s="193" t="str">
        <f>IF(ISERROR(VLOOKUP(B43,'KAYIT LİSTESİ'!$B$4:$H$1022,5,0)),"",(VLOOKUP(B43,'KAYIT LİSTESİ'!$B$4:$H$1022,5,0)))</f>
        <v/>
      </c>
      <c r="F43" s="193" t="str">
        <f>IF(ISERROR(VLOOKUP(B43,'KAYIT LİSTESİ'!$B$4:$H$1022,6,0)),"",(VLOOKUP(B43,'KAYIT LİSTESİ'!$B$4:$H$1022,6,0)))</f>
        <v/>
      </c>
      <c r="G43" s="179"/>
      <c r="H43" s="179"/>
      <c r="I43" s="179"/>
      <c r="J43" s="224"/>
      <c r="K43" s="301" t="str">
        <f t="shared" si="2"/>
        <v/>
      </c>
      <c r="L43" s="300" t="str">
        <f>IF(LEN(K43)&gt;0,VLOOKUP(K43,Puanlar!$AD$4:$AF$110,3)-IF(COUNTIF(Puanlar!$AD$4:$AF$110,K43)=0,0,0)," ")</f>
        <v xml:space="preserve"> </v>
      </c>
      <c r="M43" s="298"/>
      <c r="Z43" s="387"/>
    </row>
    <row r="44" spans="1:26" s="81" customFormat="1" ht="24" hidden="1" customHeight="1">
      <c r="A44" s="91">
        <v>37</v>
      </c>
      <c r="B44" s="92" t="s">
        <v>384</v>
      </c>
      <c r="C44" s="93" t="str">
        <f>IF(ISERROR(VLOOKUP(B44,'KAYIT LİSTESİ'!$B$4:$H$1022,2,0)),"",(VLOOKUP(B44,'KAYIT LİSTESİ'!$B$4:$H$1022,2,0)))</f>
        <v/>
      </c>
      <c r="D44" s="94" t="str">
        <f>IF(ISERROR(VLOOKUP(B44,'KAYIT LİSTESİ'!$B$4:$H$1022,4,0)),"",(VLOOKUP(B44,'KAYIT LİSTESİ'!$B$4:$H$1022,4,0)))</f>
        <v/>
      </c>
      <c r="E44" s="193" t="str">
        <f>IF(ISERROR(VLOOKUP(B44,'KAYIT LİSTESİ'!$B$4:$H$1022,5,0)),"",(VLOOKUP(B44,'KAYIT LİSTESİ'!$B$4:$H$1022,5,0)))</f>
        <v/>
      </c>
      <c r="F44" s="193" t="str">
        <f>IF(ISERROR(VLOOKUP(B44,'KAYIT LİSTESİ'!$B$4:$H$1022,6,0)),"",(VLOOKUP(B44,'KAYIT LİSTESİ'!$B$4:$H$1022,6,0)))</f>
        <v/>
      </c>
      <c r="G44" s="179"/>
      <c r="H44" s="179"/>
      <c r="I44" s="179"/>
      <c r="J44" s="224"/>
      <c r="K44" s="301" t="str">
        <f t="shared" si="2"/>
        <v/>
      </c>
      <c r="L44" s="300" t="str">
        <f>IF(LEN(K44)&gt;0,VLOOKUP(K44,Puanlar!$AD$4:$AF$110,3)-IF(COUNTIF(Puanlar!$AD$4:$AF$110,K44)=0,0,0)," ")</f>
        <v xml:space="preserve"> </v>
      </c>
      <c r="M44" s="298"/>
      <c r="Z44" s="387"/>
    </row>
    <row r="45" spans="1:26" s="81" customFormat="1" ht="24" hidden="1" customHeight="1">
      <c r="A45" s="91">
        <v>38</v>
      </c>
      <c r="B45" s="92" t="s">
        <v>385</v>
      </c>
      <c r="C45" s="93" t="str">
        <f>IF(ISERROR(VLOOKUP(B45,'KAYIT LİSTESİ'!$B$4:$H$1022,2,0)),"",(VLOOKUP(B45,'KAYIT LİSTESİ'!$B$4:$H$1022,2,0)))</f>
        <v/>
      </c>
      <c r="D45" s="94" t="str">
        <f>IF(ISERROR(VLOOKUP(B45,'KAYIT LİSTESİ'!$B$4:$H$1022,4,0)),"",(VLOOKUP(B45,'KAYIT LİSTESİ'!$B$4:$H$1022,4,0)))</f>
        <v/>
      </c>
      <c r="E45" s="193" t="str">
        <f>IF(ISERROR(VLOOKUP(B45,'KAYIT LİSTESİ'!$B$4:$H$1022,5,0)),"",(VLOOKUP(B45,'KAYIT LİSTESİ'!$B$4:$H$1022,5,0)))</f>
        <v/>
      </c>
      <c r="F45" s="193" t="str">
        <f>IF(ISERROR(VLOOKUP(B45,'KAYIT LİSTESİ'!$B$4:$H$1022,6,0)),"",(VLOOKUP(B45,'KAYIT LİSTESİ'!$B$4:$H$1022,6,0)))</f>
        <v/>
      </c>
      <c r="G45" s="179"/>
      <c r="H45" s="179"/>
      <c r="I45" s="179"/>
      <c r="J45" s="224"/>
      <c r="K45" s="301" t="str">
        <f t="shared" si="2"/>
        <v/>
      </c>
      <c r="L45" s="300" t="str">
        <f>IF(LEN(K45)&gt;0,VLOOKUP(K45,Puanlar!$AD$4:$AF$110,3)-IF(COUNTIF(Puanlar!$AD$4:$AF$110,K45)=0,0,0)," ")</f>
        <v xml:space="preserve"> </v>
      </c>
      <c r="M45" s="298"/>
      <c r="Z45" s="387"/>
    </row>
    <row r="46" spans="1:26" s="81" customFormat="1" ht="24" hidden="1" customHeight="1">
      <c r="A46" s="91">
        <v>39</v>
      </c>
      <c r="B46" s="92" t="s">
        <v>386</v>
      </c>
      <c r="C46" s="93" t="str">
        <f>IF(ISERROR(VLOOKUP(B46,'KAYIT LİSTESİ'!$B$4:$H$1022,2,0)),"",(VLOOKUP(B46,'KAYIT LİSTESİ'!$B$4:$H$1022,2,0)))</f>
        <v/>
      </c>
      <c r="D46" s="94" t="str">
        <f>IF(ISERROR(VLOOKUP(B46,'KAYIT LİSTESİ'!$B$4:$H$1022,4,0)),"",(VLOOKUP(B46,'KAYIT LİSTESİ'!$B$4:$H$1022,4,0)))</f>
        <v/>
      </c>
      <c r="E46" s="193" t="str">
        <f>IF(ISERROR(VLOOKUP(B46,'KAYIT LİSTESİ'!$B$4:$H$1022,5,0)),"",(VLOOKUP(B46,'KAYIT LİSTESİ'!$B$4:$H$1022,5,0)))</f>
        <v/>
      </c>
      <c r="F46" s="193" t="str">
        <f>IF(ISERROR(VLOOKUP(B46,'KAYIT LİSTESİ'!$B$4:$H$1022,6,0)),"",(VLOOKUP(B46,'KAYIT LİSTESİ'!$B$4:$H$1022,6,0)))</f>
        <v/>
      </c>
      <c r="G46" s="179"/>
      <c r="H46" s="179"/>
      <c r="I46" s="179"/>
      <c r="J46" s="224"/>
      <c r="K46" s="301" t="str">
        <f t="shared" si="2"/>
        <v/>
      </c>
      <c r="L46" s="300" t="str">
        <f>IF(LEN(K46)&gt;0,VLOOKUP(K46,Puanlar!$AD$4:$AF$110,3)-IF(COUNTIF(Puanlar!$AD$4:$AF$110,K46)=0,0,0)," ")</f>
        <v xml:space="preserve"> </v>
      </c>
      <c r="M46" s="298"/>
      <c r="Z46" s="387"/>
    </row>
    <row r="47" spans="1:26" s="81" customFormat="1" ht="24" hidden="1" customHeight="1">
      <c r="A47" s="91">
        <v>40</v>
      </c>
      <c r="B47" s="92" t="s">
        <v>387</v>
      </c>
      <c r="C47" s="93" t="str">
        <f>IF(ISERROR(VLOOKUP(B47,'KAYIT LİSTESİ'!$B$4:$H$1022,2,0)),"",(VLOOKUP(B47,'KAYIT LİSTESİ'!$B$4:$H$1022,2,0)))</f>
        <v/>
      </c>
      <c r="D47" s="94" t="str">
        <f>IF(ISERROR(VLOOKUP(B47,'KAYIT LİSTESİ'!$B$4:$H$1022,4,0)),"",(VLOOKUP(B47,'KAYIT LİSTESİ'!$B$4:$H$1022,4,0)))</f>
        <v/>
      </c>
      <c r="E47" s="193" t="str">
        <f>IF(ISERROR(VLOOKUP(B47,'KAYIT LİSTESİ'!$B$4:$H$1022,5,0)),"",(VLOOKUP(B47,'KAYIT LİSTESİ'!$B$4:$H$1022,5,0)))</f>
        <v/>
      </c>
      <c r="F47" s="193" t="str">
        <f>IF(ISERROR(VLOOKUP(B47,'KAYIT LİSTESİ'!$B$4:$H$1022,6,0)),"",(VLOOKUP(B47,'KAYIT LİSTESİ'!$B$4:$H$1022,6,0)))</f>
        <v/>
      </c>
      <c r="G47" s="179"/>
      <c r="H47" s="179"/>
      <c r="I47" s="179"/>
      <c r="J47" s="224"/>
      <c r="K47" s="301" t="str">
        <f t="shared" si="2"/>
        <v/>
      </c>
      <c r="L47" s="300" t="str">
        <f>IF(LEN(K47)&gt;0,VLOOKUP(K47,Puanlar!$AD$4:$AF$110,3)-IF(COUNTIF(Puanlar!$AD$4:$AF$110,K47)=0,0,0)," ")</f>
        <v xml:space="preserve"> </v>
      </c>
      <c r="M47" s="298"/>
      <c r="Z47" s="387"/>
    </row>
    <row r="48" spans="1:26" s="84" customFormat="1" ht="22.5" customHeight="1">
      <c r="A48" s="82"/>
      <c r="B48" s="82"/>
      <c r="C48" s="82"/>
      <c r="D48" s="83"/>
      <c r="E48" s="82"/>
      <c r="K48" s="85"/>
      <c r="L48" s="82"/>
    </row>
    <row r="49" spans="1:12" s="84" customFormat="1" ht="25.5" customHeight="1">
      <c r="A49" s="550" t="s">
        <v>4</v>
      </c>
      <c r="B49" s="550"/>
      <c r="C49" s="550"/>
      <c r="D49" s="550"/>
      <c r="E49" s="86" t="s">
        <v>0</v>
      </c>
      <c r="F49" s="86" t="s">
        <v>1</v>
      </c>
      <c r="G49" s="551" t="s">
        <v>2</v>
      </c>
      <c r="H49" s="551"/>
      <c r="I49" s="551"/>
      <c r="J49" s="551"/>
      <c r="K49" s="551" t="s">
        <v>3</v>
      </c>
      <c r="L49" s="551"/>
    </row>
    <row r="65536" spans="1:1" ht="51">
      <c r="A65536" s="87" t="s">
        <v>621</v>
      </c>
    </row>
  </sheetData>
  <sortState ref="B8:K30">
    <sortCondition descending="1" ref="K8:K30"/>
  </sortState>
  <mergeCells count="22">
    <mergeCell ref="M6:M7"/>
    <mergeCell ref="A1:M1"/>
    <mergeCell ref="A2:M2"/>
    <mergeCell ref="A3:C3"/>
    <mergeCell ref="D3:E3"/>
    <mergeCell ref="G3:H3"/>
    <mergeCell ref="D4:E4"/>
    <mergeCell ref="A4:C4"/>
    <mergeCell ref="J4:L4"/>
    <mergeCell ref="K5:L5"/>
    <mergeCell ref="A49:D49"/>
    <mergeCell ref="G49:J49"/>
    <mergeCell ref="K49:L49"/>
    <mergeCell ref="A6:A7"/>
    <mergeCell ref="B6:B7"/>
    <mergeCell ref="E6:E7"/>
    <mergeCell ref="G6:J6"/>
    <mergeCell ref="F6:F7"/>
    <mergeCell ref="K6:K7"/>
    <mergeCell ref="D6:D7"/>
    <mergeCell ref="C6:C7"/>
    <mergeCell ref="L6:L7"/>
  </mergeCells>
  <conditionalFormatting sqref="E1:E1048576">
    <cfRule type="containsText" dxfId="90" priority="1" operator="containsText" text="(F)">
      <formula>NOT(ISERROR(SEARCH("(F)",E1)))</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68" orientation="portrait" horizontalDpi="300" verticalDpi="300" r:id="rId1"/>
  <headerFooter alignWithMargins="0"/>
  <ignoredErrors>
    <ignoredError sqref="C38:F47" unlockedFormula="1"/>
  </ignoredErrors>
  <drawing r:id="rId2"/>
</worksheet>
</file>

<file path=xl/worksheets/sheet7.xml><?xml version="1.0" encoding="utf-8"?>
<worksheet xmlns="http://schemas.openxmlformats.org/spreadsheetml/2006/main" xmlns:r="http://schemas.openxmlformats.org/officeDocument/2006/relationships">
  <sheetPr codeName="Sayfa6">
    <tabColor rgb="FF00B0F0"/>
  </sheetPr>
  <dimension ref="A1:Z65536"/>
  <sheetViews>
    <sheetView view="pageBreakPreview" zoomScale="90" zoomScaleSheetLayoutView="90" workbookViewId="0">
      <selection activeCell="Z1" sqref="Z1:Z1048576"/>
    </sheetView>
  </sheetViews>
  <sheetFormatPr defaultRowHeight="12.75"/>
  <cols>
    <col min="1" max="1" width="4.85546875" style="26" customWidth="1"/>
    <col min="2" max="2" width="6.85546875" style="26" customWidth="1"/>
    <col min="3" max="3" width="12.7109375" style="20" customWidth="1"/>
    <col min="4" max="4" width="20.85546875" style="50" customWidth="1"/>
    <col min="5" max="5" width="26.28515625" style="50" customWidth="1"/>
    <col min="6" max="6" width="9.28515625" style="20" customWidth="1"/>
    <col min="7" max="7" width="7.5703125" style="27" customWidth="1"/>
    <col min="8" max="8" width="0.7109375" style="20" customWidth="1"/>
    <col min="9" max="9" width="4.42578125" style="26" customWidth="1"/>
    <col min="10" max="10" width="14.28515625" style="26" hidden="1" customWidth="1"/>
    <col min="11" max="11" width="6.5703125" style="26" customWidth="1"/>
    <col min="12" max="12" width="13.140625" style="28" customWidth="1"/>
    <col min="13" max="13" width="14.7109375" style="54" bestFit="1" customWidth="1"/>
    <col min="14" max="14" width="26.85546875" style="54" customWidth="1"/>
    <col min="15" max="15" width="11.85546875" style="20" bestFit="1" customWidth="1"/>
    <col min="16" max="16" width="5.42578125" style="20" customWidth="1"/>
    <col min="17" max="17" width="5.7109375" style="20" customWidth="1"/>
    <col min="18" max="16384" width="9.140625" style="20"/>
  </cols>
  <sheetData>
    <row r="1" spans="1:26" s="10" customFormat="1" ht="53.25" customHeight="1">
      <c r="A1" s="580" t="s">
        <v>139</v>
      </c>
      <c r="B1" s="580"/>
      <c r="C1" s="580"/>
      <c r="D1" s="580"/>
      <c r="E1" s="580"/>
      <c r="F1" s="580"/>
      <c r="G1" s="580"/>
      <c r="H1" s="580"/>
      <c r="I1" s="580"/>
      <c r="J1" s="580"/>
      <c r="K1" s="580"/>
      <c r="L1" s="580"/>
      <c r="M1" s="580"/>
      <c r="N1" s="580"/>
      <c r="O1" s="580"/>
      <c r="P1" s="580"/>
    </row>
    <row r="2" spans="1:26" s="10" customFormat="1" ht="24.75" customHeight="1">
      <c r="A2" s="581" t="s">
        <v>907</v>
      </c>
      <c r="B2" s="581"/>
      <c r="C2" s="581"/>
      <c r="D2" s="581"/>
      <c r="E2" s="581"/>
      <c r="F2" s="581"/>
      <c r="G2" s="581"/>
      <c r="H2" s="581"/>
      <c r="I2" s="581"/>
      <c r="J2" s="581"/>
      <c r="K2" s="581"/>
      <c r="L2" s="581"/>
      <c r="M2" s="581"/>
      <c r="N2" s="581"/>
      <c r="O2" s="581"/>
      <c r="P2" s="581"/>
    </row>
    <row r="3" spans="1:26" s="11" customFormat="1" ht="21.75" customHeight="1">
      <c r="A3" s="582" t="s">
        <v>89</v>
      </c>
      <c r="B3" s="582"/>
      <c r="C3" s="582"/>
      <c r="D3" s="583" t="s">
        <v>310</v>
      </c>
      <c r="E3" s="583"/>
      <c r="F3" s="584"/>
      <c r="G3" s="584"/>
      <c r="H3" s="406"/>
      <c r="I3" s="574"/>
      <c r="J3" s="574"/>
      <c r="K3" s="574"/>
      <c r="L3" s="412"/>
      <c r="M3" s="407"/>
      <c r="N3" s="567"/>
      <c r="O3" s="567"/>
      <c r="P3" s="567"/>
    </row>
    <row r="4" spans="1:26" s="11" customFormat="1" ht="17.25" customHeight="1">
      <c r="A4" s="577" t="s">
        <v>79</v>
      </c>
      <c r="B4" s="577"/>
      <c r="C4" s="577"/>
      <c r="D4" s="578" t="s">
        <v>476</v>
      </c>
      <c r="E4" s="578"/>
      <c r="F4" s="409"/>
      <c r="G4" s="409"/>
      <c r="H4" s="409"/>
      <c r="I4" s="409"/>
      <c r="J4" s="409"/>
      <c r="K4" s="409"/>
      <c r="L4" s="410"/>
      <c r="M4" s="411" t="s">
        <v>87</v>
      </c>
      <c r="N4" s="568" t="s">
        <v>874</v>
      </c>
      <c r="O4" s="569"/>
      <c r="P4" s="569"/>
    </row>
    <row r="5" spans="1:26" s="10" customFormat="1" ht="19.5" customHeight="1">
      <c r="A5" s="12"/>
      <c r="B5" s="12"/>
      <c r="C5" s="13"/>
      <c r="D5" s="14"/>
      <c r="E5" s="15"/>
      <c r="F5" s="15"/>
      <c r="G5" s="15"/>
      <c r="H5" s="15"/>
      <c r="I5" s="12"/>
      <c r="J5" s="12"/>
      <c r="K5" s="12"/>
      <c r="L5" s="16"/>
      <c r="M5" s="17"/>
      <c r="N5" s="566">
        <v>41790.787064467593</v>
      </c>
      <c r="O5" s="566"/>
      <c r="P5" s="566"/>
    </row>
    <row r="6" spans="1:26" s="18" customFormat="1" ht="24.95" customHeight="1">
      <c r="A6" s="579" t="s">
        <v>11</v>
      </c>
      <c r="B6" s="571" t="s">
        <v>74</v>
      </c>
      <c r="C6" s="573" t="s">
        <v>86</v>
      </c>
      <c r="D6" s="570" t="s">
        <v>13</v>
      </c>
      <c r="E6" s="570" t="s">
        <v>179</v>
      </c>
      <c r="F6" s="570" t="s">
        <v>14</v>
      </c>
      <c r="G6" s="575" t="s">
        <v>271</v>
      </c>
      <c r="I6" s="293" t="s">
        <v>15</v>
      </c>
      <c r="J6" s="294"/>
      <c r="K6" s="294"/>
      <c r="L6" s="294"/>
      <c r="M6" s="294"/>
      <c r="N6" s="294"/>
      <c r="O6" s="294"/>
      <c r="P6" s="295"/>
    </row>
    <row r="7" spans="1:26" ht="26.25" customHeight="1">
      <c r="A7" s="579"/>
      <c r="B7" s="572"/>
      <c r="C7" s="573"/>
      <c r="D7" s="570"/>
      <c r="E7" s="570"/>
      <c r="F7" s="570"/>
      <c r="G7" s="576"/>
      <c r="H7" s="19"/>
      <c r="I7" s="47" t="s">
        <v>11</v>
      </c>
      <c r="J7" s="44" t="s">
        <v>75</v>
      </c>
      <c r="K7" s="44" t="s">
        <v>74</v>
      </c>
      <c r="L7" s="45" t="s">
        <v>12</v>
      </c>
      <c r="M7" s="46" t="s">
        <v>13</v>
      </c>
      <c r="N7" s="46" t="s">
        <v>179</v>
      </c>
      <c r="O7" s="44" t="s">
        <v>14</v>
      </c>
      <c r="P7" s="44" t="s">
        <v>26</v>
      </c>
    </row>
    <row r="8" spans="1:26" s="18" customFormat="1" ht="38.25" customHeight="1">
      <c r="A8" s="21">
        <v>1</v>
      </c>
      <c r="B8" s="367">
        <v>240</v>
      </c>
      <c r="C8" s="368" t="s">
        <v>574</v>
      </c>
      <c r="D8" s="369" t="s">
        <v>792</v>
      </c>
      <c r="E8" s="369" t="s">
        <v>793</v>
      </c>
      <c r="F8" s="471">
        <v>3774</v>
      </c>
      <c r="G8" s="386"/>
      <c r="H8" s="371">
        <v>17</v>
      </c>
      <c r="I8" s="21">
        <v>1</v>
      </c>
      <c r="J8" s="22" t="s">
        <v>311</v>
      </c>
      <c r="K8" s="23">
        <v>171</v>
      </c>
      <c r="L8" s="24">
        <v>36526</v>
      </c>
      <c r="M8" s="48" t="s">
        <v>725</v>
      </c>
      <c r="N8" s="48" t="s">
        <v>724</v>
      </c>
      <c r="O8" s="25">
        <v>4243</v>
      </c>
      <c r="P8" s="23">
        <v>6</v>
      </c>
      <c r="Y8" s="384"/>
      <c r="Z8" s="384"/>
    </row>
    <row r="9" spans="1:26" s="18" customFormat="1" ht="38.25" customHeight="1">
      <c r="A9" s="21">
        <v>2</v>
      </c>
      <c r="B9" s="367">
        <v>242</v>
      </c>
      <c r="C9" s="368" t="s">
        <v>574</v>
      </c>
      <c r="D9" s="369" t="s">
        <v>796</v>
      </c>
      <c r="E9" s="369" t="s">
        <v>797</v>
      </c>
      <c r="F9" s="471">
        <v>3872</v>
      </c>
      <c r="G9" s="386"/>
      <c r="H9" s="371">
        <v>15</v>
      </c>
      <c r="I9" s="21">
        <v>2</v>
      </c>
      <c r="J9" s="22" t="s">
        <v>312</v>
      </c>
      <c r="K9" s="23">
        <v>125</v>
      </c>
      <c r="L9" s="24">
        <v>36526</v>
      </c>
      <c r="M9" s="48" t="s">
        <v>661</v>
      </c>
      <c r="N9" s="48" t="s">
        <v>660</v>
      </c>
      <c r="O9" s="25">
        <v>4152</v>
      </c>
      <c r="P9" s="23">
        <v>4</v>
      </c>
      <c r="Y9" s="384"/>
      <c r="Z9" s="384"/>
    </row>
    <row r="10" spans="1:26" s="18" customFormat="1" ht="38.25" customHeight="1">
      <c r="A10" s="21">
        <v>3</v>
      </c>
      <c r="B10" s="367">
        <v>162</v>
      </c>
      <c r="C10" s="368">
        <v>36953</v>
      </c>
      <c r="D10" s="369" t="s">
        <v>715</v>
      </c>
      <c r="E10" s="369" t="s">
        <v>716</v>
      </c>
      <c r="F10" s="471">
        <v>3886</v>
      </c>
      <c r="G10" s="386">
        <v>85</v>
      </c>
      <c r="H10" s="371">
        <v>16</v>
      </c>
      <c r="I10" s="21">
        <v>3</v>
      </c>
      <c r="J10" s="22" t="s">
        <v>313</v>
      </c>
      <c r="K10" s="23">
        <v>129</v>
      </c>
      <c r="L10" s="24">
        <v>36683</v>
      </c>
      <c r="M10" s="48" t="s">
        <v>672</v>
      </c>
      <c r="N10" s="48" t="s">
        <v>671</v>
      </c>
      <c r="O10" s="25">
        <v>4224</v>
      </c>
      <c r="P10" s="23">
        <v>5</v>
      </c>
      <c r="Y10" s="384"/>
      <c r="Z10" s="384"/>
    </row>
    <row r="11" spans="1:26" s="18" customFormat="1" ht="38.25" customHeight="1">
      <c r="A11" s="21">
        <v>4</v>
      </c>
      <c r="B11" s="367">
        <v>241</v>
      </c>
      <c r="C11" s="368">
        <v>36526</v>
      </c>
      <c r="D11" s="369" t="s">
        <v>794</v>
      </c>
      <c r="E11" s="369" t="s">
        <v>795</v>
      </c>
      <c r="F11" s="471">
        <v>3888</v>
      </c>
      <c r="G11" s="386"/>
      <c r="H11" s="371">
        <v>12</v>
      </c>
      <c r="I11" s="21">
        <v>4</v>
      </c>
      <c r="J11" s="22" t="s">
        <v>314</v>
      </c>
      <c r="K11" s="23">
        <v>116</v>
      </c>
      <c r="L11" s="24">
        <v>36526</v>
      </c>
      <c r="M11" s="48" t="s">
        <v>624</v>
      </c>
      <c r="N11" s="48" t="s">
        <v>655</v>
      </c>
      <c r="O11" s="25">
        <v>4043</v>
      </c>
      <c r="P11" s="23">
        <v>2</v>
      </c>
      <c r="Y11" s="384"/>
      <c r="Z11" s="384"/>
    </row>
    <row r="12" spans="1:26" s="18" customFormat="1" ht="38.25" customHeight="1">
      <c r="A12" s="21">
        <v>5</v>
      </c>
      <c r="B12" s="367">
        <v>149</v>
      </c>
      <c r="C12" s="368">
        <v>36613</v>
      </c>
      <c r="D12" s="369" t="s">
        <v>701</v>
      </c>
      <c r="E12" s="369" t="s">
        <v>700</v>
      </c>
      <c r="F12" s="471">
        <v>3907</v>
      </c>
      <c r="G12" s="386">
        <v>84</v>
      </c>
      <c r="H12" s="371">
        <v>21</v>
      </c>
      <c r="I12" s="21">
        <v>5</v>
      </c>
      <c r="J12" s="22" t="s">
        <v>315</v>
      </c>
      <c r="K12" s="23">
        <v>177</v>
      </c>
      <c r="L12" s="24">
        <v>36641</v>
      </c>
      <c r="M12" s="48" t="s">
        <v>900</v>
      </c>
      <c r="N12" s="48" t="s">
        <v>899</v>
      </c>
      <c r="O12" s="25">
        <v>4440</v>
      </c>
      <c r="P12" s="23">
        <v>8</v>
      </c>
      <c r="Y12" s="384"/>
      <c r="Z12" s="384"/>
    </row>
    <row r="13" spans="1:26" s="18" customFormat="1" ht="38.25" customHeight="1">
      <c r="A13" s="21">
        <v>6</v>
      </c>
      <c r="B13" s="367">
        <v>225</v>
      </c>
      <c r="C13" s="368" t="s">
        <v>754</v>
      </c>
      <c r="D13" s="369" t="s">
        <v>755</v>
      </c>
      <c r="E13" s="369" t="s">
        <v>756</v>
      </c>
      <c r="F13" s="471">
        <v>3915</v>
      </c>
      <c r="G13" s="386"/>
      <c r="H13" s="371">
        <v>20</v>
      </c>
      <c r="I13" s="21">
        <v>6</v>
      </c>
      <c r="J13" s="22" t="s">
        <v>316</v>
      </c>
      <c r="K13" s="23">
        <v>282</v>
      </c>
      <c r="L13" s="24">
        <v>36998</v>
      </c>
      <c r="M13" s="48" t="s">
        <v>678</v>
      </c>
      <c r="N13" s="48" t="s">
        <v>679</v>
      </c>
      <c r="O13" s="25">
        <v>4333</v>
      </c>
      <c r="P13" s="23">
        <v>7</v>
      </c>
      <c r="Y13" s="384"/>
      <c r="Z13" s="384"/>
    </row>
    <row r="14" spans="1:26" s="18" customFormat="1" ht="38.25" customHeight="1">
      <c r="A14" s="21">
        <v>7</v>
      </c>
      <c r="B14" s="367">
        <v>189</v>
      </c>
      <c r="C14" s="368">
        <v>36934</v>
      </c>
      <c r="D14" s="369" t="s">
        <v>741</v>
      </c>
      <c r="E14" s="369" t="s">
        <v>740</v>
      </c>
      <c r="F14" s="471">
        <v>3925</v>
      </c>
      <c r="G14" s="386">
        <v>83</v>
      </c>
      <c r="H14" s="371">
        <v>13</v>
      </c>
      <c r="I14" s="21">
        <v>7</v>
      </c>
      <c r="J14" s="22" t="s">
        <v>317</v>
      </c>
      <c r="K14" s="23">
        <v>84</v>
      </c>
      <c r="L14" s="24">
        <v>36534</v>
      </c>
      <c r="M14" s="48" t="s">
        <v>890</v>
      </c>
      <c r="N14" s="48" t="s">
        <v>889</v>
      </c>
      <c r="O14" s="25">
        <v>4088</v>
      </c>
      <c r="P14" s="23">
        <v>3</v>
      </c>
      <c r="Y14" s="384"/>
      <c r="Z14" s="384"/>
    </row>
    <row r="15" spans="1:26" s="18" customFormat="1" ht="38.25" customHeight="1">
      <c r="A15" s="21">
        <v>8</v>
      </c>
      <c r="B15" s="367">
        <v>244</v>
      </c>
      <c r="C15" s="368">
        <v>36712</v>
      </c>
      <c r="D15" s="369" t="s">
        <v>800</v>
      </c>
      <c r="E15" s="369" t="s">
        <v>801</v>
      </c>
      <c r="F15" s="471">
        <v>3971</v>
      </c>
      <c r="G15" s="386"/>
      <c r="H15" s="371">
        <v>9</v>
      </c>
      <c r="I15" s="21">
        <v>8</v>
      </c>
      <c r="J15" s="22" t="s">
        <v>318</v>
      </c>
      <c r="K15" s="23">
        <v>182</v>
      </c>
      <c r="L15" s="24">
        <v>36590</v>
      </c>
      <c r="M15" s="48" t="s">
        <v>734</v>
      </c>
      <c r="N15" s="48" t="s">
        <v>733</v>
      </c>
      <c r="O15" s="25">
        <v>3998</v>
      </c>
      <c r="P15" s="23">
        <v>1</v>
      </c>
      <c r="Y15" s="384"/>
      <c r="Z15" s="384"/>
    </row>
    <row r="16" spans="1:26" s="18" customFormat="1" ht="38.25" customHeight="1">
      <c r="A16" s="21">
        <v>9</v>
      </c>
      <c r="B16" s="367">
        <v>182</v>
      </c>
      <c r="C16" s="368">
        <v>36590</v>
      </c>
      <c r="D16" s="369" t="s">
        <v>734</v>
      </c>
      <c r="E16" s="369" t="s">
        <v>733</v>
      </c>
      <c r="F16" s="471">
        <v>3998</v>
      </c>
      <c r="G16" s="386">
        <v>80</v>
      </c>
      <c r="H16" s="371" t="s">
        <v>896</v>
      </c>
      <c r="I16" s="293" t="s">
        <v>16</v>
      </c>
      <c r="J16" s="294"/>
      <c r="K16" s="294"/>
      <c r="L16" s="294"/>
      <c r="M16" s="294"/>
      <c r="N16" s="294"/>
      <c r="O16" s="294"/>
      <c r="P16" s="295"/>
      <c r="Y16" s="384"/>
      <c r="Z16" s="384"/>
    </row>
    <row r="17" spans="1:26" s="18" customFormat="1" ht="38.25" customHeight="1">
      <c r="A17" s="21">
        <v>10</v>
      </c>
      <c r="B17" s="367">
        <v>246</v>
      </c>
      <c r="C17" s="368">
        <v>2000</v>
      </c>
      <c r="D17" s="369" t="s">
        <v>805</v>
      </c>
      <c r="E17" s="369" t="s">
        <v>806</v>
      </c>
      <c r="F17" s="471">
        <v>3999</v>
      </c>
      <c r="G17" s="386"/>
      <c r="H17" s="371" t="s">
        <v>896</v>
      </c>
      <c r="I17" s="47" t="s">
        <v>11</v>
      </c>
      <c r="J17" s="44" t="s">
        <v>75</v>
      </c>
      <c r="K17" s="44" t="s">
        <v>74</v>
      </c>
      <c r="L17" s="45" t="s">
        <v>12</v>
      </c>
      <c r="M17" s="46" t="s">
        <v>13</v>
      </c>
      <c r="N17" s="46" t="s">
        <v>179</v>
      </c>
      <c r="O17" s="44" t="s">
        <v>14</v>
      </c>
      <c r="P17" s="44" t="s">
        <v>26</v>
      </c>
      <c r="Y17" s="384"/>
      <c r="Z17" s="384"/>
    </row>
    <row r="18" spans="1:26" s="18" customFormat="1" ht="38.25" customHeight="1">
      <c r="A18" s="21">
        <v>11</v>
      </c>
      <c r="B18" s="367">
        <v>153</v>
      </c>
      <c r="C18" s="368">
        <v>36736</v>
      </c>
      <c r="D18" s="369" t="s">
        <v>708</v>
      </c>
      <c r="E18" s="369" t="s">
        <v>709</v>
      </c>
      <c r="F18" s="471">
        <v>4023</v>
      </c>
      <c r="G18" s="386">
        <v>78</v>
      </c>
      <c r="H18" s="371">
        <v>18</v>
      </c>
      <c r="I18" s="21">
        <v>1</v>
      </c>
      <c r="J18" s="22" t="s">
        <v>319</v>
      </c>
      <c r="K18" s="23">
        <v>92</v>
      </c>
      <c r="L18" s="24">
        <v>36526</v>
      </c>
      <c r="M18" s="48" t="s">
        <v>630</v>
      </c>
      <c r="N18" s="48" t="s">
        <v>629</v>
      </c>
      <c r="O18" s="25">
        <v>4253</v>
      </c>
      <c r="P18" s="23">
        <v>6</v>
      </c>
      <c r="Y18" s="384"/>
      <c r="Z18" s="384"/>
    </row>
    <row r="19" spans="1:26" s="18" customFormat="1" ht="38.25" customHeight="1">
      <c r="A19" s="21">
        <v>12</v>
      </c>
      <c r="B19" s="367">
        <v>116</v>
      </c>
      <c r="C19" s="368">
        <v>36526</v>
      </c>
      <c r="D19" s="369" t="s">
        <v>624</v>
      </c>
      <c r="E19" s="369" t="s">
        <v>655</v>
      </c>
      <c r="F19" s="471">
        <v>4043</v>
      </c>
      <c r="G19" s="386">
        <v>77</v>
      </c>
      <c r="H19" s="371">
        <v>14</v>
      </c>
      <c r="I19" s="21">
        <v>2</v>
      </c>
      <c r="J19" s="22" t="s">
        <v>320</v>
      </c>
      <c r="K19" s="23">
        <v>138</v>
      </c>
      <c r="L19" s="24">
        <v>36558</v>
      </c>
      <c r="M19" s="48" t="s">
        <v>692</v>
      </c>
      <c r="N19" s="48" t="s">
        <v>691</v>
      </c>
      <c r="O19" s="25">
        <v>4147</v>
      </c>
      <c r="P19" s="23">
        <v>5</v>
      </c>
      <c r="Y19" s="384"/>
      <c r="Z19" s="384"/>
    </row>
    <row r="20" spans="1:26" s="18" customFormat="1" ht="38.25" customHeight="1">
      <c r="A20" s="21">
        <v>13</v>
      </c>
      <c r="B20" s="367">
        <v>84</v>
      </c>
      <c r="C20" s="368">
        <v>36534</v>
      </c>
      <c r="D20" s="369" t="s">
        <v>890</v>
      </c>
      <c r="E20" s="369" t="s">
        <v>889</v>
      </c>
      <c r="F20" s="471">
        <v>4088</v>
      </c>
      <c r="G20" s="386">
        <v>75</v>
      </c>
      <c r="H20" s="371">
        <v>5</v>
      </c>
      <c r="I20" s="21">
        <v>3</v>
      </c>
      <c r="J20" s="22" t="s">
        <v>321</v>
      </c>
      <c r="K20" s="23">
        <v>149</v>
      </c>
      <c r="L20" s="24">
        <v>36613</v>
      </c>
      <c r="M20" s="48" t="s">
        <v>701</v>
      </c>
      <c r="N20" s="48" t="s">
        <v>700</v>
      </c>
      <c r="O20" s="25">
        <v>3907</v>
      </c>
      <c r="P20" s="23">
        <v>2</v>
      </c>
      <c r="Y20" s="384"/>
      <c r="Z20" s="384"/>
    </row>
    <row r="21" spans="1:26" s="18" customFormat="1" ht="38.25" customHeight="1">
      <c r="A21" s="21">
        <v>14</v>
      </c>
      <c r="B21" s="367">
        <v>138</v>
      </c>
      <c r="C21" s="368">
        <v>36558</v>
      </c>
      <c r="D21" s="369" t="s">
        <v>692</v>
      </c>
      <c r="E21" s="369" t="s">
        <v>691</v>
      </c>
      <c r="F21" s="471">
        <v>4147</v>
      </c>
      <c r="G21" s="386">
        <v>72</v>
      </c>
      <c r="H21" s="371">
        <v>11</v>
      </c>
      <c r="I21" s="21">
        <v>4</v>
      </c>
      <c r="J21" s="22" t="s">
        <v>322</v>
      </c>
      <c r="K21" s="23">
        <v>153</v>
      </c>
      <c r="L21" s="24">
        <v>36736</v>
      </c>
      <c r="M21" s="48" t="s">
        <v>708</v>
      </c>
      <c r="N21" s="48" t="s">
        <v>709</v>
      </c>
      <c r="O21" s="25">
        <v>4023</v>
      </c>
      <c r="P21" s="23">
        <v>4</v>
      </c>
      <c r="Y21" s="384"/>
      <c r="Z21" s="384"/>
    </row>
    <row r="22" spans="1:26" s="18" customFormat="1" ht="38.25" customHeight="1">
      <c r="A22" s="21">
        <v>15</v>
      </c>
      <c r="B22" s="367">
        <v>125</v>
      </c>
      <c r="C22" s="368">
        <v>36526</v>
      </c>
      <c r="D22" s="369" t="s">
        <v>661</v>
      </c>
      <c r="E22" s="369" t="s">
        <v>660</v>
      </c>
      <c r="F22" s="471">
        <v>4152</v>
      </c>
      <c r="G22" s="386">
        <v>72</v>
      </c>
      <c r="H22" s="371">
        <v>19</v>
      </c>
      <c r="I22" s="21">
        <v>5</v>
      </c>
      <c r="J22" s="22" t="s">
        <v>323</v>
      </c>
      <c r="K22" s="23">
        <v>112</v>
      </c>
      <c r="L22" s="24">
        <v>36526</v>
      </c>
      <c r="M22" s="48" t="s">
        <v>654</v>
      </c>
      <c r="N22" s="48" t="s">
        <v>647</v>
      </c>
      <c r="O22" s="25">
        <v>4293</v>
      </c>
      <c r="P22" s="23">
        <v>7</v>
      </c>
      <c r="Y22" s="384"/>
      <c r="Z22" s="384"/>
    </row>
    <row r="23" spans="1:26" s="18" customFormat="1" ht="38.25" customHeight="1">
      <c r="A23" s="21">
        <v>16</v>
      </c>
      <c r="B23" s="367">
        <v>129</v>
      </c>
      <c r="C23" s="368">
        <v>36683</v>
      </c>
      <c r="D23" s="369" t="s">
        <v>672</v>
      </c>
      <c r="E23" s="369" t="s">
        <v>671</v>
      </c>
      <c r="F23" s="471">
        <v>4224</v>
      </c>
      <c r="G23" s="386">
        <v>68</v>
      </c>
      <c r="H23" s="371">
        <v>7</v>
      </c>
      <c r="I23" s="21">
        <v>6</v>
      </c>
      <c r="J23" s="22" t="s">
        <v>324</v>
      </c>
      <c r="K23" s="23">
        <v>189</v>
      </c>
      <c r="L23" s="24">
        <v>36934</v>
      </c>
      <c r="M23" s="48" t="s">
        <v>741</v>
      </c>
      <c r="N23" s="48" t="s">
        <v>740</v>
      </c>
      <c r="O23" s="25">
        <v>3925</v>
      </c>
      <c r="P23" s="23">
        <v>3</v>
      </c>
      <c r="Y23" s="384"/>
      <c r="Z23" s="384"/>
    </row>
    <row r="24" spans="1:26" s="18" customFormat="1" ht="38.25" customHeight="1">
      <c r="A24" s="21">
        <v>17</v>
      </c>
      <c r="B24" s="367">
        <v>171</v>
      </c>
      <c r="C24" s="368">
        <v>36526</v>
      </c>
      <c r="D24" s="369" t="s">
        <v>725</v>
      </c>
      <c r="E24" s="369" t="s">
        <v>724</v>
      </c>
      <c r="F24" s="471">
        <v>4243</v>
      </c>
      <c r="G24" s="386">
        <v>67</v>
      </c>
      <c r="H24" s="371">
        <v>3</v>
      </c>
      <c r="I24" s="21">
        <v>7</v>
      </c>
      <c r="J24" s="22" t="s">
        <v>325</v>
      </c>
      <c r="K24" s="23">
        <v>162</v>
      </c>
      <c r="L24" s="24">
        <v>36953</v>
      </c>
      <c r="M24" s="48" t="s">
        <v>715</v>
      </c>
      <c r="N24" s="48" t="s">
        <v>716</v>
      </c>
      <c r="O24" s="25">
        <v>3886</v>
      </c>
      <c r="P24" s="23">
        <v>1</v>
      </c>
      <c r="Y24" s="384"/>
      <c r="Z24" s="384"/>
    </row>
    <row r="25" spans="1:26" s="18" customFormat="1" ht="38.25" customHeight="1">
      <c r="A25" s="21">
        <v>18</v>
      </c>
      <c r="B25" s="367">
        <v>92</v>
      </c>
      <c r="C25" s="368">
        <v>36526</v>
      </c>
      <c r="D25" s="369" t="s">
        <v>630</v>
      </c>
      <c r="E25" s="369" t="s">
        <v>629</v>
      </c>
      <c r="F25" s="471">
        <v>4253</v>
      </c>
      <c r="G25" s="386">
        <v>67</v>
      </c>
      <c r="H25" s="371">
        <v>22</v>
      </c>
      <c r="I25" s="21">
        <v>8</v>
      </c>
      <c r="J25" s="22" t="s">
        <v>326</v>
      </c>
      <c r="K25" s="23">
        <v>98</v>
      </c>
      <c r="L25" s="24">
        <v>36617</v>
      </c>
      <c r="M25" s="48" t="s">
        <v>638</v>
      </c>
      <c r="N25" s="48" t="s">
        <v>639</v>
      </c>
      <c r="O25" s="25" t="s">
        <v>618</v>
      </c>
      <c r="P25" s="23"/>
      <c r="Y25" s="384"/>
      <c r="Z25" s="384"/>
    </row>
    <row r="26" spans="1:26" s="18" customFormat="1" ht="38.25" customHeight="1">
      <c r="A26" s="21">
        <v>19</v>
      </c>
      <c r="B26" s="367">
        <v>112</v>
      </c>
      <c r="C26" s="368">
        <v>36526</v>
      </c>
      <c r="D26" s="369" t="s">
        <v>654</v>
      </c>
      <c r="E26" s="369" t="s">
        <v>647</v>
      </c>
      <c r="F26" s="471">
        <v>4293</v>
      </c>
      <c r="G26" s="386">
        <v>65</v>
      </c>
      <c r="H26" s="371" t="s">
        <v>896</v>
      </c>
      <c r="I26" s="293" t="s">
        <v>17</v>
      </c>
      <c r="J26" s="294"/>
      <c r="K26" s="294"/>
      <c r="L26" s="294"/>
      <c r="M26" s="294"/>
      <c r="N26" s="294"/>
      <c r="O26" s="294"/>
      <c r="P26" s="295"/>
      <c r="Y26" s="384"/>
      <c r="Z26" s="384"/>
    </row>
    <row r="27" spans="1:26" s="18" customFormat="1" ht="38.25" customHeight="1">
      <c r="A27" s="21">
        <v>20</v>
      </c>
      <c r="B27" s="367">
        <v>282</v>
      </c>
      <c r="C27" s="368">
        <v>36998</v>
      </c>
      <c r="D27" s="369" t="s">
        <v>678</v>
      </c>
      <c r="E27" s="369" t="s">
        <v>679</v>
      </c>
      <c r="F27" s="471">
        <v>4333</v>
      </c>
      <c r="G27" s="386">
        <v>61</v>
      </c>
      <c r="H27" s="371" t="s">
        <v>896</v>
      </c>
      <c r="I27" s="47" t="s">
        <v>11</v>
      </c>
      <c r="J27" s="44" t="s">
        <v>75</v>
      </c>
      <c r="K27" s="44" t="s">
        <v>74</v>
      </c>
      <c r="L27" s="45" t="s">
        <v>12</v>
      </c>
      <c r="M27" s="46" t="s">
        <v>13</v>
      </c>
      <c r="N27" s="46" t="s">
        <v>179</v>
      </c>
      <c r="O27" s="44" t="s">
        <v>14</v>
      </c>
      <c r="P27" s="44" t="s">
        <v>26</v>
      </c>
      <c r="Y27" s="384"/>
      <c r="Z27" s="384"/>
    </row>
    <row r="28" spans="1:26" s="18" customFormat="1" ht="38.25" customHeight="1">
      <c r="A28" s="21">
        <v>21</v>
      </c>
      <c r="B28" s="367">
        <v>177</v>
      </c>
      <c r="C28" s="368">
        <v>36641</v>
      </c>
      <c r="D28" s="369" t="s">
        <v>900</v>
      </c>
      <c r="E28" s="369" t="s">
        <v>899</v>
      </c>
      <c r="F28" s="471">
        <v>4440</v>
      </c>
      <c r="G28" s="386">
        <v>51</v>
      </c>
      <c r="H28" s="371">
        <v>6</v>
      </c>
      <c r="I28" s="21">
        <v>1</v>
      </c>
      <c r="J28" s="22" t="s">
        <v>327</v>
      </c>
      <c r="K28" s="23">
        <v>225</v>
      </c>
      <c r="L28" s="24" t="s">
        <v>754</v>
      </c>
      <c r="M28" s="48" t="s">
        <v>755</v>
      </c>
      <c r="N28" s="48" t="s">
        <v>756</v>
      </c>
      <c r="O28" s="25">
        <v>3915</v>
      </c>
      <c r="P28" s="23">
        <v>4</v>
      </c>
      <c r="Y28" s="384"/>
      <c r="Z28" s="384"/>
    </row>
    <row r="29" spans="1:26" s="18" customFormat="1" ht="38.25" customHeight="1">
      <c r="A29" s="21" t="s">
        <v>574</v>
      </c>
      <c r="B29" s="367">
        <v>98</v>
      </c>
      <c r="C29" s="368">
        <v>36617</v>
      </c>
      <c r="D29" s="369" t="s">
        <v>638</v>
      </c>
      <c r="E29" s="369" t="s">
        <v>639</v>
      </c>
      <c r="F29" s="471" t="s">
        <v>618</v>
      </c>
      <c r="G29" s="386">
        <v>0</v>
      </c>
      <c r="H29" s="371">
        <v>8</v>
      </c>
      <c r="I29" s="21">
        <v>2</v>
      </c>
      <c r="J29" s="22" t="s">
        <v>328</v>
      </c>
      <c r="K29" s="23">
        <v>244</v>
      </c>
      <c r="L29" s="24">
        <v>36712</v>
      </c>
      <c r="M29" s="48" t="s">
        <v>800</v>
      </c>
      <c r="N29" s="48" t="s">
        <v>801</v>
      </c>
      <c r="O29" s="25">
        <v>3971</v>
      </c>
      <c r="P29" s="23">
        <v>5</v>
      </c>
      <c r="Y29" s="384"/>
      <c r="Z29" s="384"/>
    </row>
    <row r="30" spans="1:26" s="18" customFormat="1" ht="38.25" customHeight="1">
      <c r="A30" s="21" t="s">
        <v>574</v>
      </c>
      <c r="B30" s="367">
        <v>243</v>
      </c>
      <c r="C30" s="368">
        <v>36526</v>
      </c>
      <c r="D30" s="369" t="s">
        <v>798</v>
      </c>
      <c r="E30" s="369" t="s">
        <v>799</v>
      </c>
      <c r="F30" s="471" t="s">
        <v>617</v>
      </c>
      <c r="G30" s="386">
        <v>0</v>
      </c>
      <c r="H30" s="371">
        <v>2</v>
      </c>
      <c r="I30" s="21">
        <v>3</v>
      </c>
      <c r="J30" s="22" t="s">
        <v>329</v>
      </c>
      <c r="K30" s="23">
        <v>242</v>
      </c>
      <c r="L30" s="24" t="s">
        <v>574</v>
      </c>
      <c r="M30" s="48" t="s">
        <v>796</v>
      </c>
      <c r="N30" s="48" t="s">
        <v>797</v>
      </c>
      <c r="O30" s="25">
        <v>3872</v>
      </c>
      <c r="P30" s="23">
        <v>2</v>
      </c>
      <c r="Y30" s="384"/>
      <c r="Z30" s="384"/>
    </row>
    <row r="31" spans="1:26" s="18" customFormat="1" ht="38.25" customHeight="1">
      <c r="A31" s="21" t="s">
        <v>574</v>
      </c>
      <c r="B31" s="367">
        <v>245</v>
      </c>
      <c r="C31" s="368" t="s">
        <v>802</v>
      </c>
      <c r="D31" s="369" t="s">
        <v>803</v>
      </c>
      <c r="E31" s="369" t="s">
        <v>804</v>
      </c>
      <c r="F31" s="471" t="s">
        <v>617</v>
      </c>
      <c r="G31" s="386">
        <v>0</v>
      </c>
      <c r="H31" s="371">
        <v>1</v>
      </c>
      <c r="I31" s="21">
        <v>4</v>
      </c>
      <c r="J31" s="22" t="s">
        <v>330</v>
      </c>
      <c r="K31" s="23">
        <v>240</v>
      </c>
      <c r="L31" s="24" t="s">
        <v>574</v>
      </c>
      <c r="M31" s="48" t="s">
        <v>792</v>
      </c>
      <c r="N31" s="48" t="s">
        <v>793</v>
      </c>
      <c r="O31" s="25">
        <v>3774</v>
      </c>
      <c r="P31" s="23">
        <v>1</v>
      </c>
      <c r="Y31" s="384"/>
      <c r="Z31" s="384"/>
    </row>
    <row r="32" spans="1:26" s="18" customFormat="1" ht="38.25" customHeight="1">
      <c r="A32" s="21"/>
      <c r="B32" s="367" t="s">
        <v>896</v>
      </c>
      <c r="C32" s="368" t="s">
        <v>896</v>
      </c>
      <c r="D32" s="369" t="s">
        <v>896</v>
      </c>
      <c r="E32" s="369" t="s">
        <v>896</v>
      </c>
      <c r="F32" s="370" t="s">
        <v>896</v>
      </c>
      <c r="G32" s="386">
        <v>0</v>
      </c>
      <c r="H32" s="371">
        <v>4</v>
      </c>
      <c r="I32" s="21">
        <v>5</v>
      </c>
      <c r="J32" s="22" t="s">
        <v>331</v>
      </c>
      <c r="K32" s="23">
        <v>241</v>
      </c>
      <c r="L32" s="24">
        <v>36526</v>
      </c>
      <c r="M32" s="48" t="s">
        <v>794</v>
      </c>
      <c r="N32" s="48" t="s">
        <v>795</v>
      </c>
      <c r="O32" s="25">
        <v>3888</v>
      </c>
      <c r="P32" s="23">
        <v>3</v>
      </c>
      <c r="Y32" s="384"/>
      <c r="Z32" s="384"/>
    </row>
    <row r="33" spans="1:26" s="18" customFormat="1" ht="38.25" customHeight="1">
      <c r="A33" s="21"/>
      <c r="B33" s="367" t="s">
        <v>896</v>
      </c>
      <c r="C33" s="368" t="s">
        <v>896</v>
      </c>
      <c r="D33" s="369" t="s">
        <v>896</v>
      </c>
      <c r="E33" s="369" t="s">
        <v>896</v>
      </c>
      <c r="F33" s="370" t="s">
        <v>896</v>
      </c>
      <c r="G33" s="386">
        <v>0</v>
      </c>
      <c r="H33" s="371">
        <v>23</v>
      </c>
      <c r="I33" s="21">
        <v>6</v>
      </c>
      <c r="J33" s="22" t="s">
        <v>332</v>
      </c>
      <c r="K33" s="23">
        <v>243</v>
      </c>
      <c r="L33" s="24">
        <v>36526</v>
      </c>
      <c r="M33" s="48" t="s">
        <v>798</v>
      </c>
      <c r="N33" s="48" t="s">
        <v>799</v>
      </c>
      <c r="O33" s="25" t="s">
        <v>617</v>
      </c>
      <c r="P33" s="23"/>
      <c r="Y33" s="384"/>
      <c r="Z33" s="384"/>
    </row>
    <row r="34" spans="1:26" s="18" customFormat="1" ht="38.25" customHeight="1">
      <c r="A34" s="21"/>
      <c r="B34" s="367" t="s">
        <v>896</v>
      </c>
      <c r="C34" s="368" t="s">
        <v>896</v>
      </c>
      <c r="D34" s="369" t="s">
        <v>896</v>
      </c>
      <c r="E34" s="369" t="s">
        <v>896</v>
      </c>
      <c r="F34" s="370" t="s">
        <v>896</v>
      </c>
      <c r="G34" s="386">
        <v>0</v>
      </c>
      <c r="H34" s="371">
        <v>24</v>
      </c>
      <c r="I34" s="21">
        <v>7</v>
      </c>
      <c r="J34" s="22" t="s">
        <v>333</v>
      </c>
      <c r="K34" s="23">
        <v>245</v>
      </c>
      <c r="L34" s="24" t="s">
        <v>802</v>
      </c>
      <c r="M34" s="48" t="s">
        <v>803</v>
      </c>
      <c r="N34" s="48" t="s">
        <v>804</v>
      </c>
      <c r="O34" s="25" t="s">
        <v>617</v>
      </c>
      <c r="P34" s="23"/>
      <c r="Y34" s="384"/>
      <c r="Z34" s="384"/>
    </row>
    <row r="35" spans="1:26" s="18" customFormat="1" ht="38.25" customHeight="1">
      <c r="A35" s="21"/>
      <c r="B35" s="367" t="s">
        <v>896</v>
      </c>
      <c r="C35" s="368" t="s">
        <v>896</v>
      </c>
      <c r="D35" s="369" t="s">
        <v>896</v>
      </c>
      <c r="E35" s="369" t="s">
        <v>896</v>
      </c>
      <c r="F35" s="370" t="s">
        <v>896</v>
      </c>
      <c r="G35" s="386">
        <v>0</v>
      </c>
      <c r="H35" s="371">
        <v>10</v>
      </c>
      <c r="I35" s="21">
        <v>8</v>
      </c>
      <c r="J35" s="22" t="s">
        <v>334</v>
      </c>
      <c r="K35" s="23">
        <v>246</v>
      </c>
      <c r="L35" s="24">
        <v>2000</v>
      </c>
      <c r="M35" s="48" t="s">
        <v>805</v>
      </c>
      <c r="N35" s="48" t="s">
        <v>806</v>
      </c>
      <c r="O35" s="25">
        <v>3999</v>
      </c>
      <c r="P35" s="23">
        <v>6</v>
      </c>
      <c r="Y35" s="384"/>
      <c r="Z35" s="384"/>
    </row>
    <row r="36" spans="1:26" s="18" customFormat="1" ht="29.25" hidden="1" customHeight="1">
      <c r="A36" s="21">
        <v>29</v>
      </c>
      <c r="B36" s="367" t="s">
        <v>896</v>
      </c>
      <c r="C36" s="368" t="s">
        <v>896</v>
      </c>
      <c r="D36" s="369" t="s">
        <v>896</v>
      </c>
      <c r="E36" s="369" t="s">
        <v>896</v>
      </c>
      <c r="F36" s="370" t="s">
        <v>896</v>
      </c>
      <c r="G36" s="386">
        <v>0</v>
      </c>
      <c r="H36" s="371" t="s">
        <v>896</v>
      </c>
      <c r="I36" s="293" t="s">
        <v>42</v>
      </c>
      <c r="J36" s="294"/>
      <c r="K36" s="294"/>
      <c r="L36" s="294"/>
      <c r="M36" s="294"/>
      <c r="N36" s="294"/>
      <c r="O36" s="294"/>
      <c r="P36" s="295"/>
      <c r="Y36" s="384"/>
      <c r="Z36" s="384"/>
    </row>
    <row r="37" spans="1:26" s="18" customFormat="1" ht="29.25" hidden="1" customHeight="1">
      <c r="A37" s="21">
        <v>30</v>
      </c>
      <c r="B37" s="367" t="s">
        <v>896</v>
      </c>
      <c r="C37" s="368" t="s">
        <v>896</v>
      </c>
      <c r="D37" s="369" t="s">
        <v>896</v>
      </c>
      <c r="E37" s="369" t="s">
        <v>896</v>
      </c>
      <c r="F37" s="370" t="s">
        <v>896</v>
      </c>
      <c r="G37" s="386">
        <v>0</v>
      </c>
      <c r="H37" s="371" t="s">
        <v>896</v>
      </c>
      <c r="I37" s="47" t="s">
        <v>11</v>
      </c>
      <c r="J37" s="44" t="s">
        <v>75</v>
      </c>
      <c r="K37" s="44" t="s">
        <v>74</v>
      </c>
      <c r="L37" s="45" t="s">
        <v>12</v>
      </c>
      <c r="M37" s="46" t="s">
        <v>13</v>
      </c>
      <c r="N37" s="46" t="s">
        <v>179</v>
      </c>
      <c r="O37" s="44" t="s">
        <v>14</v>
      </c>
      <c r="P37" s="44" t="s">
        <v>26</v>
      </c>
      <c r="Y37" s="384"/>
      <c r="Z37" s="384"/>
    </row>
    <row r="38" spans="1:26" s="18" customFormat="1" ht="29.25" hidden="1" customHeight="1">
      <c r="A38" s="21">
        <v>31</v>
      </c>
      <c r="B38" s="367" t="s">
        <v>896</v>
      </c>
      <c r="C38" s="368" t="s">
        <v>896</v>
      </c>
      <c r="D38" s="369" t="s">
        <v>896</v>
      </c>
      <c r="E38" s="369" t="s">
        <v>896</v>
      </c>
      <c r="F38" s="370" t="s">
        <v>896</v>
      </c>
      <c r="G38" s="386">
        <v>0</v>
      </c>
      <c r="H38" s="371" t="s">
        <v>896</v>
      </c>
      <c r="I38" s="21">
        <v>1</v>
      </c>
      <c r="J38" s="22" t="s">
        <v>335</v>
      </c>
      <c r="K38" s="23" t="s">
        <v>896</v>
      </c>
      <c r="L38" s="24" t="s">
        <v>896</v>
      </c>
      <c r="M38" s="48" t="s">
        <v>896</v>
      </c>
      <c r="N38" s="48" t="s">
        <v>896</v>
      </c>
      <c r="O38" s="25"/>
      <c r="P38" s="23"/>
      <c r="Y38" s="384"/>
      <c r="Z38" s="384"/>
    </row>
    <row r="39" spans="1:26" s="18" customFormat="1" ht="29.25" hidden="1" customHeight="1">
      <c r="A39" s="21">
        <v>32</v>
      </c>
      <c r="B39" s="367" t="s">
        <v>896</v>
      </c>
      <c r="C39" s="368" t="s">
        <v>896</v>
      </c>
      <c r="D39" s="369" t="s">
        <v>896</v>
      </c>
      <c r="E39" s="369" t="s">
        <v>896</v>
      </c>
      <c r="F39" s="370" t="s">
        <v>896</v>
      </c>
      <c r="G39" s="386">
        <v>0</v>
      </c>
      <c r="H39" s="371" t="s">
        <v>896</v>
      </c>
      <c r="I39" s="21">
        <v>2</v>
      </c>
      <c r="J39" s="22" t="s">
        <v>336</v>
      </c>
      <c r="K39" s="23" t="s">
        <v>896</v>
      </c>
      <c r="L39" s="24" t="s">
        <v>896</v>
      </c>
      <c r="M39" s="48" t="s">
        <v>896</v>
      </c>
      <c r="N39" s="48" t="s">
        <v>896</v>
      </c>
      <c r="O39" s="25"/>
      <c r="P39" s="23"/>
      <c r="Y39" s="384"/>
      <c r="Z39" s="384"/>
    </row>
    <row r="40" spans="1:26" s="18" customFormat="1" ht="29.25" hidden="1" customHeight="1">
      <c r="A40" s="21">
        <v>33</v>
      </c>
      <c r="B40" s="367" t="s">
        <v>896</v>
      </c>
      <c r="C40" s="368" t="s">
        <v>896</v>
      </c>
      <c r="D40" s="369" t="s">
        <v>896</v>
      </c>
      <c r="E40" s="369" t="s">
        <v>896</v>
      </c>
      <c r="F40" s="370" t="s">
        <v>896</v>
      </c>
      <c r="G40" s="386">
        <v>0</v>
      </c>
      <c r="H40" s="371" t="s">
        <v>896</v>
      </c>
      <c r="I40" s="21">
        <v>3</v>
      </c>
      <c r="J40" s="22" t="s">
        <v>337</v>
      </c>
      <c r="K40" s="23" t="s">
        <v>896</v>
      </c>
      <c r="L40" s="24" t="s">
        <v>896</v>
      </c>
      <c r="M40" s="48" t="s">
        <v>896</v>
      </c>
      <c r="N40" s="48" t="s">
        <v>896</v>
      </c>
      <c r="O40" s="25"/>
      <c r="P40" s="23"/>
      <c r="Y40" s="384"/>
      <c r="Z40" s="384"/>
    </row>
    <row r="41" spans="1:26" s="18" customFormat="1" ht="29.25" hidden="1" customHeight="1">
      <c r="A41" s="21">
        <v>34</v>
      </c>
      <c r="B41" s="367" t="s">
        <v>896</v>
      </c>
      <c r="C41" s="368" t="s">
        <v>896</v>
      </c>
      <c r="D41" s="369" t="s">
        <v>896</v>
      </c>
      <c r="E41" s="369" t="s">
        <v>896</v>
      </c>
      <c r="F41" s="370" t="s">
        <v>896</v>
      </c>
      <c r="G41" s="386">
        <v>0</v>
      </c>
      <c r="H41" s="371" t="s">
        <v>896</v>
      </c>
      <c r="I41" s="21">
        <v>4</v>
      </c>
      <c r="J41" s="22" t="s">
        <v>338</v>
      </c>
      <c r="K41" s="23" t="s">
        <v>896</v>
      </c>
      <c r="L41" s="24" t="s">
        <v>896</v>
      </c>
      <c r="M41" s="48" t="s">
        <v>896</v>
      </c>
      <c r="N41" s="48" t="s">
        <v>896</v>
      </c>
      <c r="O41" s="25"/>
      <c r="P41" s="23"/>
      <c r="Y41" s="384"/>
      <c r="Z41" s="384"/>
    </row>
    <row r="42" spans="1:26" s="18" customFormat="1" ht="29.25" hidden="1" customHeight="1">
      <c r="A42" s="21">
        <v>35</v>
      </c>
      <c r="B42" s="367" t="s">
        <v>896</v>
      </c>
      <c r="C42" s="368" t="s">
        <v>896</v>
      </c>
      <c r="D42" s="369" t="s">
        <v>896</v>
      </c>
      <c r="E42" s="369" t="s">
        <v>896</v>
      </c>
      <c r="F42" s="370" t="s">
        <v>896</v>
      </c>
      <c r="G42" s="386">
        <v>0</v>
      </c>
      <c r="H42" s="371" t="s">
        <v>896</v>
      </c>
      <c r="I42" s="21">
        <v>5</v>
      </c>
      <c r="J42" s="22" t="s">
        <v>339</v>
      </c>
      <c r="K42" s="23" t="s">
        <v>896</v>
      </c>
      <c r="L42" s="24" t="s">
        <v>896</v>
      </c>
      <c r="M42" s="48" t="s">
        <v>896</v>
      </c>
      <c r="N42" s="48" t="s">
        <v>896</v>
      </c>
      <c r="O42" s="25"/>
      <c r="P42" s="23"/>
      <c r="Y42" s="384"/>
      <c r="Z42" s="384"/>
    </row>
    <row r="43" spans="1:26" s="18" customFormat="1" ht="29.25" hidden="1" customHeight="1">
      <c r="A43" s="21">
        <v>36</v>
      </c>
      <c r="B43" s="367" t="s">
        <v>896</v>
      </c>
      <c r="C43" s="368" t="s">
        <v>896</v>
      </c>
      <c r="D43" s="369" t="s">
        <v>896</v>
      </c>
      <c r="E43" s="369" t="s">
        <v>896</v>
      </c>
      <c r="F43" s="370" t="s">
        <v>896</v>
      </c>
      <c r="G43" s="386">
        <v>0</v>
      </c>
      <c r="H43" s="371" t="s">
        <v>896</v>
      </c>
      <c r="I43" s="21">
        <v>6</v>
      </c>
      <c r="J43" s="22" t="s">
        <v>340</v>
      </c>
      <c r="K43" s="23" t="s">
        <v>896</v>
      </c>
      <c r="L43" s="24" t="s">
        <v>896</v>
      </c>
      <c r="M43" s="48" t="s">
        <v>896</v>
      </c>
      <c r="N43" s="48" t="s">
        <v>896</v>
      </c>
      <c r="O43" s="25"/>
      <c r="P43" s="23"/>
      <c r="Y43" s="384"/>
      <c r="Z43" s="384"/>
    </row>
    <row r="44" spans="1:26" s="18" customFormat="1" ht="29.25" hidden="1" customHeight="1">
      <c r="A44" s="21">
        <v>37</v>
      </c>
      <c r="B44" s="367" t="s">
        <v>896</v>
      </c>
      <c r="C44" s="368" t="s">
        <v>896</v>
      </c>
      <c r="D44" s="369" t="s">
        <v>896</v>
      </c>
      <c r="E44" s="369" t="s">
        <v>896</v>
      </c>
      <c r="F44" s="370" t="s">
        <v>896</v>
      </c>
      <c r="G44" s="386">
        <v>0</v>
      </c>
      <c r="H44" s="371" t="s">
        <v>896</v>
      </c>
      <c r="I44" s="21">
        <v>7</v>
      </c>
      <c r="J44" s="22" t="s">
        <v>341</v>
      </c>
      <c r="K44" s="23" t="s">
        <v>896</v>
      </c>
      <c r="L44" s="24" t="s">
        <v>896</v>
      </c>
      <c r="M44" s="48" t="s">
        <v>896</v>
      </c>
      <c r="N44" s="48" t="s">
        <v>896</v>
      </c>
      <c r="O44" s="25"/>
      <c r="P44" s="23"/>
      <c r="Y44" s="384"/>
      <c r="Z44" s="384"/>
    </row>
    <row r="45" spans="1:26" s="18" customFormat="1" ht="29.25" hidden="1" customHeight="1">
      <c r="A45" s="21">
        <v>38</v>
      </c>
      <c r="B45" s="367" t="s">
        <v>896</v>
      </c>
      <c r="C45" s="368" t="s">
        <v>896</v>
      </c>
      <c r="D45" s="369" t="s">
        <v>896</v>
      </c>
      <c r="E45" s="369" t="s">
        <v>896</v>
      </c>
      <c r="F45" s="370" t="s">
        <v>896</v>
      </c>
      <c r="G45" s="386">
        <v>0</v>
      </c>
      <c r="H45" s="371" t="s">
        <v>896</v>
      </c>
      <c r="I45" s="21">
        <v>8</v>
      </c>
      <c r="J45" s="22" t="s">
        <v>342</v>
      </c>
      <c r="K45" s="23" t="s">
        <v>896</v>
      </c>
      <c r="L45" s="24" t="s">
        <v>896</v>
      </c>
      <c r="M45" s="48" t="s">
        <v>896</v>
      </c>
      <c r="N45" s="48" t="s">
        <v>896</v>
      </c>
      <c r="O45" s="25"/>
      <c r="P45" s="23"/>
      <c r="Y45" s="384"/>
      <c r="Z45" s="384"/>
    </row>
    <row r="46" spans="1:26" ht="13.5" customHeight="1">
      <c r="A46" s="33"/>
      <c r="B46" s="33"/>
      <c r="C46" s="34"/>
      <c r="D46" s="55"/>
      <c r="E46" s="35"/>
      <c r="F46" s="36"/>
      <c r="G46" s="37"/>
      <c r="I46" s="38"/>
      <c r="J46" s="39"/>
      <c r="K46" s="40"/>
      <c r="L46" s="41"/>
      <c r="M46" s="51"/>
      <c r="N46" s="51"/>
      <c r="O46" s="42"/>
      <c r="P46" s="40"/>
    </row>
    <row r="47" spans="1:26" ht="14.25" customHeight="1">
      <c r="A47" s="29" t="s">
        <v>18</v>
      </c>
      <c r="B47" s="29"/>
      <c r="C47" s="29"/>
      <c r="D47" s="56"/>
      <c r="E47" s="49" t="s">
        <v>0</v>
      </c>
      <c r="F47" s="43" t="s">
        <v>1</v>
      </c>
      <c r="G47" s="26"/>
      <c r="H47" s="30" t="s">
        <v>2</v>
      </c>
      <c r="I47" s="30"/>
      <c r="J47" s="30"/>
      <c r="K47" s="30"/>
      <c r="M47" s="52" t="s">
        <v>3</v>
      </c>
      <c r="N47" s="53" t="s">
        <v>3</v>
      </c>
      <c r="O47" s="26" t="s">
        <v>3</v>
      </c>
      <c r="P47" s="29"/>
      <c r="Q47" s="31"/>
    </row>
    <row r="65536" spans="1:1">
      <c r="A65536" s="26" t="s">
        <v>621</v>
      </c>
    </row>
  </sheetData>
  <mergeCells count="18">
    <mergeCell ref="N4:P4"/>
    <mergeCell ref="N5:P5"/>
    <mergeCell ref="G6:G7"/>
    <mergeCell ref="F6:F7"/>
    <mergeCell ref="A6:A7"/>
    <mergeCell ref="B6:B7"/>
    <mergeCell ref="A4:C4"/>
    <mergeCell ref="C6:C7"/>
    <mergeCell ref="D6:D7"/>
    <mergeCell ref="E6:E7"/>
    <mergeCell ref="D4:E4"/>
    <mergeCell ref="A1:P1"/>
    <mergeCell ref="A2:P2"/>
    <mergeCell ref="A3:C3"/>
    <mergeCell ref="D3:E3"/>
    <mergeCell ref="F3:G3"/>
    <mergeCell ref="N3:P3"/>
    <mergeCell ref="I3:K3"/>
  </mergeCells>
  <conditionalFormatting sqref="F36:F45">
    <cfRule type="cellIs" dxfId="89" priority="5" operator="lessThan">
      <formula>$I$3</formula>
    </cfRule>
  </conditionalFormatting>
  <conditionalFormatting sqref="D1:D1048576">
    <cfRule type="containsText" dxfId="88" priority="1" operator="containsText" text="(F)">
      <formula>NOT(ISERROR(SEARCH("(F)",D1)))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7"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ayfa7">
    <tabColor rgb="FF00B0F0"/>
  </sheetPr>
  <dimension ref="A1:Z65536"/>
  <sheetViews>
    <sheetView view="pageBreakPreview" zoomScale="90" zoomScaleSheetLayoutView="90" workbookViewId="0">
      <selection activeCell="Y1" sqref="Y1:Y1048576"/>
    </sheetView>
  </sheetViews>
  <sheetFormatPr defaultRowHeight="12.75"/>
  <cols>
    <col min="1" max="1" width="4.85546875" style="26" customWidth="1"/>
    <col min="2" max="2" width="6" style="26" customWidth="1"/>
    <col min="3" max="3" width="14.42578125" style="20" customWidth="1"/>
    <col min="4" max="4" width="20.85546875" style="50" customWidth="1"/>
    <col min="5" max="5" width="23.7109375" style="50" customWidth="1"/>
    <col min="6" max="6" width="9.28515625" style="186" customWidth="1"/>
    <col min="7" max="7" width="7.5703125" style="27" customWidth="1"/>
    <col min="8" max="8" width="0.7109375" style="20" customWidth="1"/>
    <col min="9" max="9" width="4.42578125" style="26" customWidth="1"/>
    <col min="10" max="10" width="12.140625" style="26" hidden="1" customWidth="1"/>
    <col min="11" max="11" width="6.5703125" style="26" customWidth="1"/>
    <col min="12" max="12" width="11.5703125" style="28" customWidth="1"/>
    <col min="13" max="13" width="17.28515625" style="54" customWidth="1"/>
    <col min="14" max="14" width="26.7109375" style="54" customWidth="1"/>
    <col min="15" max="15" width="11" style="186" bestFit="1" customWidth="1"/>
    <col min="16" max="16" width="7.7109375" style="20" customWidth="1"/>
    <col min="17" max="17" width="5.7109375" style="20" customWidth="1"/>
    <col min="18" max="16384" width="9.140625" style="20"/>
  </cols>
  <sheetData>
    <row r="1" spans="1:26" s="10" customFormat="1" ht="50.25" customHeight="1">
      <c r="A1" s="581" t="s">
        <v>139</v>
      </c>
      <c r="B1" s="581"/>
      <c r="C1" s="581"/>
      <c r="D1" s="581"/>
      <c r="E1" s="581"/>
      <c r="F1" s="581"/>
      <c r="G1" s="581"/>
      <c r="H1" s="581"/>
      <c r="I1" s="581"/>
      <c r="J1" s="581"/>
      <c r="K1" s="581"/>
      <c r="L1" s="581"/>
      <c r="M1" s="581"/>
      <c r="N1" s="581"/>
      <c r="O1" s="581"/>
      <c r="P1" s="581"/>
    </row>
    <row r="2" spans="1:26" s="10" customFormat="1" ht="24.75" customHeight="1">
      <c r="A2" s="581" t="s">
        <v>907</v>
      </c>
      <c r="B2" s="581"/>
      <c r="C2" s="581"/>
      <c r="D2" s="581"/>
      <c r="E2" s="581"/>
      <c r="F2" s="581"/>
      <c r="G2" s="581"/>
      <c r="H2" s="581"/>
      <c r="I2" s="581"/>
      <c r="J2" s="581"/>
      <c r="K2" s="581"/>
      <c r="L2" s="581"/>
      <c r="M2" s="581"/>
      <c r="N2" s="581"/>
      <c r="O2" s="581"/>
      <c r="P2" s="581"/>
    </row>
    <row r="3" spans="1:26" s="11" customFormat="1" ht="29.25" customHeight="1">
      <c r="A3" s="582" t="s">
        <v>89</v>
      </c>
      <c r="B3" s="582"/>
      <c r="C3" s="582"/>
      <c r="D3" s="583" t="s">
        <v>571</v>
      </c>
      <c r="E3" s="583"/>
      <c r="F3" s="584"/>
      <c r="G3" s="584"/>
      <c r="H3" s="406"/>
      <c r="I3" s="586"/>
      <c r="J3" s="586"/>
      <c r="K3" s="586"/>
      <c r="L3" s="406"/>
      <c r="M3" s="407"/>
      <c r="N3" s="567"/>
      <c r="O3" s="567"/>
      <c r="P3" s="567"/>
    </row>
    <row r="4" spans="1:26" s="11" customFormat="1" ht="17.25" customHeight="1">
      <c r="A4" s="577" t="s">
        <v>79</v>
      </c>
      <c r="B4" s="577"/>
      <c r="C4" s="577"/>
      <c r="D4" s="578" t="s">
        <v>476</v>
      </c>
      <c r="E4" s="578"/>
      <c r="F4" s="408"/>
      <c r="G4" s="409"/>
      <c r="H4" s="409"/>
      <c r="I4" s="409"/>
      <c r="J4" s="409"/>
      <c r="K4" s="409"/>
      <c r="L4" s="410"/>
      <c r="M4" s="411" t="s">
        <v>5</v>
      </c>
      <c r="N4" s="568" t="s">
        <v>875</v>
      </c>
      <c r="O4" s="569"/>
      <c r="P4" s="569"/>
    </row>
    <row r="5" spans="1:26" s="10" customFormat="1" ht="15" customHeight="1">
      <c r="A5" s="12"/>
      <c r="B5" s="12"/>
      <c r="C5" s="13"/>
      <c r="D5" s="14"/>
      <c r="E5" s="15"/>
      <c r="F5" s="187"/>
      <c r="G5" s="15"/>
      <c r="H5" s="15"/>
      <c r="I5" s="12"/>
      <c r="J5" s="12"/>
      <c r="K5" s="12"/>
      <c r="L5" s="16"/>
      <c r="M5" s="17"/>
      <c r="N5" s="552">
        <v>41790.837088773151</v>
      </c>
      <c r="O5" s="552"/>
      <c r="P5" s="552"/>
    </row>
    <row r="6" spans="1:26" s="18" customFormat="1" ht="18.75" customHeight="1">
      <c r="A6" s="579" t="s">
        <v>11</v>
      </c>
      <c r="B6" s="571" t="s">
        <v>74</v>
      </c>
      <c r="C6" s="573" t="s">
        <v>86</v>
      </c>
      <c r="D6" s="570" t="s">
        <v>13</v>
      </c>
      <c r="E6" s="570" t="s">
        <v>179</v>
      </c>
      <c r="F6" s="587" t="s">
        <v>14</v>
      </c>
      <c r="G6" s="575" t="s">
        <v>271</v>
      </c>
      <c r="I6" s="293" t="s">
        <v>15</v>
      </c>
      <c r="J6" s="294"/>
      <c r="K6" s="294"/>
      <c r="L6" s="294"/>
      <c r="M6" s="294"/>
      <c r="N6" s="294"/>
      <c r="O6" s="294"/>
      <c r="P6" s="295"/>
    </row>
    <row r="7" spans="1:26" ht="26.25" customHeight="1">
      <c r="A7" s="579"/>
      <c r="B7" s="572"/>
      <c r="C7" s="573"/>
      <c r="D7" s="570"/>
      <c r="E7" s="570"/>
      <c r="F7" s="587"/>
      <c r="G7" s="576"/>
      <c r="H7" s="19"/>
      <c r="I7" s="47" t="s">
        <v>11</v>
      </c>
      <c r="J7" s="47" t="s">
        <v>75</v>
      </c>
      <c r="K7" s="47" t="s">
        <v>74</v>
      </c>
      <c r="L7" s="121" t="s">
        <v>12</v>
      </c>
      <c r="M7" s="122" t="s">
        <v>13</v>
      </c>
      <c r="N7" s="122" t="s">
        <v>179</v>
      </c>
      <c r="O7" s="44" t="s">
        <v>14</v>
      </c>
      <c r="P7" s="47" t="s">
        <v>26</v>
      </c>
    </row>
    <row r="8" spans="1:26" s="18" customFormat="1" ht="28.5" customHeight="1">
      <c r="A8" s="21">
        <v>1</v>
      </c>
      <c r="B8" s="367">
        <v>234</v>
      </c>
      <c r="C8" s="368">
        <v>36751</v>
      </c>
      <c r="D8" s="369" t="s">
        <v>781</v>
      </c>
      <c r="E8" s="369" t="s">
        <v>782</v>
      </c>
      <c r="F8" s="404">
        <v>55880</v>
      </c>
      <c r="G8" s="347"/>
      <c r="H8" s="371">
        <v>14</v>
      </c>
      <c r="I8" s="21">
        <v>1</v>
      </c>
      <c r="J8" s="22" t="s">
        <v>523</v>
      </c>
      <c r="K8" s="23">
        <v>170</v>
      </c>
      <c r="L8" s="24">
        <v>37457</v>
      </c>
      <c r="M8" s="48" t="s">
        <v>726</v>
      </c>
      <c r="N8" s="48" t="s">
        <v>724</v>
      </c>
      <c r="O8" s="183">
        <v>63618</v>
      </c>
      <c r="P8" s="23">
        <v>8</v>
      </c>
      <c r="Y8" s="384"/>
      <c r="Z8" s="384"/>
    </row>
    <row r="9" spans="1:26" s="18" customFormat="1" ht="28.5" customHeight="1">
      <c r="A9" s="21">
        <v>2</v>
      </c>
      <c r="B9" s="367">
        <v>235</v>
      </c>
      <c r="C9" s="368">
        <v>36526</v>
      </c>
      <c r="D9" s="369" t="s">
        <v>783</v>
      </c>
      <c r="E9" s="369" t="s">
        <v>784</v>
      </c>
      <c r="F9" s="404">
        <v>55939</v>
      </c>
      <c r="G9" s="347"/>
      <c r="H9" s="371">
        <v>21</v>
      </c>
      <c r="I9" s="21">
        <v>2</v>
      </c>
      <c r="J9" s="22" t="s">
        <v>524</v>
      </c>
      <c r="K9" s="23">
        <v>120</v>
      </c>
      <c r="L9" s="24">
        <v>36526</v>
      </c>
      <c r="M9" s="48" t="s">
        <v>663</v>
      </c>
      <c r="N9" s="48" t="s">
        <v>660</v>
      </c>
      <c r="O9" s="183">
        <v>65854</v>
      </c>
      <c r="P9" s="23">
        <v>15</v>
      </c>
      <c r="Y9" s="384"/>
      <c r="Z9" s="384"/>
    </row>
    <row r="10" spans="1:26" s="18" customFormat="1" ht="28.5" customHeight="1">
      <c r="A10" s="21">
        <v>3</v>
      </c>
      <c r="B10" s="367">
        <v>236</v>
      </c>
      <c r="C10" s="368">
        <v>36868</v>
      </c>
      <c r="D10" s="369" t="s">
        <v>785</v>
      </c>
      <c r="E10" s="369" t="s">
        <v>782</v>
      </c>
      <c r="F10" s="404">
        <v>60006</v>
      </c>
      <c r="G10" s="347"/>
      <c r="H10" s="371">
        <v>13</v>
      </c>
      <c r="I10" s="21">
        <v>3</v>
      </c>
      <c r="J10" s="22" t="s">
        <v>525</v>
      </c>
      <c r="K10" s="23">
        <v>128</v>
      </c>
      <c r="L10" s="24">
        <v>36667</v>
      </c>
      <c r="M10" s="48" t="s">
        <v>673</v>
      </c>
      <c r="N10" s="48" t="s">
        <v>671</v>
      </c>
      <c r="O10" s="183">
        <v>62689</v>
      </c>
      <c r="P10" s="23">
        <v>7</v>
      </c>
      <c r="Y10" s="384"/>
      <c r="Z10" s="384"/>
    </row>
    <row r="11" spans="1:26" s="18" customFormat="1" ht="28.5" customHeight="1">
      <c r="A11" s="21">
        <v>4</v>
      </c>
      <c r="B11" s="367">
        <v>237</v>
      </c>
      <c r="C11" s="368">
        <v>36526</v>
      </c>
      <c r="D11" s="369" t="s">
        <v>786</v>
      </c>
      <c r="E11" s="369" t="s">
        <v>787</v>
      </c>
      <c r="F11" s="404">
        <v>60303</v>
      </c>
      <c r="G11" s="347"/>
      <c r="H11" s="371">
        <v>9</v>
      </c>
      <c r="I11" s="21">
        <v>4</v>
      </c>
      <c r="J11" s="22" t="s">
        <v>526</v>
      </c>
      <c r="K11" s="23">
        <v>117</v>
      </c>
      <c r="L11" s="24">
        <v>36892</v>
      </c>
      <c r="M11" s="48" t="s">
        <v>656</v>
      </c>
      <c r="N11" s="48" t="s">
        <v>655</v>
      </c>
      <c r="O11" s="183">
        <v>61582</v>
      </c>
      <c r="P11" s="23">
        <v>4</v>
      </c>
      <c r="Y11" s="384"/>
      <c r="Z11" s="384"/>
    </row>
    <row r="12" spans="1:26" s="18" customFormat="1" ht="27" customHeight="1">
      <c r="A12" s="21">
        <v>5</v>
      </c>
      <c r="B12" s="367">
        <v>99</v>
      </c>
      <c r="C12" s="368">
        <v>36526</v>
      </c>
      <c r="D12" s="369" t="s">
        <v>640</v>
      </c>
      <c r="E12" s="369" t="s">
        <v>639</v>
      </c>
      <c r="F12" s="404">
        <v>61128</v>
      </c>
      <c r="G12" s="347">
        <v>73</v>
      </c>
      <c r="H12" s="371">
        <v>20</v>
      </c>
      <c r="I12" s="21">
        <v>5</v>
      </c>
      <c r="J12" s="22" t="s">
        <v>527</v>
      </c>
      <c r="K12" s="23">
        <v>178</v>
      </c>
      <c r="L12" s="24">
        <v>36791</v>
      </c>
      <c r="M12" s="48" t="s">
        <v>902</v>
      </c>
      <c r="N12" s="48" t="s">
        <v>899</v>
      </c>
      <c r="O12" s="183">
        <v>65500</v>
      </c>
      <c r="P12" s="23">
        <v>14</v>
      </c>
      <c r="Y12" s="384"/>
      <c r="Z12" s="384"/>
    </row>
    <row r="13" spans="1:26" s="18" customFormat="1" ht="28.5" customHeight="1">
      <c r="A13" s="21">
        <v>6</v>
      </c>
      <c r="B13" s="367">
        <v>183</v>
      </c>
      <c r="C13" s="368">
        <v>36610</v>
      </c>
      <c r="D13" s="369" t="s">
        <v>735</v>
      </c>
      <c r="E13" s="369" t="s">
        <v>733</v>
      </c>
      <c r="F13" s="404">
        <v>61273</v>
      </c>
      <c r="G13" s="347">
        <v>72</v>
      </c>
      <c r="H13" s="371">
        <v>16</v>
      </c>
      <c r="I13" s="21">
        <v>6</v>
      </c>
      <c r="J13" s="22" t="s">
        <v>528</v>
      </c>
      <c r="K13" s="23">
        <v>281</v>
      </c>
      <c r="L13" s="24">
        <v>36773</v>
      </c>
      <c r="M13" s="48" t="s">
        <v>680</v>
      </c>
      <c r="N13" s="48" t="s">
        <v>679</v>
      </c>
      <c r="O13" s="183">
        <v>64167</v>
      </c>
      <c r="P13" s="23">
        <v>10</v>
      </c>
      <c r="Y13" s="384"/>
      <c r="Z13" s="384"/>
    </row>
    <row r="14" spans="1:26" s="18" customFormat="1" ht="28.5" customHeight="1">
      <c r="A14" s="21">
        <v>7</v>
      </c>
      <c r="B14" s="367">
        <v>105</v>
      </c>
      <c r="C14" s="368">
        <v>36526</v>
      </c>
      <c r="D14" s="369" t="s">
        <v>648</v>
      </c>
      <c r="E14" s="369" t="s">
        <v>647</v>
      </c>
      <c r="F14" s="404">
        <v>61373</v>
      </c>
      <c r="G14" s="347">
        <v>71</v>
      </c>
      <c r="H14" s="371">
        <v>18</v>
      </c>
      <c r="I14" s="21">
        <v>7</v>
      </c>
      <c r="J14" s="22" t="s">
        <v>529</v>
      </c>
      <c r="K14" s="23">
        <v>85</v>
      </c>
      <c r="L14" s="24">
        <v>36557</v>
      </c>
      <c r="M14" s="48" t="s">
        <v>891</v>
      </c>
      <c r="N14" s="48" t="s">
        <v>889</v>
      </c>
      <c r="O14" s="183">
        <v>64924</v>
      </c>
      <c r="P14" s="23">
        <v>12</v>
      </c>
      <c r="Y14" s="384"/>
      <c r="Z14" s="384"/>
    </row>
    <row r="15" spans="1:26" s="18" customFormat="1" ht="28.5" customHeight="1">
      <c r="A15" s="21">
        <v>8</v>
      </c>
      <c r="B15" s="367">
        <v>117</v>
      </c>
      <c r="C15" s="368">
        <v>36892</v>
      </c>
      <c r="D15" s="369" t="s">
        <v>656</v>
      </c>
      <c r="E15" s="369" t="s">
        <v>655</v>
      </c>
      <c r="F15" s="404">
        <v>61582</v>
      </c>
      <c r="G15" s="347">
        <v>69</v>
      </c>
      <c r="H15" s="371">
        <v>7</v>
      </c>
      <c r="I15" s="21">
        <v>8</v>
      </c>
      <c r="J15" s="22" t="s">
        <v>530</v>
      </c>
      <c r="K15" s="23">
        <v>183</v>
      </c>
      <c r="L15" s="24">
        <v>36610</v>
      </c>
      <c r="M15" s="48" t="s">
        <v>735</v>
      </c>
      <c r="N15" s="48" t="s">
        <v>733</v>
      </c>
      <c r="O15" s="183">
        <v>61273</v>
      </c>
      <c r="P15" s="23">
        <v>2</v>
      </c>
      <c r="Y15" s="384"/>
      <c r="Z15" s="384"/>
    </row>
    <row r="16" spans="1:26" s="18" customFormat="1" ht="28.5" customHeight="1">
      <c r="A16" s="21">
        <v>9</v>
      </c>
      <c r="B16" s="367">
        <v>91</v>
      </c>
      <c r="C16" s="368">
        <v>36526</v>
      </c>
      <c r="D16" s="369" t="s">
        <v>632</v>
      </c>
      <c r="E16" s="369" t="s">
        <v>629</v>
      </c>
      <c r="F16" s="404">
        <v>61640</v>
      </c>
      <c r="G16" s="347">
        <v>68</v>
      </c>
      <c r="H16" s="371" t="s">
        <v>896</v>
      </c>
      <c r="I16" s="21">
        <v>9</v>
      </c>
      <c r="J16" s="22" t="s">
        <v>531</v>
      </c>
      <c r="K16" s="23" t="s">
        <v>896</v>
      </c>
      <c r="L16" s="24" t="s">
        <v>896</v>
      </c>
      <c r="M16" s="48" t="s">
        <v>896</v>
      </c>
      <c r="N16" s="48" t="s">
        <v>896</v>
      </c>
      <c r="O16" s="183"/>
      <c r="P16" s="23"/>
      <c r="Y16" s="384"/>
      <c r="Z16" s="384"/>
    </row>
    <row r="17" spans="1:26" s="18" customFormat="1" ht="28.5" customHeight="1">
      <c r="A17" s="21">
        <v>10</v>
      </c>
      <c r="B17" s="367">
        <v>194</v>
      </c>
      <c r="C17" s="368">
        <v>36537</v>
      </c>
      <c r="D17" s="369" t="s">
        <v>742</v>
      </c>
      <c r="E17" s="369" t="s">
        <v>740</v>
      </c>
      <c r="F17" s="404">
        <v>62066</v>
      </c>
      <c r="G17" s="347">
        <v>64</v>
      </c>
      <c r="H17" s="371" t="s">
        <v>896</v>
      </c>
      <c r="I17" s="21">
        <v>10</v>
      </c>
      <c r="J17" s="22" t="s">
        <v>532</v>
      </c>
      <c r="K17" s="23" t="s">
        <v>896</v>
      </c>
      <c r="L17" s="24" t="s">
        <v>896</v>
      </c>
      <c r="M17" s="48" t="s">
        <v>896</v>
      </c>
      <c r="N17" s="48" t="s">
        <v>896</v>
      </c>
      <c r="O17" s="183"/>
      <c r="P17" s="23"/>
      <c r="Y17" s="384"/>
      <c r="Z17" s="384"/>
    </row>
    <row r="18" spans="1:26" s="18" customFormat="1" ht="28.5" customHeight="1">
      <c r="A18" s="21">
        <v>11</v>
      </c>
      <c r="B18" s="367">
        <v>239</v>
      </c>
      <c r="C18" s="368">
        <v>36526</v>
      </c>
      <c r="D18" s="369" t="s">
        <v>790</v>
      </c>
      <c r="E18" s="369" t="s">
        <v>791</v>
      </c>
      <c r="F18" s="404">
        <v>62092</v>
      </c>
      <c r="G18" s="347"/>
      <c r="H18" s="371" t="s">
        <v>896</v>
      </c>
      <c r="I18" s="21">
        <v>11</v>
      </c>
      <c r="J18" s="22" t="s">
        <v>533</v>
      </c>
      <c r="K18" s="23" t="s">
        <v>896</v>
      </c>
      <c r="L18" s="24" t="s">
        <v>896</v>
      </c>
      <c r="M18" s="48" t="s">
        <v>896</v>
      </c>
      <c r="N18" s="48" t="s">
        <v>896</v>
      </c>
      <c r="O18" s="183"/>
      <c r="P18" s="23"/>
      <c r="Y18" s="384"/>
      <c r="Z18" s="384"/>
    </row>
    <row r="19" spans="1:26" s="18" customFormat="1" ht="28.5" customHeight="1">
      <c r="A19" s="21">
        <v>12</v>
      </c>
      <c r="B19" s="367">
        <v>128</v>
      </c>
      <c r="C19" s="368">
        <v>36667</v>
      </c>
      <c r="D19" s="369" t="s">
        <v>673</v>
      </c>
      <c r="E19" s="369" t="s">
        <v>671</v>
      </c>
      <c r="F19" s="404">
        <v>62689</v>
      </c>
      <c r="G19" s="347">
        <v>58</v>
      </c>
      <c r="H19" s="371" t="s">
        <v>896</v>
      </c>
      <c r="I19" s="21">
        <v>12</v>
      </c>
      <c r="J19" s="22" t="s">
        <v>534</v>
      </c>
      <c r="K19" s="23" t="s">
        <v>896</v>
      </c>
      <c r="L19" s="24" t="s">
        <v>896</v>
      </c>
      <c r="M19" s="48" t="s">
        <v>896</v>
      </c>
      <c r="N19" s="48" t="s">
        <v>896</v>
      </c>
      <c r="O19" s="183"/>
      <c r="P19" s="23"/>
      <c r="Y19" s="384"/>
      <c r="Z19" s="384"/>
    </row>
    <row r="20" spans="1:26" s="18" customFormat="1" ht="28.5" customHeight="1">
      <c r="A20" s="21">
        <v>13</v>
      </c>
      <c r="B20" s="367">
        <v>170</v>
      </c>
      <c r="C20" s="368">
        <v>37457</v>
      </c>
      <c r="D20" s="369" t="s">
        <v>726</v>
      </c>
      <c r="E20" s="369" t="s">
        <v>724</v>
      </c>
      <c r="F20" s="404">
        <v>63618</v>
      </c>
      <c r="G20" s="347">
        <v>49</v>
      </c>
      <c r="H20" s="371" t="s">
        <v>896</v>
      </c>
      <c r="I20" s="293" t="s">
        <v>16</v>
      </c>
      <c r="J20" s="294"/>
      <c r="K20" s="294"/>
      <c r="L20" s="294"/>
      <c r="M20" s="294"/>
      <c r="N20" s="294"/>
      <c r="O20" s="294"/>
      <c r="P20" s="295"/>
      <c r="Y20" s="384"/>
      <c r="Z20" s="384"/>
    </row>
    <row r="21" spans="1:26" s="18" customFormat="1" ht="28.5" customHeight="1">
      <c r="A21" s="21">
        <v>14</v>
      </c>
      <c r="B21" s="367">
        <v>136</v>
      </c>
      <c r="C21" s="368">
        <v>36526</v>
      </c>
      <c r="D21" s="369" t="s">
        <v>694</v>
      </c>
      <c r="E21" s="369" t="s">
        <v>691</v>
      </c>
      <c r="F21" s="404">
        <v>63933</v>
      </c>
      <c r="G21" s="347">
        <v>45</v>
      </c>
      <c r="H21" s="371" t="s">
        <v>896</v>
      </c>
      <c r="I21" s="47" t="s">
        <v>11</v>
      </c>
      <c r="J21" s="47" t="s">
        <v>75</v>
      </c>
      <c r="K21" s="47" t="s">
        <v>74</v>
      </c>
      <c r="L21" s="121" t="s">
        <v>12</v>
      </c>
      <c r="M21" s="122" t="s">
        <v>13</v>
      </c>
      <c r="N21" s="122" t="s">
        <v>179</v>
      </c>
      <c r="O21" s="44" t="s">
        <v>14</v>
      </c>
      <c r="P21" s="47" t="s">
        <v>26</v>
      </c>
      <c r="Y21" s="384"/>
      <c r="Z21" s="384"/>
    </row>
    <row r="22" spans="1:26" s="18" customFormat="1" ht="28.5" customHeight="1">
      <c r="A22" s="21">
        <v>15</v>
      </c>
      <c r="B22" s="367">
        <v>281</v>
      </c>
      <c r="C22" s="368">
        <v>36773</v>
      </c>
      <c r="D22" s="369" t="s">
        <v>680</v>
      </c>
      <c r="E22" s="369" t="s">
        <v>679</v>
      </c>
      <c r="F22" s="404">
        <v>64167</v>
      </c>
      <c r="G22" s="347">
        <v>43</v>
      </c>
      <c r="H22" s="371">
        <v>10</v>
      </c>
      <c r="I22" s="21">
        <v>1</v>
      </c>
      <c r="J22" s="22" t="s">
        <v>535</v>
      </c>
      <c r="K22" s="23">
        <v>91</v>
      </c>
      <c r="L22" s="24">
        <v>36526</v>
      </c>
      <c r="M22" s="48" t="s">
        <v>632</v>
      </c>
      <c r="N22" s="48" t="s">
        <v>629</v>
      </c>
      <c r="O22" s="183">
        <v>61640</v>
      </c>
      <c r="P22" s="23">
        <v>5</v>
      </c>
      <c r="Y22" s="384"/>
      <c r="Z22" s="384"/>
    </row>
    <row r="23" spans="1:26" s="18" customFormat="1" ht="28.5" customHeight="1">
      <c r="A23" s="21">
        <v>16</v>
      </c>
      <c r="B23" s="367">
        <v>155</v>
      </c>
      <c r="C23" s="368">
        <v>36597</v>
      </c>
      <c r="D23" s="369" t="s">
        <v>710</v>
      </c>
      <c r="E23" s="369" t="s">
        <v>709</v>
      </c>
      <c r="F23" s="404">
        <v>64328</v>
      </c>
      <c r="G23" s="347">
        <v>41</v>
      </c>
      <c r="H23" s="371">
        <v>15</v>
      </c>
      <c r="I23" s="21">
        <v>2</v>
      </c>
      <c r="J23" s="22" t="s">
        <v>536</v>
      </c>
      <c r="K23" s="23">
        <v>136</v>
      </c>
      <c r="L23" s="24">
        <v>36526</v>
      </c>
      <c r="M23" s="48" t="s">
        <v>694</v>
      </c>
      <c r="N23" s="48" t="s">
        <v>691</v>
      </c>
      <c r="O23" s="183">
        <v>63933</v>
      </c>
      <c r="P23" s="23">
        <v>9</v>
      </c>
      <c r="Y23" s="384"/>
      <c r="Z23" s="384"/>
    </row>
    <row r="24" spans="1:26" s="18" customFormat="1" ht="28.5" customHeight="1">
      <c r="A24" s="21">
        <v>17</v>
      </c>
      <c r="B24" s="367">
        <v>85</v>
      </c>
      <c r="C24" s="368">
        <v>36557</v>
      </c>
      <c r="D24" s="369" t="s">
        <v>891</v>
      </c>
      <c r="E24" s="369" t="s">
        <v>889</v>
      </c>
      <c r="F24" s="404">
        <v>64924</v>
      </c>
      <c r="G24" s="347">
        <v>36</v>
      </c>
      <c r="H24" s="371">
        <v>5</v>
      </c>
      <c r="I24" s="21">
        <v>3</v>
      </c>
      <c r="J24" s="22" t="s">
        <v>537</v>
      </c>
      <c r="K24" s="23">
        <v>145</v>
      </c>
      <c r="L24" s="24">
        <v>36716</v>
      </c>
      <c r="M24" s="48" t="s">
        <v>702</v>
      </c>
      <c r="N24" s="48" t="s">
        <v>700</v>
      </c>
      <c r="O24" s="183">
        <v>70363</v>
      </c>
      <c r="P24" s="23">
        <v>16</v>
      </c>
      <c r="Y24" s="384"/>
      <c r="Z24" s="384"/>
    </row>
    <row r="25" spans="1:26" s="18" customFormat="1" ht="28.5" customHeight="1">
      <c r="A25" s="21">
        <v>18</v>
      </c>
      <c r="B25" s="367">
        <v>163</v>
      </c>
      <c r="C25" s="368">
        <v>36896</v>
      </c>
      <c r="D25" s="369" t="s">
        <v>718</v>
      </c>
      <c r="E25" s="369" t="s">
        <v>716</v>
      </c>
      <c r="F25" s="404">
        <v>65268</v>
      </c>
      <c r="G25" s="347">
        <v>32</v>
      </c>
      <c r="H25" s="371">
        <v>17</v>
      </c>
      <c r="I25" s="21">
        <v>4</v>
      </c>
      <c r="J25" s="22" t="s">
        <v>538</v>
      </c>
      <c r="K25" s="23">
        <v>155</v>
      </c>
      <c r="L25" s="24">
        <v>36597</v>
      </c>
      <c r="M25" s="48" t="s">
        <v>710</v>
      </c>
      <c r="N25" s="48" t="s">
        <v>709</v>
      </c>
      <c r="O25" s="183">
        <v>64328</v>
      </c>
      <c r="P25" s="23">
        <v>11</v>
      </c>
      <c r="Y25" s="384"/>
      <c r="Z25" s="384"/>
    </row>
    <row r="26" spans="1:26" s="18" customFormat="1" ht="28.5" customHeight="1">
      <c r="A26" s="21">
        <v>19</v>
      </c>
      <c r="B26" s="367">
        <v>178</v>
      </c>
      <c r="C26" s="368">
        <v>36791</v>
      </c>
      <c r="D26" s="369" t="s">
        <v>902</v>
      </c>
      <c r="E26" s="369" t="s">
        <v>899</v>
      </c>
      <c r="F26" s="404">
        <v>65500</v>
      </c>
      <c r="G26" s="347">
        <v>30</v>
      </c>
      <c r="H26" s="371">
        <v>8</v>
      </c>
      <c r="I26" s="21">
        <v>5</v>
      </c>
      <c r="J26" s="22" t="s">
        <v>539</v>
      </c>
      <c r="K26" s="23">
        <v>105</v>
      </c>
      <c r="L26" s="24">
        <v>36526</v>
      </c>
      <c r="M26" s="48" t="s">
        <v>648</v>
      </c>
      <c r="N26" s="48" t="s">
        <v>647</v>
      </c>
      <c r="O26" s="183">
        <v>61373</v>
      </c>
      <c r="P26" s="23">
        <v>3</v>
      </c>
      <c r="Y26" s="384"/>
      <c r="Z26" s="384"/>
    </row>
    <row r="27" spans="1:26" s="18" customFormat="1" ht="28.5" customHeight="1">
      <c r="A27" s="21">
        <v>20</v>
      </c>
      <c r="B27" s="367">
        <v>120</v>
      </c>
      <c r="C27" s="368">
        <v>36526</v>
      </c>
      <c r="D27" s="369" t="s">
        <v>663</v>
      </c>
      <c r="E27" s="369" t="s">
        <v>660</v>
      </c>
      <c r="F27" s="404">
        <v>65854</v>
      </c>
      <c r="G27" s="347">
        <v>26</v>
      </c>
      <c r="H27" s="371">
        <v>11</v>
      </c>
      <c r="I27" s="21">
        <v>6</v>
      </c>
      <c r="J27" s="22" t="s">
        <v>540</v>
      </c>
      <c r="K27" s="23">
        <v>194</v>
      </c>
      <c r="L27" s="24">
        <v>36537</v>
      </c>
      <c r="M27" s="48" t="s">
        <v>742</v>
      </c>
      <c r="N27" s="48" t="s">
        <v>740</v>
      </c>
      <c r="O27" s="183">
        <v>62066</v>
      </c>
      <c r="P27" s="23">
        <v>6</v>
      </c>
      <c r="Y27" s="384"/>
      <c r="Z27" s="384"/>
    </row>
    <row r="28" spans="1:26" s="18" customFormat="1" ht="28.5" customHeight="1">
      <c r="A28" s="21">
        <v>21</v>
      </c>
      <c r="B28" s="367">
        <v>145</v>
      </c>
      <c r="C28" s="368">
        <v>36716</v>
      </c>
      <c r="D28" s="369" t="s">
        <v>702</v>
      </c>
      <c r="E28" s="369" t="s">
        <v>700</v>
      </c>
      <c r="F28" s="404">
        <v>70363</v>
      </c>
      <c r="G28" s="347">
        <v>21</v>
      </c>
      <c r="H28" s="371">
        <v>19</v>
      </c>
      <c r="I28" s="21">
        <v>7</v>
      </c>
      <c r="J28" s="22" t="s">
        <v>541</v>
      </c>
      <c r="K28" s="23">
        <v>163</v>
      </c>
      <c r="L28" s="24">
        <v>36896</v>
      </c>
      <c r="M28" s="48" t="s">
        <v>718</v>
      </c>
      <c r="N28" s="48" t="s">
        <v>716</v>
      </c>
      <c r="O28" s="183">
        <v>65268</v>
      </c>
      <c r="P28" s="23">
        <v>13</v>
      </c>
      <c r="Y28" s="384"/>
      <c r="Z28" s="384"/>
    </row>
    <row r="29" spans="1:26" s="18" customFormat="1" ht="28.5" customHeight="1">
      <c r="A29" s="21" t="s">
        <v>574</v>
      </c>
      <c r="B29" s="367">
        <v>238</v>
      </c>
      <c r="C29" s="368">
        <v>36892</v>
      </c>
      <c r="D29" s="369" t="s">
        <v>788</v>
      </c>
      <c r="E29" s="369" t="s">
        <v>789</v>
      </c>
      <c r="F29" s="404" t="s">
        <v>617</v>
      </c>
      <c r="G29" s="347" t="s">
        <v>924</v>
      </c>
      <c r="H29" s="371">
        <v>6</v>
      </c>
      <c r="I29" s="21">
        <v>8</v>
      </c>
      <c r="J29" s="22" t="s">
        <v>542</v>
      </c>
      <c r="K29" s="23">
        <v>99</v>
      </c>
      <c r="L29" s="24">
        <v>36526</v>
      </c>
      <c r="M29" s="48" t="s">
        <v>640</v>
      </c>
      <c r="N29" s="48" t="s">
        <v>639</v>
      </c>
      <c r="O29" s="183">
        <v>61128</v>
      </c>
      <c r="P29" s="23">
        <v>1</v>
      </c>
      <c r="Y29" s="384"/>
      <c r="Z29" s="384"/>
    </row>
    <row r="30" spans="1:26" s="18" customFormat="1" ht="28.5" customHeight="1">
      <c r="A30" s="21"/>
      <c r="B30" s="367" t="s">
        <v>896</v>
      </c>
      <c r="C30" s="368" t="s">
        <v>896</v>
      </c>
      <c r="D30" s="369" t="s">
        <v>896</v>
      </c>
      <c r="E30" s="369" t="s">
        <v>896</v>
      </c>
      <c r="F30" s="404" t="s">
        <v>896</v>
      </c>
      <c r="G30" s="347" t="s">
        <v>924</v>
      </c>
      <c r="H30" s="371" t="s">
        <v>896</v>
      </c>
      <c r="I30" s="21">
        <v>9</v>
      </c>
      <c r="J30" s="22" t="s">
        <v>543</v>
      </c>
      <c r="K30" s="23" t="s">
        <v>896</v>
      </c>
      <c r="L30" s="24" t="s">
        <v>896</v>
      </c>
      <c r="M30" s="48" t="s">
        <v>896</v>
      </c>
      <c r="N30" s="48" t="s">
        <v>896</v>
      </c>
      <c r="O30" s="183"/>
      <c r="P30" s="23"/>
      <c r="Y30" s="384"/>
      <c r="Z30" s="384"/>
    </row>
    <row r="31" spans="1:26" s="18" customFormat="1" ht="28.5" customHeight="1">
      <c r="A31" s="21"/>
      <c r="B31" s="367" t="s">
        <v>896</v>
      </c>
      <c r="C31" s="368" t="s">
        <v>896</v>
      </c>
      <c r="D31" s="369" t="s">
        <v>896</v>
      </c>
      <c r="E31" s="369" t="s">
        <v>896</v>
      </c>
      <c r="F31" s="404" t="s">
        <v>896</v>
      </c>
      <c r="G31" s="347" t="s">
        <v>924</v>
      </c>
      <c r="H31" s="371" t="s">
        <v>896</v>
      </c>
      <c r="I31" s="21">
        <v>10</v>
      </c>
      <c r="J31" s="22" t="s">
        <v>544</v>
      </c>
      <c r="K31" s="23" t="s">
        <v>896</v>
      </c>
      <c r="L31" s="24" t="s">
        <v>896</v>
      </c>
      <c r="M31" s="48" t="s">
        <v>896</v>
      </c>
      <c r="N31" s="48" t="s">
        <v>896</v>
      </c>
      <c r="O31" s="183"/>
      <c r="P31" s="23"/>
      <c r="Y31" s="384"/>
      <c r="Z31" s="384"/>
    </row>
    <row r="32" spans="1:26" s="18" customFormat="1" ht="28.5" customHeight="1">
      <c r="A32" s="21"/>
      <c r="B32" s="367" t="s">
        <v>896</v>
      </c>
      <c r="C32" s="368" t="s">
        <v>896</v>
      </c>
      <c r="D32" s="369" t="s">
        <v>896</v>
      </c>
      <c r="E32" s="369" t="s">
        <v>896</v>
      </c>
      <c r="F32" s="404" t="s">
        <v>896</v>
      </c>
      <c r="G32" s="347" t="s">
        <v>924</v>
      </c>
      <c r="H32" s="371" t="s">
        <v>896</v>
      </c>
      <c r="I32" s="21">
        <v>11</v>
      </c>
      <c r="J32" s="22" t="s">
        <v>545</v>
      </c>
      <c r="K32" s="23" t="s">
        <v>896</v>
      </c>
      <c r="L32" s="24" t="s">
        <v>896</v>
      </c>
      <c r="M32" s="48" t="s">
        <v>896</v>
      </c>
      <c r="N32" s="48" t="s">
        <v>896</v>
      </c>
      <c r="O32" s="183"/>
      <c r="P32" s="23"/>
      <c r="Y32" s="384"/>
      <c r="Z32" s="384"/>
    </row>
    <row r="33" spans="1:26" s="18" customFormat="1" ht="28.5" customHeight="1">
      <c r="A33" s="21"/>
      <c r="B33" s="367" t="s">
        <v>896</v>
      </c>
      <c r="C33" s="368" t="s">
        <v>896</v>
      </c>
      <c r="D33" s="369" t="s">
        <v>896</v>
      </c>
      <c r="E33" s="369" t="s">
        <v>896</v>
      </c>
      <c r="F33" s="404" t="s">
        <v>896</v>
      </c>
      <c r="G33" s="347" t="s">
        <v>924</v>
      </c>
      <c r="H33" s="371" t="s">
        <v>896</v>
      </c>
      <c r="I33" s="21">
        <v>12</v>
      </c>
      <c r="J33" s="22" t="s">
        <v>546</v>
      </c>
      <c r="K33" s="23" t="s">
        <v>896</v>
      </c>
      <c r="L33" s="24" t="s">
        <v>896</v>
      </c>
      <c r="M33" s="48" t="s">
        <v>896</v>
      </c>
      <c r="N33" s="48" t="s">
        <v>896</v>
      </c>
      <c r="O33" s="183"/>
      <c r="P33" s="23"/>
      <c r="Y33" s="384"/>
      <c r="Z33" s="384"/>
    </row>
    <row r="34" spans="1:26" s="18" customFormat="1" ht="28.5" customHeight="1">
      <c r="A34" s="21"/>
      <c r="B34" s="367" t="s">
        <v>896</v>
      </c>
      <c r="C34" s="368" t="s">
        <v>896</v>
      </c>
      <c r="D34" s="369" t="s">
        <v>896</v>
      </c>
      <c r="E34" s="369" t="s">
        <v>896</v>
      </c>
      <c r="F34" s="404" t="s">
        <v>896</v>
      </c>
      <c r="G34" s="347" t="s">
        <v>924</v>
      </c>
      <c r="H34" s="371" t="s">
        <v>896</v>
      </c>
      <c r="I34" s="293" t="s">
        <v>17</v>
      </c>
      <c r="J34" s="294"/>
      <c r="K34" s="294"/>
      <c r="L34" s="294"/>
      <c r="M34" s="294"/>
      <c r="N34" s="294"/>
      <c r="O34" s="294"/>
      <c r="P34" s="295"/>
      <c r="Y34" s="384"/>
      <c r="Z34" s="384"/>
    </row>
    <row r="35" spans="1:26" s="18" customFormat="1" ht="28.5" customHeight="1">
      <c r="A35" s="21"/>
      <c r="B35" s="367" t="s">
        <v>896</v>
      </c>
      <c r="C35" s="368" t="s">
        <v>896</v>
      </c>
      <c r="D35" s="369" t="s">
        <v>896</v>
      </c>
      <c r="E35" s="369" t="s">
        <v>896</v>
      </c>
      <c r="F35" s="404" t="s">
        <v>896</v>
      </c>
      <c r="G35" s="347" t="s">
        <v>924</v>
      </c>
      <c r="H35" s="371" t="s">
        <v>896</v>
      </c>
      <c r="I35" s="47" t="s">
        <v>11</v>
      </c>
      <c r="J35" s="47" t="s">
        <v>75</v>
      </c>
      <c r="K35" s="47" t="s">
        <v>74</v>
      </c>
      <c r="L35" s="121" t="s">
        <v>12</v>
      </c>
      <c r="M35" s="122" t="s">
        <v>13</v>
      </c>
      <c r="N35" s="122" t="s">
        <v>179</v>
      </c>
      <c r="O35" s="44" t="s">
        <v>14</v>
      </c>
      <c r="P35" s="47" t="s">
        <v>26</v>
      </c>
      <c r="Y35" s="384"/>
      <c r="Z35" s="384"/>
    </row>
    <row r="36" spans="1:26" s="18" customFormat="1" ht="28.5" customHeight="1">
      <c r="A36" s="21"/>
      <c r="B36" s="367" t="s">
        <v>896</v>
      </c>
      <c r="C36" s="368" t="s">
        <v>896</v>
      </c>
      <c r="D36" s="369" t="s">
        <v>896</v>
      </c>
      <c r="E36" s="369" t="s">
        <v>896</v>
      </c>
      <c r="F36" s="404" t="s">
        <v>896</v>
      </c>
      <c r="G36" s="347" t="s">
        <v>924</v>
      </c>
      <c r="H36" s="371">
        <v>1</v>
      </c>
      <c r="I36" s="21">
        <v>1</v>
      </c>
      <c r="J36" s="22" t="s">
        <v>547</v>
      </c>
      <c r="K36" s="23">
        <v>234</v>
      </c>
      <c r="L36" s="24">
        <v>36751</v>
      </c>
      <c r="M36" s="48" t="s">
        <v>781</v>
      </c>
      <c r="N36" s="48" t="s">
        <v>782</v>
      </c>
      <c r="O36" s="183">
        <v>55880</v>
      </c>
      <c r="P36" s="23">
        <v>1</v>
      </c>
      <c r="Y36" s="384"/>
      <c r="Z36" s="384"/>
    </row>
    <row r="37" spans="1:26" s="18" customFormat="1" ht="28.5" customHeight="1">
      <c r="A37" s="21"/>
      <c r="B37" s="367" t="s">
        <v>896</v>
      </c>
      <c r="C37" s="368" t="s">
        <v>896</v>
      </c>
      <c r="D37" s="369" t="s">
        <v>896</v>
      </c>
      <c r="E37" s="369" t="s">
        <v>896</v>
      </c>
      <c r="F37" s="404" t="s">
        <v>896</v>
      </c>
      <c r="G37" s="347" t="s">
        <v>924</v>
      </c>
      <c r="H37" s="371">
        <v>2</v>
      </c>
      <c r="I37" s="21">
        <v>2</v>
      </c>
      <c r="J37" s="22" t="s">
        <v>548</v>
      </c>
      <c r="K37" s="23">
        <v>235</v>
      </c>
      <c r="L37" s="24">
        <v>36526</v>
      </c>
      <c r="M37" s="48" t="s">
        <v>783</v>
      </c>
      <c r="N37" s="48" t="s">
        <v>784</v>
      </c>
      <c r="O37" s="183">
        <v>55939</v>
      </c>
      <c r="P37" s="23">
        <v>2</v>
      </c>
      <c r="Y37" s="384"/>
      <c r="Z37" s="384"/>
    </row>
    <row r="38" spans="1:26" s="18" customFormat="1" ht="28.5" customHeight="1">
      <c r="A38" s="21"/>
      <c r="B38" s="367" t="s">
        <v>896</v>
      </c>
      <c r="C38" s="368" t="s">
        <v>896</v>
      </c>
      <c r="D38" s="369" t="s">
        <v>896</v>
      </c>
      <c r="E38" s="369" t="s">
        <v>896</v>
      </c>
      <c r="F38" s="404" t="s">
        <v>896</v>
      </c>
      <c r="G38" s="347" t="s">
        <v>924</v>
      </c>
      <c r="H38" s="371">
        <v>3</v>
      </c>
      <c r="I38" s="21">
        <v>3</v>
      </c>
      <c r="J38" s="22" t="s">
        <v>549</v>
      </c>
      <c r="K38" s="23">
        <v>236</v>
      </c>
      <c r="L38" s="24">
        <v>36868</v>
      </c>
      <c r="M38" s="48" t="s">
        <v>785</v>
      </c>
      <c r="N38" s="48" t="s">
        <v>782</v>
      </c>
      <c r="O38" s="183">
        <v>60006</v>
      </c>
      <c r="P38" s="23">
        <v>3</v>
      </c>
      <c r="Y38" s="384"/>
      <c r="Z38" s="384"/>
    </row>
    <row r="39" spans="1:26" s="18" customFormat="1" ht="28.5" customHeight="1">
      <c r="A39" s="21"/>
      <c r="B39" s="367" t="s">
        <v>896</v>
      </c>
      <c r="C39" s="368" t="s">
        <v>896</v>
      </c>
      <c r="D39" s="369" t="s">
        <v>896</v>
      </c>
      <c r="E39" s="369" t="s">
        <v>896</v>
      </c>
      <c r="F39" s="404" t="s">
        <v>896</v>
      </c>
      <c r="G39" s="347" t="s">
        <v>924</v>
      </c>
      <c r="H39" s="371">
        <v>4</v>
      </c>
      <c r="I39" s="21">
        <v>4</v>
      </c>
      <c r="J39" s="22" t="s">
        <v>550</v>
      </c>
      <c r="K39" s="23">
        <v>237</v>
      </c>
      <c r="L39" s="24">
        <v>36526</v>
      </c>
      <c r="M39" s="48" t="s">
        <v>786</v>
      </c>
      <c r="N39" s="48" t="s">
        <v>787</v>
      </c>
      <c r="O39" s="183">
        <v>60303</v>
      </c>
      <c r="P39" s="23">
        <v>4</v>
      </c>
      <c r="Y39" s="384"/>
      <c r="Z39" s="384"/>
    </row>
    <row r="40" spans="1:26" s="18" customFormat="1" ht="28.5" customHeight="1">
      <c r="A40" s="21"/>
      <c r="B40" s="367" t="s">
        <v>896</v>
      </c>
      <c r="C40" s="368" t="s">
        <v>896</v>
      </c>
      <c r="D40" s="369" t="s">
        <v>896</v>
      </c>
      <c r="E40" s="369" t="s">
        <v>896</v>
      </c>
      <c r="F40" s="404" t="s">
        <v>896</v>
      </c>
      <c r="G40" s="347" t="s">
        <v>924</v>
      </c>
      <c r="H40" s="371">
        <v>22</v>
      </c>
      <c r="I40" s="21">
        <v>5</v>
      </c>
      <c r="J40" s="22" t="s">
        <v>551</v>
      </c>
      <c r="K40" s="23">
        <v>238</v>
      </c>
      <c r="L40" s="24">
        <v>36892</v>
      </c>
      <c r="M40" s="48" t="s">
        <v>788</v>
      </c>
      <c r="N40" s="48" t="s">
        <v>789</v>
      </c>
      <c r="O40" s="183" t="s">
        <v>617</v>
      </c>
      <c r="P40" s="23"/>
      <c r="Y40" s="384"/>
      <c r="Z40" s="384"/>
    </row>
    <row r="41" spans="1:26" s="18" customFormat="1" ht="28.5" customHeight="1">
      <c r="A41" s="21"/>
      <c r="B41" s="367" t="s">
        <v>896</v>
      </c>
      <c r="C41" s="368" t="s">
        <v>896</v>
      </c>
      <c r="D41" s="369" t="s">
        <v>896</v>
      </c>
      <c r="E41" s="369" t="s">
        <v>896</v>
      </c>
      <c r="F41" s="404" t="s">
        <v>896</v>
      </c>
      <c r="G41" s="347" t="s">
        <v>924</v>
      </c>
      <c r="H41" s="371">
        <v>12</v>
      </c>
      <c r="I41" s="21">
        <v>6</v>
      </c>
      <c r="J41" s="22" t="s">
        <v>552</v>
      </c>
      <c r="K41" s="23">
        <v>239</v>
      </c>
      <c r="L41" s="24">
        <v>36526</v>
      </c>
      <c r="M41" s="48" t="s">
        <v>790</v>
      </c>
      <c r="N41" s="48" t="s">
        <v>791</v>
      </c>
      <c r="O41" s="183">
        <v>62092</v>
      </c>
      <c r="P41" s="23">
        <v>5</v>
      </c>
      <c r="Y41" s="384"/>
      <c r="Z41" s="384"/>
    </row>
    <row r="42" spans="1:26" s="18" customFormat="1" ht="28.5" customHeight="1">
      <c r="A42" s="21"/>
      <c r="B42" s="367" t="s">
        <v>896</v>
      </c>
      <c r="C42" s="368" t="s">
        <v>896</v>
      </c>
      <c r="D42" s="369" t="s">
        <v>896</v>
      </c>
      <c r="E42" s="369" t="s">
        <v>896</v>
      </c>
      <c r="F42" s="404" t="s">
        <v>896</v>
      </c>
      <c r="G42" s="347" t="s">
        <v>924</v>
      </c>
      <c r="H42" s="371" t="s">
        <v>896</v>
      </c>
      <c r="I42" s="21">
        <v>7</v>
      </c>
      <c r="J42" s="22" t="s">
        <v>553</v>
      </c>
      <c r="K42" s="23" t="s">
        <v>896</v>
      </c>
      <c r="L42" s="24" t="s">
        <v>896</v>
      </c>
      <c r="M42" s="48" t="s">
        <v>896</v>
      </c>
      <c r="N42" s="48" t="s">
        <v>896</v>
      </c>
      <c r="O42" s="183"/>
      <c r="P42" s="23"/>
      <c r="Y42" s="384"/>
      <c r="Z42" s="384"/>
    </row>
    <row r="43" spans="1:26" s="18" customFormat="1" ht="28.5" customHeight="1">
      <c r="A43" s="21"/>
      <c r="B43" s="367" t="s">
        <v>896</v>
      </c>
      <c r="C43" s="368" t="s">
        <v>896</v>
      </c>
      <c r="D43" s="369" t="s">
        <v>896</v>
      </c>
      <c r="E43" s="369" t="s">
        <v>896</v>
      </c>
      <c r="F43" s="404" t="s">
        <v>896</v>
      </c>
      <c r="G43" s="347" t="s">
        <v>924</v>
      </c>
      <c r="H43" s="371" t="s">
        <v>896</v>
      </c>
      <c r="I43" s="21">
        <v>8</v>
      </c>
      <c r="J43" s="22" t="s">
        <v>554</v>
      </c>
      <c r="K43" s="23" t="s">
        <v>896</v>
      </c>
      <c r="L43" s="24" t="s">
        <v>896</v>
      </c>
      <c r="M43" s="48" t="s">
        <v>896</v>
      </c>
      <c r="N43" s="48" t="s">
        <v>896</v>
      </c>
      <c r="O43" s="183"/>
      <c r="P43" s="23"/>
      <c r="Y43" s="384"/>
      <c r="Z43" s="384"/>
    </row>
    <row r="44" spans="1:26" s="18" customFormat="1" ht="28.5" customHeight="1">
      <c r="A44" s="21"/>
      <c r="B44" s="367" t="s">
        <v>896</v>
      </c>
      <c r="C44" s="368" t="s">
        <v>896</v>
      </c>
      <c r="D44" s="369" t="s">
        <v>896</v>
      </c>
      <c r="E44" s="369" t="s">
        <v>896</v>
      </c>
      <c r="F44" s="404" t="s">
        <v>896</v>
      </c>
      <c r="G44" s="347" t="s">
        <v>924</v>
      </c>
      <c r="H44" s="371" t="s">
        <v>896</v>
      </c>
      <c r="I44" s="21">
        <v>9</v>
      </c>
      <c r="J44" s="22" t="s">
        <v>555</v>
      </c>
      <c r="K44" s="23" t="s">
        <v>896</v>
      </c>
      <c r="L44" s="24" t="s">
        <v>896</v>
      </c>
      <c r="M44" s="48" t="s">
        <v>896</v>
      </c>
      <c r="N44" s="48" t="s">
        <v>896</v>
      </c>
      <c r="O44" s="183"/>
      <c r="P44" s="23"/>
      <c r="Y44" s="384"/>
      <c r="Z44" s="384"/>
    </row>
    <row r="45" spans="1:26" s="18" customFormat="1" ht="28.5" customHeight="1">
      <c r="A45" s="21"/>
      <c r="B45" s="367" t="s">
        <v>896</v>
      </c>
      <c r="C45" s="368" t="s">
        <v>896</v>
      </c>
      <c r="D45" s="369" t="s">
        <v>896</v>
      </c>
      <c r="E45" s="369" t="s">
        <v>896</v>
      </c>
      <c r="F45" s="404" t="s">
        <v>896</v>
      </c>
      <c r="G45" s="347" t="s">
        <v>924</v>
      </c>
      <c r="H45" s="371" t="s">
        <v>896</v>
      </c>
      <c r="I45" s="21">
        <v>10</v>
      </c>
      <c r="J45" s="22" t="s">
        <v>556</v>
      </c>
      <c r="K45" s="23" t="s">
        <v>896</v>
      </c>
      <c r="L45" s="24" t="s">
        <v>896</v>
      </c>
      <c r="M45" s="48" t="s">
        <v>896</v>
      </c>
      <c r="N45" s="48" t="s">
        <v>896</v>
      </c>
      <c r="O45" s="183"/>
      <c r="P45" s="23"/>
      <c r="Y45" s="384"/>
      <c r="Z45" s="384"/>
    </row>
    <row r="46" spans="1:26" s="18" customFormat="1" ht="28.5" customHeight="1">
      <c r="A46" s="21"/>
      <c r="B46" s="367" t="s">
        <v>896</v>
      </c>
      <c r="C46" s="368" t="s">
        <v>896</v>
      </c>
      <c r="D46" s="369" t="s">
        <v>896</v>
      </c>
      <c r="E46" s="369" t="s">
        <v>896</v>
      </c>
      <c r="F46" s="404" t="s">
        <v>896</v>
      </c>
      <c r="G46" s="347" t="s">
        <v>924</v>
      </c>
      <c r="H46" s="371" t="s">
        <v>896</v>
      </c>
      <c r="I46" s="21">
        <v>11</v>
      </c>
      <c r="J46" s="22" t="s">
        <v>557</v>
      </c>
      <c r="K46" s="23" t="s">
        <v>896</v>
      </c>
      <c r="L46" s="24" t="s">
        <v>896</v>
      </c>
      <c r="M46" s="48" t="s">
        <v>896</v>
      </c>
      <c r="N46" s="48" t="s">
        <v>896</v>
      </c>
      <c r="O46" s="183"/>
      <c r="P46" s="23"/>
      <c r="Y46" s="384"/>
      <c r="Z46" s="384"/>
    </row>
    <row r="47" spans="1:26" s="18" customFormat="1" ht="28.5" customHeight="1">
      <c r="A47" s="21"/>
      <c r="B47" s="367" t="s">
        <v>896</v>
      </c>
      <c r="C47" s="368" t="s">
        <v>896</v>
      </c>
      <c r="D47" s="369" t="s">
        <v>896</v>
      </c>
      <c r="E47" s="369" t="s">
        <v>896</v>
      </c>
      <c r="F47" s="404" t="s">
        <v>896</v>
      </c>
      <c r="G47" s="347" t="s">
        <v>924</v>
      </c>
      <c r="H47" s="371" t="s">
        <v>896</v>
      </c>
      <c r="I47" s="21">
        <v>12</v>
      </c>
      <c r="J47" s="22" t="s">
        <v>558</v>
      </c>
      <c r="K47" s="23" t="s">
        <v>896</v>
      </c>
      <c r="L47" s="24" t="s">
        <v>896</v>
      </c>
      <c r="M47" s="48" t="s">
        <v>896</v>
      </c>
      <c r="N47" s="48" t="s">
        <v>896</v>
      </c>
      <c r="O47" s="183"/>
      <c r="P47" s="23"/>
      <c r="Y47" s="384"/>
      <c r="Z47" s="384"/>
    </row>
    <row r="48" spans="1:26" s="18" customFormat="1" ht="18.75" hidden="1" customHeight="1">
      <c r="A48" s="21">
        <v>41</v>
      </c>
      <c r="B48" s="367" t="s">
        <v>896</v>
      </c>
      <c r="C48" s="368" t="s">
        <v>896</v>
      </c>
      <c r="D48" s="369" t="s">
        <v>896</v>
      </c>
      <c r="E48" s="369" t="s">
        <v>896</v>
      </c>
      <c r="F48" s="404" t="s">
        <v>896</v>
      </c>
      <c r="G48" s="347" t="s">
        <v>924</v>
      </c>
      <c r="H48" s="371" t="s">
        <v>896</v>
      </c>
      <c r="I48" s="293" t="s">
        <v>42</v>
      </c>
      <c r="J48" s="294"/>
      <c r="K48" s="294"/>
      <c r="L48" s="294"/>
      <c r="M48" s="294"/>
      <c r="N48" s="294"/>
      <c r="O48" s="294"/>
      <c r="P48" s="295"/>
      <c r="Y48" s="384"/>
      <c r="Z48" s="384"/>
    </row>
    <row r="49" spans="1:26" s="18" customFormat="1" ht="24" hidden="1" customHeight="1">
      <c r="A49" s="21">
        <v>42</v>
      </c>
      <c r="B49" s="367" t="s">
        <v>896</v>
      </c>
      <c r="C49" s="368" t="s">
        <v>896</v>
      </c>
      <c r="D49" s="369" t="s">
        <v>896</v>
      </c>
      <c r="E49" s="369" t="s">
        <v>896</v>
      </c>
      <c r="F49" s="404" t="s">
        <v>896</v>
      </c>
      <c r="G49" s="347" t="s">
        <v>924</v>
      </c>
      <c r="H49" s="371" t="s">
        <v>896</v>
      </c>
      <c r="I49" s="47" t="s">
        <v>11</v>
      </c>
      <c r="J49" s="47" t="s">
        <v>75</v>
      </c>
      <c r="K49" s="47" t="s">
        <v>74</v>
      </c>
      <c r="L49" s="121" t="s">
        <v>12</v>
      </c>
      <c r="M49" s="122" t="s">
        <v>13</v>
      </c>
      <c r="N49" s="122" t="s">
        <v>179</v>
      </c>
      <c r="O49" s="182" t="s">
        <v>14</v>
      </c>
      <c r="P49" s="47" t="s">
        <v>26</v>
      </c>
      <c r="Y49" s="384"/>
      <c r="Z49" s="384"/>
    </row>
    <row r="50" spans="1:26" s="18" customFormat="1" ht="18.75" hidden="1" customHeight="1">
      <c r="A50" s="21">
        <v>43</v>
      </c>
      <c r="B50" s="367" t="s">
        <v>896</v>
      </c>
      <c r="C50" s="368" t="s">
        <v>896</v>
      </c>
      <c r="D50" s="369" t="s">
        <v>896</v>
      </c>
      <c r="E50" s="369" t="s">
        <v>896</v>
      </c>
      <c r="F50" s="404" t="s">
        <v>896</v>
      </c>
      <c r="G50" s="347" t="s">
        <v>924</v>
      </c>
      <c r="H50" s="371" t="s">
        <v>896</v>
      </c>
      <c r="I50" s="21">
        <v>1</v>
      </c>
      <c r="J50" s="22" t="s">
        <v>559</v>
      </c>
      <c r="K50" s="23" t="s">
        <v>896</v>
      </c>
      <c r="L50" s="24" t="s">
        <v>896</v>
      </c>
      <c r="M50" s="48" t="s">
        <v>896</v>
      </c>
      <c r="N50" s="48" t="s">
        <v>896</v>
      </c>
      <c r="O50" s="183"/>
      <c r="P50" s="23"/>
      <c r="Y50" s="384"/>
      <c r="Z50" s="384"/>
    </row>
    <row r="51" spans="1:26" s="18" customFormat="1" ht="18.75" hidden="1" customHeight="1">
      <c r="A51" s="21">
        <v>44</v>
      </c>
      <c r="B51" s="367" t="s">
        <v>896</v>
      </c>
      <c r="C51" s="368" t="s">
        <v>896</v>
      </c>
      <c r="D51" s="369" t="s">
        <v>896</v>
      </c>
      <c r="E51" s="369" t="s">
        <v>896</v>
      </c>
      <c r="F51" s="404" t="s">
        <v>896</v>
      </c>
      <c r="G51" s="347" t="s">
        <v>924</v>
      </c>
      <c r="H51" s="371" t="s">
        <v>896</v>
      </c>
      <c r="I51" s="21">
        <v>2</v>
      </c>
      <c r="J51" s="22" t="s">
        <v>560</v>
      </c>
      <c r="K51" s="23" t="s">
        <v>896</v>
      </c>
      <c r="L51" s="24" t="s">
        <v>896</v>
      </c>
      <c r="M51" s="48" t="s">
        <v>896</v>
      </c>
      <c r="N51" s="48" t="s">
        <v>896</v>
      </c>
      <c r="O51" s="183"/>
      <c r="P51" s="23"/>
      <c r="Y51" s="384"/>
      <c r="Z51" s="384"/>
    </row>
    <row r="52" spans="1:26" s="18" customFormat="1" ht="18.75" hidden="1" customHeight="1">
      <c r="A52" s="21">
        <v>45</v>
      </c>
      <c r="B52" s="367" t="s">
        <v>896</v>
      </c>
      <c r="C52" s="368" t="s">
        <v>896</v>
      </c>
      <c r="D52" s="369" t="s">
        <v>896</v>
      </c>
      <c r="E52" s="369" t="s">
        <v>896</v>
      </c>
      <c r="F52" s="404" t="s">
        <v>896</v>
      </c>
      <c r="G52" s="347" t="s">
        <v>924</v>
      </c>
      <c r="H52" s="371" t="s">
        <v>896</v>
      </c>
      <c r="I52" s="21">
        <v>3</v>
      </c>
      <c r="J52" s="22" t="s">
        <v>561</v>
      </c>
      <c r="K52" s="23" t="s">
        <v>896</v>
      </c>
      <c r="L52" s="24" t="s">
        <v>896</v>
      </c>
      <c r="M52" s="48" t="s">
        <v>896</v>
      </c>
      <c r="N52" s="48" t="s">
        <v>896</v>
      </c>
      <c r="O52" s="183"/>
      <c r="P52" s="23"/>
      <c r="Y52" s="384"/>
      <c r="Z52" s="384"/>
    </row>
    <row r="53" spans="1:26" s="18" customFormat="1" ht="18.75" hidden="1" customHeight="1">
      <c r="A53" s="21">
        <v>46</v>
      </c>
      <c r="B53" s="367" t="s">
        <v>896</v>
      </c>
      <c r="C53" s="368" t="s">
        <v>896</v>
      </c>
      <c r="D53" s="369" t="s">
        <v>896</v>
      </c>
      <c r="E53" s="369" t="s">
        <v>896</v>
      </c>
      <c r="F53" s="404" t="s">
        <v>896</v>
      </c>
      <c r="G53" s="347" t="s">
        <v>924</v>
      </c>
      <c r="H53" s="371" t="s">
        <v>896</v>
      </c>
      <c r="I53" s="21">
        <v>4</v>
      </c>
      <c r="J53" s="22" t="s">
        <v>562</v>
      </c>
      <c r="K53" s="23" t="s">
        <v>896</v>
      </c>
      <c r="L53" s="24" t="s">
        <v>896</v>
      </c>
      <c r="M53" s="48" t="s">
        <v>896</v>
      </c>
      <c r="N53" s="48" t="s">
        <v>896</v>
      </c>
      <c r="O53" s="183"/>
      <c r="P53" s="23"/>
      <c r="Y53" s="384"/>
      <c r="Z53" s="384"/>
    </row>
    <row r="54" spans="1:26" s="18" customFormat="1" ht="18.75" hidden="1" customHeight="1">
      <c r="A54" s="21">
        <v>47</v>
      </c>
      <c r="B54" s="367" t="s">
        <v>896</v>
      </c>
      <c r="C54" s="368" t="s">
        <v>896</v>
      </c>
      <c r="D54" s="369" t="s">
        <v>896</v>
      </c>
      <c r="E54" s="369" t="s">
        <v>896</v>
      </c>
      <c r="F54" s="404" t="s">
        <v>896</v>
      </c>
      <c r="G54" s="347" t="s">
        <v>924</v>
      </c>
      <c r="H54" s="371" t="s">
        <v>896</v>
      </c>
      <c r="I54" s="21">
        <v>5</v>
      </c>
      <c r="J54" s="22" t="s">
        <v>563</v>
      </c>
      <c r="K54" s="23" t="s">
        <v>896</v>
      </c>
      <c r="L54" s="24" t="s">
        <v>896</v>
      </c>
      <c r="M54" s="48" t="s">
        <v>896</v>
      </c>
      <c r="N54" s="48" t="s">
        <v>896</v>
      </c>
      <c r="O54" s="183"/>
      <c r="P54" s="23"/>
      <c r="Y54" s="384"/>
      <c r="Z54" s="384"/>
    </row>
    <row r="55" spans="1:26" s="18" customFormat="1" ht="18.75" hidden="1" customHeight="1">
      <c r="A55" s="21">
        <v>48</v>
      </c>
      <c r="B55" s="367" t="s">
        <v>896</v>
      </c>
      <c r="C55" s="368" t="s">
        <v>896</v>
      </c>
      <c r="D55" s="369" t="s">
        <v>896</v>
      </c>
      <c r="E55" s="369" t="s">
        <v>896</v>
      </c>
      <c r="F55" s="404" t="s">
        <v>896</v>
      </c>
      <c r="G55" s="347" t="s">
        <v>924</v>
      </c>
      <c r="H55" s="371" t="s">
        <v>896</v>
      </c>
      <c r="I55" s="21">
        <v>6</v>
      </c>
      <c r="J55" s="22" t="s">
        <v>564</v>
      </c>
      <c r="K55" s="23" t="s">
        <v>896</v>
      </c>
      <c r="L55" s="24" t="s">
        <v>896</v>
      </c>
      <c r="M55" s="48" t="s">
        <v>896</v>
      </c>
      <c r="N55" s="48" t="s">
        <v>896</v>
      </c>
      <c r="O55" s="183"/>
      <c r="P55" s="23"/>
      <c r="Y55" s="384"/>
      <c r="Z55" s="384"/>
    </row>
    <row r="56" spans="1:26" s="18" customFormat="1" ht="18.75" hidden="1" customHeight="1">
      <c r="A56" s="21">
        <v>49</v>
      </c>
      <c r="B56" s="367" t="s">
        <v>896</v>
      </c>
      <c r="C56" s="368" t="s">
        <v>896</v>
      </c>
      <c r="D56" s="369" t="s">
        <v>896</v>
      </c>
      <c r="E56" s="369" t="s">
        <v>896</v>
      </c>
      <c r="F56" s="404" t="s">
        <v>896</v>
      </c>
      <c r="G56" s="347" t="s">
        <v>924</v>
      </c>
      <c r="H56" s="371" t="s">
        <v>896</v>
      </c>
      <c r="I56" s="21">
        <v>7</v>
      </c>
      <c r="J56" s="22" t="s">
        <v>565</v>
      </c>
      <c r="K56" s="23" t="s">
        <v>896</v>
      </c>
      <c r="L56" s="24" t="s">
        <v>896</v>
      </c>
      <c r="M56" s="48" t="s">
        <v>896</v>
      </c>
      <c r="N56" s="48" t="s">
        <v>896</v>
      </c>
      <c r="O56" s="183"/>
      <c r="P56" s="23"/>
      <c r="Y56" s="384"/>
      <c r="Z56" s="384"/>
    </row>
    <row r="57" spans="1:26" s="18" customFormat="1" ht="18.75" hidden="1" customHeight="1">
      <c r="A57" s="21">
        <v>50</v>
      </c>
      <c r="B57" s="367" t="s">
        <v>896</v>
      </c>
      <c r="C57" s="368" t="s">
        <v>896</v>
      </c>
      <c r="D57" s="369" t="s">
        <v>896</v>
      </c>
      <c r="E57" s="369" t="s">
        <v>896</v>
      </c>
      <c r="F57" s="404" t="s">
        <v>896</v>
      </c>
      <c r="G57" s="347" t="s">
        <v>924</v>
      </c>
      <c r="H57" s="371" t="s">
        <v>896</v>
      </c>
      <c r="I57" s="21">
        <v>8</v>
      </c>
      <c r="J57" s="22" t="s">
        <v>566</v>
      </c>
      <c r="K57" s="23" t="s">
        <v>896</v>
      </c>
      <c r="L57" s="24" t="s">
        <v>896</v>
      </c>
      <c r="M57" s="48" t="s">
        <v>896</v>
      </c>
      <c r="N57" s="48" t="s">
        <v>896</v>
      </c>
      <c r="O57" s="183"/>
      <c r="P57" s="23"/>
      <c r="Y57" s="384"/>
      <c r="Z57" s="384"/>
    </row>
    <row r="58" spans="1:26" s="18" customFormat="1" ht="18.75" hidden="1" customHeight="1">
      <c r="A58" s="21">
        <v>51</v>
      </c>
      <c r="B58" s="367" t="s">
        <v>896</v>
      </c>
      <c r="C58" s="368" t="s">
        <v>896</v>
      </c>
      <c r="D58" s="369" t="s">
        <v>896</v>
      </c>
      <c r="E58" s="369" t="s">
        <v>896</v>
      </c>
      <c r="F58" s="404" t="s">
        <v>896</v>
      </c>
      <c r="G58" s="347" t="s">
        <v>924</v>
      </c>
      <c r="H58" s="371" t="s">
        <v>896</v>
      </c>
      <c r="I58" s="21">
        <v>9</v>
      </c>
      <c r="J58" s="22" t="s">
        <v>567</v>
      </c>
      <c r="K58" s="23" t="s">
        <v>896</v>
      </c>
      <c r="L58" s="24" t="s">
        <v>896</v>
      </c>
      <c r="M58" s="48" t="s">
        <v>896</v>
      </c>
      <c r="N58" s="48" t="s">
        <v>896</v>
      </c>
      <c r="O58" s="183"/>
      <c r="P58" s="23"/>
      <c r="Y58" s="384"/>
      <c r="Z58" s="384"/>
    </row>
    <row r="59" spans="1:26" s="18" customFormat="1" ht="18.75" hidden="1" customHeight="1">
      <c r="A59" s="21">
        <v>52</v>
      </c>
      <c r="B59" s="367" t="s">
        <v>896</v>
      </c>
      <c r="C59" s="368" t="s">
        <v>896</v>
      </c>
      <c r="D59" s="369" t="s">
        <v>896</v>
      </c>
      <c r="E59" s="369" t="s">
        <v>896</v>
      </c>
      <c r="F59" s="404" t="s">
        <v>896</v>
      </c>
      <c r="G59" s="347" t="s">
        <v>924</v>
      </c>
      <c r="H59" s="371" t="s">
        <v>896</v>
      </c>
      <c r="I59" s="21">
        <v>10</v>
      </c>
      <c r="J59" s="22" t="s">
        <v>568</v>
      </c>
      <c r="K59" s="23" t="s">
        <v>896</v>
      </c>
      <c r="L59" s="24" t="s">
        <v>896</v>
      </c>
      <c r="M59" s="48" t="s">
        <v>896</v>
      </c>
      <c r="N59" s="48" t="s">
        <v>896</v>
      </c>
      <c r="O59" s="183"/>
      <c r="P59" s="23"/>
      <c r="Y59" s="384"/>
      <c r="Z59" s="384"/>
    </row>
    <row r="60" spans="1:26" s="18" customFormat="1" ht="18.75" hidden="1" customHeight="1">
      <c r="A60" s="21">
        <v>53</v>
      </c>
      <c r="B60" s="367" t="s">
        <v>896</v>
      </c>
      <c r="C60" s="368" t="s">
        <v>896</v>
      </c>
      <c r="D60" s="369" t="s">
        <v>896</v>
      </c>
      <c r="E60" s="369" t="s">
        <v>896</v>
      </c>
      <c r="F60" s="404" t="s">
        <v>896</v>
      </c>
      <c r="G60" s="347" t="s">
        <v>924</v>
      </c>
      <c r="H60" s="371" t="s">
        <v>896</v>
      </c>
      <c r="I60" s="21">
        <v>11</v>
      </c>
      <c r="J60" s="22" t="s">
        <v>569</v>
      </c>
      <c r="K60" s="23" t="s">
        <v>896</v>
      </c>
      <c r="L60" s="24" t="s">
        <v>896</v>
      </c>
      <c r="M60" s="48" t="s">
        <v>896</v>
      </c>
      <c r="N60" s="48" t="s">
        <v>896</v>
      </c>
      <c r="O60" s="183"/>
      <c r="P60" s="23"/>
      <c r="Y60" s="384"/>
      <c r="Z60" s="384"/>
    </row>
    <row r="61" spans="1:26" s="18" customFormat="1" ht="18.75" hidden="1" customHeight="1">
      <c r="A61" s="21">
        <v>54</v>
      </c>
      <c r="B61" s="367" t="s">
        <v>896</v>
      </c>
      <c r="C61" s="368" t="s">
        <v>896</v>
      </c>
      <c r="D61" s="369" t="s">
        <v>896</v>
      </c>
      <c r="E61" s="369" t="s">
        <v>896</v>
      </c>
      <c r="F61" s="404" t="s">
        <v>896</v>
      </c>
      <c r="G61" s="347" t="s">
        <v>924</v>
      </c>
      <c r="H61" s="371" t="s">
        <v>896</v>
      </c>
      <c r="I61" s="21">
        <v>12</v>
      </c>
      <c r="J61" s="22" t="s">
        <v>570</v>
      </c>
      <c r="K61" s="23" t="s">
        <v>896</v>
      </c>
      <c r="L61" s="24" t="s">
        <v>896</v>
      </c>
      <c r="M61" s="48" t="s">
        <v>896</v>
      </c>
      <c r="N61" s="48" t="s">
        <v>896</v>
      </c>
      <c r="O61" s="183"/>
      <c r="P61" s="23"/>
      <c r="Y61" s="384"/>
      <c r="Z61" s="384"/>
    </row>
    <row r="62" spans="1:26" ht="7.5" customHeight="1">
      <c r="A62" s="33"/>
      <c r="B62" s="33"/>
      <c r="C62" s="34"/>
      <c r="D62" s="55"/>
      <c r="E62" s="35"/>
      <c r="F62" s="405"/>
      <c r="G62" s="37"/>
      <c r="I62" s="38"/>
      <c r="J62" s="39"/>
      <c r="K62" s="40"/>
      <c r="L62" s="41"/>
      <c r="M62" s="51"/>
      <c r="N62" s="51"/>
      <c r="O62" s="184"/>
      <c r="P62" s="40"/>
    </row>
    <row r="63" spans="1:26" ht="14.25" customHeight="1">
      <c r="A63" s="29" t="s">
        <v>18</v>
      </c>
      <c r="B63" s="29"/>
      <c r="C63" s="29"/>
      <c r="D63" s="56"/>
      <c r="E63" s="49" t="s">
        <v>0</v>
      </c>
      <c r="F63" s="189" t="s">
        <v>1</v>
      </c>
      <c r="G63" s="26"/>
      <c r="H63" s="30" t="s">
        <v>2</v>
      </c>
      <c r="I63" s="30"/>
      <c r="J63" s="30"/>
      <c r="K63" s="30"/>
      <c r="M63" s="52" t="s">
        <v>3</v>
      </c>
      <c r="N63" s="53" t="s">
        <v>3</v>
      </c>
      <c r="O63" s="185" t="s">
        <v>3</v>
      </c>
      <c r="P63" s="29"/>
      <c r="Q63" s="31"/>
    </row>
    <row r="65536" spans="1:1">
      <c r="A65536" s="26" t="s">
        <v>621</v>
      </c>
    </row>
  </sheetData>
  <sortState ref="B8:G28">
    <sortCondition ref="F8:F28"/>
  </sortState>
  <mergeCells count="18">
    <mergeCell ref="N4:P4"/>
    <mergeCell ref="N5:P5"/>
    <mergeCell ref="G6:G7"/>
    <mergeCell ref="F6:F7"/>
    <mergeCell ref="A6:A7"/>
    <mergeCell ref="B6:B7"/>
    <mergeCell ref="A4:C4"/>
    <mergeCell ref="C6:C7"/>
    <mergeCell ref="D6:D7"/>
    <mergeCell ref="E6:E7"/>
    <mergeCell ref="D4:E4"/>
    <mergeCell ref="A1:P1"/>
    <mergeCell ref="A2:P2"/>
    <mergeCell ref="A3:C3"/>
    <mergeCell ref="D3:E3"/>
    <mergeCell ref="F3:G3"/>
    <mergeCell ref="N3:P3"/>
    <mergeCell ref="I3:K3"/>
  </mergeCells>
  <conditionalFormatting sqref="D1:D1048576">
    <cfRule type="containsText" dxfId="87" priority="1" operator="containsText" text="(F)">
      <formula>NOT(ISERROR(SEARCH("(F)",D1)))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Sayfa8">
    <tabColor rgb="FF00B0F0"/>
  </sheetPr>
  <dimension ref="A1:AS65537"/>
  <sheetViews>
    <sheetView view="pageBreakPreview" topLeftCell="A5" zoomScale="40" zoomScaleNormal="50" zoomScaleSheetLayoutView="40" workbookViewId="0">
      <selection activeCell="AK21" sqref="AK21"/>
    </sheetView>
  </sheetViews>
  <sheetFormatPr defaultRowHeight="14.25"/>
  <cols>
    <col min="1" max="1" width="8.42578125" style="27" customWidth="1"/>
    <col min="2" max="2" width="17.28515625" style="27" hidden="1" customWidth="1"/>
    <col min="3" max="3" width="9.5703125" style="27" customWidth="1"/>
    <col min="4" max="4" width="20.85546875" style="58" customWidth="1"/>
    <col min="5" max="5" width="36.28515625" style="27" customWidth="1"/>
    <col min="6" max="6" width="46.140625" style="27" customWidth="1"/>
    <col min="7" max="26" width="13" style="57" customWidth="1"/>
    <col min="27" max="27" width="13" style="57" hidden="1" customWidth="1"/>
    <col min="28" max="32" width="14.85546875" style="57" hidden="1" customWidth="1"/>
    <col min="33" max="33" width="10.85546875" style="59" customWidth="1"/>
    <col min="34" max="34" width="14" style="60" customWidth="1"/>
    <col min="35" max="35" width="12.28515625" style="27" customWidth="1"/>
    <col min="36" max="16384" width="9.140625" style="57"/>
  </cols>
  <sheetData>
    <row r="1" spans="1:45" s="10" customFormat="1" ht="69.75" customHeight="1">
      <c r="A1" s="588" t="s">
        <v>139</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row>
    <row r="2" spans="1:45" s="10" customFormat="1" ht="36.75" customHeight="1">
      <c r="A2" s="589" t="s">
        <v>907</v>
      </c>
      <c r="B2" s="589"/>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row>
    <row r="3" spans="1:45" s="67" customFormat="1" ht="23.25" customHeight="1">
      <c r="A3" s="590" t="s">
        <v>89</v>
      </c>
      <c r="B3" s="590"/>
      <c r="C3" s="590"/>
      <c r="D3" s="590"/>
      <c r="E3" s="591" t="s">
        <v>72</v>
      </c>
      <c r="F3" s="591"/>
      <c r="G3" s="413"/>
      <c r="H3" s="413"/>
      <c r="I3" s="413"/>
      <c r="J3" s="413"/>
      <c r="K3" s="413"/>
      <c r="L3" s="413"/>
      <c r="M3" s="413"/>
      <c r="N3" s="413"/>
      <c r="O3" s="594"/>
      <c r="P3" s="594"/>
      <c r="Q3" s="414"/>
      <c r="R3" s="413"/>
      <c r="S3" s="413"/>
      <c r="T3" s="413"/>
      <c r="U3" s="592"/>
      <c r="V3" s="592"/>
      <c r="W3" s="592"/>
      <c r="X3" s="592"/>
      <c r="Y3" s="413"/>
      <c r="Z3" s="413"/>
      <c r="AA3" s="415"/>
      <c r="AB3" s="415"/>
      <c r="AC3" s="415"/>
      <c r="AD3" s="415"/>
      <c r="AE3" s="415"/>
      <c r="AF3" s="414"/>
      <c r="AG3" s="595"/>
      <c r="AH3" s="595"/>
      <c r="AI3" s="595"/>
    </row>
    <row r="4" spans="1:45" s="67" customFormat="1" ht="23.25" customHeight="1">
      <c r="A4" s="605" t="s">
        <v>91</v>
      </c>
      <c r="B4" s="605"/>
      <c r="C4" s="605"/>
      <c r="D4" s="605"/>
      <c r="E4" s="606" t="s">
        <v>476</v>
      </c>
      <c r="F4" s="606"/>
      <c r="G4" s="416"/>
      <c r="H4" s="416"/>
      <c r="I4" s="416"/>
      <c r="J4" s="416"/>
      <c r="K4" s="416"/>
      <c r="L4" s="607" t="s">
        <v>872</v>
      </c>
      <c r="M4" s="607"/>
      <c r="N4" s="607"/>
      <c r="O4" s="607"/>
      <c r="P4" s="416"/>
      <c r="Q4" s="416"/>
      <c r="R4" s="416"/>
      <c r="S4" s="416"/>
      <c r="T4" s="416"/>
      <c r="U4" s="416"/>
      <c r="V4" s="416"/>
      <c r="W4" s="416"/>
      <c r="X4" s="416"/>
      <c r="Y4" s="416"/>
      <c r="Z4" s="416"/>
      <c r="AA4" s="416"/>
      <c r="AB4" s="416"/>
      <c r="AC4" s="416"/>
      <c r="AD4" s="416"/>
      <c r="AE4" s="416"/>
      <c r="AF4" s="416"/>
      <c r="AG4" s="596" t="s">
        <v>876</v>
      </c>
      <c r="AH4" s="597"/>
      <c r="AI4" s="597"/>
    </row>
    <row r="5" spans="1:45" s="10" customFormat="1" ht="30" customHeight="1">
      <c r="A5" s="61"/>
      <c r="B5" s="61"/>
      <c r="C5" s="61"/>
      <c r="D5" s="62"/>
      <c r="E5" s="63"/>
      <c r="F5" s="64"/>
      <c r="G5" s="65"/>
      <c r="H5" s="65"/>
      <c r="I5" s="65"/>
      <c r="J5" s="65"/>
      <c r="K5" s="61"/>
      <c r="L5" s="61"/>
      <c r="M5" s="61"/>
      <c r="N5" s="61"/>
      <c r="O5" s="61"/>
      <c r="P5" s="61"/>
      <c r="Q5" s="66"/>
      <c r="R5" s="66"/>
      <c r="S5" s="66"/>
      <c r="T5" s="66"/>
      <c r="U5" s="66"/>
      <c r="V5" s="66"/>
      <c r="W5" s="66"/>
      <c r="X5" s="66"/>
      <c r="Y5" s="66"/>
      <c r="Z5" s="66"/>
      <c r="AA5" s="66"/>
      <c r="AB5" s="66"/>
      <c r="AC5" s="66"/>
      <c r="AD5" s="66"/>
      <c r="AE5" s="66"/>
      <c r="AF5" s="66"/>
      <c r="AG5" s="599">
        <v>41790.834304745367</v>
      </c>
      <c r="AH5" s="599"/>
      <c r="AI5" s="599"/>
    </row>
    <row r="6" spans="1:45" ht="22.5" customHeight="1">
      <c r="A6" s="600" t="s">
        <v>6</v>
      </c>
      <c r="B6" s="603"/>
      <c r="C6" s="600" t="s">
        <v>73</v>
      </c>
      <c r="D6" s="600" t="s">
        <v>19</v>
      </c>
      <c r="E6" s="600" t="s">
        <v>7</v>
      </c>
      <c r="F6" s="600" t="s">
        <v>178</v>
      </c>
      <c r="G6" s="604" t="s">
        <v>20</v>
      </c>
      <c r="H6" s="604"/>
      <c r="I6" s="604"/>
      <c r="J6" s="604"/>
      <c r="K6" s="604"/>
      <c r="L6" s="604"/>
      <c r="M6" s="604"/>
      <c r="N6" s="604"/>
      <c r="O6" s="604"/>
      <c r="P6" s="604"/>
      <c r="Q6" s="604"/>
      <c r="R6" s="604"/>
      <c r="S6" s="604"/>
      <c r="T6" s="604"/>
      <c r="U6" s="604"/>
      <c r="V6" s="604"/>
      <c r="W6" s="604"/>
      <c r="X6" s="604"/>
      <c r="Y6" s="604"/>
      <c r="Z6" s="604"/>
      <c r="AA6" s="604"/>
      <c r="AB6" s="604"/>
      <c r="AC6" s="604"/>
      <c r="AD6" s="604"/>
      <c r="AE6" s="604"/>
      <c r="AF6" s="604"/>
      <c r="AG6" s="602" t="s">
        <v>8</v>
      </c>
      <c r="AH6" s="598" t="s">
        <v>138</v>
      </c>
      <c r="AI6" s="593" t="s">
        <v>9</v>
      </c>
    </row>
    <row r="7" spans="1:45" ht="54.75" customHeight="1">
      <c r="A7" s="601"/>
      <c r="B7" s="603"/>
      <c r="C7" s="601"/>
      <c r="D7" s="601"/>
      <c r="E7" s="601"/>
      <c r="F7" s="601"/>
      <c r="G7" s="356">
        <v>130</v>
      </c>
      <c r="H7" s="356">
        <v>135</v>
      </c>
      <c r="I7" s="356">
        <v>140</v>
      </c>
      <c r="J7" s="356">
        <v>145</v>
      </c>
      <c r="K7" s="356">
        <v>150</v>
      </c>
      <c r="L7" s="356">
        <v>153</v>
      </c>
      <c r="M7" s="356">
        <v>156</v>
      </c>
      <c r="N7" s="356">
        <v>159</v>
      </c>
      <c r="O7" s="356">
        <v>162</v>
      </c>
      <c r="P7" s="356">
        <v>165</v>
      </c>
      <c r="Q7" s="356">
        <v>168</v>
      </c>
      <c r="R7" s="356">
        <v>171</v>
      </c>
      <c r="S7" s="356">
        <v>174</v>
      </c>
      <c r="T7" s="356">
        <v>177</v>
      </c>
      <c r="U7" s="356">
        <v>180</v>
      </c>
      <c r="V7" s="356">
        <v>183</v>
      </c>
      <c r="W7" s="356">
        <v>186</v>
      </c>
      <c r="X7" s="356">
        <v>189</v>
      </c>
      <c r="Y7" s="356">
        <v>192</v>
      </c>
      <c r="Z7" s="356">
        <v>195</v>
      </c>
      <c r="AA7" s="356">
        <v>198</v>
      </c>
      <c r="AB7" s="356">
        <v>201</v>
      </c>
      <c r="AC7" s="356">
        <v>204</v>
      </c>
      <c r="AD7" s="356">
        <v>207</v>
      </c>
      <c r="AE7" s="356">
        <v>210</v>
      </c>
      <c r="AF7" s="356">
        <v>213</v>
      </c>
      <c r="AG7" s="602"/>
      <c r="AH7" s="598"/>
      <c r="AI7" s="593"/>
    </row>
    <row r="8" spans="1:45" s="18" customFormat="1" ht="48" customHeight="1">
      <c r="A8" s="71">
        <v>1</v>
      </c>
      <c r="B8" s="178" t="s">
        <v>122</v>
      </c>
      <c r="C8" s="398">
        <v>156</v>
      </c>
      <c r="D8" s="399">
        <v>36679</v>
      </c>
      <c r="E8" s="400" t="s">
        <v>711</v>
      </c>
      <c r="F8" s="400" t="s">
        <v>709</v>
      </c>
      <c r="G8" s="401" t="s">
        <v>574</v>
      </c>
      <c r="H8" s="402" t="s">
        <v>574</v>
      </c>
      <c r="I8" s="401" t="s">
        <v>926</v>
      </c>
      <c r="J8" s="402" t="s">
        <v>926</v>
      </c>
      <c r="K8" s="401" t="s">
        <v>926</v>
      </c>
      <c r="L8" s="402" t="s">
        <v>926</v>
      </c>
      <c r="M8" s="401" t="s">
        <v>926</v>
      </c>
      <c r="N8" s="402" t="s">
        <v>926</v>
      </c>
      <c r="O8" s="401" t="s">
        <v>926</v>
      </c>
      <c r="P8" s="402" t="s">
        <v>926</v>
      </c>
      <c r="Q8" s="401" t="s">
        <v>926</v>
      </c>
      <c r="R8" s="402" t="s">
        <v>926</v>
      </c>
      <c r="S8" s="401" t="s">
        <v>928</v>
      </c>
      <c r="T8" s="402" t="s">
        <v>927</v>
      </c>
      <c r="U8" s="401" t="s">
        <v>925</v>
      </c>
      <c r="V8" s="402"/>
      <c r="W8" s="401"/>
      <c r="X8" s="402"/>
      <c r="Y8" s="401"/>
      <c r="Z8" s="402"/>
      <c r="AA8" s="401"/>
      <c r="AB8" s="402"/>
      <c r="AC8" s="401"/>
      <c r="AD8" s="402"/>
      <c r="AE8" s="401"/>
      <c r="AF8" s="402"/>
      <c r="AG8" s="403">
        <v>177</v>
      </c>
      <c r="AH8" s="349">
        <v>51</v>
      </c>
      <c r="AI8" s="70"/>
      <c r="AS8" s="387"/>
    </row>
    <row r="9" spans="1:45" s="18" customFormat="1" ht="48" customHeight="1">
      <c r="A9" s="71">
        <v>2</v>
      </c>
      <c r="B9" s="178" t="s">
        <v>575</v>
      </c>
      <c r="C9" s="398">
        <v>270</v>
      </c>
      <c r="D9" s="399">
        <v>36674</v>
      </c>
      <c r="E9" s="400" t="s">
        <v>852</v>
      </c>
      <c r="F9" s="400" t="s">
        <v>853</v>
      </c>
      <c r="G9" s="401" t="s">
        <v>574</v>
      </c>
      <c r="H9" s="402" t="s">
        <v>574</v>
      </c>
      <c r="I9" s="401" t="s">
        <v>574</v>
      </c>
      <c r="J9" s="402" t="s">
        <v>574</v>
      </c>
      <c r="K9" s="401" t="s">
        <v>574</v>
      </c>
      <c r="L9" s="402" t="s">
        <v>574</v>
      </c>
      <c r="M9" s="401" t="s">
        <v>926</v>
      </c>
      <c r="N9" s="402" t="s">
        <v>926</v>
      </c>
      <c r="O9" s="401" t="s">
        <v>926</v>
      </c>
      <c r="P9" s="402" t="s">
        <v>926</v>
      </c>
      <c r="Q9" s="401" t="s">
        <v>928</v>
      </c>
      <c r="R9" s="402" t="s">
        <v>926</v>
      </c>
      <c r="S9" s="401" t="s">
        <v>926</v>
      </c>
      <c r="T9" s="402" t="s">
        <v>928</v>
      </c>
      <c r="U9" s="401" t="s">
        <v>925</v>
      </c>
      <c r="V9" s="402"/>
      <c r="W9" s="401"/>
      <c r="X9" s="402"/>
      <c r="Y9" s="401"/>
      <c r="Z9" s="402"/>
      <c r="AA9" s="401"/>
      <c r="AB9" s="402"/>
      <c r="AC9" s="401"/>
      <c r="AD9" s="402"/>
      <c r="AE9" s="401"/>
      <c r="AF9" s="402"/>
      <c r="AG9" s="403">
        <v>177</v>
      </c>
      <c r="AH9" s="349"/>
      <c r="AI9" s="70"/>
      <c r="AS9" s="387"/>
    </row>
    <row r="10" spans="1:45" s="18" customFormat="1" ht="48" customHeight="1">
      <c r="A10" s="71">
        <v>3</v>
      </c>
      <c r="B10" s="178" t="s">
        <v>130</v>
      </c>
      <c r="C10" s="398">
        <v>278</v>
      </c>
      <c r="D10" s="399">
        <v>36606</v>
      </c>
      <c r="E10" s="400" t="s">
        <v>866</v>
      </c>
      <c r="F10" s="400" t="s">
        <v>789</v>
      </c>
      <c r="G10" s="401" t="s">
        <v>574</v>
      </c>
      <c r="H10" s="402" t="s">
        <v>574</v>
      </c>
      <c r="I10" s="401" t="s">
        <v>926</v>
      </c>
      <c r="J10" s="402" t="s">
        <v>574</v>
      </c>
      <c r="K10" s="401" t="s">
        <v>926</v>
      </c>
      <c r="L10" s="402" t="s">
        <v>574</v>
      </c>
      <c r="M10" s="401" t="s">
        <v>926</v>
      </c>
      <c r="N10" s="402" t="s">
        <v>926</v>
      </c>
      <c r="O10" s="401" t="s">
        <v>927</v>
      </c>
      <c r="P10" s="402" t="s">
        <v>926</v>
      </c>
      <c r="Q10" s="401" t="s">
        <v>928</v>
      </c>
      <c r="R10" s="402" t="s">
        <v>926</v>
      </c>
      <c r="S10" s="401" t="s">
        <v>925</v>
      </c>
      <c r="T10" s="402"/>
      <c r="U10" s="401"/>
      <c r="V10" s="402"/>
      <c r="W10" s="401"/>
      <c r="X10" s="402"/>
      <c r="Y10" s="401"/>
      <c r="Z10" s="402"/>
      <c r="AA10" s="401"/>
      <c r="AB10" s="402"/>
      <c r="AC10" s="401"/>
      <c r="AD10" s="402"/>
      <c r="AE10" s="401"/>
      <c r="AF10" s="402"/>
      <c r="AG10" s="403">
        <v>171</v>
      </c>
      <c r="AH10" s="349"/>
      <c r="AI10" s="70"/>
      <c r="AS10" s="387"/>
    </row>
    <row r="11" spans="1:45" s="18" customFormat="1" ht="48" customHeight="1">
      <c r="A11" s="71">
        <v>4</v>
      </c>
      <c r="B11" s="178" t="s">
        <v>128</v>
      </c>
      <c r="C11" s="398">
        <v>276</v>
      </c>
      <c r="D11" s="399" t="s">
        <v>862</v>
      </c>
      <c r="E11" s="400" t="s">
        <v>863</v>
      </c>
      <c r="F11" s="400" t="s">
        <v>864</v>
      </c>
      <c r="G11" s="401" t="s">
        <v>574</v>
      </c>
      <c r="H11" s="402" t="s">
        <v>574</v>
      </c>
      <c r="I11" s="401" t="s">
        <v>574</v>
      </c>
      <c r="J11" s="402" t="s">
        <v>926</v>
      </c>
      <c r="K11" s="401" t="s">
        <v>926</v>
      </c>
      <c r="L11" s="402" t="s">
        <v>926</v>
      </c>
      <c r="M11" s="401" t="s">
        <v>926</v>
      </c>
      <c r="N11" s="402" t="s">
        <v>926</v>
      </c>
      <c r="O11" s="401" t="s">
        <v>926</v>
      </c>
      <c r="P11" s="402" t="s">
        <v>926</v>
      </c>
      <c r="Q11" s="401" t="s">
        <v>926</v>
      </c>
      <c r="R11" s="402" t="s">
        <v>927</v>
      </c>
      <c r="S11" s="401" t="s">
        <v>925</v>
      </c>
      <c r="T11" s="402"/>
      <c r="U11" s="401"/>
      <c r="V11" s="402"/>
      <c r="W11" s="401"/>
      <c r="X11" s="402"/>
      <c r="Y11" s="401"/>
      <c r="Z11" s="402"/>
      <c r="AA11" s="401"/>
      <c r="AB11" s="402"/>
      <c r="AC11" s="401"/>
      <c r="AD11" s="402"/>
      <c r="AE11" s="401"/>
      <c r="AF11" s="402"/>
      <c r="AG11" s="403">
        <v>171</v>
      </c>
      <c r="AH11" s="349"/>
      <c r="AI11" s="70"/>
      <c r="AS11" s="387"/>
    </row>
    <row r="12" spans="1:45" s="18" customFormat="1" ht="48" customHeight="1">
      <c r="A12" s="71">
        <v>5</v>
      </c>
      <c r="B12" s="178" t="s">
        <v>129</v>
      </c>
      <c r="C12" s="398">
        <v>277</v>
      </c>
      <c r="D12" s="399" t="s">
        <v>574</v>
      </c>
      <c r="E12" s="400" t="s">
        <v>865</v>
      </c>
      <c r="F12" s="400" t="s">
        <v>797</v>
      </c>
      <c r="G12" s="401" t="s">
        <v>574</v>
      </c>
      <c r="H12" s="402" t="s">
        <v>574</v>
      </c>
      <c r="I12" s="401" t="s">
        <v>574</v>
      </c>
      <c r="J12" s="402" t="s">
        <v>926</v>
      </c>
      <c r="K12" s="401" t="s">
        <v>926</v>
      </c>
      <c r="L12" s="402" t="s">
        <v>926</v>
      </c>
      <c r="M12" s="401" t="s">
        <v>926</v>
      </c>
      <c r="N12" s="402" t="s">
        <v>926</v>
      </c>
      <c r="O12" s="401" t="s">
        <v>926</v>
      </c>
      <c r="P12" s="402" t="s">
        <v>928</v>
      </c>
      <c r="Q12" s="401" t="s">
        <v>925</v>
      </c>
      <c r="R12" s="402"/>
      <c r="S12" s="401"/>
      <c r="T12" s="402"/>
      <c r="U12" s="401"/>
      <c r="V12" s="402"/>
      <c r="W12" s="401"/>
      <c r="X12" s="402"/>
      <c r="Y12" s="401"/>
      <c r="Z12" s="402"/>
      <c r="AA12" s="401"/>
      <c r="AB12" s="402"/>
      <c r="AC12" s="401"/>
      <c r="AD12" s="402"/>
      <c r="AE12" s="401"/>
      <c r="AF12" s="402"/>
      <c r="AG12" s="403">
        <v>165</v>
      </c>
      <c r="AH12" s="349"/>
      <c r="AI12" s="70"/>
      <c r="AS12" s="387"/>
    </row>
    <row r="13" spans="1:45" s="18" customFormat="1" ht="48" customHeight="1">
      <c r="A13" s="71">
        <v>6</v>
      </c>
      <c r="B13" s="178" t="s">
        <v>131</v>
      </c>
      <c r="C13" s="398">
        <v>279</v>
      </c>
      <c r="D13" s="399" t="s">
        <v>867</v>
      </c>
      <c r="E13" s="400" t="s">
        <v>868</v>
      </c>
      <c r="F13" s="400" t="s">
        <v>869</v>
      </c>
      <c r="G13" s="401" t="s">
        <v>574</v>
      </c>
      <c r="H13" s="402" t="s">
        <v>574</v>
      </c>
      <c r="I13" s="401" t="s">
        <v>574</v>
      </c>
      <c r="J13" s="402" t="s">
        <v>574</v>
      </c>
      <c r="K13" s="401" t="s">
        <v>574</v>
      </c>
      <c r="L13" s="402" t="s">
        <v>926</v>
      </c>
      <c r="M13" s="401" t="s">
        <v>927</v>
      </c>
      <c r="N13" s="402" t="s">
        <v>926</v>
      </c>
      <c r="O13" s="401" t="s">
        <v>927</v>
      </c>
      <c r="P13" s="402" t="s">
        <v>925</v>
      </c>
      <c r="Q13" s="401"/>
      <c r="R13" s="402"/>
      <c r="S13" s="401"/>
      <c r="T13" s="402"/>
      <c r="U13" s="401"/>
      <c r="V13" s="402"/>
      <c r="W13" s="401"/>
      <c r="X13" s="402"/>
      <c r="Y13" s="401"/>
      <c r="Z13" s="402"/>
      <c r="AA13" s="401"/>
      <c r="AB13" s="402"/>
      <c r="AC13" s="401"/>
      <c r="AD13" s="402"/>
      <c r="AE13" s="401"/>
      <c r="AF13" s="402"/>
      <c r="AG13" s="403">
        <v>162</v>
      </c>
      <c r="AH13" s="349"/>
      <c r="AI13" s="70"/>
      <c r="AS13" s="387"/>
    </row>
    <row r="14" spans="1:45" s="18" customFormat="1" ht="48" customHeight="1">
      <c r="A14" s="71">
        <v>7</v>
      </c>
      <c r="B14" s="178" t="s">
        <v>126</v>
      </c>
      <c r="C14" s="398">
        <v>274</v>
      </c>
      <c r="D14" s="399">
        <v>37049</v>
      </c>
      <c r="E14" s="400" t="s">
        <v>860</v>
      </c>
      <c r="F14" s="400" t="s">
        <v>851</v>
      </c>
      <c r="G14" s="401" t="s">
        <v>574</v>
      </c>
      <c r="H14" s="402" t="s">
        <v>574</v>
      </c>
      <c r="I14" s="401" t="s">
        <v>926</v>
      </c>
      <c r="J14" s="402" t="s">
        <v>926</v>
      </c>
      <c r="K14" s="401" t="s">
        <v>926</v>
      </c>
      <c r="L14" s="402" t="s">
        <v>926</v>
      </c>
      <c r="M14" s="401" t="s">
        <v>927</v>
      </c>
      <c r="N14" s="402" t="s">
        <v>926</v>
      </c>
      <c r="O14" s="401" t="s">
        <v>925</v>
      </c>
      <c r="P14" s="402"/>
      <c r="Q14" s="401"/>
      <c r="R14" s="402"/>
      <c r="S14" s="401"/>
      <c r="T14" s="402"/>
      <c r="U14" s="401"/>
      <c r="V14" s="402"/>
      <c r="W14" s="401"/>
      <c r="X14" s="402"/>
      <c r="Y14" s="401"/>
      <c r="Z14" s="402"/>
      <c r="AA14" s="401"/>
      <c r="AB14" s="402"/>
      <c r="AC14" s="401"/>
      <c r="AD14" s="402"/>
      <c r="AE14" s="401"/>
      <c r="AF14" s="402"/>
      <c r="AG14" s="403">
        <v>159</v>
      </c>
      <c r="AH14" s="349"/>
      <c r="AI14" s="70"/>
      <c r="AS14" s="387"/>
    </row>
    <row r="15" spans="1:45" s="18" customFormat="1" ht="48" customHeight="1">
      <c r="A15" s="71">
        <v>8</v>
      </c>
      <c r="B15" s="178" t="s">
        <v>125</v>
      </c>
      <c r="C15" s="398">
        <v>273</v>
      </c>
      <c r="D15" s="399">
        <v>36984</v>
      </c>
      <c r="E15" s="400" t="s">
        <v>858</v>
      </c>
      <c r="F15" s="400" t="s">
        <v>859</v>
      </c>
      <c r="G15" s="401" t="s">
        <v>574</v>
      </c>
      <c r="H15" s="402" t="s">
        <v>574</v>
      </c>
      <c r="I15" s="401" t="s">
        <v>926</v>
      </c>
      <c r="J15" s="402" t="s">
        <v>926</v>
      </c>
      <c r="K15" s="401" t="s">
        <v>927</v>
      </c>
      <c r="L15" s="402" t="s">
        <v>926</v>
      </c>
      <c r="M15" s="401" t="s">
        <v>927</v>
      </c>
      <c r="N15" s="402" t="s">
        <v>926</v>
      </c>
      <c r="O15" s="401" t="s">
        <v>925</v>
      </c>
      <c r="P15" s="402"/>
      <c r="Q15" s="401"/>
      <c r="R15" s="402"/>
      <c r="S15" s="401"/>
      <c r="T15" s="402"/>
      <c r="U15" s="401"/>
      <c r="V15" s="402"/>
      <c r="W15" s="401"/>
      <c r="X15" s="402"/>
      <c r="Y15" s="401"/>
      <c r="Z15" s="402"/>
      <c r="AA15" s="401"/>
      <c r="AB15" s="402"/>
      <c r="AC15" s="401"/>
      <c r="AD15" s="402"/>
      <c r="AE15" s="401"/>
      <c r="AF15" s="402"/>
      <c r="AG15" s="403">
        <v>159</v>
      </c>
      <c r="AH15" s="349"/>
      <c r="AI15" s="70"/>
      <c r="AS15" s="387"/>
    </row>
    <row r="16" spans="1:45" s="18" customFormat="1" ht="48" customHeight="1">
      <c r="A16" s="71">
        <v>9</v>
      </c>
      <c r="B16" s="178" t="s">
        <v>117</v>
      </c>
      <c r="C16" s="398">
        <v>159</v>
      </c>
      <c r="D16" s="399">
        <v>36726</v>
      </c>
      <c r="E16" s="400" t="s">
        <v>721</v>
      </c>
      <c r="F16" s="400" t="s">
        <v>716</v>
      </c>
      <c r="G16" s="401" t="s">
        <v>927</v>
      </c>
      <c r="H16" s="402" t="s">
        <v>926</v>
      </c>
      <c r="I16" s="401" t="s">
        <v>926</v>
      </c>
      <c r="J16" s="402" t="s">
        <v>927</v>
      </c>
      <c r="K16" s="401" t="s">
        <v>926</v>
      </c>
      <c r="L16" s="402" t="s">
        <v>926</v>
      </c>
      <c r="M16" s="401" t="s">
        <v>927</v>
      </c>
      <c r="N16" s="402" t="s">
        <v>928</v>
      </c>
      <c r="O16" s="401" t="s">
        <v>925</v>
      </c>
      <c r="P16" s="402"/>
      <c r="Q16" s="401"/>
      <c r="R16" s="402"/>
      <c r="S16" s="401"/>
      <c r="T16" s="402"/>
      <c r="U16" s="401"/>
      <c r="V16" s="402"/>
      <c r="W16" s="401"/>
      <c r="X16" s="402"/>
      <c r="Y16" s="401"/>
      <c r="Z16" s="402"/>
      <c r="AA16" s="401"/>
      <c r="AB16" s="402"/>
      <c r="AC16" s="401"/>
      <c r="AD16" s="402"/>
      <c r="AE16" s="401"/>
      <c r="AF16" s="402"/>
      <c r="AG16" s="403">
        <v>159</v>
      </c>
      <c r="AH16" s="349">
        <v>33</v>
      </c>
      <c r="AI16" s="70"/>
      <c r="AS16" s="387"/>
    </row>
    <row r="17" spans="1:45" s="18" customFormat="1" ht="48" customHeight="1">
      <c r="A17" s="71">
        <v>10</v>
      </c>
      <c r="B17" s="178" t="s">
        <v>123</v>
      </c>
      <c r="C17" s="398">
        <v>271</v>
      </c>
      <c r="D17" s="399">
        <v>36974</v>
      </c>
      <c r="E17" s="400" t="s">
        <v>854</v>
      </c>
      <c r="F17" s="400" t="s">
        <v>855</v>
      </c>
      <c r="G17" s="401" t="s">
        <v>574</v>
      </c>
      <c r="H17" s="402" t="s">
        <v>574</v>
      </c>
      <c r="I17" s="401" t="s">
        <v>574</v>
      </c>
      <c r="J17" s="402" t="s">
        <v>926</v>
      </c>
      <c r="K17" s="401" t="s">
        <v>928</v>
      </c>
      <c r="L17" s="402" t="s">
        <v>926</v>
      </c>
      <c r="M17" s="401" t="s">
        <v>927</v>
      </c>
      <c r="N17" s="402" t="s">
        <v>925</v>
      </c>
      <c r="O17" s="401"/>
      <c r="P17" s="402"/>
      <c r="Q17" s="401"/>
      <c r="R17" s="402"/>
      <c r="S17" s="401"/>
      <c r="T17" s="402"/>
      <c r="U17" s="401"/>
      <c r="V17" s="402"/>
      <c r="W17" s="401"/>
      <c r="X17" s="402"/>
      <c r="Y17" s="401"/>
      <c r="Z17" s="402"/>
      <c r="AA17" s="401"/>
      <c r="AB17" s="402"/>
      <c r="AC17" s="401"/>
      <c r="AD17" s="402"/>
      <c r="AE17" s="401"/>
      <c r="AF17" s="402"/>
      <c r="AG17" s="403">
        <v>156</v>
      </c>
      <c r="AH17" s="349"/>
      <c r="AI17" s="70"/>
      <c r="AS17" s="387"/>
    </row>
    <row r="18" spans="1:45" s="18" customFormat="1" ht="48" customHeight="1">
      <c r="A18" s="71">
        <v>11</v>
      </c>
      <c r="B18" s="178" t="s">
        <v>127</v>
      </c>
      <c r="C18" s="398">
        <v>275</v>
      </c>
      <c r="D18" s="399">
        <v>36693</v>
      </c>
      <c r="E18" s="400" t="s">
        <v>861</v>
      </c>
      <c r="F18" s="400" t="s">
        <v>826</v>
      </c>
      <c r="G18" s="401" t="s">
        <v>926</v>
      </c>
      <c r="H18" s="402" t="s">
        <v>926</v>
      </c>
      <c r="I18" s="401" t="s">
        <v>926</v>
      </c>
      <c r="J18" s="402" t="s">
        <v>926</v>
      </c>
      <c r="K18" s="401" t="s">
        <v>927</v>
      </c>
      <c r="L18" s="402" t="s">
        <v>926</v>
      </c>
      <c r="M18" s="401" t="s">
        <v>928</v>
      </c>
      <c r="N18" s="402" t="s">
        <v>925</v>
      </c>
      <c r="O18" s="401"/>
      <c r="P18" s="402"/>
      <c r="Q18" s="401"/>
      <c r="R18" s="402"/>
      <c r="S18" s="401"/>
      <c r="T18" s="402"/>
      <c r="U18" s="401"/>
      <c r="V18" s="402"/>
      <c r="W18" s="401"/>
      <c r="X18" s="402"/>
      <c r="Y18" s="401"/>
      <c r="Z18" s="402"/>
      <c r="AA18" s="401"/>
      <c r="AB18" s="402"/>
      <c r="AC18" s="401"/>
      <c r="AD18" s="402"/>
      <c r="AE18" s="401"/>
      <c r="AF18" s="402"/>
      <c r="AG18" s="403">
        <v>156</v>
      </c>
      <c r="AH18" s="349"/>
      <c r="AI18" s="70"/>
      <c r="AS18" s="387"/>
    </row>
    <row r="19" spans="1:45" s="18" customFormat="1" ht="48" customHeight="1">
      <c r="A19" s="71">
        <v>12</v>
      </c>
      <c r="B19" s="178" t="s">
        <v>113</v>
      </c>
      <c r="C19" s="398">
        <v>175</v>
      </c>
      <c r="D19" s="399">
        <v>37062</v>
      </c>
      <c r="E19" s="400" t="s">
        <v>903</v>
      </c>
      <c r="F19" s="400" t="s">
        <v>899</v>
      </c>
      <c r="G19" s="401" t="s">
        <v>927</v>
      </c>
      <c r="H19" s="402" t="s">
        <v>926</v>
      </c>
      <c r="I19" s="401" t="s">
        <v>926</v>
      </c>
      <c r="J19" s="402" t="s">
        <v>926</v>
      </c>
      <c r="K19" s="401" t="s">
        <v>926</v>
      </c>
      <c r="L19" s="402" t="s">
        <v>925</v>
      </c>
      <c r="M19" s="401"/>
      <c r="N19" s="402"/>
      <c r="O19" s="401"/>
      <c r="P19" s="402"/>
      <c r="Q19" s="401"/>
      <c r="R19" s="402"/>
      <c r="S19" s="401"/>
      <c r="T19" s="402"/>
      <c r="U19" s="401"/>
      <c r="V19" s="402"/>
      <c r="W19" s="401"/>
      <c r="X19" s="402"/>
      <c r="Y19" s="401"/>
      <c r="Z19" s="402"/>
      <c r="AA19" s="401"/>
      <c r="AB19" s="402"/>
      <c r="AC19" s="401"/>
      <c r="AD19" s="402"/>
      <c r="AE19" s="401"/>
      <c r="AF19" s="402"/>
      <c r="AG19" s="403">
        <v>150</v>
      </c>
      <c r="AH19" s="349">
        <v>27</v>
      </c>
      <c r="AI19" s="70"/>
      <c r="AS19" s="387"/>
    </row>
    <row r="20" spans="1:45" s="18" customFormat="1" ht="48" customHeight="1">
      <c r="A20" s="71">
        <v>13</v>
      </c>
      <c r="B20" s="178" t="s">
        <v>119</v>
      </c>
      <c r="C20" s="398">
        <v>189</v>
      </c>
      <c r="D20" s="399">
        <v>36934</v>
      </c>
      <c r="E20" s="400" t="s">
        <v>741</v>
      </c>
      <c r="F20" s="400" t="s">
        <v>740</v>
      </c>
      <c r="G20" s="401" t="s">
        <v>926</v>
      </c>
      <c r="H20" s="402" t="s">
        <v>926</v>
      </c>
      <c r="I20" s="401" t="s">
        <v>926</v>
      </c>
      <c r="J20" s="402" t="s">
        <v>926</v>
      </c>
      <c r="K20" s="401" t="s">
        <v>927</v>
      </c>
      <c r="L20" s="402" t="s">
        <v>929</v>
      </c>
      <c r="M20" s="401"/>
      <c r="N20" s="402"/>
      <c r="O20" s="401"/>
      <c r="P20" s="402"/>
      <c r="Q20" s="401"/>
      <c r="R20" s="402"/>
      <c r="S20" s="401"/>
      <c r="T20" s="402"/>
      <c r="U20" s="401"/>
      <c r="V20" s="402"/>
      <c r="W20" s="401"/>
      <c r="X20" s="402"/>
      <c r="Y20" s="401"/>
      <c r="Z20" s="402"/>
      <c r="AA20" s="401"/>
      <c r="AB20" s="402"/>
      <c r="AC20" s="401"/>
      <c r="AD20" s="402"/>
      <c r="AE20" s="401"/>
      <c r="AF20" s="402"/>
      <c r="AG20" s="403">
        <v>150</v>
      </c>
      <c r="AH20" s="349">
        <v>27</v>
      </c>
      <c r="AI20" s="70"/>
      <c r="AS20" s="387"/>
    </row>
    <row r="21" spans="1:45" s="18" customFormat="1" ht="48" customHeight="1">
      <c r="A21" s="71">
        <v>14</v>
      </c>
      <c r="B21" s="178" t="s">
        <v>120</v>
      </c>
      <c r="C21" s="398">
        <v>147</v>
      </c>
      <c r="D21" s="399">
        <v>36702</v>
      </c>
      <c r="E21" s="400" t="s">
        <v>706</v>
      </c>
      <c r="F21" s="400" t="s">
        <v>700</v>
      </c>
      <c r="G21" s="401" t="s">
        <v>574</v>
      </c>
      <c r="H21" s="402" t="s">
        <v>926</v>
      </c>
      <c r="I21" s="401" t="s">
        <v>926</v>
      </c>
      <c r="J21" s="402" t="s">
        <v>926</v>
      </c>
      <c r="K21" s="401" t="s">
        <v>926</v>
      </c>
      <c r="L21" s="402" t="s">
        <v>925</v>
      </c>
      <c r="M21" s="401"/>
      <c r="N21" s="402"/>
      <c r="O21" s="401"/>
      <c r="P21" s="402"/>
      <c r="Q21" s="401"/>
      <c r="R21" s="402"/>
      <c r="S21" s="401"/>
      <c r="T21" s="402"/>
      <c r="U21" s="401"/>
      <c r="V21" s="402"/>
      <c r="W21" s="401"/>
      <c r="X21" s="402"/>
      <c r="Y21" s="401"/>
      <c r="Z21" s="402"/>
      <c r="AA21" s="401"/>
      <c r="AB21" s="402"/>
      <c r="AC21" s="401"/>
      <c r="AD21" s="402"/>
      <c r="AE21" s="401"/>
      <c r="AF21" s="402"/>
      <c r="AG21" s="403">
        <v>150</v>
      </c>
      <c r="AH21" s="349">
        <v>27</v>
      </c>
      <c r="AI21" s="70"/>
      <c r="AS21" s="387"/>
    </row>
    <row r="22" spans="1:45" s="18" customFormat="1" ht="48" customHeight="1">
      <c r="A22" s="71">
        <v>15</v>
      </c>
      <c r="B22" s="178" t="s">
        <v>121</v>
      </c>
      <c r="C22" s="398">
        <v>110</v>
      </c>
      <c r="D22" s="399">
        <v>36892</v>
      </c>
      <c r="E22" s="400" t="s">
        <v>651</v>
      </c>
      <c r="F22" s="400" t="s">
        <v>647</v>
      </c>
      <c r="G22" s="401" t="s">
        <v>926</v>
      </c>
      <c r="H22" s="402" t="s">
        <v>926</v>
      </c>
      <c r="I22" s="401" t="s">
        <v>926</v>
      </c>
      <c r="J22" s="402" t="s">
        <v>926</v>
      </c>
      <c r="K22" s="401" t="s">
        <v>926</v>
      </c>
      <c r="L22" s="402" t="s">
        <v>925</v>
      </c>
      <c r="M22" s="401"/>
      <c r="N22" s="402"/>
      <c r="O22" s="401"/>
      <c r="P22" s="402"/>
      <c r="Q22" s="401"/>
      <c r="R22" s="402"/>
      <c r="S22" s="401"/>
      <c r="T22" s="402"/>
      <c r="U22" s="401"/>
      <c r="V22" s="402"/>
      <c r="W22" s="401"/>
      <c r="X22" s="402"/>
      <c r="Y22" s="401"/>
      <c r="Z22" s="402"/>
      <c r="AA22" s="401"/>
      <c r="AB22" s="402"/>
      <c r="AC22" s="401"/>
      <c r="AD22" s="402"/>
      <c r="AE22" s="401"/>
      <c r="AF22" s="402"/>
      <c r="AG22" s="403">
        <v>150</v>
      </c>
      <c r="AH22" s="349">
        <v>27</v>
      </c>
      <c r="AI22" s="70"/>
      <c r="AS22" s="387"/>
    </row>
    <row r="23" spans="1:45" s="18" customFormat="1" ht="48" customHeight="1">
      <c r="A23" s="71">
        <v>16</v>
      </c>
      <c r="B23" s="178" t="s">
        <v>124</v>
      </c>
      <c r="C23" s="398">
        <v>272</v>
      </c>
      <c r="D23" s="399" t="s">
        <v>574</v>
      </c>
      <c r="E23" s="400" t="s">
        <v>856</v>
      </c>
      <c r="F23" s="400" t="s">
        <v>857</v>
      </c>
      <c r="G23" s="401" t="s">
        <v>574</v>
      </c>
      <c r="H23" s="402" t="s">
        <v>574</v>
      </c>
      <c r="I23" s="401" t="s">
        <v>574</v>
      </c>
      <c r="J23" s="402" t="s">
        <v>928</v>
      </c>
      <c r="K23" s="401" t="s">
        <v>926</v>
      </c>
      <c r="L23" s="402" t="s">
        <v>925</v>
      </c>
      <c r="M23" s="401"/>
      <c r="N23" s="402"/>
      <c r="O23" s="401"/>
      <c r="P23" s="402"/>
      <c r="Q23" s="401"/>
      <c r="R23" s="402"/>
      <c r="S23" s="401"/>
      <c r="T23" s="402"/>
      <c r="U23" s="401"/>
      <c r="V23" s="402"/>
      <c r="W23" s="401"/>
      <c r="X23" s="402"/>
      <c r="Y23" s="401"/>
      <c r="Z23" s="402"/>
      <c r="AA23" s="401"/>
      <c r="AB23" s="402"/>
      <c r="AC23" s="401"/>
      <c r="AD23" s="402"/>
      <c r="AE23" s="401"/>
      <c r="AF23" s="402"/>
      <c r="AG23" s="403">
        <v>150</v>
      </c>
      <c r="AH23" s="349"/>
      <c r="AI23" s="70"/>
      <c r="AS23" s="387"/>
    </row>
    <row r="24" spans="1:45" s="18" customFormat="1" ht="48" customHeight="1">
      <c r="A24" s="71">
        <v>17</v>
      </c>
      <c r="B24" s="178" t="s">
        <v>112</v>
      </c>
      <c r="C24" s="398">
        <v>130</v>
      </c>
      <c r="D24" s="399">
        <v>36726</v>
      </c>
      <c r="E24" s="400" t="s">
        <v>675</v>
      </c>
      <c r="F24" s="400" t="s">
        <v>671</v>
      </c>
      <c r="G24" s="401" t="s">
        <v>574</v>
      </c>
      <c r="H24" s="402" t="s">
        <v>926</v>
      </c>
      <c r="I24" s="401" t="s">
        <v>926</v>
      </c>
      <c r="J24" s="402" t="s">
        <v>926</v>
      </c>
      <c r="K24" s="401" t="s">
        <v>925</v>
      </c>
      <c r="L24" s="402"/>
      <c r="M24" s="401"/>
      <c r="N24" s="402"/>
      <c r="O24" s="401"/>
      <c r="P24" s="402"/>
      <c r="Q24" s="401"/>
      <c r="R24" s="402"/>
      <c r="S24" s="401"/>
      <c r="T24" s="402"/>
      <c r="U24" s="401"/>
      <c r="V24" s="402"/>
      <c r="W24" s="401"/>
      <c r="X24" s="402"/>
      <c r="Y24" s="401"/>
      <c r="Z24" s="402"/>
      <c r="AA24" s="401"/>
      <c r="AB24" s="402"/>
      <c r="AC24" s="401"/>
      <c r="AD24" s="402"/>
      <c r="AE24" s="401"/>
      <c r="AF24" s="402"/>
      <c r="AG24" s="403">
        <v>145</v>
      </c>
      <c r="AH24" s="349">
        <v>24</v>
      </c>
      <c r="AI24" s="70"/>
      <c r="AS24" s="387"/>
    </row>
    <row r="25" spans="1:45" s="18" customFormat="1" ht="48" customHeight="1">
      <c r="A25" s="71">
        <v>18</v>
      </c>
      <c r="B25" s="178" t="s">
        <v>109</v>
      </c>
      <c r="C25" s="398">
        <v>88</v>
      </c>
      <c r="D25" s="399">
        <v>36601</v>
      </c>
      <c r="E25" s="400" t="s">
        <v>893</v>
      </c>
      <c r="F25" s="400" t="s">
        <v>889</v>
      </c>
      <c r="G25" s="401" t="s">
        <v>926</v>
      </c>
      <c r="H25" s="402" t="s">
        <v>927</v>
      </c>
      <c r="I25" s="401" t="s">
        <v>926</v>
      </c>
      <c r="J25" s="402" t="s">
        <v>925</v>
      </c>
      <c r="K25" s="401"/>
      <c r="L25" s="402"/>
      <c r="M25" s="401"/>
      <c r="N25" s="402"/>
      <c r="O25" s="401"/>
      <c r="P25" s="402"/>
      <c r="Q25" s="401"/>
      <c r="R25" s="402"/>
      <c r="S25" s="401"/>
      <c r="T25" s="402"/>
      <c r="U25" s="401"/>
      <c r="V25" s="402"/>
      <c r="W25" s="401"/>
      <c r="X25" s="402"/>
      <c r="Y25" s="401"/>
      <c r="Z25" s="402"/>
      <c r="AA25" s="401"/>
      <c r="AB25" s="402"/>
      <c r="AC25" s="401"/>
      <c r="AD25" s="402"/>
      <c r="AE25" s="401"/>
      <c r="AF25" s="402"/>
      <c r="AG25" s="403">
        <v>140</v>
      </c>
      <c r="AH25" s="349">
        <v>22</v>
      </c>
      <c r="AI25" s="70"/>
      <c r="AS25" s="387"/>
    </row>
    <row r="26" spans="1:45" s="18" customFormat="1" ht="48" customHeight="1">
      <c r="A26" s="71">
        <v>19</v>
      </c>
      <c r="B26" s="178" t="s">
        <v>114</v>
      </c>
      <c r="C26" s="398">
        <v>113</v>
      </c>
      <c r="D26" s="399">
        <v>36892</v>
      </c>
      <c r="E26" s="400" t="s">
        <v>657</v>
      </c>
      <c r="F26" s="400" t="s">
        <v>655</v>
      </c>
      <c r="G26" s="401" t="s">
        <v>926</v>
      </c>
      <c r="H26" s="402" t="s">
        <v>926</v>
      </c>
      <c r="I26" s="401" t="s">
        <v>927</v>
      </c>
      <c r="J26" s="402" t="s">
        <v>925</v>
      </c>
      <c r="K26" s="401"/>
      <c r="L26" s="402"/>
      <c r="M26" s="401"/>
      <c r="N26" s="402"/>
      <c r="O26" s="401"/>
      <c r="P26" s="402"/>
      <c r="Q26" s="401"/>
      <c r="R26" s="402"/>
      <c r="S26" s="401"/>
      <c r="T26" s="402"/>
      <c r="U26" s="401"/>
      <c r="V26" s="402"/>
      <c r="W26" s="401"/>
      <c r="X26" s="402"/>
      <c r="Y26" s="401"/>
      <c r="Z26" s="402"/>
      <c r="AA26" s="401"/>
      <c r="AB26" s="402"/>
      <c r="AC26" s="401"/>
      <c r="AD26" s="402"/>
      <c r="AE26" s="401"/>
      <c r="AF26" s="402"/>
      <c r="AG26" s="403">
        <v>140</v>
      </c>
      <c r="AH26" s="349">
        <v>22</v>
      </c>
      <c r="AI26" s="70"/>
      <c r="AS26" s="387"/>
    </row>
    <row r="27" spans="1:45" s="18" customFormat="1" ht="48" customHeight="1">
      <c r="A27" s="71">
        <v>20</v>
      </c>
      <c r="B27" s="178" t="s">
        <v>115</v>
      </c>
      <c r="C27" s="398">
        <v>290</v>
      </c>
      <c r="D27" s="399">
        <v>36526</v>
      </c>
      <c r="E27" s="400" t="s">
        <v>644</v>
      </c>
      <c r="F27" s="400" t="s">
        <v>639</v>
      </c>
      <c r="G27" s="401" t="s">
        <v>926</v>
      </c>
      <c r="H27" s="402" t="s">
        <v>926</v>
      </c>
      <c r="I27" s="401" t="s">
        <v>928</v>
      </c>
      <c r="J27" s="402" t="s">
        <v>925</v>
      </c>
      <c r="K27" s="401"/>
      <c r="L27" s="402"/>
      <c r="M27" s="401"/>
      <c r="N27" s="402"/>
      <c r="O27" s="401"/>
      <c r="P27" s="402"/>
      <c r="Q27" s="401"/>
      <c r="R27" s="402"/>
      <c r="S27" s="401"/>
      <c r="T27" s="402"/>
      <c r="U27" s="401"/>
      <c r="V27" s="402"/>
      <c r="W27" s="401"/>
      <c r="X27" s="402"/>
      <c r="Y27" s="401"/>
      <c r="Z27" s="402"/>
      <c r="AA27" s="401"/>
      <c r="AB27" s="402"/>
      <c r="AC27" s="401"/>
      <c r="AD27" s="402"/>
      <c r="AE27" s="401"/>
      <c r="AF27" s="402"/>
      <c r="AG27" s="403">
        <v>140</v>
      </c>
      <c r="AH27" s="349">
        <v>22</v>
      </c>
      <c r="AI27" s="70"/>
      <c r="AS27" s="387"/>
    </row>
    <row r="28" spans="1:45" s="18" customFormat="1" ht="48" customHeight="1">
      <c r="A28" s="71">
        <v>21</v>
      </c>
      <c r="B28" s="178" t="s">
        <v>111</v>
      </c>
      <c r="C28" s="398">
        <v>288</v>
      </c>
      <c r="D28" s="399">
        <v>36637</v>
      </c>
      <c r="E28" s="400" t="s">
        <v>683</v>
      </c>
      <c r="F28" s="400" t="s">
        <v>679</v>
      </c>
      <c r="G28" s="401" t="s">
        <v>927</v>
      </c>
      <c r="H28" s="402" t="s">
        <v>926</v>
      </c>
      <c r="I28" s="401" t="s">
        <v>925</v>
      </c>
      <c r="J28" s="402"/>
      <c r="K28" s="401"/>
      <c r="L28" s="402"/>
      <c r="M28" s="401"/>
      <c r="N28" s="402"/>
      <c r="O28" s="401"/>
      <c r="P28" s="402"/>
      <c r="Q28" s="401"/>
      <c r="R28" s="402"/>
      <c r="S28" s="401"/>
      <c r="T28" s="402"/>
      <c r="U28" s="401"/>
      <c r="V28" s="402"/>
      <c r="W28" s="401"/>
      <c r="X28" s="402"/>
      <c r="Y28" s="401"/>
      <c r="Z28" s="402"/>
      <c r="AA28" s="401"/>
      <c r="AB28" s="402"/>
      <c r="AC28" s="401"/>
      <c r="AD28" s="402"/>
      <c r="AE28" s="401"/>
      <c r="AF28" s="402"/>
      <c r="AG28" s="403">
        <v>135</v>
      </c>
      <c r="AH28" s="349">
        <v>19</v>
      </c>
      <c r="AI28" s="70"/>
      <c r="AS28" s="387"/>
    </row>
    <row r="29" spans="1:45" s="18" customFormat="1" ht="48" customHeight="1">
      <c r="A29" s="71">
        <v>22</v>
      </c>
      <c r="B29" s="178" t="s">
        <v>116</v>
      </c>
      <c r="C29" s="398">
        <v>97</v>
      </c>
      <c r="D29" s="399">
        <v>36526</v>
      </c>
      <c r="E29" s="400" t="s">
        <v>633</v>
      </c>
      <c r="F29" s="400" t="s">
        <v>629</v>
      </c>
      <c r="G29" s="401" t="s">
        <v>926</v>
      </c>
      <c r="H29" s="402" t="s">
        <v>926</v>
      </c>
      <c r="I29" s="401" t="s">
        <v>925</v>
      </c>
      <c r="J29" s="402"/>
      <c r="K29" s="401"/>
      <c r="L29" s="402"/>
      <c r="M29" s="401"/>
      <c r="N29" s="402"/>
      <c r="O29" s="401"/>
      <c r="P29" s="402"/>
      <c r="Q29" s="401"/>
      <c r="R29" s="402"/>
      <c r="S29" s="401"/>
      <c r="T29" s="402"/>
      <c r="U29" s="401"/>
      <c r="V29" s="402"/>
      <c r="W29" s="401"/>
      <c r="X29" s="402"/>
      <c r="Y29" s="401"/>
      <c r="Z29" s="402"/>
      <c r="AA29" s="401"/>
      <c r="AB29" s="402"/>
      <c r="AC29" s="401"/>
      <c r="AD29" s="402"/>
      <c r="AE29" s="401"/>
      <c r="AF29" s="402"/>
      <c r="AG29" s="403">
        <v>135</v>
      </c>
      <c r="AH29" s="349">
        <v>19</v>
      </c>
      <c r="AI29" s="70"/>
      <c r="AS29" s="387"/>
    </row>
    <row r="30" spans="1:45" s="18" customFormat="1" ht="48" customHeight="1">
      <c r="A30" s="71">
        <v>23</v>
      </c>
      <c r="B30" s="178" t="s">
        <v>118</v>
      </c>
      <c r="C30" s="398">
        <v>139</v>
      </c>
      <c r="D30" s="399">
        <v>36552</v>
      </c>
      <c r="E30" s="400" t="s">
        <v>696</v>
      </c>
      <c r="F30" s="400" t="s">
        <v>691</v>
      </c>
      <c r="G30" s="401" t="s">
        <v>926</v>
      </c>
      <c r="H30" s="402" t="s">
        <v>926</v>
      </c>
      <c r="I30" s="401" t="s">
        <v>925</v>
      </c>
      <c r="J30" s="402"/>
      <c r="K30" s="401"/>
      <c r="L30" s="402"/>
      <c r="M30" s="401"/>
      <c r="N30" s="402"/>
      <c r="O30" s="401"/>
      <c r="P30" s="402"/>
      <c r="Q30" s="401"/>
      <c r="R30" s="402"/>
      <c r="S30" s="401"/>
      <c r="T30" s="402"/>
      <c r="U30" s="401"/>
      <c r="V30" s="402"/>
      <c r="W30" s="401"/>
      <c r="X30" s="402"/>
      <c r="Y30" s="401"/>
      <c r="Z30" s="402"/>
      <c r="AA30" s="401"/>
      <c r="AB30" s="402"/>
      <c r="AC30" s="401"/>
      <c r="AD30" s="402"/>
      <c r="AE30" s="401"/>
      <c r="AF30" s="402"/>
      <c r="AG30" s="403">
        <v>135</v>
      </c>
      <c r="AH30" s="349">
        <v>19</v>
      </c>
      <c r="AI30" s="70"/>
      <c r="AS30" s="387"/>
    </row>
    <row r="31" spans="1:45" s="18" customFormat="1" ht="48" customHeight="1">
      <c r="A31" s="71">
        <v>24</v>
      </c>
      <c r="B31" s="178" t="s">
        <v>108</v>
      </c>
      <c r="C31" s="398">
        <v>165</v>
      </c>
      <c r="D31" s="399">
        <v>37030</v>
      </c>
      <c r="E31" s="400" t="s">
        <v>728</v>
      </c>
      <c r="F31" s="400" t="s">
        <v>724</v>
      </c>
      <c r="G31" s="401" t="s">
        <v>926</v>
      </c>
      <c r="H31" s="402" t="s">
        <v>925</v>
      </c>
      <c r="I31" s="401"/>
      <c r="J31" s="402"/>
      <c r="K31" s="401"/>
      <c r="L31" s="402"/>
      <c r="M31" s="401"/>
      <c r="N31" s="402"/>
      <c r="O31" s="401"/>
      <c r="P31" s="402"/>
      <c r="Q31" s="401"/>
      <c r="R31" s="402"/>
      <c r="S31" s="401"/>
      <c r="T31" s="402"/>
      <c r="U31" s="401"/>
      <c r="V31" s="402"/>
      <c r="W31" s="401"/>
      <c r="X31" s="402"/>
      <c r="Y31" s="401"/>
      <c r="Z31" s="402"/>
      <c r="AA31" s="401"/>
      <c r="AB31" s="402"/>
      <c r="AC31" s="401"/>
      <c r="AD31" s="402"/>
      <c r="AE31" s="401"/>
      <c r="AF31" s="402"/>
      <c r="AG31" s="403">
        <v>130</v>
      </c>
      <c r="AH31" s="349">
        <v>17</v>
      </c>
      <c r="AI31" s="70"/>
      <c r="AS31" s="387"/>
    </row>
    <row r="32" spans="1:45" s="18" customFormat="1" ht="48" customHeight="1">
      <c r="A32" s="71">
        <v>25</v>
      </c>
      <c r="B32" s="178" t="s">
        <v>107</v>
      </c>
      <c r="C32" s="398">
        <v>186</v>
      </c>
      <c r="D32" s="399">
        <v>37299</v>
      </c>
      <c r="E32" s="400" t="s">
        <v>736</v>
      </c>
      <c r="F32" s="400" t="s">
        <v>733</v>
      </c>
      <c r="G32" s="401" t="s">
        <v>925</v>
      </c>
      <c r="H32" s="402"/>
      <c r="I32" s="401"/>
      <c r="J32" s="402"/>
      <c r="K32" s="401"/>
      <c r="L32" s="402"/>
      <c r="M32" s="401"/>
      <c r="N32" s="402"/>
      <c r="O32" s="401"/>
      <c r="P32" s="402"/>
      <c r="Q32" s="401"/>
      <c r="R32" s="402"/>
      <c r="S32" s="401"/>
      <c r="T32" s="402"/>
      <c r="U32" s="401"/>
      <c r="V32" s="402"/>
      <c r="W32" s="401"/>
      <c r="X32" s="402"/>
      <c r="Y32" s="401"/>
      <c r="Z32" s="402"/>
      <c r="AA32" s="401"/>
      <c r="AB32" s="402"/>
      <c r="AC32" s="401"/>
      <c r="AD32" s="402"/>
      <c r="AE32" s="401"/>
      <c r="AF32" s="402"/>
      <c r="AG32" s="403" t="s">
        <v>619</v>
      </c>
      <c r="AH32" s="349">
        <v>0</v>
      </c>
      <c r="AI32" s="70"/>
      <c r="AS32" s="387"/>
    </row>
    <row r="33" spans="1:45" s="18" customFormat="1" ht="48" customHeight="1">
      <c r="A33" s="71">
        <v>26</v>
      </c>
      <c r="B33" s="178" t="s">
        <v>110</v>
      </c>
      <c r="C33" s="398">
        <v>123</v>
      </c>
      <c r="D33" s="399">
        <v>36526</v>
      </c>
      <c r="E33" s="400" t="s">
        <v>666</v>
      </c>
      <c r="F33" s="400" t="s">
        <v>660</v>
      </c>
      <c r="G33" s="401" t="s">
        <v>911</v>
      </c>
      <c r="H33" s="402"/>
      <c r="I33" s="401"/>
      <c r="J33" s="402"/>
      <c r="K33" s="401"/>
      <c r="L33" s="402"/>
      <c r="M33" s="401"/>
      <c r="N33" s="402"/>
      <c r="O33" s="401"/>
      <c r="P33" s="402"/>
      <c r="Q33" s="401"/>
      <c r="R33" s="402"/>
      <c r="S33" s="401"/>
      <c r="T33" s="402"/>
      <c r="U33" s="401"/>
      <c r="V33" s="402"/>
      <c r="W33" s="401"/>
      <c r="X33" s="402"/>
      <c r="Y33" s="401"/>
      <c r="Z33" s="402"/>
      <c r="AA33" s="401"/>
      <c r="AB33" s="402"/>
      <c r="AC33" s="401"/>
      <c r="AD33" s="402"/>
      <c r="AE33" s="401"/>
      <c r="AF33" s="402"/>
      <c r="AG33" s="403" t="s">
        <v>619</v>
      </c>
      <c r="AH33" s="349">
        <v>0</v>
      </c>
      <c r="AI33" s="70"/>
      <c r="AS33" s="387"/>
    </row>
    <row r="34" spans="1:45" ht="9" customHeight="1">
      <c r="E34" s="55"/>
    </row>
    <row r="35" spans="1:45" s="76" customFormat="1" ht="18">
      <c r="A35" s="72" t="s">
        <v>21</v>
      </c>
      <c r="B35" s="72"/>
      <c r="C35" s="72"/>
      <c r="D35" s="73"/>
      <c r="E35" s="74"/>
      <c r="F35" s="75" t="s">
        <v>0</v>
      </c>
      <c r="J35" s="76" t="s">
        <v>1</v>
      </c>
      <c r="S35" s="76" t="s">
        <v>2</v>
      </c>
      <c r="AA35" s="76" t="s">
        <v>3</v>
      </c>
      <c r="AG35" s="77" t="s">
        <v>3</v>
      </c>
      <c r="AH35" s="75"/>
      <c r="AI35" s="75"/>
    </row>
    <row r="36" spans="1:45">
      <c r="E36" s="55"/>
    </row>
    <row r="37" spans="1:45">
      <c r="E37" s="55"/>
    </row>
    <row r="38" spans="1:45">
      <c r="E38" s="55"/>
    </row>
    <row r="65537" spans="1:1">
      <c r="A65537" s="27" t="s">
        <v>621</v>
      </c>
    </row>
  </sheetData>
  <sortState ref="A8:AH33">
    <sortCondition ref="A8:A33"/>
  </sortState>
  <mergeCells count="22">
    <mergeCell ref="C6:C7"/>
    <mergeCell ref="AG6:AG7"/>
    <mergeCell ref="B6:B7"/>
    <mergeCell ref="G6:AF6"/>
    <mergeCell ref="A4:D4"/>
    <mergeCell ref="A6:A7"/>
    <mergeCell ref="D6:D7"/>
    <mergeCell ref="E6:E7"/>
    <mergeCell ref="F6:F7"/>
    <mergeCell ref="E4:F4"/>
    <mergeCell ref="L4:O4"/>
    <mergeCell ref="AI6:AI7"/>
    <mergeCell ref="O3:P3"/>
    <mergeCell ref="AG3:AI3"/>
    <mergeCell ref="AG4:AI4"/>
    <mergeCell ref="AH6:AH7"/>
    <mergeCell ref="AG5:AI5"/>
    <mergeCell ref="A1:AI1"/>
    <mergeCell ref="A2:AI2"/>
    <mergeCell ref="A3:D3"/>
    <mergeCell ref="E3:F3"/>
    <mergeCell ref="U3:X3"/>
  </mergeCells>
  <conditionalFormatting sqref="E1:E1048576">
    <cfRule type="containsText" dxfId="86" priority="1" operator="containsText" text="(F)">
      <formula>NOT(ISERROR(SEARCH("(F)",E1)))</formula>
    </cfRule>
  </conditionalFormatting>
  <hyperlinks>
    <hyperlink ref="E3" location="'YARIŞMA PROGRAMI'!C13" display="Sırıkla Atlama"/>
    <hyperlink ref="E3:F3" location="'YARIŞMA PROGRAMI'!C8" display="'YARIŞMA PROGRAMI'!C8"/>
  </hyperlinks>
  <printOptions horizontalCentered="1"/>
  <pageMargins left="0.27" right="0.15748031496062992" top="0.55118110236220474" bottom="0.27559055118110237" header="0.19685039370078741" footer="0.19685039370078741"/>
  <pageSetup paperSize="9" scale="33" orientation="landscape"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20</vt:i4>
      </vt:variant>
      <vt:variant>
        <vt:lpstr>Adlandırılmış Aralıklar</vt:lpstr>
      </vt:variant>
      <vt:variant>
        <vt:i4>19</vt:i4>
      </vt:variant>
    </vt:vector>
  </HeadingPairs>
  <TitlesOfParts>
    <vt:vector size="39" baseType="lpstr">
      <vt:lpstr>YARIŞMA BİLGİLERİ</vt:lpstr>
      <vt:lpstr>YARIŞMA PROGRAMI</vt:lpstr>
      <vt:lpstr>1.Gün Start Listesi</vt:lpstr>
      <vt:lpstr>Üçadım</vt:lpstr>
      <vt:lpstr>100m.</vt:lpstr>
      <vt:lpstr>Disk</vt:lpstr>
      <vt:lpstr>300m.</vt:lpstr>
      <vt:lpstr>2000m.</vt:lpstr>
      <vt:lpstr>Yüksek</vt:lpstr>
      <vt:lpstr>Puanlar</vt:lpstr>
      <vt:lpstr>KAYIT LİSTESİ</vt:lpstr>
      <vt:lpstr>Genel Puan Tablosu</vt:lpstr>
      <vt:lpstr>2.Gün Start Listesi </vt:lpstr>
      <vt:lpstr>Cirit</vt:lpstr>
      <vt:lpstr>100m.Eng</vt:lpstr>
      <vt:lpstr>Uzun</vt:lpstr>
      <vt:lpstr>800m.</vt:lpstr>
      <vt:lpstr>Gülle</vt:lpstr>
      <vt:lpstr>4x100metre</vt:lpstr>
      <vt:lpstr>ALMANAK TOPLU SONUÇ</vt:lpstr>
      <vt:lpstr>'1.Gün Start Listesi'!Yazdırma_Alanı</vt:lpstr>
      <vt:lpstr>'100m.'!Yazdırma_Alanı</vt:lpstr>
      <vt:lpstr>'100m.Eng'!Yazdırma_Alanı</vt:lpstr>
      <vt:lpstr>'2.Gün Start Listesi '!Yazdırma_Alanı</vt:lpstr>
      <vt:lpstr>'2000m.'!Yazdırma_Alanı</vt:lpstr>
      <vt:lpstr>'300m.'!Yazdırma_Alanı</vt:lpstr>
      <vt:lpstr>'4x100metre'!Yazdırma_Alanı</vt:lpstr>
      <vt:lpstr>'800m.'!Yazdırma_Alanı</vt:lpstr>
      <vt:lpstr>Cirit!Yazdırma_Alanı</vt:lpstr>
      <vt:lpstr>Disk!Yazdırma_Alanı</vt:lpstr>
      <vt:lpstr>'Genel Puan Tablosu'!Yazdırma_Alanı</vt:lpstr>
      <vt:lpstr>Gülle!Yazdırma_Alanı</vt:lpstr>
      <vt:lpstr>'KAYIT LİSTESİ'!Yazdırma_Alanı</vt:lpstr>
      <vt:lpstr>Puanlar!Yazdırma_Alanı</vt:lpstr>
      <vt:lpstr>Uzun!Yazdırma_Alanı</vt:lpstr>
      <vt:lpstr>Üçadım!Yazdırma_Alanı</vt:lpstr>
      <vt:lpstr>Yüksek!Yazdırma_Alanı</vt:lpstr>
      <vt:lpstr>'Genel Puan Tablosu'!Yazdırma_Başlıkları</vt:lpstr>
      <vt:lpstr>'KAYIT LİSTESİ'!Yazdırma_Başlıkları</vt:lpstr>
    </vt:vector>
  </TitlesOfParts>
  <Manager>celalkayaoz@hotmail.com</Manager>
  <Company>MHK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CELAL KAYAÖZ</dc:creator>
  <cp:lastModifiedBy>celal</cp:lastModifiedBy>
  <cp:lastPrinted>2014-06-01T12:20:40Z</cp:lastPrinted>
  <dcterms:created xsi:type="dcterms:W3CDTF">2004-05-10T13:01:28Z</dcterms:created>
  <dcterms:modified xsi:type="dcterms:W3CDTF">2014-06-01T17:39:21Z</dcterms:modified>
</cp:coreProperties>
</file>