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2130" windowWidth="15480" windowHeight="9525" tabRatio="939" firstSheet="1" activeTab="10"/>
  </bookViews>
  <sheets>
    <sheet name="YARIŞMA BİLGİLERİ" sheetId="68" r:id="rId1"/>
    <sheet name="YARIŞMA PROGRAMI" sheetId="150" r:id="rId2"/>
    <sheet name="KAYIT LİSTESİ" sheetId="262" r:id="rId3"/>
    <sheet name="1.Gün Start Listesi" sheetId="304" state="hidden" r:id="rId4"/>
    <sheet name="100m." sheetId="285" r:id="rId5"/>
    <sheet name="300m." sheetId="310" r:id="rId6"/>
    <sheet name="Disk" sheetId="311" r:id="rId7"/>
    <sheet name="Gülle" sheetId="298" r:id="rId8"/>
    <sheet name="Uzun" sheetId="288" r:id="rId9"/>
    <sheet name="1500m." sheetId="308" r:id="rId10"/>
    <sheet name="Genel Puan Tablosu" sheetId="307" r:id="rId11"/>
    <sheet name="2.Gün Start Listesi " sheetId="306" state="hidden" r:id="rId12"/>
    <sheet name="800m." sheetId="284" r:id="rId13"/>
    <sheet name="100m.Eng" sheetId="309" r:id="rId14"/>
    <sheet name="Cirit" sheetId="312" r:id="rId15"/>
    <sheet name="Yüksek" sheetId="287" r:id="rId16"/>
    <sheet name="PUANLAR" sheetId="313" state="hidden" r:id="rId17"/>
    <sheet name="4x100metre." sheetId="315" r:id="rId18"/>
    <sheet name="ALMANAK TOPLU SONUÇ" sheetId="268" state="hidden" r:id="rId19"/>
  </sheets>
  <definedNames>
    <definedName name="_10Excel_BuiltIn_Print_Area_9_1">#N/A</definedName>
    <definedName name="_1Excel_BuiltIn_Print_Area_11_1">#N/A</definedName>
    <definedName name="_2Excel_BuiltIn_Print_Area_12_1">#N/A</definedName>
    <definedName name="_3Excel_BuiltIn_Print_Area_13_1">#N/A</definedName>
    <definedName name="_4Excel_BuiltIn_Print_Area_16_1">#N/A</definedName>
    <definedName name="_5Excel_BuiltIn_Print_Area_19_1">#N/A</definedName>
    <definedName name="_6Excel_BuiltIn_Print_Area_20_1">#N/A</definedName>
    <definedName name="_7Excel_BuiltIn_Print_Area_21_1">#N/A</definedName>
    <definedName name="_8Excel_BuiltIn_Print_Area_4_1">#N/A</definedName>
    <definedName name="_9Excel_BuiltIn_Print_Area_5_1">#N/A</definedName>
    <definedName name="_xlnm._FilterDatabase" localSheetId="4" hidden="1">'100m.'!$A$6:$G$7</definedName>
    <definedName name="_xlnm._FilterDatabase" localSheetId="13" hidden="1">'100m.Eng'!$A$6:$G$7</definedName>
    <definedName name="_xlnm._FilterDatabase" localSheetId="9" hidden="1">'1500m.'!$A$6:$G$7</definedName>
    <definedName name="_xlnm._FilterDatabase" localSheetId="5" hidden="1">'300m.'!$A$6:$G$7</definedName>
    <definedName name="_xlnm._FilterDatabase" localSheetId="12" hidden="1">'800m.'!$A$6:$G$7</definedName>
    <definedName name="_xlnm._FilterDatabase" localSheetId="2" hidden="1">'KAYIT LİSTESİ'!$A$3:$L$466</definedName>
    <definedName name="Excel_BuiltIn__FilterDatabase_3" localSheetId="17">#REF!</definedName>
    <definedName name="Excel_BuiltIn__FilterDatabase_3" localSheetId="2">#REF!</definedName>
    <definedName name="Excel_BuiltIn__FilterDatabase_3">#REF!</definedName>
    <definedName name="Excel_BuiltIn__FilterDatabase_3_1">#N/A</definedName>
    <definedName name="Excel_BuiltIn_Print_Area_11" localSheetId="4">#REF!</definedName>
    <definedName name="Excel_BuiltIn_Print_Area_11" localSheetId="13">#REF!</definedName>
    <definedName name="Excel_BuiltIn_Print_Area_11" localSheetId="9">#REF!</definedName>
    <definedName name="Excel_BuiltIn_Print_Area_11" localSheetId="11">#REF!</definedName>
    <definedName name="Excel_BuiltIn_Print_Area_11" localSheetId="5">#REF!</definedName>
    <definedName name="Excel_BuiltIn_Print_Area_11" localSheetId="17">#REF!</definedName>
    <definedName name="Excel_BuiltIn_Print_Area_11" localSheetId="12">#REF!</definedName>
    <definedName name="Excel_BuiltIn_Print_Area_11" localSheetId="14">#REF!</definedName>
    <definedName name="Excel_BuiltIn_Print_Area_11" localSheetId="6">#REF!</definedName>
    <definedName name="Excel_BuiltIn_Print_Area_11" localSheetId="10">#REF!</definedName>
    <definedName name="Excel_BuiltIn_Print_Area_11" localSheetId="7">#REF!</definedName>
    <definedName name="Excel_BuiltIn_Print_Area_11" localSheetId="2">#REF!</definedName>
    <definedName name="Excel_BuiltIn_Print_Area_11" localSheetId="8">#REF!</definedName>
    <definedName name="Excel_BuiltIn_Print_Area_11" localSheetId="15">#REF!</definedName>
    <definedName name="Excel_BuiltIn_Print_Area_11">#REF!</definedName>
    <definedName name="Excel_BuiltIn_Print_Area_11_16">#N/A</definedName>
    <definedName name="Excel_BuiltIn_Print_Area_11_29">#N/A</definedName>
    <definedName name="Excel_BuiltIn_Print_Area_11_31">#N/A</definedName>
    <definedName name="Excel_BuiltIn_Print_Area_12" localSheetId="4">#REF!</definedName>
    <definedName name="Excel_BuiltIn_Print_Area_12" localSheetId="13">#REF!</definedName>
    <definedName name="Excel_BuiltIn_Print_Area_12" localSheetId="9">#REF!</definedName>
    <definedName name="Excel_BuiltIn_Print_Area_12" localSheetId="11">#REF!</definedName>
    <definedName name="Excel_BuiltIn_Print_Area_12" localSheetId="5">#REF!</definedName>
    <definedName name="Excel_BuiltIn_Print_Area_12" localSheetId="17">#REF!</definedName>
    <definedName name="Excel_BuiltIn_Print_Area_12" localSheetId="12">#REF!</definedName>
    <definedName name="Excel_BuiltIn_Print_Area_12" localSheetId="14">#REF!</definedName>
    <definedName name="Excel_BuiltIn_Print_Area_12" localSheetId="6">#REF!</definedName>
    <definedName name="Excel_BuiltIn_Print_Area_12" localSheetId="10">#REF!</definedName>
    <definedName name="Excel_BuiltIn_Print_Area_12" localSheetId="7">#REF!</definedName>
    <definedName name="Excel_BuiltIn_Print_Area_12" localSheetId="2">#REF!</definedName>
    <definedName name="Excel_BuiltIn_Print_Area_12" localSheetId="8">#REF!</definedName>
    <definedName name="Excel_BuiltIn_Print_Area_12" localSheetId="15">#REF!</definedName>
    <definedName name="Excel_BuiltIn_Print_Area_12">#REF!</definedName>
    <definedName name="Excel_BuiltIn_Print_Area_12_16">#N/A</definedName>
    <definedName name="Excel_BuiltIn_Print_Area_12_29">#N/A</definedName>
    <definedName name="Excel_BuiltIn_Print_Area_12_31">#N/A</definedName>
    <definedName name="Excel_BuiltIn_Print_Area_13" localSheetId="4">#REF!</definedName>
    <definedName name="Excel_BuiltIn_Print_Area_13" localSheetId="13">#REF!</definedName>
    <definedName name="Excel_BuiltIn_Print_Area_13" localSheetId="9">#REF!</definedName>
    <definedName name="Excel_BuiltIn_Print_Area_13" localSheetId="11">#REF!</definedName>
    <definedName name="Excel_BuiltIn_Print_Area_13" localSheetId="5">#REF!</definedName>
    <definedName name="Excel_BuiltIn_Print_Area_13" localSheetId="17">#REF!</definedName>
    <definedName name="Excel_BuiltIn_Print_Area_13" localSheetId="12">#REF!</definedName>
    <definedName name="Excel_BuiltIn_Print_Area_13" localSheetId="14">#REF!</definedName>
    <definedName name="Excel_BuiltIn_Print_Area_13" localSheetId="6">#REF!</definedName>
    <definedName name="Excel_BuiltIn_Print_Area_13" localSheetId="10">#REF!</definedName>
    <definedName name="Excel_BuiltIn_Print_Area_13" localSheetId="7">#REF!</definedName>
    <definedName name="Excel_BuiltIn_Print_Area_13" localSheetId="2">#REF!</definedName>
    <definedName name="Excel_BuiltIn_Print_Area_13" localSheetId="8">#REF!</definedName>
    <definedName name="Excel_BuiltIn_Print_Area_13" localSheetId="15">#REF!</definedName>
    <definedName name="Excel_BuiltIn_Print_Area_13">#REF!</definedName>
    <definedName name="Excel_BuiltIn_Print_Area_13_16">#N/A</definedName>
    <definedName name="Excel_BuiltIn_Print_Area_13_29">#N/A</definedName>
    <definedName name="Excel_BuiltIn_Print_Area_13_31">#N/A</definedName>
    <definedName name="Excel_BuiltIn_Print_Area_16" localSheetId="4">#REF!</definedName>
    <definedName name="Excel_BuiltIn_Print_Area_16" localSheetId="13">#REF!</definedName>
    <definedName name="Excel_BuiltIn_Print_Area_16" localSheetId="9">#REF!</definedName>
    <definedName name="Excel_BuiltIn_Print_Area_16" localSheetId="11">#REF!</definedName>
    <definedName name="Excel_BuiltIn_Print_Area_16" localSheetId="5">#REF!</definedName>
    <definedName name="Excel_BuiltIn_Print_Area_16" localSheetId="17">#REF!</definedName>
    <definedName name="Excel_BuiltIn_Print_Area_16" localSheetId="12">#REF!</definedName>
    <definedName name="Excel_BuiltIn_Print_Area_16" localSheetId="14">#REF!</definedName>
    <definedName name="Excel_BuiltIn_Print_Area_16" localSheetId="6">#REF!</definedName>
    <definedName name="Excel_BuiltIn_Print_Area_16" localSheetId="10">#REF!</definedName>
    <definedName name="Excel_BuiltIn_Print_Area_16" localSheetId="7">#REF!</definedName>
    <definedName name="Excel_BuiltIn_Print_Area_16" localSheetId="2">#REF!</definedName>
    <definedName name="Excel_BuiltIn_Print_Area_16" localSheetId="8">#REF!</definedName>
    <definedName name="Excel_BuiltIn_Print_Area_16" localSheetId="15">#REF!</definedName>
    <definedName name="Excel_BuiltIn_Print_Area_16">#REF!</definedName>
    <definedName name="Excel_BuiltIn_Print_Area_16_16">#N/A</definedName>
    <definedName name="Excel_BuiltIn_Print_Area_16_29">#N/A</definedName>
    <definedName name="Excel_BuiltIn_Print_Area_16_31">#N/A</definedName>
    <definedName name="Excel_BuiltIn_Print_Area_19" localSheetId="4">#REF!</definedName>
    <definedName name="Excel_BuiltIn_Print_Area_19" localSheetId="13">#REF!</definedName>
    <definedName name="Excel_BuiltIn_Print_Area_19" localSheetId="9">#REF!</definedName>
    <definedName name="Excel_BuiltIn_Print_Area_19" localSheetId="11">#REF!</definedName>
    <definedName name="Excel_BuiltIn_Print_Area_19" localSheetId="5">#REF!</definedName>
    <definedName name="Excel_BuiltIn_Print_Area_19" localSheetId="17">#REF!</definedName>
    <definedName name="Excel_BuiltIn_Print_Area_19" localSheetId="12">#REF!</definedName>
    <definedName name="Excel_BuiltIn_Print_Area_19" localSheetId="14">#REF!</definedName>
    <definedName name="Excel_BuiltIn_Print_Area_19" localSheetId="6">#REF!</definedName>
    <definedName name="Excel_BuiltIn_Print_Area_19" localSheetId="10">#REF!</definedName>
    <definedName name="Excel_BuiltIn_Print_Area_19" localSheetId="7">#REF!</definedName>
    <definedName name="Excel_BuiltIn_Print_Area_19" localSheetId="2">#REF!</definedName>
    <definedName name="Excel_BuiltIn_Print_Area_19" localSheetId="8">#REF!</definedName>
    <definedName name="Excel_BuiltIn_Print_Area_19" localSheetId="15">#REF!</definedName>
    <definedName name="Excel_BuiltIn_Print_Area_19">#REF!</definedName>
    <definedName name="Excel_BuiltIn_Print_Area_19_16">#N/A</definedName>
    <definedName name="Excel_BuiltIn_Print_Area_19_29">#N/A</definedName>
    <definedName name="Excel_BuiltIn_Print_Area_19_31">#N/A</definedName>
    <definedName name="Excel_BuiltIn_Print_Area_20" localSheetId="4">#REF!</definedName>
    <definedName name="Excel_BuiltIn_Print_Area_20" localSheetId="13">#REF!</definedName>
    <definedName name="Excel_BuiltIn_Print_Area_20" localSheetId="9">#REF!</definedName>
    <definedName name="Excel_BuiltIn_Print_Area_20" localSheetId="11">#REF!</definedName>
    <definedName name="Excel_BuiltIn_Print_Area_20" localSheetId="5">#REF!</definedName>
    <definedName name="Excel_BuiltIn_Print_Area_20" localSheetId="17">#REF!</definedName>
    <definedName name="Excel_BuiltIn_Print_Area_20" localSheetId="12">#REF!</definedName>
    <definedName name="Excel_BuiltIn_Print_Area_20" localSheetId="14">#REF!</definedName>
    <definedName name="Excel_BuiltIn_Print_Area_20" localSheetId="6">#REF!</definedName>
    <definedName name="Excel_BuiltIn_Print_Area_20" localSheetId="10">#REF!</definedName>
    <definedName name="Excel_BuiltIn_Print_Area_20" localSheetId="7">#REF!</definedName>
    <definedName name="Excel_BuiltIn_Print_Area_20" localSheetId="2">#REF!</definedName>
    <definedName name="Excel_BuiltIn_Print_Area_20" localSheetId="8">#REF!</definedName>
    <definedName name="Excel_BuiltIn_Print_Area_20" localSheetId="15">#REF!</definedName>
    <definedName name="Excel_BuiltIn_Print_Area_20">#REF!</definedName>
    <definedName name="Excel_BuiltIn_Print_Area_20_16">#N/A</definedName>
    <definedName name="Excel_BuiltIn_Print_Area_20_29">#N/A</definedName>
    <definedName name="Excel_BuiltIn_Print_Area_20_31">#N/A</definedName>
    <definedName name="Excel_BuiltIn_Print_Area_21" localSheetId="4">#REF!</definedName>
    <definedName name="Excel_BuiltIn_Print_Area_21" localSheetId="13">#REF!</definedName>
    <definedName name="Excel_BuiltIn_Print_Area_21" localSheetId="9">#REF!</definedName>
    <definedName name="Excel_BuiltIn_Print_Area_21" localSheetId="11">#REF!</definedName>
    <definedName name="Excel_BuiltIn_Print_Area_21" localSheetId="5">#REF!</definedName>
    <definedName name="Excel_BuiltIn_Print_Area_21" localSheetId="17">#REF!</definedName>
    <definedName name="Excel_BuiltIn_Print_Area_21" localSheetId="12">#REF!</definedName>
    <definedName name="Excel_BuiltIn_Print_Area_21" localSheetId="14">#REF!</definedName>
    <definedName name="Excel_BuiltIn_Print_Area_21" localSheetId="6">#REF!</definedName>
    <definedName name="Excel_BuiltIn_Print_Area_21" localSheetId="10">#REF!</definedName>
    <definedName name="Excel_BuiltIn_Print_Area_21" localSheetId="7">#REF!</definedName>
    <definedName name="Excel_BuiltIn_Print_Area_21" localSheetId="2">#REF!</definedName>
    <definedName name="Excel_BuiltIn_Print_Area_21" localSheetId="8">#REF!</definedName>
    <definedName name="Excel_BuiltIn_Print_Area_21" localSheetId="15">#REF!</definedName>
    <definedName name="Excel_BuiltIn_Print_Area_21">#REF!</definedName>
    <definedName name="Excel_BuiltIn_Print_Area_21_16">#N/A</definedName>
    <definedName name="Excel_BuiltIn_Print_Area_21_29">#N/A</definedName>
    <definedName name="Excel_BuiltIn_Print_Area_21_31">#N/A</definedName>
    <definedName name="Excel_BuiltIn_Print_Area_4" localSheetId="4">#REF!</definedName>
    <definedName name="Excel_BuiltIn_Print_Area_4" localSheetId="13">#REF!</definedName>
    <definedName name="Excel_BuiltIn_Print_Area_4" localSheetId="9">#REF!</definedName>
    <definedName name="Excel_BuiltIn_Print_Area_4" localSheetId="11">#REF!</definedName>
    <definedName name="Excel_BuiltIn_Print_Area_4" localSheetId="5">#REF!</definedName>
    <definedName name="Excel_BuiltIn_Print_Area_4" localSheetId="17">#REF!</definedName>
    <definedName name="Excel_BuiltIn_Print_Area_4" localSheetId="12">#REF!</definedName>
    <definedName name="Excel_BuiltIn_Print_Area_4" localSheetId="14">#REF!</definedName>
    <definedName name="Excel_BuiltIn_Print_Area_4" localSheetId="6">#REF!</definedName>
    <definedName name="Excel_BuiltIn_Print_Area_4" localSheetId="10">#REF!</definedName>
    <definedName name="Excel_BuiltIn_Print_Area_4" localSheetId="7">#REF!</definedName>
    <definedName name="Excel_BuiltIn_Print_Area_4" localSheetId="2">#REF!</definedName>
    <definedName name="Excel_BuiltIn_Print_Area_4" localSheetId="8">#REF!</definedName>
    <definedName name="Excel_BuiltIn_Print_Area_4" localSheetId="15">#REF!</definedName>
    <definedName name="Excel_BuiltIn_Print_Area_4">#REF!</definedName>
    <definedName name="Excel_BuiltIn_Print_Area_4_16">#N/A</definedName>
    <definedName name="Excel_BuiltIn_Print_Area_4_29">#N/A</definedName>
    <definedName name="Excel_BuiltIn_Print_Area_4_31">#N/A</definedName>
    <definedName name="Excel_BuiltIn_Print_Area_5" localSheetId="4">#REF!</definedName>
    <definedName name="Excel_BuiltIn_Print_Area_5" localSheetId="13">#REF!</definedName>
    <definedName name="Excel_BuiltIn_Print_Area_5" localSheetId="9">#REF!</definedName>
    <definedName name="Excel_BuiltIn_Print_Area_5" localSheetId="11">#REF!</definedName>
    <definedName name="Excel_BuiltIn_Print_Area_5" localSheetId="5">#REF!</definedName>
    <definedName name="Excel_BuiltIn_Print_Area_5" localSheetId="17">#REF!</definedName>
    <definedName name="Excel_BuiltIn_Print_Area_5" localSheetId="12">#REF!</definedName>
    <definedName name="Excel_BuiltIn_Print_Area_5" localSheetId="14">#REF!</definedName>
    <definedName name="Excel_BuiltIn_Print_Area_5" localSheetId="6">#REF!</definedName>
    <definedName name="Excel_BuiltIn_Print_Area_5" localSheetId="10">#REF!</definedName>
    <definedName name="Excel_BuiltIn_Print_Area_5" localSheetId="7">#REF!</definedName>
    <definedName name="Excel_BuiltIn_Print_Area_5" localSheetId="2">#REF!</definedName>
    <definedName name="Excel_BuiltIn_Print_Area_5" localSheetId="8">#REF!</definedName>
    <definedName name="Excel_BuiltIn_Print_Area_5" localSheetId="15">#REF!</definedName>
    <definedName name="Excel_BuiltIn_Print_Area_5">#REF!</definedName>
    <definedName name="Excel_BuiltIn_Print_Area_5_16">#N/A</definedName>
    <definedName name="Excel_BuiltIn_Print_Area_5_29">#N/A</definedName>
    <definedName name="Excel_BuiltIn_Print_Area_5_31">#N/A</definedName>
    <definedName name="Excel_BuiltIn_Print_Area_9" localSheetId="4">#REF!</definedName>
    <definedName name="Excel_BuiltIn_Print_Area_9" localSheetId="13">#REF!</definedName>
    <definedName name="Excel_BuiltIn_Print_Area_9" localSheetId="9">#REF!</definedName>
    <definedName name="Excel_BuiltIn_Print_Area_9" localSheetId="11">#REF!</definedName>
    <definedName name="Excel_BuiltIn_Print_Area_9" localSheetId="5">#REF!</definedName>
    <definedName name="Excel_BuiltIn_Print_Area_9" localSheetId="17">#REF!</definedName>
    <definedName name="Excel_BuiltIn_Print_Area_9" localSheetId="12">#REF!</definedName>
    <definedName name="Excel_BuiltIn_Print_Area_9" localSheetId="14">#REF!</definedName>
    <definedName name="Excel_BuiltIn_Print_Area_9" localSheetId="6">#REF!</definedName>
    <definedName name="Excel_BuiltIn_Print_Area_9" localSheetId="10">#REF!</definedName>
    <definedName name="Excel_BuiltIn_Print_Area_9" localSheetId="7">#REF!</definedName>
    <definedName name="Excel_BuiltIn_Print_Area_9" localSheetId="2">#REF!</definedName>
    <definedName name="Excel_BuiltIn_Print_Area_9" localSheetId="8">#REF!</definedName>
    <definedName name="Excel_BuiltIn_Print_Area_9" localSheetId="15">#REF!</definedName>
    <definedName name="Excel_BuiltIn_Print_Area_9">#REF!</definedName>
    <definedName name="Excel_BuiltIn_Print_Area_9_16">#N/A</definedName>
    <definedName name="Excel_BuiltIn_Print_Area_9_29">#N/A</definedName>
    <definedName name="Excel_BuiltIn_Print_Area_9_31">#N/A</definedName>
    <definedName name="_xlnm.Print_Area" localSheetId="3">'1.Gün Start Listesi'!$A$1:$P$145</definedName>
    <definedName name="_xlnm.Print_Area" localSheetId="4">'100m.'!$A$1:$P$47</definedName>
    <definedName name="_xlnm.Print_Area" localSheetId="13">'100m.Eng'!$A$1:$P$47</definedName>
    <definedName name="_xlnm.Print_Area" localSheetId="9">'1500m.'!$A$1:$P$63</definedName>
    <definedName name="_xlnm.Print_Area" localSheetId="11">'2.Gün Start Listesi '!$A$1:$O$139</definedName>
    <definedName name="_xlnm.Print_Area" localSheetId="5">'300m.'!$A$1:$P$47</definedName>
    <definedName name="_xlnm.Print_Area" localSheetId="17">'4x100metre.'!$A$1:$Q$75</definedName>
    <definedName name="_xlnm.Print_Area" localSheetId="12">'800m.'!$A$1:$P$63</definedName>
    <definedName name="_xlnm.Print_Area" localSheetId="14">Cirit!$A$1:$M$49</definedName>
    <definedName name="_xlnm.Print_Area" localSheetId="6">Disk!$A$1:$M$49</definedName>
    <definedName name="_xlnm.Print_Area" localSheetId="10">'Genel Puan Tablosu'!$A$1:$O$43</definedName>
    <definedName name="_xlnm.Print_Area" localSheetId="7">Gülle!$A$1:$M$49</definedName>
    <definedName name="_xlnm.Print_Area" localSheetId="2">'KAYIT LİSTESİ'!$A$1:$L$466</definedName>
    <definedName name="_xlnm.Print_Area" localSheetId="8">Uzun!$A$1:$M$42</definedName>
    <definedName name="_xlnm.Print_Area" localSheetId="0">'YARIŞMA BİLGİLERİ'!$A$1:$K$30</definedName>
    <definedName name="_xlnm.Print_Area" localSheetId="1">'YARIŞMA PROGRAMI'!$A$1:$H$24</definedName>
    <definedName name="_xlnm.Print_Area" localSheetId="15">Yüksek!$A$1:$AO$35</definedName>
    <definedName name="_xlnm.Print_Titles" localSheetId="10">'Genel Puan Tablosu'!$1:$2</definedName>
    <definedName name="_xlnm.Print_Titles" localSheetId="2">'KAYIT LİSTESİ'!$1:$3</definedName>
  </definedNames>
  <calcPr calcId="124519"/>
</workbook>
</file>

<file path=xl/calcChain.xml><?xml version="1.0" encoding="utf-8"?>
<calcChain xmlns="http://schemas.openxmlformats.org/spreadsheetml/2006/main">
  <c r="K14" i="311"/>
  <c r="K12"/>
  <c r="K13"/>
  <c r="K21"/>
  <c r="K11"/>
  <c r="F4"/>
  <c r="J4"/>
  <c r="B13" i="150"/>
  <c r="B84" i="262" l="1"/>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67"/>
  <c r="B66"/>
  <c r="B65"/>
  <c r="B64"/>
  <c r="B63"/>
  <c r="B62"/>
  <c r="B61"/>
  <c r="B60"/>
  <c r="B59"/>
  <c r="B58"/>
  <c r="B57"/>
  <c r="B56"/>
  <c r="B55"/>
  <c r="B54"/>
  <c r="B53"/>
  <c r="B52"/>
  <c r="B51"/>
  <c r="B50"/>
  <c r="B49"/>
  <c r="B48"/>
  <c r="B47"/>
  <c r="B46"/>
  <c r="B45"/>
  <c r="B44"/>
  <c r="B43"/>
  <c r="B42"/>
  <c r="B41"/>
  <c r="B40"/>
  <c r="B39"/>
  <c r="B38"/>
  <c r="B37"/>
  <c r="B36"/>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3"/>
  <c r="B82"/>
  <c r="B81"/>
  <c r="B80"/>
  <c r="B79"/>
  <c r="B78"/>
  <c r="B77"/>
  <c r="B76"/>
  <c r="B75"/>
  <c r="B74"/>
  <c r="B73"/>
  <c r="B72"/>
  <c r="B71"/>
  <c r="B70"/>
  <c r="B69"/>
  <c r="B68"/>
  <c r="B35"/>
  <c r="B30"/>
  <c r="B31"/>
  <c r="B32"/>
  <c r="B33"/>
  <c r="B14"/>
  <c r="B15"/>
  <c r="B16"/>
  <c r="B17"/>
  <c r="B18"/>
  <c r="K25" i="311"/>
  <c r="K19"/>
  <c r="K20"/>
  <c r="L200" i="268"/>
  <c r="L383"/>
  <c r="L84"/>
  <c r="L217"/>
  <c r="L129"/>
  <c r="L342"/>
  <c r="L65"/>
  <c r="L298"/>
  <c r="F369"/>
  <c r="F364"/>
  <c r="F380"/>
  <c r="F389"/>
  <c r="F397"/>
  <c r="F401"/>
  <c r="K24" i="311"/>
  <c r="K18"/>
  <c r="K22"/>
  <c r="F327" i="268" s="1"/>
  <c r="K15" i="311"/>
  <c r="K17"/>
  <c r="K16"/>
  <c r="K23"/>
  <c r="F336" i="268" s="1"/>
  <c r="K9" i="311"/>
  <c r="K10"/>
  <c r="K8"/>
  <c r="K26"/>
  <c r="K27"/>
  <c r="K28"/>
  <c r="K29"/>
  <c r="K30"/>
  <c r="K31"/>
  <c r="K32"/>
  <c r="K33"/>
  <c r="K34"/>
  <c r="K35"/>
  <c r="K36"/>
  <c r="K37"/>
  <c r="K38"/>
  <c r="K39"/>
  <c r="K40"/>
  <c r="K41"/>
  <c r="L41" s="1"/>
  <c r="K42"/>
  <c r="L42" s="1"/>
  <c r="K43"/>
  <c r="K44"/>
  <c r="F358" i="268" s="1"/>
  <c r="K45" i="311"/>
  <c r="F359" i="268" s="1"/>
  <c r="K46" i="311"/>
  <c r="F360" i="268" s="1"/>
  <c r="K47" i="311"/>
  <c r="F361" i="268" s="1"/>
  <c r="F61"/>
  <c r="F179"/>
  <c r="F190"/>
  <c r="F192"/>
  <c r="A1" i="311"/>
  <c r="I363" i="268"/>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36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22"/>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54"/>
  <c r="B34" i="262"/>
  <c r="B29"/>
  <c r="B28"/>
  <c r="B27"/>
  <c r="B26"/>
  <c r="B25"/>
  <c r="B24"/>
  <c r="B23"/>
  <c r="B22"/>
  <c r="B21"/>
  <c r="B20"/>
  <c r="B13"/>
  <c r="B12"/>
  <c r="B11"/>
  <c r="B10"/>
  <c r="B9"/>
  <c r="B8"/>
  <c r="B7"/>
  <c r="B6"/>
  <c r="B5"/>
  <c r="B4"/>
  <c r="G400" i="268"/>
  <c r="G401"/>
  <c r="G363"/>
  <c r="G364"/>
  <c r="G365"/>
  <c r="G366"/>
  <c r="G367"/>
  <c r="G368"/>
  <c r="G369"/>
  <c r="G370"/>
  <c r="G371"/>
  <c r="G372"/>
  <c r="G373"/>
  <c r="G374"/>
  <c r="G375"/>
  <c r="G376"/>
  <c r="G377"/>
  <c r="G378"/>
  <c r="G379"/>
  <c r="G380"/>
  <c r="G381"/>
  <c r="G382"/>
  <c r="G383"/>
  <c r="G384"/>
  <c r="G385"/>
  <c r="F386"/>
  <c r="G386"/>
  <c r="G387"/>
  <c r="G388"/>
  <c r="G389"/>
  <c r="G390"/>
  <c r="G391"/>
  <c r="G392"/>
  <c r="G393"/>
  <c r="F394"/>
  <c r="G394"/>
  <c r="G395"/>
  <c r="G396"/>
  <c r="G397"/>
  <c r="G398"/>
  <c r="G399"/>
  <c r="G362"/>
  <c r="G323"/>
  <c r="G324"/>
  <c r="G325"/>
  <c r="G326"/>
  <c r="G327"/>
  <c r="G328"/>
  <c r="G329"/>
  <c r="G330"/>
  <c r="G331"/>
  <c r="G332"/>
  <c r="F333"/>
  <c r="G333"/>
  <c r="G334"/>
  <c r="G335"/>
  <c r="G336"/>
  <c r="G337"/>
  <c r="G338"/>
  <c r="G339"/>
  <c r="G340"/>
  <c r="G341"/>
  <c r="G342"/>
  <c r="G343"/>
  <c r="G344"/>
  <c r="F345"/>
  <c r="G345"/>
  <c r="G346"/>
  <c r="G347"/>
  <c r="F348"/>
  <c r="G348"/>
  <c r="G349"/>
  <c r="G350"/>
  <c r="G351"/>
  <c r="G352"/>
  <c r="G353"/>
  <c r="G354"/>
  <c r="G355"/>
  <c r="G356"/>
  <c r="G357"/>
  <c r="G358"/>
  <c r="G359"/>
  <c r="G360"/>
  <c r="G361"/>
  <c r="G322"/>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C321"/>
  <c r="D321"/>
  <c r="E321"/>
  <c r="F321"/>
  <c r="G321"/>
  <c r="G283"/>
  <c r="G250"/>
  <c r="G251"/>
  <c r="G252"/>
  <c r="G253"/>
  <c r="G254"/>
  <c r="G255"/>
  <c r="G256"/>
  <c r="G257"/>
  <c r="G258"/>
  <c r="G259"/>
  <c r="G260"/>
  <c r="G261"/>
  <c r="G262"/>
  <c r="G263"/>
  <c r="G264"/>
  <c r="G265"/>
  <c r="G266"/>
  <c r="G267"/>
  <c r="G268"/>
  <c r="G269"/>
  <c r="G270"/>
  <c r="G271"/>
  <c r="G272"/>
  <c r="G273"/>
  <c r="G274"/>
  <c r="G275"/>
  <c r="G276"/>
  <c r="G277"/>
  <c r="G278"/>
  <c r="G279"/>
  <c r="G280"/>
  <c r="G281"/>
  <c r="G282"/>
  <c r="G249"/>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12"/>
  <c r="J212"/>
  <c r="J213"/>
  <c r="J214"/>
  <c r="J215"/>
  <c r="J216"/>
  <c r="J217"/>
  <c r="J218"/>
  <c r="J219"/>
  <c r="J220"/>
  <c r="J221"/>
  <c r="J222"/>
  <c r="J223"/>
  <c r="J224"/>
  <c r="J225"/>
  <c r="J226"/>
  <c r="J227"/>
  <c r="J228"/>
  <c r="J229"/>
  <c r="J230"/>
  <c r="J231"/>
  <c r="J232"/>
  <c r="J233"/>
  <c r="J234"/>
  <c r="J235"/>
  <c r="J236"/>
  <c r="J237"/>
  <c r="J238"/>
  <c r="J239"/>
  <c r="J240"/>
  <c r="J241"/>
  <c r="J242"/>
  <c r="J243"/>
  <c r="J244"/>
  <c r="J245"/>
  <c r="J246"/>
  <c r="J247"/>
  <c r="J248"/>
  <c r="J249"/>
  <c r="J250"/>
  <c r="J251"/>
  <c r="J252"/>
  <c r="J253"/>
  <c r="J254"/>
  <c r="J255"/>
  <c r="J256"/>
  <c r="J257"/>
  <c r="J258"/>
  <c r="J259"/>
  <c r="J260"/>
  <c r="J261"/>
  <c r="J262"/>
  <c r="J263"/>
  <c r="J264"/>
  <c r="J265"/>
  <c r="J266"/>
  <c r="J267"/>
  <c r="J268"/>
  <c r="J269"/>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305"/>
  <c r="J306"/>
  <c r="J307"/>
  <c r="J308"/>
  <c r="J309"/>
  <c r="J310"/>
  <c r="J311"/>
  <c r="J312"/>
  <c r="J313"/>
  <c r="J314"/>
  <c r="J315"/>
  <c r="J316"/>
  <c r="J317"/>
  <c r="J318"/>
  <c r="J319"/>
  <c r="J320"/>
  <c r="J321"/>
  <c r="J322"/>
  <c r="J323"/>
  <c r="J324"/>
  <c r="J325"/>
  <c r="J326"/>
  <c r="J327"/>
  <c r="J328"/>
  <c r="J329"/>
  <c r="J330"/>
  <c r="J331"/>
  <c r="J332"/>
  <c r="J333"/>
  <c r="J334"/>
  <c r="J335"/>
  <c r="J336"/>
  <c r="J337"/>
  <c r="J338"/>
  <c r="J339"/>
  <c r="J340"/>
  <c r="J341"/>
  <c r="J342"/>
  <c r="J343"/>
  <c r="J344"/>
  <c r="J345"/>
  <c r="J346"/>
  <c r="J347"/>
  <c r="J348"/>
  <c r="J349"/>
  <c r="J350"/>
  <c r="J351"/>
  <c r="J352"/>
  <c r="J353"/>
  <c r="J354"/>
  <c r="J355"/>
  <c r="J356"/>
  <c r="J357"/>
  <c r="J358"/>
  <c r="J359"/>
  <c r="J360"/>
  <c r="J361"/>
  <c r="J362"/>
  <c r="J363"/>
  <c r="J364"/>
  <c r="J365"/>
  <c r="J366"/>
  <c r="J367"/>
  <c r="J368"/>
  <c r="J369"/>
  <c r="J370"/>
  <c r="J371"/>
  <c r="J372"/>
  <c r="J373"/>
  <c r="J374"/>
  <c r="J375"/>
  <c r="J376"/>
  <c r="J377"/>
  <c r="J378"/>
  <c r="J379"/>
  <c r="J380"/>
  <c r="J381"/>
  <c r="J382"/>
  <c r="J383"/>
  <c r="J384"/>
  <c r="J385"/>
  <c r="J386"/>
  <c r="J387"/>
  <c r="J388"/>
  <c r="J389"/>
  <c r="J390"/>
  <c r="J391"/>
  <c r="J392"/>
  <c r="J393"/>
  <c r="J394"/>
  <c r="J395"/>
  <c r="J396"/>
  <c r="J397"/>
  <c r="J398"/>
  <c r="J399"/>
  <c r="J400"/>
  <c r="J401"/>
  <c r="B466" i="262"/>
  <c r="B465"/>
  <c r="B464"/>
  <c r="B463"/>
  <c r="B462"/>
  <c r="B461"/>
  <c r="B460"/>
  <c r="B459"/>
  <c r="B458"/>
  <c r="B457"/>
  <c r="B456"/>
  <c r="B455"/>
  <c r="B454"/>
  <c r="B453"/>
  <c r="B452"/>
  <c r="B451"/>
  <c r="B450"/>
  <c r="B449"/>
  <c r="B448"/>
  <c r="B447"/>
  <c r="B446"/>
  <c r="B445"/>
  <c r="B444"/>
  <c r="B443"/>
  <c r="B442"/>
  <c r="B441"/>
  <c r="B440"/>
  <c r="B439"/>
  <c r="B438"/>
  <c r="B437"/>
  <c r="B436"/>
  <c r="B435"/>
  <c r="L363" i="268"/>
  <c r="K5" i="311"/>
  <c r="D4"/>
  <c r="D3" i="308"/>
  <c r="N5"/>
  <c r="D4"/>
  <c r="A2"/>
  <c r="A1"/>
  <c r="C195" i="268"/>
  <c r="D195"/>
  <c r="E195"/>
  <c r="F195"/>
  <c r="G195"/>
  <c r="C196"/>
  <c r="D196"/>
  <c r="E196"/>
  <c r="F196"/>
  <c r="G196"/>
  <c r="C197"/>
  <c r="D197"/>
  <c r="E197"/>
  <c r="F197"/>
  <c r="G197"/>
  <c r="C198"/>
  <c r="D198"/>
  <c r="E198"/>
  <c r="F198"/>
  <c r="G198"/>
  <c r="C199"/>
  <c r="D199"/>
  <c r="E199"/>
  <c r="F199"/>
  <c r="G199"/>
  <c r="C200"/>
  <c r="D200"/>
  <c r="E200"/>
  <c r="F200"/>
  <c r="G200"/>
  <c r="C201"/>
  <c r="D201"/>
  <c r="E201"/>
  <c r="F201"/>
  <c r="G201"/>
  <c r="C202"/>
  <c r="D202"/>
  <c r="E202"/>
  <c r="F202"/>
  <c r="G202"/>
  <c r="C203"/>
  <c r="D203"/>
  <c r="E203"/>
  <c r="F203"/>
  <c r="G203"/>
  <c r="C204"/>
  <c r="D204"/>
  <c r="E204"/>
  <c r="F204"/>
  <c r="G204"/>
  <c r="C205"/>
  <c r="D205"/>
  <c r="E205"/>
  <c r="F205"/>
  <c r="G205"/>
  <c r="C206"/>
  <c r="D206"/>
  <c r="E206"/>
  <c r="F206"/>
  <c r="G206"/>
  <c r="C207"/>
  <c r="D207"/>
  <c r="E207"/>
  <c r="F207"/>
  <c r="G207"/>
  <c r="C208"/>
  <c r="D208"/>
  <c r="E208"/>
  <c r="F208"/>
  <c r="G208"/>
  <c r="C209"/>
  <c r="D209"/>
  <c r="E209"/>
  <c r="F209"/>
  <c r="G209"/>
  <c r="C210"/>
  <c r="D210"/>
  <c r="E210"/>
  <c r="F210"/>
  <c r="G210"/>
  <c r="C211"/>
  <c r="D211"/>
  <c r="E211"/>
  <c r="F211"/>
  <c r="G211"/>
  <c r="G194"/>
  <c r="F194"/>
  <c r="E194"/>
  <c r="D194"/>
  <c r="C194"/>
  <c r="G155"/>
  <c r="G156"/>
  <c r="G157"/>
  <c r="G158"/>
  <c r="G159"/>
  <c r="G160"/>
  <c r="G161"/>
  <c r="G162"/>
  <c r="G163"/>
  <c r="G164"/>
  <c r="G165"/>
  <c r="G166"/>
  <c r="G167"/>
  <c r="G168"/>
  <c r="G169"/>
  <c r="F170"/>
  <c r="G170"/>
  <c r="G171"/>
  <c r="G172"/>
  <c r="G173"/>
  <c r="G174"/>
  <c r="G175"/>
  <c r="G176"/>
  <c r="G177"/>
  <c r="G178"/>
  <c r="G179"/>
  <c r="G180"/>
  <c r="G181"/>
  <c r="G182"/>
  <c r="G183"/>
  <c r="G184"/>
  <c r="G185"/>
  <c r="G186"/>
  <c r="G187"/>
  <c r="G188"/>
  <c r="G189"/>
  <c r="G190"/>
  <c r="G191"/>
  <c r="G192"/>
  <c r="G193"/>
  <c r="G154"/>
  <c r="G4"/>
  <c r="G5"/>
  <c r="G6"/>
  <c r="G7"/>
  <c r="G8"/>
  <c r="G9"/>
  <c r="G10"/>
  <c r="G11"/>
  <c r="G12"/>
  <c r="G13"/>
  <c r="G14"/>
  <c r="G15"/>
  <c r="G16"/>
  <c r="G17"/>
  <c r="G18"/>
  <c r="G19"/>
  <c r="G20"/>
  <c r="G21"/>
  <c r="G22"/>
  <c r="G23"/>
  <c r="G24"/>
  <c r="G25"/>
  <c r="G26"/>
  <c r="G27"/>
  <c r="G28"/>
  <c r="G29"/>
  <c r="G30"/>
  <c r="G31"/>
  <c r="G32"/>
  <c r="G33"/>
  <c r="G34"/>
  <c r="G35"/>
  <c r="G36"/>
  <c r="G37"/>
  <c r="G38"/>
  <c r="G39"/>
  <c r="G40"/>
  <c r="C41"/>
  <c r="D41"/>
  <c r="E41"/>
  <c r="F41"/>
  <c r="G41"/>
  <c r="G3"/>
  <c r="A2" i="306"/>
  <c r="A1"/>
  <c r="A2" i="304"/>
  <c r="A1"/>
  <c r="B434" i="262"/>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19"/>
  <c r="L156" i="268"/>
  <c r="D3" i="285"/>
  <c r="J155" i="268"/>
  <c r="J156"/>
  <c r="J157"/>
  <c r="J158"/>
  <c r="J159"/>
  <c r="J160"/>
  <c r="J161"/>
  <c r="J162"/>
  <c r="J163"/>
  <c r="J164"/>
  <c r="J165"/>
  <c r="J166"/>
  <c r="J167"/>
  <c r="J168"/>
  <c r="J169"/>
  <c r="J170"/>
  <c r="J171"/>
  <c r="J172"/>
  <c r="J173"/>
  <c r="J174"/>
  <c r="J175"/>
  <c r="J176"/>
  <c r="J177"/>
  <c r="J178"/>
  <c r="J179"/>
  <c r="J180"/>
  <c r="J181"/>
  <c r="J182"/>
  <c r="J183"/>
  <c r="J184"/>
  <c r="J185"/>
  <c r="J186"/>
  <c r="J187"/>
  <c r="J188"/>
  <c r="J189"/>
  <c r="J190"/>
  <c r="J191"/>
  <c r="J192"/>
  <c r="J193"/>
  <c r="J154"/>
  <c r="G141"/>
  <c r="J141"/>
  <c r="G142"/>
  <c r="J142"/>
  <c r="G143"/>
  <c r="J143"/>
  <c r="G144"/>
  <c r="J144"/>
  <c r="G145"/>
  <c r="J145"/>
  <c r="G146"/>
  <c r="J146"/>
  <c r="G147"/>
  <c r="J147"/>
  <c r="G148"/>
  <c r="J148"/>
  <c r="G149"/>
  <c r="J149"/>
  <c r="G150"/>
  <c r="J150"/>
  <c r="G151"/>
  <c r="J151"/>
  <c r="G152"/>
  <c r="J152"/>
  <c r="G153"/>
  <c r="J153"/>
  <c r="G125"/>
  <c r="J125"/>
  <c r="G126"/>
  <c r="J126"/>
  <c r="G127"/>
  <c r="J127"/>
  <c r="G128"/>
  <c r="J128"/>
  <c r="G129"/>
  <c r="J129"/>
  <c r="G130"/>
  <c r="J130"/>
  <c r="G131"/>
  <c r="J131"/>
  <c r="G132"/>
  <c r="J132"/>
  <c r="G133"/>
  <c r="J133"/>
  <c r="G134"/>
  <c r="J134"/>
  <c r="G135"/>
  <c r="J135"/>
  <c r="G136"/>
  <c r="J136"/>
  <c r="G137"/>
  <c r="J137"/>
  <c r="G138"/>
  <c r="J138"/>
  <c r="G139"/>
  <c r="J139"/>
  <c r="G140"/>
  <c r="J140"/>
  <c r="G101"/>
  <c r="J101"/>
  <c r="G102"/>
  <c r="J102"/>
  <c r="G103"/>
  <c r="J103"/>
  <c r="G104"/>
  <c r="J104"/>
  <c r="G105"/>
  <c r="J105"/>
  <c r="G106"/>
  <c r="J106"/>
  <c r="G107"/>
  <c r="J107"/>
  <c r="G108"/>
  <c r="J108"/>
  <c r="G109"/>
  <c r="J109"/>
  <c r="G110"/>
  <c r="J110"/>
  <c r="G111"/>
  <c r="J111"/>
  <c r="G112"/>
  <c r="J112"/>
  <c r="G113"/>
  <c r="J113"/>
  <c r="G114"/>
  <c r="J114"/>
  <c r="G115"/>
  <c r="J115"/>
  <c r="G116"/>
  <c r="J116"/>
  <c r="G117"/>
  <c r="J117"/>
  <c r="G118"/>
  <c r="J118"/>
  <c r="G119"/>
  <c r="J119"/>
  <c r="G120"/>
  <c r="J120"/>
  <c r="G121"/>
  <c r="J121"/>
  <c r="G122"/>
  <c r="J122"/>
  <c r="G123"/>
  <c r="J123"/>
  <c r="G124"/>
  <c r="J124"/>
  <c r="G100"/>
  <c r="J100"/>
  <c r="F76"/>
  <c r="G76"/>
  <c r="J76"/>
  <c r="F77"/>
  <c r="G77"/>
  <c r="J77"/>
  <c r="F78"/>
  <c r="G78"/>
  <c r="J78"/>
  <c r="F79"/>
  <c r="G79"/>
  <c r="J79"/>
  <c r="F80"/>
  <c r="G80"/>
  <c r="J80"/>
  <c r="F81"/>
  <c r="G81"/>
  <c r="J81"/>
  <c r="F82"/>
  <c r="G82"/>
  <c r="J82"/>
  <c r="F83"/>
  <c r="G83"/>
  <c r="J83"/>
  <c r="F84"/>
  <c r="G84"/>
  <c r="J84"/>
  <c r="F85"/>
  <c r="G85"/>
  <c r="J85"/>
  <c r="F86"/>
  <c r="G86"/>
  <c r="J86"/>
  <c r="F87"/>
  <c r="G87"/>
  <c r="J87"/>
  <c r="F88"/>
  <c r="G88"/>
  <c r="J88"/>
  <c r="F89"/>
  <c r="G89"/>
  <c r="J89"/>
  <c r="F90"/>
  <c r="G90"/>
  <c r="J90"/>
  <c r="F91"/>
  <c r="G91"/>
  <c r="J91"/>
  <c r="F92"/>
  <c r="G92"/>
  <c r="J92"/>
  <c r="F93"/>
  <c r="G93"/>
  <c r="J93"/>
  <c r="F94"/>
  <c r="G94"/>
  <c r="J94"/>
  <c r="F95"/>
  <c r="G95"/>
  <c r="J95"/>
  <c r="F96"/>
  <c r="G96"/>
  <c r="J96"/>
  <c r="F97"/>
  <c r="G97"/>
  <c r="J97"/>
  <c r="F98"/>
  <c r="G98"/>
  <c r="J98"/>
  <c r="F99"/>
  <c r="G99"/>
  <c r="J99"/>
  <c r="G75"/>
  <c r="F75"/>
  <c r="J75"/>
  <c r="G68"/>
  <c r="J68"/>
  <c r="G69"/>
  <c r="J69"/>
  <c r="G70"/>
  <c r="J70"/>
  <c r="G71"/>
  <c r="J71"/>
  <c r="G72"/>
  <c r="J72"/>
  <c r="G73"/>
  <c r="J73"/>
  <c r="G74"/>
  <c r="J74"/>
  <c r="G59"/>
  <c r="J59"/>
  <c r="G60"/>
  <c r="J60"/>
  <c r="G61"/>
  <c r="J61"/>
  <c r="G62"/>
  <c r="J62"/>
  <c r="G63"/>
  <c r="J63"/>
  <c r="G64"/>
  <c r="J64"/>
  <c r="G65"/>
  <c r="J65"/>
  <c r="G66"/>
  <c r="J66"/>
  <c r="G67"/>
  <c r="J67"/>
  <c r="G43"/>
  <c r="J43"/>
  <c r="G44"/>
  <c r="J44"/>
  <c r="G45"/>
  <c r="J45"/>
  <c r="G46"/>
  <c r="J46"/>
  <c r="G47"/>
  <c r="J47"/>
  <c r="G48"/>
  <c r="J48"/>
  <c r="G49"/>
  <c r="J49"/>
  <c r="G50"/>
  <c r="J50"/>
  <c r="G51"/>
  <c r="J51"/>
  <c r="G52"/>
  <c r="J52"/>
  <c r="G53"/>
  <c r="J53"/>
  <c r="G54"/>
  <c r="J54"/>
  <c r="G55"/>
  <c r="J55"/>
  <c r="G56"/>
  <c r="J56"/>
  <c r="G57"/>
  <c r="J57"/>
  <c r="G58"/>
  <c r="J58"/>
  <c r="G42"/>
  <c r="J42"/>
  <c r="N5" i="285"/>
  <c r="I2" i="262"/>
  <c r="K1" i="268"/>
  <c r="K127" s="1"/>
  <c r="J5"/>
  <c r="J6"/>
  <c r="J7"/>
  <c r="J8"/>
  <c r="J9"/>
  <c r="J10"/>
  <c r="J11"/>
  <c r="J12"/>
  <c r="J13"/>
  <c r="J14"/>
  <c r="J15"/>
  <c r="J16"/>
  <c r="J17"/>
  <c r="J18"/>
  <c r="J19"/>
  <c r="J20"/>
  <c r="J21"/>
  <c r="J22"/>
  <c r="J23"/>
  <c r="J24"/>
  <c r="J25"/>
  <c r="J26"/>
  <c r="J27"/>
  <c r="J28"/>
  <c r="J29"/>
  <c r="J30"/>
  <c r="J31"/>
  <c r="J32"/>
  <c r="J33"/>
  <c r="J34"/>
  <c r="J35"/>
  <c r="J36"/>
  <c r="J37"/>
  <c r="J38"/>
  <c r="J39"/>
  <c r="J40"/>
  <c r="J41"/>
  <c r="J194"/>
  <c r="J195"/>
  <c r="J196"/>
  <c r="J197"/>
  <c r="J198"/>
  <c r="J199"/>
  <c r="J200"/>
  <c r="J201"/>
  <c r="J202"/>
  <c r="J203"/>
  <c r="J204"/>
  <c r="J205"/>
  <c r="J206"/>
  <c r="J207"/>
  <c r="J208"/>
  <c r="J209"/>
  <c r="J210"/>
  <c r="J211"/>
  <c r="J4"/>
  <c r="J3"/>
  <c r="F58"/>
  <c r="D4" i="285"/>
  <c r="A2"/>
  <c r="A1"/>
  <c r="A1" i="268"/>
  <c r="A2" i="262"/>
  <c r="A1"/>
  <c r="A14" i="68"/>
  <c r="L320" i="268"/>
  <c r="L190"/>
  <c r="F400"/>
  <c r="F399"/>
  <c r="F379"/>
  <c r="F191"/>
  <c r="L160"/>
  <c r="L164"/>
  <c r="F188"/>
  <c r="F382"/>
  <c r="L89"/>
  <c r="L166"/>
  <c r="L90"/>
  <c r="L92"/>
  <c r="L346"/>
  <c r="L393"/>
  <c r="L54"/>
  <c r="L78"/>
  <c r="L98"/>
  <c r="L399"/>
  <c r="L99"/>
  <c r="L392"/>
  <c r="L391"/>
  <c r="L388"/>
  <c r="L390"/>
  <c r="L77"/>
  <c r="L395"/>
  <c r="L370"/>
  <c r="L384"/>
  <c r="L91"/>
  <c r="L79"/>
  <c r="L95"/>
  <c r="L93"/>
  <c r="L97"/>
  <c r="L72"/>
  <c r="L94"/>
  <c r="L86"/>
  <c r="F370"/>
  <c r="L81"/>
  <c r="L85"/>
  <c r="L75"/>
  <c r="L88"/>
  <c r="L96"/>
  <c r="L87"/>
  <c r="L82"/>
  <c r="L83"/>
  <c r="L80"/>
  <c r="L76"/>
  <c r="L110"/>
  <c r="L149"/>
  <c r="L400"/>
  <c r="L398"/>
  <c r="L366"/>
  <c r="L373"/>
  <c r="L379"/>
  <c r="L364"/>
  <c r="L381"/>
  <c r="L386"/>
  <c r="L371"/>
  <c r="L362"/>
  <c r="L365"/>
  <c r="L394"/>
  <c r="L397"/>
  <c r="L367"/>
  <c r="L377"/>
  <c r="L396"/>
  <c r="L401"/>
  <c r="L369"/>
  <c r="L374"/>
  <c r="L380"/>
  <c r="L382"/>
  <c r="L368"/>
  <c r="L387"/>
  <c r="L376"/>
  <c r="L389"/>
  <c r="L372"/>
  <c r="L375"/>
  <c r="L385"/>
  <c r="L378"/>
  <c r="L355"/>
  <c r="L347"/>
  <c r="L69"/>
  <c r="L354"/>
  <c r="L358"/>
  <c r="L48"/>
  <c r="L340"/>
  <c r="L336"/>
  <c r="L38" i="311"/>
  <c r="L44"/>
  <c r="N4" i="285" l="1"/>
  <c r="L22" i="268" s="1"/>
  <c r="C37" i="311"/>
  <c r="C33"/>
  <c r="C29"/>
  <c r="C8"/>
  <c r="C16"/>
  <c r="C12"/>
  <c r="C22"/>
  <c r="C24"/>
  <c r="C40"/>
  <c r="C36"/>
  <c r="C32"/>
  <c r="C28"/>
  <c r="C10"/>
  <c r="C11"/>
  <c r="C14"/>
  <c r="C15"/>
  <c r="C25"/>
  <c r="C38"/>
  <c r="C34"/>
  <c r="C30"/>
  <c r="C26"/>
  <c r="C23"/>
  <c r="C13"/>
  <c r="C17"/>
  <c r="C20"/>
  <c r="C39"/>
  <c r="C35"/>
  <c r="C31"/>
  <c r="C27"/>
  <c r="C9"/>
  <c r="C21"/>
  <c r="C19"/>
  <c r="C18"/>
  <c r="K379" i="268"/>
  <c r="K13"/>
  <c r="K211"/>
  <c r="K147"/>
  <c r="K387"/>
  <c r="K287"/>
  <c r="K296"/>
  <c r="K318"/>
  <c r="K52"/>
  <c r="K32"/>
  <c r="K200"/>
  <c r="K49"/>
  <c r="K331"/>
  <c r="K358"/>
  <c r="K284"/>
  <c r="K351"/>
  <c r="K224"/>
  <c r="K72"/>
  <c r="K272"/>
  <c r="K157"/>
  <c r="K192"/>
  <c r="K179"/>
  <c r="K309"/>
  <c r="K350"/>
  <c r="K199"/>
  <c r="K155"/>
  <c r="K196"/>
  <c r="K105"/>
  <c r="K346"/>
  <c r="K368"/>
  <c r="K365"/>
  <c r="K68"/>
  <c r="K354"/>
  <c r="K300"/>
  <c r="K140"/>
  <c r="K232"/>
  <c r="K204"/>
  <c r="K180"/>
  <c r="K135"/>
  <c r="K227"/>
  <c r="K391"/>
  <c r="K120"/>
  <c r="K356"/>
  <c r="K215"/>
  <c r="K315"/>
  <c r="K308"/>
  <c r="K51"/>
  <c r="K364"/>
  <c r="K96"/>
  <c r="K39"/>
  <c r="K79"/>
  <c r="K70"/>
  <c r="K82"/>
  <c r="K108"/>
  <c r="K277"/>
  <c r="K138"/>
  <c r="K342"/>
  <c r="K207"/>
  <c r="K69"/>
  <c r="K88"/>
  <c r="K251"/>
  <c r="K128"/>
  <c r="K322"/>
  <c r="K242"/>
  <c r="K123"/>
  <c r="K76"/>
  <c r="K43"/>
  <c r="K137"/>
  <c r="K212"/>
  <c r="K89"/>
  <c r="K34"/>
  <c r="K193"/>
  <c r="K235"/>
  <c r="K396"/>
  <c r="K136"/>
  <c r="K390"/>
  <c r="K109"/>
  <c r="K286"/>
  <c r="K333"/>
  <c r="K181"/>
  <c r="K80"/>
  <c r="K71"/>
  <c r="K312"/>
  <c r="K131"/>
  <c r="K280"/>
  <c r="K273"/>
  <c r="K9"/>
  <c r="K267"/>
  <c r="K370"/>
  <c r="K42"/>
  <c r="K291"/>
  <c r="K348"/>
  <c r="K222"/>
  <c r="K363"/>
  <c r="K148"/>
  <c r="K229"/>
  <c r="K245"/>
  <c r="K344"/>
  <c r="K132"/>
  <c r="K143"/>
  <c r="K290"/>
  <c r="K4"/>
  <c r="K320"/>
  <c r="K230"/>
  <c r="K255"/>
  <c r="K389"/>
  <c r="K86"/>
  <c r="K83"/>
  <c r="K357"/>
  <c r="K259"/>
  <c r="K117"/>
  <c r="K67"/>
  <c r="K46"/>
  <c r="K150"/>
  <c r="K58"/>
  <c r="K305"/>
  <c r="K183"/>
  <c r="K48"/>
  <c r="K29"/>
  <c r="F385"/>
  <c r="F181"/>
  <c r="N4" i="308"/>
  <c r="L256" i="268" s="1"/>
  <c r="L29"/>
  <c r="L219"/>
  <c r="L230"/>
  <c r="L246"/>
  <c r="L203"/>
  <c r="L201"/>
  <c r="L269"/>
  <c r="L109"/>
  <c r="L143"/>
  <c r="L245"/>
  <c r="L239"/>
  <c r="L214"/>
  <c r="L212"/>
  <c r="L242"/>
  <c r="L235"/>
  <c r="L233"/>
  <c r="F7" i="304"/>
  <c r="F388" i="268"/>
  <c r="F373"/>
  <c r="F362"/>
  <c r="F376"/>
  <c r="F392"/>
  <c r="F393"/>
  <c r="F381"/>
  <c r="F383"/>
  <c r="F372"/>
  <c r="F368"/>
  <c r="F367"/>
  <c r="F396"/>
  <c r="L36" i="311"/>
  <c r="L28"/>
  <c r="L11"/>
  <c r="L33"/>
  <c r="F343" i="268"/>
  <c r="L35" i="311"/>
  <c r="L31"/>
  <c r="L21"/>
  <c r="L22"/>
  <c r="F342" i="268"/>
  <c r="L32" i="311"/>
  <c r="F351" i="268"/>
  <c r="F335"/>
  <c r="L34" i="311"/>
  <c r="L26"/>
  <c r="L23"/>
  <c r="F332" i="268"/>
  <c r="F334"/>
  <c r="F350"/>
  <c r="F329"/>
  <c r="L24" i="311"/>
  <c r="L12"/>
  <c r="F325" i="268"/>
  <c r="L25" i="311"/>
  <c r="F322" i="268"/>
  <c r="F193"/>
  <c r="F182"/>
  <c r="F174"/>
  <c r="F166"/>
  <c r="F185"/>
  <c r="F169"/>
  <c r="F186"/>
  <c r="F177"/>
  <c r="F352"/>
  <c r="L39" i="311"/>
  <c r="L40"/>
  <c r="F356" i="268"/>
  <c r="L36" i="306"/>
  <c r="D7" i="304"/>
  <c r="E7"/>
  <c r="L12"/>
  <c r="E20" i="311"/>
  <c r="K79" i="306"/>
  <c r="C91" i="304"/>
  <c r="M81" i="306"/>
  <c r="F134"/>
  <c r="L205" i="268"/>
  <c r="L197"/>
  <c r="L144"/>
  <c r="L130"/>
  <c r="L135"/>
  <c r="L142"/>
  <c r="L120"/>
  <c r="L122"/>
  <c r="L140"/>
  <c r="L172"/>
  <c r="L162"/>
  <c r="L165"/>
  <c r="L179"/>
  <c r="L309"/>
  <c r="L287"/>
  <c r="L310"/>
  <c r="F12" i="311"/>
  <c r="L43" i="306"/>
  <c r="C11"/>
  <c r="M7" i="304"/>
  <c r="C104"/>
  <c r="D11" i="306"/>
  <c r="M40" i="304"/>
  <c r="C54" i="306"/>
  <c r="E38"/>
  <c r="O40" i="304"/>
  <c r="E7" i="306"/>
  <c r="L54" i="308"/>
  <c r="E75" i="306"/>
  <c r="F133"/>
  <c r="L114"/>
  <c r="E80"/>
  <c r="C92" i="304"/>
  <c r="C392" i="268"/>
  <c r="N93" i="306"/>
  <c r="K8"/>
  <c r="E13" i="304"/>
  <c r="C66" i="306"/>
  <c r="E11" i="311"/>
  <c r="D28" i="306"/>
  <c r="K105"/>
  <c r="D34" i="304"/>
  <c r="D98" i="268"/>
  <c r="K107" i="306"/>
  <c r="F114" i="304"/>
  <c r="F68"/>
  <c r="K116" i="306"/>
  <c r="F80"/>
  <c r="E14" i="304"/>
  <c r="C39" i="306"/>
  <c r="F23" i="311"/>
  <c r="F30" i="306"/>
  <c r="F40"/>
  <c r="F50"/>
  <c r="M58" i="308"/>
  <c r="M107" i="306"/>
  <c r="N108"/>
  <c r="M63" i="304"/>
  <c r="N113" i="306"/>
  <c r="L20"/>
  <c r="D53"/>
  <c r="F124" i="304"/>
  <c r="F159" i="268"/>
  <c r="F183"/>
  <c r="F163"/>
  <c r="F165"/>
  <c r="F184"/>
  <c r="F154"/>
  <c r="F180"/>
  <c r="F173"/>
  <c r="F50"/>
  <c r="F54"/>
  <c r="F66"/>
  <c r="F56"/>
  <c r="F45"/>
  <c r="F43"/>
  <c r="F44"/>
  <c r="F65"/>
  <c r="F71"/>
  <c r="F69"/>
  <c r="F55"/>
  <c r="F73"/>
  <c r="F67"/>
  <c r="F59"/>
  <c r="F48"/>
  <c r="F60"/>
  <c r="F46"/>
  <c r="D73"/>
  <c r="D33" i="311"/>
  <c r="C347" i="268" s="1"/>
  <c r="E90"/>
  <c r="E398"/>
  <c r="N57" i="306"/>
  <c r="D16"/>
  <c r="E40" i="304"/>
  <c r="E28" i="306"/>
  <c r="N26"/>
  <c r="K73"/>
  <c r="E69" i="304"/>
  <c r="O52"/>
  <c r="D399" i="268"/>
  <c r="F39" i="311"/>
  <c r="E353" i="268" s="1"/>
  <c r="D95"/>
  <c r="N91" i="306"/>
  <c r="E57"/>
  <c r="E98"/>
  <c r="D81" i="304"/>
  <c r="M66" i="306"/>
  <c r="D25" i="311"/>
  <c r="F126" i="306"/>
  <c r="D101"/>
  <c r="F21" i="304"/>
  <c r="D51"/>
  <c r="C400" i="268"/>
  <c r="E45" i="311"/>
  <c r="D359" i="268" s="1"/>
  <c r="M73" i="304"/>
  <c r="D104"/>
  <c r="E41" i="306"/>
  <c r="M72"/>
  <c r="C135"/>
  <c r="E74" i="268"/>
  <c r="F113" i="304"/>
  <c r="M49" i="306"/>
  <c r="N50" i="308"/>
  <c r="M58" i="306"/>
  <c r="M37"/>
  <c r="M69"/>
  <c r="D68" i="304"/>
  <c r="K102" i="306"/>
  <c r="C127" i="304"/>
  <c r="N36" i="306"/>
  <c r="F74" i="304"/>
  <c r="D15" i="311"/>
  <c r="F20" i="304"/>
  <c r="F99"/>
  <c r="E12"/>
  <c r="N52" i="308"/>
  <c r="N63" i="306"/>
  <c r="C188" i="268"/>
  <c r="C94" i="306"/>
  <c r="F52" i="304"/>
  <c r="D14"/>
  <c r="C384" i="268"/>
  <c r="D67" i="306"/>
  <c r="F10" i="304"/>
  <c r="M22"/>
  <c r="N94" i="306"/>
  <c r="L58" i="304"/>
  <c r="D51" i="306"/>
  <c r="N68"/>
  <c r="D137" i="304"/>
  <c r="N102" i="306"/>
  <c r="E11"/>
  <c r="K94"/>
  <c r="N20" i="304"/>
  <c r="N13"/>
  <c r="C139" i="306"/>
  <c r="D187" i="268"/>
  <c r="L71" i="306"/>
  <c r="D139" i="304"/>
  <c r="D107"/>
  <c r="D40" i="311"/>
  <c r="C354" i="268" s="1"/>
  <c r="D45" i="306"/>
  <c r="O39" i="304"/>
  <c r="M29"/>
  <c r="M106" i="306"/>
  <c r="M15" i="304"/>
  <c r="D90"/>
  <c r="E79" i="306"/>
  <c r="E17" i="304"/>
  <c r="K49" i="306"/>
  <c r="L69"/>
  <c r="D86"/>
  <c r="N47" i="304"/>
  <c r="F40"/>
  <c r="M67" i="306"/>
  <c r="D103" i="304"/>
  <c r="C42" i="306"/>
  <c r="C68"/>
  <c r="C375" i="268"/>
  <c r="M13" i="306"/>
  <c r="F28" i="311"/>
  <c r="E342" i="268" s="1"/>
  <c r="D32" i="304"/>
  <c r="N35" i="306"/>
  <c r="C41" i="304"/>
  <c r="E76" i="306"/>
  <c r="F27"/>
  <c r="C7"/>
  <c r="N77"/>
  <c r="M15"/>
  <c r="D138"/>
  <c r="E128"/>
  <c r="C90" i="268"/>
  <c r="C29" i="306"/>
  <c r="C125" i="304"/>
  <c r="F26" i="311"/>
  <c r="E340" i="268" s="1"/>
  <c r="E53" i="304"/>
  <c r="C64" i="306"/>
  <c r="D82" i="304"/>
  <c r="E190" i="268"/>
  <c r="O64" i="304"/>
  <c r="F64" i="306"/>
  <c r="D381" i="268"/>
  <c r="E139" i="306"/>
  <c r="L77"/>
  <c r="D64"/>
  <c r="D13"/>
  <c r="N42"/>
  <c r="F123"/>
  <c r="M78"/>
  <c r="N70" i="304"/>
  <c r="C54"/>
  <c r="D30" i="311"/>
  <c r="C344" i="268" s="1"/>
  <c r="E95" i="306"/>
  <c r="L99"/>
  <c r="N21" i="304"/>
  <c r="K38" i="306"/>
  <c r="C124"/>
  <c r="C73" i="304"/>
  <c r="C77" i="306"/>
  <c r="D39" i="311"/>
  <c r="C353" i="268" s="1"/>
  <c r="C53" i="304"/>
  <c r="E12" i="306"/>
  <c r="E64"/>
  <c r="C35"/>
  <c r="M20" i="304"/>
  <c r="N56"/>
  <c r="F14"/>
  <c r="N66"/>
  <c r="C7"/>
  <c r="M26" i="306"/>
  <c r="M62" i="304"/>
  <c r="K112" i="306"/>
  <c r="M56" i="304"/>
  <c r="D19"/>
  <c r="D41" i="306"/>
  <c r="O60" i="304"/>
  <c r="N74"/>
  <c r="M29" i="306"/>
  <c r="E36"/>
  <c r="L18"/>
  <c r="E18" i="311"/>
  <c r="M26" i="304"/>
  <c r="E24" i="311"/>
  <c r="M99" i="306"/>
  <c r="F71"/>
  <c r="O29" i="304"/>
  <c r="N54" i="308"/>
  <c r="M55" i="306"/>
  <c r="L50"/>
  <c r="F17"/>
  <c r="C93" i="304"/>
  <c r="K104" i="306"/>
  <c r="M23"/>
  <c r="D66"/>
  <c r="E84" i="304"/>
  <c r="N100" i="306"/>
  <c r="K97"/>
  <c r="E388" i="268"/>
  <c r="E9" i="304"/>
  <c r="L50"/>
  <c r="E42"/>
  <c r="F107"/>
  <c r="C91" i="306"/>
  <c r="N104"/>
  <c r="F53" i="304"/>
  <c r="D7" i="306"/>
  <c r="C76"/>
  <c r="N59" i="304"/>
  <c r="E137" i="306"/>
  <c r="D135"/>
  <c r="K51"/>
  <c r="F135" i="304"/>
  <c r="L70"/>
  <c r="D39" i="306"/>
  <c r="C43"/>
  <c r="C95"/>
  <c r="F53"/>
  <c r="F134" i="304"/>
  <c r="L54" i="306"/>
  <c r="L20" i="304"/>
  <c r="C110"/>
  <c r="E97" i="306"/>
  <c r="N53"/>
  <c r="F98" i="304"/>
  <c r="K31" i="306"/>
  <c r="M70" i="304"/>
  <c r="C393" i="268"/>
  <c r="L66" i="306"/>
  <c r="C109" i="304"/>
  <c r="C94" i="268"/>
  <c r="E373"/>
  <c r="K51" i="308"/>
  <c r="E65" i="304"/>
  <c r="D89" i="306"/>
  <c r="D91" i="268"/>
  <c r="N17" i="304"/>
  <c r="E40" i="311"/>
  <c r="D354" i="268" s="1"/>
  <c r="N28" i="306"/>
  <c r="E141" i="304"/>
  <c r="L73"/>
  <c r="F104"/>
  <c r="E84" i="306"/>
  <c r="M57"/>
  <c r="L103"/>
  <c r="C140" i="304"/>
  <c r="D69" i="306"/>
  <c r="E396" i="268"/>
  <c r="N37" i="304"/>
  <c r="C191" i="268"/>
  <c r="D398"/>
  <c r="L62" i="304"/>
  <c r="F110"/>
  <c r="F51"/>
  <c r="N42"/>
  <c r="M39"/>
  <c r="L67" i="306"/>
  <c r="N61" i="304"/>
  <c r="M27"/>
  <c r="D26" i="306"/>
  <c r="C391" i="268"/>
  <c r="F93" i="304"/>
  <c r="K46" i="306"/>
  <c r="F109" i="304"/>
  <c r="E401" i="268"/>
  <c r="C21" i="304"/>
  <c r="C65"/>
  <c r="M84" i="306"/>
  <c r="O11" i="304"/>
  <c r="N23"/>
  <c r="L104" i="306"/>
  <c r="N51" i="304"/>
  <c r="L17"/>
  <c r="O44"/>
  <c r="D97" i="268"/>
  <c r="N112" i="306"/>
  <c r="M23" i="304"/>
  <c r="D61"/>
  <c r="M25" i="306"/>
  <c r="D23" i="304"/>
  <c r="L14"/>
  <c r="C25" i="306"/>
  <c r="E390" i="268"/>
  <c r="M104" i="306"/>
  <c r="L238" i="268"/>
  <c r="L248"/>
  <c r="L216"/>
  <c r="L240"/>
  <c r="L241"/>
  <c r="L210"/>
  <c r="L209"/>
  <c r="L198"/>
  <c r="L194"/>
  <c r="L199"/>
  <c r="L208"/>
  <c r="L207"/>
  <c r="L204"/>
  <c r="L237"/>
  <c r="L234"/>
  <c r="L229"/>
  <c r="L218"/>
  <c r="L213"/>
  <c r="L215"/>
  <c r="L226"/>
  <c r="L223"/>
  <c r="L244"/>
  <c r="L224"/>
  <c r="L247"/>
  <c r="L236"/>
  <c r="L222"/>
  <c r="L211"/>
  <c r="L202"/>
  <c r="L206"/>
  <c r="L196"/>
  <c r="L232"/>
  <c r="L225"/>
  <c r="L243"/>
  <c r="L221"/>
  <c r="L227"/>
  <c r="L228"/>
  <c r="L220"/>
  <c r="L231"/>
  <c r="L126"/>
  <c r="L124"/>
  <c r="L153"/>
  <c r="L121"/>
  <c r="L147"/>
  <c r="L138"/>
  <c r="L112"/>
  <c r="L118"/>
  <c r="L107"/>
  <c r="L127"/>
  <c r="L128"/>
  <c r="L100"/>
  <c r="L145"/>
  <c r="L123"/>
  <c r="L133"/>
  <c r="L102"/>
  <c r="L101"/>
  <c r="L115"/>
  <c r="L111"/>
  <c r="L151"/>
  <c r="L103"/>
  <c r="L137"/>
  <c r="L106"/>
  <c r="L132"/>
  <c r="L119"/>
  <c r="L139"/>
  <c r="L136"/>
  <c r="L134"/>
  <c r="L125"/>
  <c r="L146"/>
  <c r="L152"/>
  <c r="L108"/>
  <c r="L104"/>
  <c r="L150"/>
  <c r="L114"/>
  <c r="L116"/>
  <c r="L131"/>
  <c r="L148"/>
  <c r="L113"/>
  <c r="L105"/>
  <c r="L117"/>
  <c r="L141"/>
  <c r="L61"/>
  <c r="L71"/>
  <c r="L47"/>
  <c r="L57"/>
  <c r="L59"/>
  <c r="L73"/>
  <c r="L60"/>
  <c r="L285"/>
  <c r="L284"/>
  <c r="L300"/>
  <c r="L305"/>
  <c r="L55"/>
  <c r="L58"/>
  <c r="L74"/>
  <c r="L50"/>
  <c r="L44"/>
  <c r="L70"/>
  <c r="L301"/>
  <c r="L289"/>
  <c r="L295"/>
  <c r="L53"/>
  <c r="L35"/>
  <c r="L21"/>
  <c r="L27"/>
  <c r="L37"/>
  <c r="L12"/>
  <c r="L14"/>
  <c r="L32"/>
  <c r="L20"/>
  <c r="F42"/>
  <c r="F366"/>
  <c r="F395"/>
  <c r="F384"/>
  <c r="F398"/>
  <c r="F391"/>
  <c r="L29" i="311"/>
  <c r="F346" i="268"/>
  <c r="F340"/>
  <c r="L328"/>
  <c r="L357"/>
  <c r="L350"/>
  <c r="L351"/>
  <c r="F326"/>
  <c r="L330"/>
  <c r="F349"/>
  <c r="F347"/>
  <c r="F338"/>
  <c r="L20" i="311"/>
  <c r="L339" i="268"/>
  <c r="L360"/>
  <c r="L37" i="311"/>
  <c r="L182" i="268"/>
  <c r="L180"/>
  <c r="L181"/>
  <c r="L168"/>
  <c r="F167"/>
  <c r="L186"/>
  <c r="L167"/>
  <c r="F171"/>
  <c r="F164"/>
  <c r="F157"/>
  <c r="F155"/>
  <c r="L171"/>
  <c r="L157"/>
  <c r="L189"/>
  <c r="L184"/>
  <c r="L178"/>
  <c r="L163"/>
  <c r="L191"/>
  <c r="F178"/>
  <c r="L177"/>
  <c r="L188"/>
  <c r="L154"/>
  <c r="L192"/>
  <c r="L193"/>
  <c r="F161"/>
  <c r="L170"/>
  <c r="L159"/>
  <c r="L183"/>
  <c r="F52"/>
  <c r="L64"/>
  <c r="L51"/>
  <c r="L56"/>
  <c r="L67"/>
  <c r="L68"/>
  <c r="L42"/>
  <c r="L43"/>
  <c r="L46"/>
  <c r="F49"/>
  <c r="F63"/>
  <c r="L52"/>
  <c r="L66"/>
  <c r="L63"/>
  <c r="L62"/>
  <c r="L45"/>
  <c r="L49"/>
  <c r="F64"/>
  <c r="L46" i="311"/>
  <c r="F353" i="268"/>
  <c r="L45" i="311"/>
  <c r="H56" i="308"/>
  <c r="H61"/>
  <c r="H57"/>
  <c r="H53"/>
  <c r="H49"/>
  <c r="H48"/>
  <c r="H58"/>
  <c r="H54"/>
  <c r="H50"/>
  <c r="H60"/>
  <c r="H52"/>
  <c r="H59"/>
  <c r="H55"/>
  <c r="H51"/>
  <c r="C41" i="306"/>
  <c r="D81"/>
  <c r="F95"/>
  <c r="N55" i="304"/>
  <c r="D120"/>
  <c r="E69" i="306"/>
  <c r="E139" i="304"/>
  <c r="L29"/>
  <c r="D80"/>
  <c r="F55" i="306"/>
  <c r="C97"/>
  <c r="N58" i="308"/>
  <c r="K60" i="306"/>
  <c r="K60" i="308"/>
  <c r="N29" i="304"/>
  <c r="L88" i="306"/>
  <c r="C98"/>
  <c r="N73" i="304"/>
  <c r="F54" i="306"/>
  <c r="E93" i="304"/>
  <c r="K11" i="306"/>
  <c r="E19" i="304"/>
  <c r="F36" i="311"/>
  <c r="E350" i="268" s="1"/>
  <c r="K85" i="306"/>
  <c r="E87"/>
  <c r="L56" i="308"/>
  <c r="F73" i="304"/>
  <c r="C123" i="306"/>
  <c r="M31" i="304"/>
  <c r="D99"/>
  <c r="N45" i="306"/>
  <c r="M37" i="304"/>
  <c r="C101" i="306"/>
  <c r="O59" i="304"/>
  <c r="F98" i="306"/>
  <c r="D384" i="268"/>
  <c r="L52" i="306"/>
  <c r="F63" i="304"/>
  <c r="E138" i="306"/>
  <c r="E24"/>
  <c r="F74"/>
  <c r="D72" i="304"/>
  <c r="L45" i="306"/>
  <c r="L56"/>
  <c r="M27"/>
  <c r="N11" i="304"/>
  <c r="D90" i="268"/>
  <c r="E13" i="306"/>
  <c r="M35"/>
  <c r="E135" i="304"/>
  <c r="L97" i="306"/>
  <c r="C21"/>
  <c r="C19" i="304"/>
  <c r="E110"/>
  <c r="D55" i="306"/>
  <c r="F139"/>
  <c r="L64" i="304"/>
  <c r="L91" i="306"/>
  <c r="E123" i="304"/>
  <c r="C10"/>
  <c r="C134" i="306"/>
  <c r="F85"/>
  <c r="D90"/>
  <c r="E106" i="304"/>
  <c r="O57"/>
  <c r="C15" i="306"/>
  <c r="C132"/>
  <c r="E132" i="304"/>
  <c r="M30"/>
  <c r="N67"/>
  <c r="E99" i="268"/>
  <c r="F100" i="306"/>
  <c r="N22"/>
  <c r="L110"/>
  <c r="N69"/>
  <c r="F108" i="304"/>
  <c r="C120"/>
  <c r="E379" i="268"/>
  <c r="N110" i="306"/>
  <c r="E374" i="268"/>
  <c r="M65" i="306"/>
  <c r="E26"/>
  <c r="L31"/>
  <c r="E109" i="304"/>
  <c r="L48" i="306"/>
  <c r="L42"/>
  <c r="E26" i="311"/>
  <c r="D340" i="268" s="1"/>
  <c r="L49" i="306"/>
  <c r="C87" i="268"/>
  <c r="M112" i="306"/>
  <c r="K83"/>
  <c r="N60" i="308"/>
  <c r="K59"/>
  <c r="F29" i="304"/>
  <c r="L58" i="306"/>
  <c r="N46"/>
  <c r="F55" i="304"/>
  <c r="E31" i="306"/>
  <c r="D19" i="311"/>
  <c r="E96" i="304"/>
  <c r="D385" i="268"/>
  <c r="N49" i="306"/>
  <c r="M64"/>
  <c r="E30"/>
  <c r="C96" i="304"/>
  <c r="E391" i="268"/>
  <c r="N11" i="306"/>
  <c r="L102"/>
  <c r="M60" i="308"/>
  <c r="D400" i="268"/>
  <c r="E97"/>
  <c r="F71" i="304"/>
  <c r="L72" i="306"/>
  <c r="K57" i="308"/>
  <c r="F35" i="311"/>
  <c r="E349" i="268" s="1"/>
  <c r="C60" i="304"/>
  <c r="D76" i="306"/>
  <c r="K92"/>
  <c r="D68"/>
  <c r="D28" i="304"/>
  <c r="K44" i="306"/>
  <c r="C90" i="304"/>
  <c r="C47" i="311"/>
  <c r="D21" i="306"/>
  <c r="C84" i="304"/>
  <c r="L86" i="306"/>
  <c r="F138"/>
  <c r="E22" i="311"/>
  <c r="E103" i="304"/>
  <c r="D96" i="268"/>
  <c r="L15" i="304"/>
  <c r="D77" i="306"/>
  <c r="D375" i="268"/>
  <c r="K90" i="306"/>
  <c r="E366" i="268"/>
  <c r="L44" i="306"/>
  <c r="L32"/>
  <c r="K26"/>
  <c r="D23" i="311"/>
  <c r="E137" i="304"/>
  <c r="D63"/>
  <c r="D8" i="311"/>
  <c r="E65" i="306"/>
  <c r="M40"/>
  <c r="D22" i="304"/>
  <c r="N72" i="306"/>
  <c r="K39"/>
  <c r="D38"/>
  <c r="C50" i="304"/>
  <c r="N60" i="306"/>
  <c r="D139"/>
  <c r="E51"/>
  <c r="D56"/>
  <c r="M68" i="304"/>
  <c r="D22" i="311"/>
  <c r="E47"/>
  <c r="D361" i="268" s="1"/>
  <c r="M52" i="308"/>
  <c r="D126" i="304"/>
  <c r="E33"/>
  <c r="E93" i="268"/>
  <c r="M32" i="306"/>
  <c r="C23"/>
  <c r="N55"/>
  <c r="N25" i="304"/>
  <c r="L89" i="306"/>
  <c r="E399" i="268"/>
  <c r="F84" i="304"/>
  <c r="D125"/>
  <c r="F43" i="311"/>
  <c r="E357" i="268" s="1"/>
  <c r="O13" i="304"/>
  <c r="K71" i="306"/>
  <c r="C397" i="268"/>
  <c r="D192"/>
  <c r="D122" i="304"/>
  <c r="E82"/>
  <c r="F31" i="311"/>
  <c r="E345" i="268" s="1"/>
  <c r="C42" i="311"/>
  <c r="D18"/>
  <c r="K57" i="306"/>
  <c r="D52" i="304"/>
  <c r="L72"/>
  <c r="F138"/>
  <c r="E39" i="306"/>
  <c r="E52" i="304"/>
  <c r="E33" i="311"/>
  <c r="D347" i="268" s="1"/>
  <c r="M48" i="304"/>
  <c r="F19" i="311"/>
  <c r="C45"/>
  <c r="K43" i="306"/>
  <c r="C14"/>
  <c r="M44" i="304"/>
  <c r="K41" i="306"/>
  <c r="M56" i="308"/>
  <c r="F26" i="306"/>
  <c r="N59"/>
  <c r="K61" i="308"/>
  <c r="D91" i="304"/>
  <c r="D10" i="311"/>
  <c r="F21" i="306"/>
  <c r="C72" i="304"/>
  <c r="L25"/>
  <c r="M58"/>
  <c r="C117"/>
  <c r="C37" i="306"/>
  <c r="N31" i="304"/>
  <c r="K70" i="306"/>
  <c r="N31"/>
  <c r="L87"/>
  <c r="F27" i="304"/>
  <c r="M68" i="306"/>
  <c r="K56" i="308"/>
  <c r="E393" i="268"/>
  <c r="M14" i="306"/>
  <c r="C99" i="268"/>
  <c r="O68" i="304"/>
  <c r="L93" i="306"/>
  <c r="E138" i="304"/>
  <c r="D37" i="311"/>
  <c r="C351" i="268" s="1"/>
  <c r="O61" i="304"/>
  <c r="F94" i="306"/>
  <c r="C399" i="268"/>
  <c r="E59" i="306"/>
  <c r="O21" i="304"/>
  <c r="F39" i="306"/>
  <c r="E119" i="304"/>
  <c r="O45"/>
  <c r="E108"/>
  <c r="K64" i="306"/>
  <c r="L30" i="304"/>
  <c r="D71" i="306"/>
  <c r="C68" i="304"/>
  <c r="D133" i="306"/>
  <c r="E75" i="304"/>
  <c r="F45" i="306"/>
  <c r="N111"/>
  <c r="F24" i="311"/>
  <c r="C57" i="306"/>
  <c r="O18" i="304"/>
  <c r="O42"/>
  <c r="L11" i="306"/>
  <c r="D390" i="268"/>
  <c r="C11" i="304"/>
  <c r="E32" i="306"/>
  <c r="E192" i="268"/>
  <c r="O35" i="304"/>
  <c r="K16" i="306"/>
  <c r="M82"/>
  <c r="K29"/>
  <c r="M31"/>
  <c r="N22" i="304"/>
  <c r="C17"/>
  <c r="F94"/>
  <c r="N21" i="306"/>
  <c r="F106" i="304"/>
  <c r="C379" i="268"/>
  <c r="M38" i="304"/>
  <c r="C78" i="306"/>
  <c r="O7" i="304"/>
  <c r="D112"/>
  <c r="D65"/>
  <c r="M12" i="306"/>
  <c r="C51"/>
  <c r="N10"/>
  <c r="F32" i="311"/>
  <c r="E346" i="268" s="1"/>
  <c r="F24" i="306"/>
  <c r="M60" i="304"/>
  <c r="C100"/>
  <c r="E70" i="306"/>
  <c r="N71"/>
  <c r="E41" i="311"/>
  <c r="D355" i="268" s="1"/>
  <c r="C103" i="304"/>
  <c r="D111"/>
  <c r="M43"/>
  <c r="M53" i="308"/>
  <c r="D118" i="304"/>
  <c r="L92" i="306"/>
  <c r="N61"/>
  <c r="E96" i="268"/>
  <c r="K20" i="306"/>
  <c r="E10"/>
  <c r="C8" i="304"/>
  <c r="D56" i="268"/>
  <c r="F84" i="306"/>
  <c r="F79" i="304"/>
  <c r="E52" i="306"/>
  <c r="F44"/>
  <c r="F12"/>
  <c r="F16"/>
  <c r="M17"/>
  <c r="M59" i="304"/>
  <c r="E107"/>
  <c r="L81" i="306"/>
  <c r="O24" i="304"/>
  <c r="F28"/>
  <c r="L46"/>
  <c r="N36"/>
  <c r="D88" i="268"/>
  <c r="E64" i="304"/>
  <c r="E30" i="311"/>
  <c r="D344" i="268" s="1"/>
  <c r="E44" i="311"/>
  <c r="D358" i="268" s="1"/>
  <c r="F97" i="304"/>
  <c r="N46"/>
  <c r="N55" i="308"/>
  <c r="D391" i="268"/>
  <c r="E32" i="311"/>
  <c r="D346" i="268" s="1"/>
  <c r="L98" i="306"/>
  <c r="N18" i="304"/>
  <c r="N70" i="306"/>
  <c r="M24" i="304"/>
  <c r="E67" i="306"/>
  <c r="C34" i="304"/>
  <c r="C12" i="306"/>
  <c r="E124" i="304"/>
  <c r="C90" i="306"/>
  <c r="L73"/>
  <c r="O43" i="304"/>
  <c r="C46" i="306"/>
  <c r="C69"/>
  <c r="F58" i="304"/>
  <c r="L8"/>
  <c r="F162" i="268"/>
  <c r="F53"/>
  <c r="L9" i="311"/>
  <c r="F337" i="268"/>
  <c r="L115" i="306"/>
  <c r="C94" i="304"/>
  <c r="L100" i="306"/>
  <c r="M19"/>
  <c r="C193" i="268"/>
  <c r="M10" i="306"/>
  <c r="E29" i="304"/>
  <c r="C97"/>
  <c r="N72"/>
  <c r="C386" i="268"/>
  <c r="N13" i="306"/>
  <c r="N41" i="304"/>
  <c r="L63"/>
  <c r="C395" i="268"/>
  <c r="O63" i="304"/>
  <c r="K78" i="306"/>
  <c r="C126"/>
  <c r="E16"/>
  <c r="L44" i="304"/>
  <c r="N12"/>
  <c r="N80" i="306"/>
  <c r="M13" i="304"/>
  <c r="C44" i="306"/>
  <c r="C112" i="304"/>
  <c r="E23" i="311"/>
  <c r="E43" i="304"/>
  <c r="D74"/>
  <c r="C42"/>
  <c r="F17" i="311"/>
  <c r="N88" i="306"/>
  <c r="E8"/>
  <c r="M38"/>
  <c r="N7" i="304"/>
  <c r="E92"/>
  <c r="O70"/>
  <c r="N95" i="306"/>
  <c r="O74" i="304"/>
  <c r="C33"/>
  <c r="E9" i="311"/>
  <c r="O28" i="304"/>
  <c r="D388" i="268"/>
  <c r="M51" i="304"/>
  <c r="L84" i="306"/>
  <c r="O46" i="304"/>
  <c r="D113"/>
  <c r="C18" i="306"/>
  <c r="F10"/>
  <c r="O71" i="304"/>
  <c r="K40" i="306"/>
  <c r="D38" i="311"/>
  <c r="C352" i="268" s="1"/>
  <c r="D43" i="311"/>
  <c r="C357" i="268" s="1"/>
  <c r="D21" i="304"/>
  <c r="E17" i="306"/>
  <c r="C85" i="304"/>
  <c r="E121"/>
  <c r="D386" i="268"/>
  <c r="E383"/>
  <c r="F42" i="311"/>
  <c r="E356" i="268" s="1"/>
  <c r="E19" i="311"/>
  <c r="M21" i="306"/>
  <c r="N52"/>
  <c r="O25" i="304"/>
  <c r="C67" i="306"/>
  <c r="M61" i="304"/>
  <c r="N24" i="306"/>
  <c r="K28"/>
  <c r="C50"/>
  <c r="F81"/>
  <c r="C118" i="304"/>
  <c r="N30"/>
  <c r="E124" i="306"/>
  <c r="D31" i="304"/>
  <c r="M9"/>
  <c r="K25" i="306"/>
  <c r="K19"/>
  <c r="F120" i="304"/>
  <c r="C40"/>
  <c r="L57" i="306"/>
  <c r="N44" i="304"/>
  <c r="C125" i="306"/>
  <c r="D8"/>
  <c r="N115"/>
  <c r="K93"/>
  <c r="C133"/>
  <c r="D32" i="311"/>
  <c r="C346" i="268" s="1"/>
  <c r="N23" i="306"/>
  <c r="D60"/>
  <c r="C79"/>
  <c r="E46" i="311"/>
  <c r="D360" i="268" s="1"/>
  <c r="E381"/>
  <c r="E60" i="306"/>
  <c r="F142" i="304"/>
  <c r="O51"/>
  <c r="D38"/>
  <c r="N107" i="306"/>
  <c r="K86"/>
  <c r="M110"/>
  <c r="D89" i="304"/>
  <c r="D93"/>
  <c r="L22"/>
  <c r="E31" i="311"/>
  <c r="D345" i="268" s="1"/>
  <c r="M59" i="308"/>
  <c r="L116" i="306"/>
  <c r="M105"/>
  <c r="C105" i="304"/>
  <c r="E39" i="311"/>
  <c r="D353" i="268" s="1"/>
  <c r="D17" i="304"/>
  <c r="L23" i="306"/>
  <c r="C61" i="304"/>
  <c r="F90"/>
  <c r="F48"/>
  <c r="E105"/>
  <c r="E27" i="311"/>
  <c r="D341" i="268" s="1"/>
  <c r="C18" i="304"/>
  <c r="E70"/>
  <c r="E15" i="306"/>
  <c r="C70"/>
  <c r="M16"/>
  <c r="M103"/>
  <c r="N106"/>
  <c r="F65"/>
  <c r="L53" i="308"/>
  <c r="K115" i="306"/>
  <c r="L57" i="308"/>
  <c r="N50" i="304"/>
  <c r="M42"/>
  <c r="M54"/>
  <c r="N8" i="306"/>
  <c r="K27"/>
  <c r="E27" i="304"/>
  <c r="C80"/>
  <c r="E25" i="311"/>
  <c r="M66" i="304"/>
  <c r="L65"/>
  <c r="L58" i="308"/>
  <c r="E49" i="306"/>
  <c r="C88"/>
  <c r="D17" i="311"/>
  <c r="M111" i="306"/>
  <c r="N30"/>
  <c r="F18"/>
  <c r="O62" i="304"/>
  <c r="K56" i="306"/>
  <c r="N54" i="304"/>
  <c r="D397" i="268"/>
  <c r="D42" i="306"/>
  <c r="D80"/>
  <c r="D127" i="304"/>
  <c r="C24"/>
  <c r="C187" i="268"/>
  <c r="C36" i="306"/>
  <c r="N58" i="304"/>
  <c r="L29" i="306"/>
  <c r="M72" i="304"/>
  <c r="C12"/>
  <c r="L8" i="306"/>
  <c r="M54" i="308"/>
  <c r="N62" i="306"/>
  <c r="L37" i="304"/>
  <c r="E64" i="268"/>
  <c r="K54" i="306"/>
  <c r="F89"/>
  <c r="D40" i="304"/>
  <c r="L13" i="306"/>
  <c r="F137"/>
  <c r="C74" i="304"/>
  <c r="D33"/>
  <c r="E39"/>
  <c r="E117"/>
  <c r="M49"/>
  <c r="E134"/>
  <c r="K110" i="306"/>
  <c r="C129"/>
  <c r="E11" i="304"/>
  <c r="C31"/>
  <c r="D70"/>
  <c r="F18" i="311"/>
  <c r="E42"/>
  <c r="D356" i="268" s="1"/>
  <c r="M80" i="306"/>
  <c r="E94" i="268"/>
  <c r="M50" i="308"/>
  <c r="N82" i="306"/>
  <c r="F49"/>
  <c r="N27"/>
  <c r="F15"/>
  <c r="L107"/>
  <c r="D25"/>
  <c r="F13" i="304"/>
  <c r="F127"/>
  <c r="E123" i="306"/>
  <c r="F87"/>
  <c r="M56"/>
  <c r="F38" i="311"/>
  <c r="E352" i="268" s="1"/>
  <c r="D108" i="304"/>
  <c r="D96"/>
  <c r="C71"/>
  <c r="N32" i="306"/>
  <c r="M73"/>
  <c r="M48"/>
  <c r="F18" i="304"/>
  <c r="D14" i="306"/>
  <c r="N41"/>
  <c r="L12"/>
  <c r="D57"/>
  <c r="M91"/>
  <c r="N114"/>
  <c r="N39" i="304"/>
  <c r="O48"/>
  <c r="C22"/>
  <c r="F52" i="306"/>
  <c r="L43" i="304"/>
  <c r="O17"/>
  <c r="F33"/>
  <c r="C53" i="306"/>
  <c r="D55" i="304"/>
  <c r="M69"/>
  <c r="N12" i="306"/>
  <c r="D29" i="304"/>
  <c r="E10" i="311"/>
  <c r="N40" i="306"/>
  <c r="N60" i="304"/>
  <c r="F41" i="311"/>
  <c r="E355" i="268" s="1"/>
  <c r="N26" i="304"/>
  <c r="L96" i="306"/>
  <c r="O65" i="304"/>
  <c r="D27"/>
  <c r="L10"/>
  <c r="N45"/>
  <c r="M50" i="306"/>
  <c r="D20" i="311"/>
  <c r="F43" i="304"/>
  <c r="E100" i="306"/>
  <c r="E135"/>
  <c r="C396" i="268"/>
  <c r="C58" i="306"/>
  <c r="N9"/>
  <c r="F38" i="304"/>
  <c r="E38"/>
  <c r="K58" i="308"/>
  <c r="N48" i="304"/>
  <c r="E31"/>
  <c r="D389" i="268"/>
  <c r="C113" i="304"/>
  <c r="D18"/>
  <c r="F39"/>
  <c r="D191" i="268"/>
  <c r="F99" i="306"/>
  <c r="E126" i="304"/>
  <c r="F59"/>
  <c r="N16"/>
  <c r="E120"/>
  <c r="D395" i="268"/>
  <c r="C134" i="304"/>
  <c r="F66" i="306"/>
  <c r="C141" i="304"/>
  <c r="F21" i="311"/>
  <c r="D100" i="304"/>
  <c r="K61" i="306"/>
  <c r="D30"/>
  <c r="E86"/>
  <c r="F15" i="311"/>
  <c r="D42"/>
  <c r="C356" i="268" s="1"/>
  <c r="F101" i="306"/>
  <c r="C74"/>
  <c r="D69" i="304"/>
  <c r="D36" i="306"/>
  <c r="L35" i="304"/>
  <c r="M74" i="306"/>
  <c r="M100"/>
  <c r="F67"/>
  <c r="F51"/>
  <c r="F23"/>
  <c r="F14"/>
  <c r="C192" i="268"/>
  <c r="E94" i="304"/>
  <c r="M19"/>
  <c r="N25" i="306"/>
  <c r="L23" i="304"/>
  <c r="C31" i="306"/>
  <c r="E54" i="304"/>
  <c r="C92" i="268"/>
  <c r="F123" i="304"/>
  <c r="N29" i="306"/>
  <c r="C81"/>
  <c r="D35" i="311"/>
  <c r="C349" i="268" s="1"/>
  <c r="F136" i="306"/>
  <c r="L106"/>
  <c r="C132" i="304"/>
  <c r="K98" i="306"/>
  <c r="K48"/>
  <c r="O72" i="304"/>
  <c r="C30" i="306"/>
  <c r="C84"/>
  <c r="D131" i="304"/>
  <c r="D373" i="268"/>
  <c r="D167"/>
  <c r="C41" i="311"/>
  <c r="N56" i="306"/>
  <c r="K10"/>
  <c r="N101"/>
  <c r="F43"/>
  <c r="M71" i="304"/>
  <c r="F72"/>
  <c r="M108" i="306"/>
  <c r="E74"/>
  <c r="E394" i="268"/>
  <c r="F82" i="304"/>
  <c r="K37" i="306"/>
  <c r="M67" i="304"/>
  <c r="C133"/>
  <c r="L25" i="306"/>
  <c r="N78"/>
  <c r="E34" i="311"/>
  <c r="D348" i="268" s="1"/>
  <c r="C137" i="306"/>
  <c r="E95" i="268"/>
  <c r="E35" i="311"/>
  <c r="D349" i="268" s="1"/>
  <c r="D20" i="304"/>
  <c r="E27" i="306"/>
  <c r="C190" i="268"/>
  <c r="F9" i="304"/>
  <c r="L55" i="308"/>
  <c r="M96" i="306"/>
  <c r="C44" i="311"/>
  <c r="C59" i="306"/>
  <c r="M59"/>
  <c r="C62" i="304"/>
  <c r="M9" i="306"/>
  <c r="L9"/>
  <c r="M113"/>
  <c r="E29"/>
  <c r="E41" i="304"/>
  <c r="L80" i="306"/>
  <c r="C98" i="268"/>
  <c r="C119" i="304"/>
  <c r="K96" i="306"/>
  <c r="N58"/>
  <c r="E78" i="304"/>
  <c r="M93" i="306"/>
  <c r="O58" i="304"/>
  <c r="L90" i="306"/>
  <c r="L47"/>
  <c r="L16" i="304"/>
  <c r="L59"/>
  <c r="L28" i="306"/>
  <c r="E387" i="268"/>
  <c r="N63" i="304"/>
  <c r="D98" i="306"/>
  <c r="K109"/>
  <c r="L27" i="304"/>
  <c r="N98" i="306"/>
  <c r="C389" i="268"/>
  <c r="N52" i="304"/>
  <c r="D11" i="311"/>
  <c r="D13"/>
  <c r="C52" i="304"/>
  <c r="D124"/>
  <c r="L24"/>
  <c r="M41" i="306"/>
  <c r="F125"/>
  <c r="C28"/>
  <c r="E98" i="268"/>
  <c r="E111" i="304"/>
  <c r="C9" i="306"/>
  <c r="M51" i="308"/>
  <c r="O55" i="304"/>
  <c r="F75"/>
  <c r="C29"/>
  <c r="E395" i="268"/>
  <c r="K74" i="306"/>
  <c r="K42"/>
  <c r="D97"/>
  <c r="C22"/>
  <c r="C128" i="304"/>
  <c r="E37"/>
  <c r="D129" i="306"/>
  <c r="E99" i="304"/>
  <c r="C99"/>
  <c r="L41"/>
  <c r="N81" i="306"/>
  <c r="C78" i="304"/>
  <c r="D85" i="306"/>
  <c r="M11" i="304"/>
  <c r="M61" i="306"/>
  <c r="D105" i="304"/>
  <c r="K13" i="306"/>
  <c r="L31" i="304"/>
  <c r="N66" i="306"/>
  <c r="E36" i="311"/>
  <c r="D350" i="268" s="1"/>
  <c r="L39" i="306"/>
  <c r="C138" i="304"/>
  <c r="D35" i="306"/>
  <c r="F31" i="304"/>
  <c r="C28"/>
  <c r="L16" i="306"/>
  <c r="C43" i="304"/>
  <c r="K72" i="306"/>
  <c r="E85"/>
  <c r="C91" i="268"/>
  <c r="M87" i="306"/>
  <c r="N68" i="304"/>
  <c r="M22" i="306"/>
  <c r="M16" i="304"/>
  <c r="D134" i="306"/>
  <c r="L21" i="304"/>
  <c r="E23"/>
  <c r="D164" i="268"/>
  <c r="F45" i="311"/>
  <c r="E359" i="268" s="1"/>
  <c r="E20" i="304"/>
  <c r="M114" i="306"/>
  <c r="M43"/>
  <c r="F117" i="304"/>
  <c r="D95"/>
  <c r="M8"/>
  <c r="E72"/>
  <c r="D92"/>
  <c r="D17" i="306"/>
  <c r="D93" i="268"/>
  <c r="E129" i="306"/>
  <c r="D58" i="304"/>
  <c r="F8" i="311"/>
  <c r="C52" i="306"/>
  <c r="D135" i="304"/>
  <c r="E43" i="311"/>
  <c r="D357" i="268" s="1"/>
  <c r="D383"/>
  <c r="F80" i="304"/>
  <c r="M12"/>
  <c r="C86" i="306"/>
  <c r="F70"/>
  <c r="D46" i="311"/>
  <c r="C360" i="268" s="1"/>
  <c r="O73" i="304"/>
  <c r="F135" i="306"/>
  <c r="D44" i="304"/>
  <c r="D185" i="268"/>
  <c r="N105" i="306"/>
  <c r="L85"/>
  <c r="D79" i="304"/>
  <c r="C138" i="306"/>
  <c r="F8"/>
  <c r="K68"/>
  <c r="N73"/>
  <c r="E85" i="304"/>
  <c r="N18" i="306"/>
  <c r="L48" i="304"/>
  <c r="F189" i="268"/>
  <c r="L258"/>
  <c r="L281"/>
  <c r="L278"/>
  <c r="L277"/>
  <c r="L279"/>
  <c r="L261"/>
  <c r="F175"/>
  <c r="F357"/>
  <c r="L43" i="311"/>
  <c r="L13"/>
  <c r="F330" i="268"/>
  <c r="L14" i="311"/>
  <c r="F323" i="268"/>
  <c r="M53" i="306"/>
  <c r="M115"/>
  <c r="D99"/>
  <c r="D44" i="311"/>
  <c r="C358" i="268" s="1"/>
  <c r="E51" i="304"/>
  <c r="F47" i="311"/>
  <c r="E361" i="268" s="1"/>
  <c r="F14" i="311"/>
  <c r="F136" i="304"/>
  <c r="L101" i="306"/>
  <c r="E68"/>
  <c r="F19" i="304"/>
  <c r="F140"/>
  <c r="E28" i="311"/>
  <c r="D342" i="268" s="1"/>
  <c r="L37" i="306"/>
  <c r="F16" i="311"/>
  <c r="K30" i="306"/>
  <c r="D78" i="304"/>
  <c r="K89" i="306"/>
  <c r="C10"/>
  <c r="N40" i="304"/>
  <c r="D78" i="306"/>
  <c r="E392" i="268"/>
  <c r="D366"/>
  <c r="K111" i="306"/>
  <c r="F37"/>
  <c r="E50"/>
  <c r="D43" i="304"/>
  <c r="F137"/>
  <c r="M83" i="306"/>
  <c r="E71"/>
  <c r="D32"/>
  <c r="D36" i="311"/>
  <c r="C350" i="268" s="1"/>
  <c r="D24" i="306"/>
  <c r="K54" i="308"/>
  <c r="D114" i="304"/>
  <c r="D64" i="268"/>
  <c r="D128" i="304"/>
  <c r="D378" i="268"/>
  <c r="M109" i="306"/>
  <c r="F17" i="304"/>
  <c r="L35" i="306"/>
  <c r="L61" i="308"/>
  <c r="L63" i="306"/>
  <c r="C139" i="304"/>
  <c r="O47"/>
  <c r="D55" i="268"/>
  <c r="E78" i="306"/>
  <c r="F121" i="304"/>
  <c r="C38"/>
  <c r="L54"/>
  <c r="D41" i="311"/>
  <c r="C355" i="268" s="1"/>
  <c r="F127" i="306"/>
  <c r="D117" i="304"/>
  <c r="C376" i="268"/>
  <c r="E55" i="306"/>
  <c r="F9"/>
  <c r="F69"/>
  <c r="L105"/>
  <c r="C40"/>
  <c r="E122" i="304"/>
  <c r="F28" i="306"/>
  <c r="L83"/>
  <c r="E79" i="304"/>
  <c r="F129" i="306"/>
  <c r="K55" i="308"/>
  <c r="F95" i="304"/>
  <c r="C127" i="306"/>
  <c r="N44"/>
  <c r="C13" i="304"/>
  <c r="K32" i="306"/>
  <c r="C89"/>
  <c r="D54"/>
  <c r="E133" i="304"/>
  <c r="F49"/>
  <c r="E66" i="306"/>
  <c r="F81" i="304"/>
  <c r="F75" i="306"/>
  <c r="E132"/>
  <c r="N74"/>
  <c r="N9" i="304"/>
  <c r="K66" i="306"/>
  <c r="C98" i="304"/>
  <c r="N116" i="306"/>
  <c r="K50" i="308"/>
  <c r="F91" i="306"/>
  <c r="N50"/>
  <c r="N14"/>
  <c r="N64" i="304"/>
  <c r="D379" i="268"/>
  <c r="M14" i="304"/>
  <c r="L26"/>
  <c r="C38" i="306"/>
  <c r="N51" i="308"/>
  <c r="M98" i="306"/>
  <c r="N61" i="308"/>
  <c r="E18" i="306"/>
  <c r="E382" i="268"/>
  <c r="F31" i="306"/>
  <c r="F11" i="311"/>
  <c r="E12"/>
  <c r="D31" i="306"/>
  <c r="O49" i="304"/>
  <c r="E55"/>
  <c r="F42" i="306"/>
  <c r="F41"/>
  <c r="C96" i="268"/>
  <c r="L78" i="306"/>
  <c r="E15" i="311"/>
  <c r="D10" i="306"/>
  <c r="E10" i="304"/>
  <c r="D83"/>
  <c r="E45" i="306"/>
  <c r="C99"/>
  <c r="M46"/>
  <c r="E32" i="304"/>
  <c r="E384" i="268"/>
  <c r="F56" i="306"/>
  <c r="L26"/>
  <c r="C122"/>
  <c r="C60"/>
  <c r="L67" i="304"/>
  <c r="K55" i="306"/>
  <c r="D123"/>
  <c r="D31" i="311"/>
  <c r="C345" i="268" s="1"/>
  <c r="D13" i="304"/>
  <c r="D394" i="268"/>
  <c r="O14" i="304"/>
  <c r="F30" i="311"/>
  <c r="E344" i="268" s="1"/>
  <c r="E35" i="306"/>
  <c r="M47" i="304"/>
  <c r="F126"/>
  <c r="C111"/>
  <c r="N28"/>
  <c r="K18" i="306"/>
  <c r="M97"/>
  <c r="D48" i="304"/>
  <c r="L51" i="308"/>
  <c r="D52" i="306"/>
  <c r="F68"/>
  <c r="L62"/>
  <c r="E8" i="304"/>
  <c r="E25" i="306"/>
  <c r="E38" i="311"/>
  <c r="D352" i="268" s="1"/>
  <c r="C81" i="304"/>
  <c r="E142"/>
  <c r="N64" i="306"/>
  <c r="F111" i="304"/>
  <c r="O26"/>
  <c r="D125" i="306"/>
  <c r="N87"/>
  <c r="E74" i="304"/>
  <c r="N65" i="306"/>
  <c r="F25" i="311"/>
  <c r="N67" i="306"/>
  <c r="D109" i="304"/>
  <c r="D75"/>
  <c r="E91"/>
  <c r="L42"/>
  <c r="D387" i="268"/>
  <c r="E104" i="304"/>
  <c r="F23"/>
  <c r="E97"/>
  <c r="K114" i="306"/>
  <c r="C121" i="304"/>
  <c r="E98"/>
  <c r="E58" i="306"/>
  <c r="D12"/>
  <c r="C46" i="311"/>
  <c r="D26"/>
  <c r="C340" i="268" s="1"/>
  <c r="F60" i="304"/>
  <c r="L55"/>
  <c r="O31"/>
  <c r="E397" i="268"/>
  <c r="E29" i="311"/>
  <c r="D343" i="268" s="1"/>
  <c r="D12" i="311"/>
  <c r="F77" i="306"/>
  <c r="D42" i="304"/>
  <c r="C107"/>
  <c r="E100"/>
  <c r="L60"/>
  <c r="C124"/>
  <c r="E92" i="268"/>
  <c r="D21" i="311"/>
  <c r="K12" i="306"/>
  <c r="E21" i="311"/>
  <c r="F12" i="304"/>
  <c r="K22" i="306"/>
  <c r="O41" i="304"/>
  <c r="M57"/>
  <c r="L13"/>
  <c r="F79" i="306"/>
  <c r="E30" i="304"/>
  <c r="K95" i="306"/>
  <c r="D396" i="268"/>
  <c r="E385"/>
  <c r="L19" i="304"/>
  <c r="E90" i="306"/>
  <c r="C56"/>
  <c r="K88"/>
  <c r="E128" i="304"/>
  <c r="E96" i="306"/>
  <c r="D84"/>
  <c r="D50" i="304"/>
  <c r="E16" i="311"/>
  <c r="O50" i="304"/>
  <c r="C64"/>
  <c r="D100" i="306"/>
  <c r="D50"/>
  <c r="M52"/>
  <c r="E21"/>
  <c r="C401" i="268"/>
  <c r="N51" i="306"/>
  <c r="D110" i="304"/>
  <c r="D85"/>
  <c r="D87" i="306"/>
  <c r="C387" i="268"/>
  <c r="E90" i="304"/>
  <c r="M28" i="306"/>
  <c r="F11"/>
  <c r="D49" i="304"/>
  <c r="F22" i="311"/>
  <c r="D49" i="306"/>
  <c r="D401" i="268"/>
  <c r="F44" i="311"/>
  <c r="E358" i="268" s="1"/>
  <c r="F78" i="306"/>
  <c r="E83" i="304"/>
  <c r="F122"/>
  <c r="E18"/>
  <c r="K47" i="306"/>
  <c r="N16"/>
  <c r="C136" i="304"/>
  <c r="L39"/>
  <c r="N10"/>
  <c r="D22" i="306"/>
  <c r="F27" i="311"/>
  <c r="E341" i="268" s="1"/>
  <c r="O9" i="304"/>
  <c r="E22" i="306"/>
  <c r="L66" i="304"/>
  <c r="E127"/>
  <c r="D30"/>
  <c r="F70"/>
  <c r="L56"/>
  <c r="N43" i="306"/>
  <c r="M53" i="304"/>
  <c r="C63"/>
  <c r="F65"/>
  <c r="M86" i="306"/>
  <c r="C27"/>
  <c r="C39" i="304"/>
  <c r="D122" i="306"/>
  <c r="N97"/>
  <c r="D46"/>
  <c r="N57" i="304"/>
  <c r="C66" i="268"/>
  <c r="N8" i="304"/>
  <c r="D99" i="268"/>
  <c r="N43" i="304"/>
  <c r="E118"/>
  <c r="K113" i="306"/>
  <c r="M20"/>
  <c r="D59" i="304"/>
  <c r="E386" i="268"/>
  <c r="N79" i="306"/>
  <c r="O12" i="304"/>
  <c r="D45" i="311"/>
  <c r="C359" i="268" s="1"/>
  <c r="L70" i="306"/>
  <c r="E140" i="304"/>
  <c r="F96" i="306"/>
  <c r="E127"/>
  <c r="C70" i="304"/>
  <c r="C71" i="306"/>
  <c r="E89"/>
  <c r="L59"/>
  <c r="F34" i="304"/>
  <c r="C14"/>
  <c r="M102" i="306"/>
  <c r="N27" i="304"/>
  <c r="M35"/>
  <c r="N59" i="308"/>
  <c r="M92" i="306"/>
  <c r="F38"/>
  <c r="E95" i="304"/>
  <c r="M60" i="306"/>
  <c r="C79" i="304"/>
  <c r="E37" i="306"/>
  <c r="K99"/>
  <c r="E9"/>
  <c r="N37"/>
  <c r="O30" i="304"/>
  <c r="C65" i="306"/>
  <c r="F46"/>
  <c r="O37" i="304"/>
  <c r="L59" i="308"/>
  <c r="K103" i="306"/>
  <c r="L40"/>
  <c r="E21" i="304"/>
  <c r="E189" i="268"/>
  <c r="F10" i="311"/>
  <c r="E338" i="268" s="1"/>
  <c r="M25" i="304"/>
  <c r="M74"/>
  <c r="L61" i="306"/>
  <c r="F69" i="304"/>
  <c r="L19" i="306"/>
  <c r="O8" i="304"/>
  <c r="F13" i="311"/>
  <c r="E188" i="268"/>
  <c r="E126" i="306"/>
  <c r="O20" i="304"/>
  <c r="D97"/>
  <c r="F141"/>
  <c r="F132" i="306"/>
  <c r="D37"/>
  <c r="O53" i="304"/>
  <c r="D98"/>
  <c r="C87" i="306"/>
  <c r="L24"/>
  <c r="D136"/>
  <c r="C122" i="304"/>
  <c r="N103" i="306"/>
  <c r="C45"/>
  <c r="D190" i="268"/>
  <c r="K36" i="306"/>
  <c r="D41" i="304"/>
  <c r="E40" i="306"/>
  <c r="F33" i="311"/>
  <c r="E347" i="268" s="1"/>
  <c r="F90" i="306"/>
  <c r="F29" i="311"/>
  <c r="E343" i="268" s="1"/>
  <c r="F60" i="306"/>
  <c r="K69"/>
  <c r="E134"/>
  <c r="D393" i="268"/>
  <c r="M36" i="304"/>
  <c r="L41" i="306"/>
  <c r="N15"/>
  <c r="E53"/>
  <c r="L111"/>
  <c r="L57" i="304"/>
  <c r="N69"/>
  <c r="N56" i="308"/>
  <c r="C32" i="304"/>
  <c r="K63" i="306"/>
  <c r="N84"/>
  <c r="E43"/>
  <c r="E81"/>
  <c r="L30"/>
  <c r="E81" i="304"/>
  <c r="C114"/>
  <c r="M55"/>
  <c r="C374" i="268"/>
  <c r="N92" i="306"/>
  <c r="C123" i="304"/>
  <c r="C32" i="306"/>
  <c r="N99"/>
  <c r="L112"/>
  <c r="F20" i="311"/>
  <c r="N15" i="304"/>
  <c r="N57" i="308"/>
  <c r="M61"/>
  <c r="L74" i="306"/>
  <c r="D70"/>
  <c r="F25"/>
  <c r="D27" i="311"/>
  <c r="C341" i="268" s="1"/>
  <c r="K80" i="306"/>
  <c r="C383" i="268"/>
  <c r="E87"/>
  <c r="N35" i="304"/>
  <c r="C26" i="306"/>
  <c r="C24"/>
  <c r="F100" i="304"/>
  <c r="M116" i="306"/>
  <c r="F41" i="304"/>
  <c r="K106" i="306"/>
  <c r="D53" i="304"/>
  <c r="C388" i="268"/>
  <c r="O22" i="304"/>
  <c r="M57" i="308"/>
  <c r="E37" i="311"/>
  <c r="D351" i="268" s="1"/>
  <c r="F34" i="311"/>
  <c r="E348" i="268" s="1"/>
  <c r="M94" i="306"/>
  <c r="M18" i="304"/>
  <c r="C137"/>
  <c r="D119"/>
  <c r="D134"/>
  <c r="D84"/>
  <c r="E28"/>
  <c r="E42" i="306"/>
  <c r="N90"/>
  <c r="N14" i="304"/>
  <c r="N96" i="306"/>
  <c r="C59" i="304"/>
  <c r="L38"/>
  <c r="E73"/>
  <c r="F36" i="306"/>
  <c r="N39"/>
  <c r="C8"/>
  <c r="C96"/>
  <c r="D11" i="304"/>
  <c r="C49" i="306"/>
  <c r="L60" i="308"/>
  <c r="D87" i="268"/>
  <c r="M42" i="306"/>
  <c r="L21"/>
  <c r="D37" i="304"/>
  <c r="D137" i="306"/>
  <c r="O66" i="304"/>
  <c r="C23"/>
  <c r="E136"/>
  <c r="E46" i="306"/>
  <c r="D15"/>
  <c r="L17"/>
  <c r="F58"/>
  <c r="N19" i="304"/>
  <c r="E113"/>
  <c r="C48"/>
  <c r="N49"/>
  <c r="C75" i="306"/>
  <c r="L53"/>
  <c r="C135" i="304"/>
  <c r="F9" i="311"/>
  <c r="E337" i="268" s="1"/>
  <c r="O27" i="304"/>
  <c r="O36"/>
  <c r="E114"/>
  <c r="N38" i="306"/>
  <c r="E131" i="304"/>
  <c r="F46" i="311"/>
  <c r="E360" i="268" s="1"/>
  <c r="E54" i="306"/>
  <c r="M63"/>
  <c r="D392" i="268"/>
  <c r="M45" i="304"/>
  <c r="F78"/>
  <c r="K21" i="306"/>
  <c r="C30" i="304"/>
  <c r="D40" i="306"/>
  <c r="L68"/>
  <c r="L71" i="304"/>
  <c r="M11" i="306"/>
  <c r="D34" i="311"/>
  <c r="C348" i="268" s="1"/>
  <c r="L274"/>
  <c r="F156"/>
  <c r="F68"/>
  <c r="F47"/>
  <c r="L30" i="311"/>
  <c r="F344" i="268"/>
  <c r="L27" i="311"/>
  <c r="F341" i="268"/>
  <c r="F331"/>
  <c r="L15" i="311"/>
  <c r="F387" i="268"/>
  <c r="F377"/>
  <c r="F371"/>
  <c r="F363"/>
  <c r="F355"/>
  <c r="L286"/>
  <c r="L292"/>
  <c r="L291"/>
  <c r="F74"/>
  <c r="F160"/>
  <c r="F57"/>
  <c r="F339"/>
  <c r="F328"/>
  <c r="L18" i="311"/>
  <c r="F378" i="268"/>
  <c r="F374"/>
  <c r="L311"/>
  <c r="L303"/>
  <c r="L306"/>
  <c r="L313"/>
  <c r="L293"/>
  <c r="L299"/>
  <c r="L294"/>
  <c r="L304"/>
  <c r="L296"/>
  <c r="L315"/>
  <c r="L290"/>
  <c r="L319"/>
  <c r="L314"/>
  <c r="L321"/>
  <c r="L297"/>
  <c r="L307"/>
  <c r="L302"/>
  <c r="L308"/>
  <c r="L288"/>
  <c r="L318"/>
  <c r="L317"/>
  <c r="L316"/>
  <c r="L312"/>
  <c r="L283"/>
  <c r="L9"/>
  <c r="L40"/>
  <c r="L11"/>
  <c r="L15"/>
  <c r="L4"/>
  <c r="L3"/>
  <c r="L34"/>
  <c r="L24"/>
  <c r="L26"/>
  <c r="L6"/>
  <c r="L10"/>
  <c r="L41"/>
  <c r="L17"/>
  <c r="L39"/>
  <c r="L31"/>
  <c r="K52" i="306"/>
  <c r="L79"/>
  <c r="E94"/>
  <c r="C128"/>
  <c r="L28" i="304"/>
  <c r="D58" i="306"/>
  <c r="E68" i="304"/>
  <c r="D10"/>
  <c r="F13" i="306"/>
  <c r="M50" i="304"/>
  <c r="K52" i="308"/>
  <c r="D193" i="268"/>
  <c r="M101" i="306"/>
  <c r="D127"/>
  <c r="M64" i="304"/>
  <c r="L68"/>
  <c r="F83"/>
  <c r="E77" i="306"/>
  <c r="O56" i="304"/>
  <c r="F29" i="306"/>
  <c r="D75"/>
  <c r="L27"/>
  <c r="K23"/>
  <c r="D123" i="304"/>
  <c r="K100" i="306"/>
  <c r="D132"/>
  <c r="C51" i="304"/>
  <c r="O15"/>
  <c r="C43" i="311"/>
  <c r="M41" i="304"/>
  <c r="M8" i="306"/>
  <c r="O19" i="304"/>
  <c r="L52"/>
  <c r="F11"/>
  <c r="C16" i="306"/>
  <c r="C108" i="304"/>
  <c r="C83"/>
  <c r="F89"/>
  <c r="M62" i="306"/>
  <c r="L18" i="304"/>
  <c r="L38" i="306"/>
  <c r="L108"/>
  <c r="E389" i="268"/>
  <c r="D121" i="304"/>
  <c r="L65" i="306"/>
  <c r="M28" i="304"/>
  <c r="K77" i="306"/>
  <c r="O16" i="304"/>
  <c r="F24"/>
  <c r="N48" i="306"/>
  <c r="E59" i="304"/>
  <c r="E44" i="306"/>
  <c r="D106" i="304"/>
  <c r="C131"/>
  <c r="F7" i="306"/>
  <c r="D138" i="304"/>
  <c r="M55" i="308"/>
  <c r="L51" i="306"/>
  <c r="E13" i="311"/>
  <c r="E112" i="304"/>
  <c r="K24" i="306"/>
  <c r="F139" i="304"/>
  <c r="D133"/>
  <c r="D54"/>
  <c r="E125"/>
  <c r="C20"/>
  <c r="M51" i="306"/>
  <c r="D94" i="304"/>
  <c r="L64" i="306"/>
  <c r="C75" i="304"/>
  <c r="L47"/>
  <c r="M65"/>
  <c r="E61"/>
  <c r="M39" i="306"/>
  <c r="C385" i="268"/>
  <c r="F54" i="304"/>
  <c r="E91" i="306"/>
  <c r="C27" i="304"/>
  <c r="F37" i="311"/>
  <c r="E351" i="268" s="1"/>
  <c r="K62" i="306"/>
  <c r="E193" i="268"/>
  <c r="N53" i="304"/>
  <c r="O23"/>
  <c r="C74" i="268"/>
  <c r="F37" i="304"/>
  <c r="F133"/>
  <c r="D60"/>
  <c r="N47" i="306"/>
  <c r="D124"/>
  <c r="K65"/>
  <c r="L45" i="304"/>
  <c r="L46" i="306"/>
  <c r="C44" i="304"/>
  <c r="D140"/>
  <c r="K14" i="306"/>
  <c r="L55"/>
  <c r="D91"/>
  <c r="O54" i="304"/>
  <c r="L40"/>
  <c r="D23" i="306"/>
  <c r="M46" i="304"/>
  <c r="C100" i="306"/>
  <c r="L7" i="304"/>
  <c r="L53"/>
  <c r="K45" i="306"/>
  <c r="E400" i="268"/>
  <c r="F61" i="304"/>
  <c r="F172" i="268"/>
  <c r="F72"/>
  <c r="F62"/>
  <c r="F375"/>
  <c r="L341"/>
  <c r="L343"/>
  <c r="L322"/>
  <c r="L359"/>
  <c r="L345"/>
  <c r="L327"/>
  <c r="L356"/>
  <c r="L352"/>
  <c r="L337"/>
  <c r="L349"/>
  <c r="L329"/>
  <c r="L324"/>
  <c r="L325"/>
  <c r="L333"/>
  <c r="L348"/>
  <c r="L353"/>
  <c r="L338"/>
  <c r="L331"/>
  <c r="L344"/>
  <c r="L332"/>
  <c r="F324"/>
  <c r="L19" i="311"/>
  <c r="L47"/>
  <c r="L16"/>
  <c r="K319" i="268"/>
  <c r="K239"/>
  <c r="K36"/>
  <c r="K336"/>
  <c r="K81"/>
  <c r="K151"/>
  <c r="K398"/>
  <c r="K248"/>
  <c r="K388"/>
  <c r="K378"/>
  <c r="K144"/>
  <c r="K98"/>
  <c r="K19"/>
  <c r="K279"/>
  <c r="K382"/>
  <c r="K362"/>
  <c r="K292"/>
  <c r="K282"/>
  <c r="K78"/>
  <c r="K219"/>
  <c r="K106"/>
  <c r="K271"/>
  <c r="K266"/>
  <c r="K352"/>
  <c r="K240"/>
  <c r="K188"/>
  <c r="K209"/>
  <c r="K16"/>
  <c r="K226"/>
  <c r="K146"/>
  <c r="K341"/>
  <c r="K367"/>
  <c r="K15"/>
  <c r="K214"/>
  <c r="K95"/>
  <c r="K174"/>
  <c r="K27"/>
  <c r="K100"/>
  <c r="K393"/>
  <c r="K274"/>
  <c r="K394"/>
  <c r="K328"/>
  <c r="K85"/>
  <c r="K246"/>
  <c r="K91"/>
  <c r="K268"/>
  <c r="K165"/>
  <c r="K384"/>
  <c r="K264"/>
  <c r="K133"/>
  <c r="K12"/>
  <c r="K330"/>
  <c r="K401"/>
  <c r="K11"/>
  <c r="K332"/>
  <c r="K24"/>
  <c r="K249"/>
  <c r="K201"/>
  <c r="K210"/>
  <c r="K306"/>
  <c r="K94"/>
  <c r="K107"/>
  <c r="K65"/>
  <c r="K223"/>
  <c r="K64"/>
  <c r="K321"/>
  <c r="K142"/>
  <c r="K376"/>
  <c r="K134"/>
  <c r="K57"/>
  <c r="K62"/>
  <c r="K310"/>
  <c r="K317"/>
  <c r="K77"/>
  <c r="K176"/>
  <c r="K233"/>
  <c r="K163"/>
  <c r="K54"/>
  <c r="K53"/>
  <c r="K17"/>
  <c r="K18"/>
  <c r="K247"/>
  <c r="K392"/>
  <c r="K84"/>
  <c r="K40"/>
  <c r="K270"/>
  <c r="K50"/>
  <c r="K102"/>
  <c r="K361"/>
  <c r="K297"/>
  <c r="K326"/>
  <c r="K104"/>
  <c r="K93"/>
  <c r="K139"/>
  <c r="K301"/>
  <c r="K302"/>
  <c r="K59"/>
  <c r="K162"/>
  <c r="K225"/>
  <c r="K343"/>
  <c r="K6"/>
  <c r="K169"/>
  <c r="K269"/>
  <c r="K164"/>
  <c r="K313"/>
  <c r="K385"/>
  <c r="K377"/>
  <c r="K241"/>
  <c r="K360"/>
  <c r="K47"/>
  <c r="K60"/>
  <c r="K303"/>
  <c r="K170"/>
  <c r="K110"/>
  <c r="K262"/>
  <c r="K23"/>
  <c r="K130"/>
  <c r="K160"/>
  <c r="K374"/>
  <c r="K324"/>
  <c r="F187"/>
  <c r="F158"/>
  <c r="F70"/>
  <c r="F390"/>
  <c r="F365"/>
  <c r="C390"/>
  <c r="K84" i="306"/>
  <c r="D9" i="311"/>
  <c r="D96" i="306"/>
  <c r="C142" i="304"/>
  <c r="E8" i="311"/>
  <c r="D339" i="268" s="1"/>
  <c r="F85" i="304"/>
  <c r="E14" i="311"/>
  <c r="D79" i="306"/>
  <c r="O69" i="304"/>
  <c r="N83" i="306"/>
  <c r="K81"/>
  <c r="C49" i="304"/>
  <c r="F44"/>
  <c r="D8"/>
  <c r="E22"/>
  <c r="D44" i="306"/>
  <c r="F50" i="304"/>
  <c r="M77" i="306"/>
  <c r="F57"/>
  <c r="F122"/>
  <c r="C189" i="268"/>
  <c r="C398"/>
  <c r="N24" i="304"/>
  <c r="K59" i="306"/>
  <c r="C97" i="268"/>
  <c r="D18" i="306"/>
  <c r="L94"/>
  <c r="E89" i="304"/>
  <c r="M47" i="306"/>
  <c r="E56"/>
  <c r="L49" i="304"/>
  <c r="C373" i="268"/>
  <c r="E125" i="306"/>
  <c r="O38" i="304"/>
  <c r="O10"/>
  <c r="M10"/>
  <c r="D28" i="311"/>
  <c r="C342" i="268" s="1"/>
  <c r="D189"/>
  <c r="F76" i="306"/>
  <c r="D16" i="311"/>
  <c r="L113" i="306"/>
  <c r="M90"/>
  <c r="F32"/>
  <c r="K35"/>
  <c r="F42" i="304"/>
  <c r="M24" i="306"/>
  <c r="M44"/>
  <c r="F30" i="304"/>
  <c r="M45" i="306"/>
  <c r="K53"/>
  <c r="K17"/>
  <c r="L52" i="308"/>
  <c r="M17" i="304"/>
  <c r="K50" i="306"/>
  <c r="E63" i="304"/>
  <c r="D188" i="268"/>
  <c r="D29" i="306"/>
  <c r="D24" i="311"/>
  <c r="K67" i="306"/>
  <c r="L14"/>
  <c r="M89"/>
  <c r="K91"/>
  <c r="N85"/>
  <c r="L10"/>
  <c r="D27"/>
  <c r="D64" i="304"/>
  <c r="F105"/>
  <c r="L50" i="308"/>
  <c r="C17" i="306"/>
  <c r="K82"/>
  <c r="D141" i="304"/>
  <c r="F92"/>
  <c r="N38"/>
  <c r="D65" i="306"/>
  <c r="L22"/>
  <c r="L69" i="304"/>
  <c r="E71"/>
  <c r="D54" i="268"/>
  <c r="M85" i="306"/>
  <c r="D132" i="304"/>
  <c r="N20" i="306"/>
  <c r="F132" i="304"/>
  <c r="D47" i="311"/>
  <c r="C361" i="268" s="1"/>
  <c r="N62" i="304"/>
  <c r="K15" i="306"/>
  <c r="F86"/>
  <c r="E48" i="304"/>
  <c r="D136"/>
  <c r="L61"/>
  <c r="E34"/>
  <c r="O67"/>
  <c r="E136" i="306"/>
  <c r="E191" i="268"/>
  <c r="K101" i="306"/>
  <c r="M30"/>
  <c r="D74"/>
  <c r="F112" i="304"/>
  <c r="F125"/>
  <c r="L60" i="306"/>
  <c r="E101"/>
  <c r="E14"/>
  <c r="M95"/>
  <c r="C95" i="304"/>
  <c r="D94" i="306"/>
  <c r="D71" i="304"/>
  <c r="C126"/>
  <c r="D29" i="311"/>
  <c r="C343" i="268" s="1"/>
  <c r="D95" i="306"/>
  <c r="N109"/>
  <c r="E58" i="304"/>
  <c r="F91"/>
  <c r="L51"/>
  <c r="M21"/>
  <c r="D128" i="306"/>
  <c r="C136"/>
  <c r="D12" i="304"/>
  <c r="M70" i="306"/>
  <c r="E60" i="304"/>
  <c r="D126" i="306"/>
  <c r="D142" i="304"/>
  <c r="D14" i="311"/>
  <c r="N53" i="308"/>
  <c r="C80" i="306"/>
  <c r="D9"/>
  <c r="K9"/>
  <c r="M79"/>
  <c r="K58"/>
  <c r="D24" i="304"/>
  <c r="E62"/>
  <c r="F128"/>
  <c r="C394" i="268"/>
  <c r="D43" i="306"/>
  <c r="F64" i="304"/>
  <c r="E44"/>
  <c r="N54" i="306"/>
  <c r="L36" i="304"/>
  <c r="F22" i="306"/>
  <c r="F128"/>
  <c r="F96" i="304"/>
  <c r="D73"/>
  <c r="L109" i="306"/>
  <c r="F22" i="304"/>
  <c r="E122" i="306"/>
  <c r="F40" i="311"/>
  <c r="E354" i="268" s="1"/>
  <c r="F97" i="306"/>
  <c r="M18"/>
  <c r="L74" i="304"/>
  <c r="F8"/>
  <c r="N65"/>
  <c r="L95" i="306"/>
  <c r="F62" i="304"/>
  <c r="F124" i="306"/>
  <c r="N89"/>
  <c r="F32" i="304"/>
  <c r="D39"/>
  <c r="K108" i="306"/>
  <c r="E50" i="304"/>
  <c r="M71" i="306"/>
  <c r="C13"/>
  <c r="K53" i="308"/>
  <c r="E23" i="306"/>
  <c r="C106" i="304"/>
  <c r="F119"/>
  <c r="D59" i="306"/>
  <c r="E133"/>
  <c r="E80" i="304"/>
  <c r="E24"/>
  <c r="M52"/>
  <c r="L82" i="306"/>
  <c r="C89" i="304"/>
  <c r="D9"/>
  <c r="L15" i="306"/>
  <c r="N19"/>
  <c r="E187" i="268"/>
  <c r="L11" i="304"/>
  <c r="F131"/>
  <c r="N71"/>
  <c r="K87" i="306"/>
  <c r="E17" i="311"/>
  <c r="D62" i="304"/>
  <c r="C55"/>
  <c r="N86" i="306"/>
  <c r="N17"/>
  <c r="C69" i="304"/>
  <c r="E49"/>
  <c r="M88" i="306"/>
  <c r="M54"/>
  <c r="E375" i="268"/>
  <c r="E99" i="306"/>
  <c r="C9" i="304"/>
  <c r="C85" i="306"/>
  <c r="C58" i="304"/>
  <c r="F59" i="306"/>
  <c r="E88"/>
  <c r="F35"/>
  <c r="F88"/>
  <c r="C72" i="268"/>
  <c r="C82" i="304"/>
  <c r="L9"/>
  <c r="C37"/>
  <c r="F118"/>
  <c r="F103"/>
  <c r="M36" i="306"/>
  <c r="D88"/>
  <c r="C55"/>
  <c r="L28" i="268"/>
  <c r="L33"/>
  <c r="L19"/>
  <c r="L326"/>
  <c r="L323"/>
  <c r="L13"/>
  <c r="L335"/>
  <c r="L361"/>
  <c r="L334"/>
  <c r="F51"/>
  <c r="L17" i="311"/>
  <c r="A2"/>
  <c r="F176" i="268"/>
  <c r="F168"/>
  <c r="F354"/>
  <c r="L195"/>
  <c r="K126"/>
  <c r="K115"/>
  <c r="K191"/>
  <c r="K218"/>
  <c r="K383"/>
  <c r="K220"/>
  <c r="K73"/>
  <c r="K299"/>
  <c r="K275"/>
  <c r="K263"/>
  <c r="K208"/>
  <c r="K294"/>
  <c r="K258"/>
  <c r="K349"/>
  <c r="K172"/>
  <c r="K168"/>
  <c r="K153"/>
  <c r="K371"/>
  <c r="K101"/>
  <c r="K56"/>
  <c r="K75"/>
  <c r="K314"/>
  <c r="K278"/>
  <c r="K397"/>
  <c r="K28"/>
  <c r="K166"/>
  <c r="K187"/>
  <c r="K122"/>
  <c r="K35"/>
  <c r="K203"/>
  <c r="K221"/>
  <c r="K386"/>
  <c r="K375"/>
  <c r="K195"/>
  <c r="K234"/>
  <c r="K335"/>
  <c r="K236"/>
  <c r="K216"/>
  <c r="K173"/>
  <c r="K124"/>
  <c r="K311"/>
  <c r="K185"/>
  <c r="K256"/>
  <c r="K87"/>
  <c r="K323"/>
  <c r="K125"/>
  <c r="K205"/>
  <c r="K186"/>
  <c r="K340"/>
  <c r="K366"/>
  <c r="K25"/>
  <c r="K5"/>
  <c r="K380"/>
  <c r="K254"/>
  <c r="K261"/>
  <c r="K10"/>
  <c r="K399"/>
  <c r="K288"/>
  <c r="K118"/>
  <c r="K244"/>
  <c r="K252"/>
  <c r="L5"/>
  <c r="L185"/>
  <c r="L8"/>
  <c r="L23"/>
  <c r="L30"/>
  <c r="L25"/>
  <c r="L36"/>
  <c r="L16"/>
  <c r="L7"/>
  <c r="K295"/>
  <c r="K3"/>
  <c r="K44"/>
  <c r="K156"/>
  <c r="K20"/>
  <c r="K372"/>
  <c r="K353"/>
  <c r="K141"/>
  <c r="K197"/>
  <c r="K55"/>
  <c r="K373"/>
  <c r="K338"/>
  <c r="K7"/>
  <c r="K265"/>
  <c r="K307"/>
  <c r="K21"/>
  <c r="K325"/>
  <c r="K22"/>
  <c r="K189"/>
  <c r="K112"/>
  <c r="K381"/>
  <c r="K347"/>
  <c r="K285"/>
  <c r="K337"/>
  <c r="K99"/>
  <c r="K154"/>
  <c r="K116"/>
  <c r="K45"/>
  <c r="K206"/>
  <c r="K327"/>
  <c r="K304"/>
  <c r="K33"/>
  <c r="K8"/>
  <c r="K74"/>
  <c r="K26"/>
  <c r="K161"/>
  <c r="K190"/>
  <c r="K177"/>
  <c r="K345"/>
  <c r="K217"/>
  <c r="K145"/>
  <c r="K111"/>
  <c r="K158"/>
  <c r="K175"/>
  <c r="K31"/>
  <c r="K149"/>
  <c r="K276"/>
  <c r="K92"/>
  <c r="K182"/>
  <c r="K63"/>
  <c r="K171"/>
  <c r="K129"/>
  <c r="K90"/>
  <c r="K41"/>
  <c r="K202"/>
  <c r="K400"/>
  <c r="K194"/>
  <c r="K281"/>
  <c r="K257"/>
  <c r="K213"/>
  <c r="K97"/>
  <c r="K119"/>
  <c r="K37"/>
  <c r="K329"/>
  <c r="K334"/>
  <c r="K339"/>
  <c r="K113"/>
  <c r="K167"/>
  <c r="K14"/>
  <c r="K355"/>
  <c r="K228"/>
  <c r="K66"/>
  <c r="K159"/>
  <c r="K178"/>
  <c r="K198"/>
  <c r="K114"/>
  <c r="K184"/>
  <c r="K243"/>
  <c r="K250"/>
  <c r="K38"/>
  <c r="K237"/>
  <c r="K395"/>
  <c r="K359"/>
  <c r="K260"/>
  <c r="K30"/>
  <c r="K152"/>
  <c r="K293"/>
  <c r="K253"/>
  <c r="K238"/>
  <c r="K121"/>
  <c r="K103"/>
  <c r="K283"/>
  <c r="K369"/>
  <c r="K298"/>
  <c r="K316"/>
  <c r="K231"/>
  <c r="K61"/>
  <c r="L187"/>
  <c r="L161"/>
  <c r="L169"/>
  <c r="L158"/>
  <c r="L173"/>
  <c r="L176"/>
  <c r="K289"/>
  <c r="L174"/>
  <c r="L155"/>
  <c r="L175"/>
  <c r="D334" l="1"/>
  <c r="L38"/>
  <c r="L18"/>
  <c r="D336"/>
  <c r="C88"/>
  <c r="E88"/>
  <c r="D94"/>
  <c r="D86"/>
  <c r="C86"/>
  <c r="C93"/>
  <c r="C89"/>
  <c r="D89"/>
  <c r="E86"/>
  <c r="E91"/>
  <c r="C95"/>
  <c r="E89"/>
  <c r="D92"/>
  <c r="C333"/>
  <c r="E333"/>
  <c r="C336"/>
  <c r="C338"/>
  <c r="E339"/>
  <c r="D335"/>
  <c r="C334"/>
  <c r="D377"/>
  <c r="D374"/>
  <c r="C366"/>
  <c r="D382"/>
  <c r="C382"/>
  <c r="E380"/>
  <c r="E378"/>
  <c r="D380"/>
  <c r="C377"/>
  <c r="C381"/>
  <c r="C380"/>
  <c r="C378"/>
  <c r="E377"/>
  <c r="D372"/>
  <c r="D376"/>
  <c r="E376"/>
  <c r="E44"/>
  <c r="C59"/>
  <c r="C337"/>
  <c r="D338"/>
  <c r="C335"/>
  <c r="E334"/>
  <c r="D322"/>
  <c r="E336"/>
  <c r="D333"/>
  <c r="E335"/>
  <c r="D337"/>
  <c r="C339"/>
  <c r="D332"/>
  <c r="C174"/>
  <c r="E368"/>
  <c r="E182"/>
  <c r="C362"/>
  <c r="C369"/>
  <c r="D367"/>
  <c r="C79"/>
  <c r="L264"/>
  <c r="L254"/>
  <c r="L275"/>
  <c r="L270"/>
  <c r="L267"/>
  <c r="L276"/>
  <c r="L252"/>
  <c r="L253"/>
  <c r="L263"/>
  <c r="L268"/>
  <c r="L249"/>
  <c r="L265"/>
  <c r="L272"/>
  <c r="L257"/>
  <c r="L250"/>
  <c r="L255"/>
  <c r="L280"/>
  <c r="L273"/>
  <c r="L260"/>
  <c r="L271"/>
  <c r="L259"/>
  <c r="L262"/>
  <c r="L266"/>
  <c r="L251"/>
  <c r="L282"/>
  <c r="C77"/>
  <c r="E371"/>
  <c r="D370"/>
  <c r="D369"/>
  <c r="E370"/>
  <c r="E365"/>
  <c r="D368"/>
  <c r="E369"/>
  <c r="C363"/>
  <c r="C365"/>
  <c r="D371"/>
  <c r="C371"/>
  <c r="C364"/>
  <c r="C367"/>
  <c r="C368"/>
  <c r="E364"/>
  <c r="E372"/>
  <c r="D365"/>
  <c r="E367"/>
  <c r="E363"/>
  <c r="C370"/>
  <c r="D362"/>
  <c r="C372"/>
  <c r="D364"/>
  <c r="D363"/>
  <c r="E101"/>
  <c r="D102"/>
  <c r="C103"/>
  <c r="E105"/>
  <c r="D106"/>
  <c r="C107"/>
  <c r="E109"/>
  <c r="D110"/>
  <c r="C111"/>
  <c r="E113"/>
  <c r="D114"/>
  <c r="C115"/>
  <c r="E117"/>
  <c r="D118"/>
  <c r="C119"/>
  <c r="E121"/>
  <c r="D122"/>
  <c r="C123"/>
  <c r="E125"/>
  <c r="D126"/>
  <c r="C127"/>
  <c r="E129"/>
  <c r="D130"/>
  <c r="C131"/>
  <c r="E133"/>
  <c r="D134"/>
  <c r="C135"/>
  <c r="E137"/>
  <c r="D138"/>
  <c r="C139"/>
  <c r="E141"/>
  <c r="D142"/>
  <c r="C143"/>
  <c r="E145"/>
  <c r="D146"/>
  <c r="C147"/>
  <c r="E149"/>
  <c r="D150"/>
  <c r="C151"/>
  <c r="E153"/>
  <c r="D104"/>
  <c r="E107"/>
  <c r="C109"/>
  <c r="D112"/>
  <c r="E115"/>
  <c r="C117"/>
  <c r="D120"/>
  <c r="E123"/>
  <c r="C125"/>
  <c r="D128"/>
  <c r="E131"/>
  <c r="C133"/>
  <c r="D136"/>
  <c r="E139"/>
  <c r="C141"/>
  <c r="D144"/>
  <c r="E147"/>
  <c r="C149"/>
  <c r="D152"/>
  <c r="E102"/>
  <c r="C104"/>
  <c r="D107"/>
  <c r="E110"/>
  <c r="C112"/>
  <c r="D115"/>
  <c r="E118"/>
  <c r="C120"/>
  <c r="D123"/>
  <c r="E126"/>
  <c r="C128"/>
  <c r="D131"/>
  <c r="E134"/>
  <c r="C136"/>
  <c r="D139"/>
  <c r="E142"/>
  <c r="C144"/>
  <c r="D147"/>
  <c r="E150"/>
  <c r="C152"/>
  <c r="D101"/>
  <c r="C102"/>
  <c r="E104"/>
  <c r="D105"/>
  <c r="C106"/>
  <c r="E108"/>
  <c r="D109"/>
  <c r="C110"/>
  <c r="E112"/>
  <c r="D113"/>
  <c r="C114"/>
  <c r="E116"/>
  <c r="D117"/>
  <c r="C118"/>
  <c r="E120"/>
  <c r="D121"/>
  <c r="C122"/>
  <c r="E124"/>
  <c r="D125"/>
  <c r="C126"/>
  <c r="E128"/>
  <c r="D129"/>
  <c r="C130"/>
  <c r="E132"/>
  <c r="D133"/>
  <c r="C134"/>
  <c r="E136"/>
  <c r="D137"/>
  <c r="C138"/>
  <c r="E140"/>
  <c r="D141"/>
  <c r="C142"/>
  <c r="E144"/>
  <c r="D145"/>
  <c r="C146"/>
  <c r="E148"/>
  <c r="D149"/>
  <c r="C150"/>
  <c r="E152"/>
  <c r="D153"/>
  <c r="C101"/>
  <c r="E103"/>
  <c r="C105"/>
  <c r="D108"/>
  <c r="E111"/>
  <c r="C113"/>
  <c r="D116"/>
  <c r="E119"/>
  <c r="C121"/>
  <c r="D124"/>
  <c r="E127"/>
  <c r="C129"/>
  <c r="D132"/>
  <c r="E135"/>
  <c r="C137"/>
  <c r="D140"/>
  <c r="E143"/>
  <c r="C145"/>
  <c r="D148"/>
  <c r="E151"/>
  <c r="C153"/>
  <c r="D103"/>
  <c r="E106"/>
  <c r="C108"/>
  <c r="D111"/>
  <c r="E114"/>
  <c r="C116"/>
  <c r="D119"/>
  <c r="E122"/>
  <c r="C124"/>
  <c r="D127"/>
  <c r="E130"/>
  <c r="C132"/>
  <c r="D135"/>
  <c r="E138"/>
  <c r="C140"/>
  <c r="D143"/>
  <c r="E146"/>
  <c r="C148"/>
  <c r="D151"/>
  <c r="D325"/>
  <c r="E328"/>
  <c r="C325"/>
  <c r="C332"/>
  <c r="E323"/>
  <c r="E325"/>
  <c r="E332"/>
  <c r="D77"/>
  <c r="D157"/>
  <c r="D78"/>
  <c r="E85"/>
  <c r="C85"/>
  <c r="C81"/>
  <c r="E75"/>
  <c r="E84"/>
  <c r="E78"/>
  <c r="D85"/>
  <c r="C80"/>
  <c r="D82"/>
  <c r="E76"/>
  <c r="D75"/>
  <c r="E81"/>
  <c r="C75"/>
  <c r="E80"/>
  <c r="E79"/>
  <c r="E82"/>
  <c r="C78"/>
  <c r="C84"/>
  <c r="C76"/>
  <c r="D81"/>
  <c r="D79"/>
  <c r="D83"/>
  <c r="D84"/>
  <c r="D76"/>
  <c r="D80"/>
  <c r="C83"/>
  <c r="E83"/>
  <c r="C82"/>
  <c r="D159"/>
  <c r="D213"/>
  <c r="C214"/>
  <c r="E216"/>
  <c r="D217"/>
  <c r="C218"/>
  <c r="E220"/>
  <c r="D221"/>
  <c r="C222"/>
  <c r="E224"/>
  <c r="D225"/>
  <c r="C226"/>
  <c r="E228"/>
  <c r="D229"/>
  <c r="C230"/>
  <c r="E232"/>
  <c r="D233"/>
  <c r="C234"/>
  <c r="E236"/>
  <c r="D237"/>
  <c r="C238"/>
  <c r="E240"/>
  <c r="D241"/>
  <c r="C242"/>
  <c r="E244"/>
  <c r="D245"/>
  <c r="C246"/>
  <c r="E248"/>
  <c r="C213"/>
  <c r="E215"/>
  <c r="D216"/>
  <c r="C217"/>
  <c r="D220"/>
  <c r="C221"/>
  <c r="E223"/>
  <c r="D224"/>
  <c r="C225"/>
  <c r="E227"/>
  <c r="D228"/>
  <c r="C229"/>
  <c r="E231"/>
  <c r="D232"/>
  <c r="C233"/>
  <c r="E235"/>
  <c r="D236"/>
  <c r="C237"/>
  <c r="E239"/>
  <c r="D240"/>
  <c r="C241"/>
  <c r="E243"/>
  <c r="D244"/>
  <c r="C245"/>
  <c r="E247"/>
  <c r="D248"/>
  <c r="E214"/>
  <c r="D215"/>
  <c r="C216"/>
  <c r="D219"/>
  <c r="E222"/>
  <c r="C224"/>
  <c r="D227"/>
  <c r="E230"/>
  <c r="C232"/>
  <c r="D235"/>
  <c r="E238"/>
  <c r="C240"/>
  <c r="D243"/>
  <c r="E246"/>
  <c r="C248"/>
  <c r="E213"/>
  <c r="D214"/>
  <c r="C215"/>
  <c r="E217"/>
  <c r="D218"/>
  <c r="C219"/>
  <c r="E221"/>
  <c r="D222"/>
  <c r="C223"/>
  <c r="E225"/>
  <c r="D226"/>
  <c r="C227"/>
  <c r="E229"/>
  <c r="D230"/>
  <c r="C231"/>
  <c r="E233"/>
  <c r="D234"/>
  <c r="C235"/>
  <c r="E237"/>
  <c r="D238"/>
  <c r="C239"/>
  <c r="E241"/>
  <c r="D242"/>
  <c r="C243"/>
  <c r="E245"/>
  <c r="D246"/>
  <c r="C247"/>
  <c r="E219"/>
  <c r="E218"/>
  <c r="C220"/>
  <c r="D223"/>
  <c r="E226"/>
  <c r="C228"/>
  <c r="D231"/>
  <c r="E234"/>
  <c r="C236"/>
  <c r="D239"/>
  <c r="E242"/>
  <c r="C244"/>
  <c r="D247"/>
  <c r="C250"/>
  <c r="E252"/>
  <c r="D253"/>
  <c r="C254"/>
  <c r="E256"/>
  <c r="D257"/>
  <c r="C258"/>
  <c r="E260"/>
  <c r="D261"/>
  <c r="C262"/>
  <c r="E264"/>
  <c r="D265"/>
  <c r="C266"/>
  <c r="E268"/>
  <c r="D269"/>
  <c r="C270"/>
  <c r="E272"/>
  <c r="D273"/>
  <c r="C274"/>
  <c r="E276"/>
  <c r="D277"/>
  <c r="C278"/>
  <c r="E280"/>
  <c r="D281"/>
  <c r="C282"/>
  <c r="D48" i="308"/>
  <c r="C49"/>
  <c r="B50"/>
  <c r="F50"/>
  <c r="G50" s="1"/>
  <c r="E51"/>
  <c r="D52"/>
  <c r="C53"/>
  <c r="B54"/>
  <c r="F54"/>
  <c r="G54" s="1"/>
  <c r="E55"/>
  <c r="D56"/>
  <c r="C57"/>
  <c r="B58"/>
  <c r="F58"/>
  <c r="G58" s="1"/>
  <c r="E59"/>
  <c r="D60"/>
  <c r="C61"/>
  <c r="E250" i="268"/>
  <c r="C252"/>
  <c r="D255"/>
  <c r="E258"/>
  <c r="C260"/>
  <c r="D263"/>
  <c r="E266"/>
  <c r="C268"/>
  <c r="D271"/>
  <c r="E274"/>
  <c r="C276"/>
  <c r="D279"/>
  <c r="E282"/>
  <c r="B48" i="308"/>
  <c r="E49"/>
  <c r="C51"/>
  <c r="F52"/>
  <c r="G52" s="1"/>
  <c r="D54"/>
  <c r="B56"/>
  <c r="F56"/>
  <c r="G56" s="1"/>
  <c r="D58"/>
  <c r="B60"/>
  <c r="E61"/>
  <c r="D250" i="268"/>
  <c r="C251"/>
  <c r="E253"/>
  <c r="D254"/>
  <c r="C255"/>
  <c r="E257"/>
  <c r="D258"/>
  <c r="C259"/>
  <c r="E261"/>
  <c r="D262"/>
  <c r="D266"/>
  <c r="E269"/>
  <c r="C271"/>
  <c r="D274"/>
  <c r="E277"/>
  <c r="C279"/>
  <c r="D282"/>
  <c r="D49" i="308"/>
  <c r="B51"/>
  <c r="E52"/>
  <c r="C54"/>
  <c r="F55"/>
  <c r="G55" s="1"/>
  <c r="D57"/>
  <c r="B59"/>
  <c r="E60"/>
  <c r="E251" i="268"/>
  <c r="D252"/>
  <c r="C253"/>
  <c r="E255"/>
  <c r="D256"/>
  <c r="C257"/>
  <c r="E259"/>
  <c r="D260"/>
  <c r="C261"/>
  <c r="E263"/>
  <c r="D264"/>
  <c r="C265"/>
  <c r="E267"/>
  <c r="D268"/>
  <c r="C269"/>
  <c r="E271"/>
  <c r="D272"/>
  <c r="C273"/>
  <c r="E275"/>
  <c r="D276"/>
  <c r="C277"/>
  <c r="E279"/>
  <c r="D280"/>
  <c r="C281"/>
  <c r="C48" i="308"/>
  <c r="B49"/>
  <c r="F49"/>
  <c r="G49" s="1"/>
  <c r="E50"/>
  <c r="D51"/>
  <c r="C52"/>
  <c r="B53"/>
  <c r="F53"/>
  <c r="G53" s="1"/>
  <c r="E54"/>
  <c r="D55"/>
  <c r="C56"/>
  <c r="B57"/>
  <c r="F57"/>
  <c r="G57" s="1"/>
  <c r="E58"/>
  <c r="D59"/>
  <c r="C60"/>
  <c r="B61"/>
  <c r="F61"/>
  <c r="G61" s="1"/>
  <c r="D251" i="268"/>
  <c r="E254"/>
  <c r="C256"/>
  <c r="D259"/>
  <c r="E262"/>
  <c r="C264"/>
  <c r="D267"/>
  <c r="E270"/>
  <c r="C272"/>
  <c r="D275"/>
  <c r="E278"/>
  <c r="C280"/>
  <c r="F48" i="308"/>
  <c r="G48" s="1"/>
  <c r="D50"/>
  <c r="B52"/>
  <c r="E53"/>
  <c r="C55"/>
  <c r="E57"/>
  <c r="C59"/>
  <c r="F60"/>
  <c r="G60" s="1"/>
  <c r="C263" i="268"/>
  <c r="E265"/>
  <c r="C267"/>
  <c r="D270"/>
  <c r="E273"/>
  <c r="C275"/>
  <c r="D278"/>
  <c r="E281"/>
  <c r="E48" i="308"/>
  <c r="C50"/>
  <c r="F51"/>
  <c r="G51" s="1"/>
  <c r="D53"/>
  <c r="B55"/>
  <c r="E56"/>
  <c r="C58"/>
  <c r="F59"/>
  <c r="G59" s="1"/>
  <c r="D61"/>
  <c r="C155" i="268"/>
  <c r="D323"/>
  <c r="E178"/>
  <c r="D176"/>
  <c r="E164"/>
  <c r="D173"/>
  <c r="E330"/>
  <c r="C179"/>
  <c r="E161"/>
  <c r="C163"/>
  <c r="D331"/>
  <c r="D42"/>
  <c r="E327"/>
  <c r="C329"/>
  <c r="C331"/>
  <c r="C322"/>
  <c r="E326"/>
  <c r="C167"/>
  <c r="C159"/>
  <c r="D329"/>
  <c r="D179"/>
  <c r="C323"/>
  <c r="D328"/>
  <c r="C327"/>
  <c r="C326"/>
  <c r="C330"/>
  <c r="D324"/>
  <c r="C328"/>
  <c r="C324"/>
  <c r="D327"/>
  <c r="E324"/>
  <c r="D330"/>
  <c r="D326"/>
  <c r="E331"/>
  <c r="E329"/>
  <c r="C46"/>
  <c r="E48"/>
  <c r="C186"/>
  <c r="C170"/>
  <c r="C175"/>
  <c r="E171"/>
  <c r="D156"/>
  <c r="E172"/>
  <c r="C156"/>
  <c r="C182"/>
  <c r="D166"/>
  <c r="E165"/>
  <c r="D155"/>
  <c r="C160"/>
  <c r="E285"/>
  <c r="D286"/>
  <c r="C287"/>
  <c r="E289"/>
  <c r="D290"/>
  <c r="C291"/>
  <c r="E293"/>
  <c r="D294"/>
  <c r="C295"/>
  <c r="E297"/>
  <c r="D298"/>
  <c r="C299"/>
  <c r="E301"/>
  <c r="D302"/>
  <c r="C303"/>
  <c r="E305"/>
  <c r="D306"/>
  <c r="C307"/>
  <c r="E309"/>
  <c r="D310"/>
  <c r="C311"/>
  <c r="E313"/>
  <c r="D314"/>
  <c r="C315"/>
  <c r="E317"/>
  <c r="D318"/>
  <c r="C319"/>
  <c r="D284"/>
  <c r="D288"/>
  <c r="E291"/>
  <c r="C293"/>
  <c r="D296"/>
  <c r="E299"/>
  <c r="C301"/>
  <c r="E303"/>
  <c r="C305"/>
  <c r="D308"/>
  <c r="D312"/>
  <c r="E315"/>
  <c r="C317"/>
  <c r="D320"/>
  <c r="C284"/>
  <c r="E286"/>
  <c r="D287"/>
  <c r="C288"/>
  <c r="E290"/>
  <c r="D291"/>
  <c r="C292"/>
  <c r="E294"/>
  <c r="D295"/>
  <c r="C296"/>
  <c r="E298"/>
  <c r="D299"/>
  <c r="C300"/>
  <c r="E302"/>
  <c r="D303"/>
  <c r="C304"/>
  <c r="E306"/>
  <c r="D307"/>
  <c r="C308"/>
  <c r="E310"/>
  <c r="D311"/>
  <c r="C312"/>
  <c r="E314"/>
  <c r="D315"/>
  <c r="C316"/>
  <c r="E318"/>
  <c r="D319"/>
  <c r="C320"/>
  <c r="E284"/>
  <c r="D285"/>
  <c r="C286"/>
  <c r="E288"/>
  <c r="D289"/>
  <c r="C290"/>
  <c r="E292"/>
  <c r="D293"/>
  <c r="C294"/>
  <c r="E296"/>
  <c r="D297"/>
  <c r="C298"/>
  <c r="E300"/>
  <c r="D301"/>
  <c r="C302"/>
  <c r="E304"/>
  <c r="D305"/>
  <c r="C306"/>
  <c r="E308"/>
  <c r="D309"/>
  <c r="C310"/>
  <c r="E312"/>
  <c r="D313"/>
  <c r="C314"/>
  <c r="E316"/>
  <c r="D317"/>
  <c r="C318"/>
  <c r="E320"/>
  <c r="C285"/>
  <c r="E287"/>
  <c r="C289"/>
  <c r="D292"/>
  <c r="E295"/>
  <c r="C297"/>
  <c r="D300"/>
  <c r="D304"/>
  <c r="E307"/>
  <c r="C309"/>
  <c r="E311"/>
  <c r="C313"/>
  <c r="D316"/>
  <c r="E319"/>
  <c r="E4"/>
  <c r="D5"/>
  <c r="C6"/>
  <c r="E8"/>
  <c r="D9"/>
  <c r="C10"/>
  <c r="E12"/>
  <c r="D13"/>
  <c r="C14"/>
  <c r="E16"/>
  <c r="D17"/>
  <c r="C18"/>
  <c r="E20"/>
  <c r="D21"/>
  <c r="C22"/>
  <c r="E24"/>
  <c r="D25"/>
  <c r="C26"/>
  <c r="E28"/>
  <c r="D29"/>
  <c r="C30"/>
  <c r="E32"/>
  <c r="D33"/>
  <c r="C34"/>
  <c r="E36"/>
  <c r="D37"/>
  <c r="C38"/>
  <c r="E40"/>
  <c r="D4"/>
  <c r="C5"/>
  <c r="E7"/>
  <c r="D8"/>
  <c r="C9"/>
  <c r="E11"/>
  <c r="D12"/>
  <c r="C13"/>
  <c r="E15"/>
  <c r="D16"/>
  <c r="C17"/>
  <c r="E19"/>
  <c r="D20"/>
  <c r="C21"/>
  <c r="E23"/>
  <c r="D24"/>
  <c r="C25"/>
  <c r="E27"/>
  <c r="D28"/>
  <c r="C29"/>
  <c r="E31"/>
  <c r="D32"/>
  <c r="C33"/>
  <c r="E35"/>
  <c r="D36"/>
  <c r="C37"/>
  <c r="D40"/>
  <c r="D3"/>
  <c r="C4"/>
  <c r="E6"/>
  <c r="C8"/>
  <c r="D11"/>
  <c r="E14"/>
  <c r="D15"/>
  <c r="E18"/>
  <c r="C20"/>
  <c r="D23"/>
  <c r="E26"/>
  <c r="C28"/>
  <c r="D31"/>
  <c r="E34"/>
  <c r="C36"/>
  <c r="D39"/>
  <c r="C3"/>
  <c r="E5"/>
  <c r="D6"/>
  <c r="C7"/>
  <c r="E9"/>
  <c r="D10"/>
  <c r="C11"/>
  <c r="E13"/>
  <c r="D14"/>
  <c r="C15"/>
  <c r="E17"/>
  <c r="D18"/>
  <c r="C19"/>
  <c r="E21"/>
  <c r="D22"/>
  <c r="C23"/>
  <c r="E25"/>
  <c r="D26"/>
  <c r="C27"/>
  <c r="E29"/>
  <c r="D30"/>
  <c r="C31"/>
  <c r="E33"/>
  <c r="D34"/>
  <c r="C35"/>
  <c r="E37"/>
  <c r="D38"/>
  <c r="C39"/>
  <c r="E39"/>
  <c r="D7"/>
  <c r="E10"/>
  <c r="C12"/>
  <c r="C16"/>
  <c r="D19"/>
  <c r="E22"/>
  <c r="C24"/>
  <c r="D27"/>
  <c r="E30"/>
  <c r="C32"/>
  <c r="D35"/>
  <c r="E38"/>
  <c r="C40"/>
  <c r="C166"/>
  <c r="E183"/>
  <c r="C161"/>
  <c r="E158"/>
  <c r="E159"/>
  <c r="C183"/>
  <c r="E179"/>
  <c r="C178"/>
  <c r="D171"/>
  <c r="D180"/>
  <c r="E180"/>
  <c r="C164"/>
  <c r="D174"/>
  <c r="E162"/>
  <c r="D182"/>
  <c r="E155"/>
  <c r="E168"/>
  <c r="E174"/>
  <c r="E169"/>
  <c r="C173"/>
  <c r="D163"/>
  <c r="D160"/>
  <c r="C177"/>
  <c r="C172"/>
  <c r="E163"/>
  <c r="D154"/>
  <c r="C154"/>
  <c r="E185"/>
  <c r="C184"/>
  <c r="C158"/>
  <c r="D169"/>
  <c r="D165"/>
  <c r="D186"/>
  <c r="E186"/>
  <c r="E170"/>
  <c r="E160"/>
  <c r="C165"/>
  <c r="D184"/>
  <c r="E157"/>
  <c r="E181"/>
  <c r="D161"/>
  <c r="C171"/>
  <c r="C169"/>
  <c r="D181"/>
  <c r="D168"/>
  <c r="C157"/>
  <c r="D172"/>
  <c r="D170"/>
  <c r="E176"/>
  <c r="D178"/>
  <c r="C180"/>
  <c r="E177"/>
  <c r="C185"/>
  <c r="C181"/>
  <c r="E156"/>
  <c r="E166"/>
  <c r="E175"/>
  <c r="E184"/>
  <c r="C176"/>
  <c r="D177"/>
  <c r="D162"/>
  <c r="E167"/>
  <c r="C162"/>
  <c r="D175"/>
  <c r="D183"/>
  <c r="C168"/>
  <c r="D158"/>
  <c r="E173"/>
  <c r="E63"/>
  <c r="D66"/>
  <c r="C52"/>
  <c r="C73"/>
  <c r="E53"/>
  <c r="E59"/>
  <c r="D44"/>
  <c r="D71"/>
  <c r="C58"/>
  <c r="D59"/>
  <c r="D49"/>
  <c r="C45"/>
  <c r="D57"/>
  <c r="E71"/>
  <c r="D58"/>
  <c r="D46"/>
  <c r="E56"/>
  <c r="E49"/>
  <c r="C49"/>
  <c r="C60"/>
  <c r="D45"/>
  <c r="E50"/>
  <c r="D72"/>
  <c r="E72"/>
  <c r="D62"/>
  <c r="E55"/>
  <c r="D61"/>
  <c r="E61"/>
  <c r="D67"/>
  <c r="D43"/>
  <c r="E68"/>
  <c r="D48"/>
  <c r="E45"/>
  <c r="D65"/>
  <c r="C63"/>
  <c r="C69"/>
  <c r="E67"/>
  <c r="E66"/>
  <c r="D70"/>
  <c r="C57"/>
  <c r="C70"/>
  <c r="D47"/>
  <c r="C44"/>
  <c r="E54"/>
  <c r="C50"/>
  <c r="C61"/>
  <c r="C64"/>
  <c r="D50"/>
  <c r="E69"/>
  <c r="E60"/>
  <c r="D63"/>
  <c r="C54"/>
  <c r="E58"/>
  <c r="D53"/>
  <c r="C51"/>
  <c r="C43"/>
  <c r="C68"/>
  <c r="E47"/>
  <c r="C47"/>
  <c r="D74"/>
  <c r="C62"/>
  <c r="D69"/>
  <c r="E42"/>
  <c r="D52"/>
  <c r="E62"/>
  <c r="C67"/>
  <c r="C55"/>
  <c r="C53"/>
  <c r="E57"/>
  <c r="C56"/>
  <c r="E73"/>
  <c r="C65"/>
  <c r="E51"/>
  <c r="C42"/>
  <c r="E65"/>
  <c r="E52"/>
  <c r="E46"/>
  <c r="D60"/>
  <c r="D68"/>
  <c r="D51"/>
  <c r="E70"/>
  <c r="C71"/>
  <c r="C48"/>
  <c r="C249"/>
  <c r="C283"/>
  <c r="C100"/>
  <c r="D100"/>
  <c r="D212"/>
  <c r="C212"/>
  <c r="D249"/>
  <c r="D283"/>
  <c r="E43"/>
  <c r="E322"/>
  <c r="E77"/>
  <c r="E362"/>
  <c r="E154"/>
  <c r="F101" l="1"/>
  <c r="F122"/>
  <c r="F151"/>
  <c r="F103"/>
  <c r="F121"/>
  <c r="F142"/>
  <c r="F136"/>
  <c r="F109"/>
  <c r="F139"/>
  <c r="F107"/>
  <c r="F129"/>
  <c r="F108"/>
  <c r="F149"/>
  <c r="F117"/>
  <c r="F138"/>
  <c r="F106"/>
  <c r="F143"/>
  <c r="F127"/>
  <c r="F111"/>
  <c r="F137"/>
  <c r="F105"/>
  <c r="F126"/>
  <c r="F144"/>
  <c r="F128"/>
  <c r="F112"/>
  <c r="F133"/>
  <c r="F135"/>
  <c r="F119"/>
  <c r="F153"/>
  <c r="F110"/>
  <c r="F152"/>
  <c r="F120"/>
  <c r="F104"/>
  <c r="F141"/>
  <c r="F130"/>
  <c r="F123"/>
  <c r="F150"/>
  <c r="F118"/>
  <c r="F140"/>
  <c r="F124"/>
  <c r="F125"/>
  <c r="F146"/>
  <c r="F114"/>
  <c r="F147"/>
  <c r="F131"/>
  <c r="F115"/>
  <c r="F145"/>
  <c r="F113"/>
  <c r="F134"/>
  <c r="F102"/>
  <c r="F148"/>
  <c r="F132"/>
  <c r="F116"/>
  <c r="F229"/>
  <c r="F213"/>
  <c r="F244"/>
  <c r="F217"/>
  <c r="F234"/>
  <c r="F214"/>
  <c r="F237"/>
  <c r="F248"/>
  <c r="F216"/>
  <c r="F238"/>
  <c r="F239"/>
  <c r="F245"/>
  <c r="F236"/>
  <c r="F220"/>
  <c r="F233"/>
  <c r="F242"/>
  <c r="F226"/>
  <c r="F243"/>
  <c r="F227"/>
  <c r="F228"/>
  <c r="F235"/>
  <c r="F219"/>
  <c r="F232"/>
  <c r="F225"/>
  <c r="F222"/>
  <c r="F218"/>
  <c r="F223"/>
  <c r="F221"/>
  <c r="F240"/>
  <c r="F224"/>
  <c r="F241"/>
  <c r="F246"/>
  <c r="F230"/>
  <c r="F247"/>
  <c r="F231"/>
  <c r="F215"/>
  <c r="F258"/>
  <c r="F277"/>
  <c r="F259"/>
  <c r="F278"/>
  <c r="F260"/>
  <c r="F263"/>
  <c r="F281"/>
  <c r="F282"/>
  <c r="F266"/>
  <c r="F250"/>
  <c r="F272"/>
  <c r="F261"/>
  <c r="F267"/>
  <c r="F251"/>
  <c r="F276"/>
  <c r="F265"/>
  <c r="F274"/>
  <c r="F252"/>
  <c r="F275"/>
  <c r="F273"/>
  <c r="F262"/>
  <c r="F264"/>
  <c r="F253"/>
  <c r="F279"/>
  <c r="F268"/>
  <c r="F256"/>
  <c r="F257"/>
  <c r="F270"/>
  <c r="F254"/>
  <c r="F280"/>
  <c r="F269"/>
  <c r="F271"/>
  <c r="F255"/>
  <c r="F249"/>
  <c r="F298"/>
  <c r="F315"/>
  <c r="F299"/>
  <c r="F312"/>
  <c r="F314"/>
  <c r="F303"/>
  <c r="F285"/>
  <c r="F318"/>
  <c r="F316"/>
  <c r="F284"/>
  <c r="F302"/>
  <c r="F307"/>
  <c r="F291"/>
  <c r="F305"/>
  <c r="F289"/>
  <c r="F320"/>
  <c r="F304"/>
  <c r="F288"/>
  <c r="F313"/>
  <c r="F297"/>
  <c r="F310"/>
  <c r="F286"/>
  <c r="F296"/>
  <c r="F319"/>
  <c r="F287"/>
  <c r="F317"/>
  <c r="F301"/>
  <c r="F306"/>
  <c r="F294"/>
  <c r="F300"/>
  <c r="F290"/>
  <c r="F311"/>
  <c r="F295"/>
  <c r="F309"/>
  <c r="F293"/>
  <c r="F308"/>
  <c r="F292"/>
  <c r="F29"/>
  <c r="F13"/>
  <c r="F22"/>
  <c r="F40"/>
  <c r="F24"/>
  <c r="F8"/>
  <c r="F18"/>
  <c r="F35"/>
  <c r="F19"/>
  <c r="F33"/>
  <c r="F17"/>
  <c r="F30"/>
  <c r="F28"/>
  <c r="F12"/>
  <c r="F26"/>
  <c r="F39"/>
  <c r="F23"/>
  <c r="F7"/>
  <c r="F37"/>
  <c r="F21"/>
  <c r="F5"/>
  <c r="F38"/>
  <c r="F6"/>
  <c r="F32"/>
  <c r="F16"/>
  <c r="F34"/>
  <c r="F27"/>
  <c r="F11"/>
  <c r="F25"/>
  <c r="F9"/>
  <c r="F14"/>
  <c r="F36"/>
  <c r="F20"/>
  <c r="F4"/>
  <c r="F10"/>
  <c r="F31"/>
  <c r="F15"/>
  <c r="E249"/>
  <c r="E283"/>
  <c r="E100"/>
  <c r="F100"/>
  <c r="E212"/>
  <c r="F212"/>
  <c r="F283"/>
  <c r="F3"/>
  <c r="E3"/>
</calcChain>
</file>

<file path=xl/sharedStrings.xml><?xml version="1.0" encoding="utf-8"?>
<sst xmlns="http://schemas.openxmlformats.org/spreadsheetml/2006/main" count="10400" uniqueCount="849">
  <si>
    <t>Baş Hakem</t>
  </si>
  <si>
    <t>Lider</t>
  </si>
  <si>
    <t>Sekreter</t>
  </si>
  <si>
    <t>Hakem</t>
  </si>
  <si>
    <t>Müsabaka 
Direktörü</t>
  </si>
  <si>
    <t xml:space="preserve">Tarih-Saat </t>
  </si>
  <si>
    <t>SIRA NO</t>
  </si>
  <si>
    <t>ADI VE SOYADI</t>
  </si>
  <si>
    <t>SONUÇ</t>
  </si>
  <si>
    <t>KLASMAN</t>
  </si>
  <si>
    <t>BRANŞ</t>
  </si>
  <si>
    <t>Sıra No</t>
  </si>
  <si>
    <t>Doğum Tarihi</t>
  </si>
  <si>
    <t>Adı ve Soyadı</t>
  </si>
  <si>
    <t>Derece</t>
  </si>
  <si>
    <t>1. SERİ</t>
  </si>
  <si>
    <t>2. SERİ</t>
  </si>
  <si>
    <t>3. SERİ</t>
  </si>
  <si>
    <t>Müsabakalar Direktörü</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</si>
  <si>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</si>
  <si>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</si>
  <si>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</si>
  <si>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</si>
  <si>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</si>
  <si>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</si>
  <si>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</si>
  <si>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</si>
  <si>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</si>
  <si>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</si>
  <si>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</si>
  <si>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</si>
  <si>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</si>
  <si>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</si>
  <si>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</si>
  <si>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</si>
  <si>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</si>
  <si>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</si>
  <si>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</si>
  <si>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</si>
  <si>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</si>
  <si>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</si>
  <si>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Türkiye Rekoru Kısaltmaları</t>
  </si>
  <si>
    <t>4. SERİ</t>
  </si>
  <si>
    <t>İLİ</t>
  </si>
  <si>
    <t>BARAJ DERECESİ</t>
  </si>
  <si>
    <t>EN İYİ DERECESİ</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</si>
  <si>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</si>
  <si>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</si>
  <si>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</si>
  <si>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</si>
  <si>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</si>
  <si>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</si>
  <si>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</si>
  <si>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</si>
  <si>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</si>
  <si>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</si>
  <si>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</si>
  <si>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</si>
  <si>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</si>
  <si>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</si>
  <si>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</si>
  <si>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</si>
  <si>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</si>
  <si>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</si>
  <si>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</si>
  <si>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</si>
  <si>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800M-4-1</t>
  </si>
  <si>
    <t>800M-4-2</t>
  </si>
  <si>
    <t>800M-4-3</t>
  </si>
  <si>
    <t>800M-4-4</t>
  </si>
  <si>
    <t>800M-4-5</t>
  </si>
  <si>
    <t>800M-4-6</t>
  </si>
  <si>
    <t>GÖĞÜS NO</t>
  </si>
  <si>
    <t>Göğüs No</t>
  </si>
  <si>
    <t>Formül</t>
  </si>
  <si>
    <t>REKOR</t>
  </si>
  <si>
    <t>Yarışma Adı :</t>
  </si>
  <si>
    <t>Yarışmanın Yapıldığı İl :</t>
  </si>
  <si>
    <t>Kategori :</t>
  </si>
  <si>
    <t>Tarih :</t>
  </si>
  <si>
    <t>Yarışma Bilgileri</t>
  </si>
  <si>
    <t>Katılan Sporcu Sayısı :</t>
  </si>
  <si>
    <t>Kayıt Listesi</t>
  </si>
  <si>
    <t>1.GÜN</t>
  </si>
  <si>
    <t>2.GÜN</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</si>
  <si>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</si>
  <si>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</si>
  <si>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</si>
  <si>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</si>
  <si>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</si>
  <si>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</si>
  <si>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</si>
  <si>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</si>
  <si>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</si>
  <si>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</si>
  <si>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</si>
  <si>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</si>
  <si>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</si>
  <si>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</si>
  <si>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</si>
  <si>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</si>
  <si>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</si>
  <si>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</si>
  <si>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</si>
  <si>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</si>
  <si>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t>TC NO</t>
  </si>
  <si>
    <t>Yüksek-1</t>
  </si>
  <si>
    <t>Yüksek-2</t>
  </si>
  <si>
    <t>Yüksek-3</t>
  </si>
  <si>
    <t>Yüksek-4</t>
  </si>
  <si>
    <t>Yüksek-5</t>
  </si>
  <si>
    <t>Yüksek-6</t>
  </si>
  <si>
    <t>Yüksek-7</t>
  </si>
  <si>
    <t>Yüksek-8</t>
  </si>
  <si>
    <t>Yüksek-9</t>
  </si>
  <si>
    <t>Yüksek-10</t>
  </si>
  <si>
    <t>Yüksek-11</t>
  </si>
  <si>
    <t>Yüksek-12</t>
  </si>
  <si>
    <t>Yüksek-13</t>
  </si>
  <si>
    <t>Yüksek-14</t>
  </si>
  <si>
    <t>Yüksek-15</t>
  </si>
  <si>
    <t>Yüksek-16</t>
  </si>
  <si>
    <t>Yüksek-17</t>
  </si>
  <si>
    <t>Yüksek-18</t>
  </si>
  <si>
    <t>Yüksek-19</t>
  </si>
  <si>
    <t>Yüksek-20</t>
  </si>
  <si>
    <t>Yüksek-21</t>
  </si>
  <si>
    <t>Yüksek-22</t>
  </si>
  <si>
    <t>Yüksek-23</t>
  </si>
  <si>
    <t>Yüksek-24</t>
  </si>
  <si>
    <t>Yüksek-25</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</si>
  <si>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</si>
  <si>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</si>
  <si>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</si>
  <si>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</si>
  <si>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</si>
  <si>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</si>
  <si>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</si>
  <si>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Gençlik ve Spor Bakanlığı
Spor Genel Müdürlüğü
Spor Faaliyetleri Daire Başkanlığı</t>
  </si>
  <si>
    <t>100 Metre</t>
  </si>
  <si>
    <t>800 Metre</t>
  </si>
  <si>
    <t>Uzun Atlama</t>
  </si>
  <si>
    <t>100M</t>
  </si>
  <si>
    <t>4X100M</t>
  </si>
  <si>
    <t>100M-1-1</t>
  </si>
  <si>
    <t>100M-1-2</t>
  </si>
  <si>
    <t>100M-1-3</t>
  </si>
  <si>
    <t>100M-1-4</t>
  </si>
  <si>
    <t>100M-1-5</t>
  </si>
  <si>
    <t>100M-1-6</t>
  </si>
  <si>
    <t>100M-1-7</t>
  </si>
  <si>
    <t>100M-1-8</t>
  </si>
  <si>
    <t>100M-2-1</t>
  </si>
  <si>
    <t>100M-2-2</t>
  </si>
  <si>
    <t>100M-2-3</t>
  </si>
  <si>
    <t>100M-2-4</t>
  </si>
  <si>
    <t>100M-2-5</t>
  </si>
  <si>
    <t>100M-2-6</t>
  </si>
  <si>
    <t>100M-2-7</t>
  </si>
  <si>
    <t>100M-2-8</t>
  </si>
  <si>
    <t>100M-3-1</t>
  </si>
  <si>
    <t>100M-3-2</t>
  </si>
  <si>
    <t>100M-3-3</t>
  </si>
  <si>
    <t>100M-3-4</t>
  </si>
  <si>
    <t>100M-3-5</t>
  </si>
  <si>
    <t>100M-3-6</t>
  </si>
  <si>
    <t>100M-3-7</t>
  </si>
  <si>
    <t>100M-3-8</t>
  </si>
  <si>
    <t>100M-4-1</t>
  </si>
  <si>
    <t>100M-4-2</t>
  </si>
  <si>
    <t>100M-4-3</t>
  </si>
  <si>
    <t>100M-4-4</t>
  </si>
  <si>
    <t>100M-4-5</t>
  </si>
  <si>
    <t>100M-4-6</t>
  </si>
  <si>
    <t>100M-4-7</t>
  </si>
  <si>
    <t>100M-4-8</t>
  </si>
  <si>
    <t>OKULU</t>
  </si>
  <si>
    <t>Okulu</t>
  </si>
  <si>
    <t>UZUN-1</t>
  </si>
  <si>
    <t>UZUN-2</t>
  </si>
  <si>
    <t>UZUN-3</t>
  </si>
  <si>
    <t>UZUN-4</t>
  </si>
  <si>
    <t>UZUN-5</t>
  </si>
  <si>
    <t>UZUN-6</t>
  </si>
  <si>
    <t>UZUN-7</t>
  </si>
  <si>
    <t>UZUN-8</t>
  </si>
  <si>
    <t>UZUN-9</t>
  </si>
  <si>
    <t>UZUN-10</t>
  </si>
  <si>
    <t>UZUN-11</t>
  </si>
  <si>
    <t>UZUN-12</t>
  </si>
  <si>
    <t>UZUN-13</t>
  </si>
  <si>
    <t>UZUN-14</t>
  </si>
  <si>
    <t>UZUN-15</t>
  </si>
  <si>
    <t>UZUN-16</t>
  </si>
  <si>
    <t>UZUN-17</t>
  </si>
  <si>
    <t>UZUN-18</t>
  </si>
  <si>
    <t>UZUN-19</t>
  </si>
  <si>
    <t>UZUN-20</t>
  </si>
  <si>
    <t>UZUN-21</t>
  </si>
  <si>
    <t>UZUN-22</t>
  </si>
  <si>
    <t>UZUN-23</t>
  </si>
  <si>
    <t>UZUN-24</t>
  </si>
  <si>
    <t>UZUN-25</t>
  </si>
  <si>
    <t>UZUN-26</t>
  </si>
  <si>
    <t>UZUN-27</t>
  </si>
  <si>
    <t>UZUN-28</t>
  </si>
  <si>
    <t>UZUN-29</t>
  </si>
  <si>
    <t>UZUN-30</t>
  </si>
  <si>
    <t>UZUN-31</t>
  </si>
  <si>
    <t>UZUN-32</t>
  </si>
  <si>
    <t>UZUN-33</t>
  </si>
  <si>
    <t>800M-1-7</t>
  </si>
  <si>
    <t>800M-1-8</t>
  </si>
  <si>
    <t>800M-1-9</t>
  </si>
  <si>
    <t>800M-1-10</t>
  </si>
  <si>
    <t>800M-1-11</t>
  </si>
  <si>
    <t>800M-1-12</t>
  </si>
  <si>
    <t>800M-2-7</t>
  </si>
  <si>
    <t>800M-2-8</t>
  </si>
  <si>
    <t>800M-2-9</t>
  </si>
  <si>
    <t>800M-2-10</t>
  </si>
  <si>
    <t>800M-2-11</t>
  </si>
  <si>
    <t>800M-2-12</t>
  </si>
  <si>
    <t>800M-3-7</t>
  </si>
  <si>
    <t>800M-3-8</t>
  </si>
  <si>
    <t>800M-3-9</t>
  </si>
  <si>
    <t>800M-3-10</t>
  </si>
  <si>
    <t>800M-3-11</t>
  </si>
  <si>
    <t>800M-3-12</t>
  </si>
  <si>
    <t>800M-4-7</t>
  </si>
  <si>
    <t>800M-4-8</t>
  </si>
  <si>
    <t>800M-4-9</t>
  </si>
  <si>
    <t>800M-4-10</t>
  </si>
  <si>
    <t>800M-4-11</t>
  </si>
  <si>
    <t>800M-4-12</t>
  </si>
  <si>
    <t>4X100M-1-1</t>
  </si>
  <si>
    <t>4X100M-1-2</t>
  </si>
  <si>
    <t>4X100M-1-3</t>
  </si>
  <si>
    <t>4X100M-1-4</t>
  </si>
  <si>
    <t>4X100M-1-5</t>
  </si>
  <si>
    <t>4X100M-1-6</t>
  </si>
  <si>
    <t>4X100M-1-7</t>
  </si>
  <si>
    <t>4X100M-1-8</t>
  </si>
  <si>
    <t>4X100M-2-1</t>
  </si>
  <si>
    <t>4X100M-2-2</t>
  </si>
  <si>
    <t>4X100M-2-3</t>
  </si>
  <si>
    <t>4X100M-2-4</t>
  </si>
  <si>
    <t>4X100M-2-5</t>
  </si>
  <si>
    <t>4X100M-2-6</t>
  </si>
  <si>
    <t>4X100M-2-7</t>
  </si>
  <si>
    <t>4X100M-2-8</t>
  </si>
  <si>
    <t>Genel Puan Durumu</t>
  </si>
  <si>
    <t>100 METRE</t>
  </si>
  <si>
    <t>Start Kontrol</t>
  </si>
  <si>
    <t>YÜKSEK ATLAMA</t>
  </si>
  <si>
    <t>800 METRE</t>
  </si>
  <si>
    <t>UZUN ATLAMA</t>
  </si>
  <si>
    <t>4X100 METRE</t>
  </si>
  <si>
    <t>SIRA</t>
  </si>
  <si>
    <t>1.GÜN PUAN</t>
  </si>
  <si>
    <t>2.GÜN PUAN</t>
  </si>
  <si>
    <t>GENEL PUAN</t>
  </si>
  <si>
    <t>Puan</t>
  </si>
  <si>
    <t>START KONTROL</t>
  </si>
  <si>
    <t>100 metre</t>
  </si>
  <si>
    <t>Yıldız Kızlar</t>
  </si>
  <si>
    <t>1500 Metre</t>
  </si>
  <si>
    <t>1500M-1-1</t>
  </si>
  <si>
    <t>1500M-1-2</t>
  </si>
  <si>
    <t>1500M-1-3</t>
  </si>
  <si>
    <t>1500M-1-4</t>
  </si>
  <si>
    <t>1500M-1-5</t>
  </si>
  <si>
    <t>1500M-1-6</t>
  </si>
  <si>
    <t>1500M-1-7</t>
  </si>
  <si>
    <t>1500M-1-8</t>
  </si>
  <si>
    <t>1500M-1-9</t>
  </si>
  <si>
    <t>1500M-1-10</t>
  </si>
  <si>
    <t>1500M-1-11</t>
  </si>
  <si>
    <t>1500M-1-12</t>
  </si>
  <si>
    <t>1500M-2-1</t>
  </si>
  <si>
    <t>1500M-2-2</t>
  </si>
  <si>
    <t>1500M-2-3</t>
  </si>
  <si>
    <t>1500M-2-4</t>
  </si>
  <si>
    <t>1500M-2-5</t>
  </si>
  <si>
    <t>1500M-2-6</t>
  </si>
  <si>
    <t>1500M-2-7</t>
  </si>
  <si>
    <t>1500M-2-8</t>
  </si>
  <si>
    <t>1500M-2-9</t>
  </si>
  <si>
    <t>1500M-2-10</t>
  </si>
  <si>
    <t>1500M-2-11</t>
  </si>
  <si>
    <t>1500M-2-12</t>
  </si>
  <si>
    <t>1500M-3-1</t>
  </si>
  <si>
    <t>1500M-3-2</t>
  </si>
  <si>
    <t>1500M-3-3</t>
  </si>
  <si>
    <t>1500M-3-4</t>
  </si>
  <si>
    <t>1500M-3-5</t>
  </si>
  <si>
    <t>1500M-3-6</t>
  </si>
  <si>
    <t>1500M-3-7</t>
  </si>
  <si>
    <t>1500M-3-8</t>
  </si>
  <si>
    <t>1500M-3-9</t>
  </si>
  <si>
    <t>1500M-3-10</t>
  </si>
  <si>
    <t>1500M-3-11</t>
  </si>
  <si>
    <t>1500M-3-12</t>
  </si>
  <si>
    <t>1500M-4-1</t>
  </si>
  <si>
    <t>1500M-4-2</t>
  </si>
  <si>
    <t>1500M-4-3</t>
  </si>
  <si>
    <t>1500M-4-4</t>
  </si>
  <si>
    <t>1500M-4-5</t>
  </si>
  <si>
    <t>1500M-4-6</t>
  </si>
  <si>
    <t>1500M-4-7</t>
  </si>
  <si>
    <t>1500M-4-8</t>
  </si>
  <si>
    <t>1500M-4-9</t>
  </si>
  <si>
    <t>1500M-4-10</t>
  </si>
  <si>
    <t>1500M-4-11</t>
  </si>
  <si>
    <t>1500M-4-12</t>
  </si>
  <si>
    <t>100 Metre Engelli</t>
  </si>
  <si>
    <t>100M.ENG-1-1</t>
  </si>
  <si>
    <t>100M.ENG-1-2</t>
  </si>
  <si>
    <t>100M.ENG-1-3</t>
  </si>
  <si>
    <t>100M.ENG-1-4</t>
  </si>
  <si>
    <t>100M.ENG-1-5</t>
  </si>
  <si>
    <t>100M.ENG-1-6</t>
  </si>
  <si>
    <t>100M.ENG-1-7</t>
  </si>
  <si>
    <t>100M.ENG-1-8</t>
  </si>
  <si>
    <t>100M.ENG-2-1</t>
  </si>
  <si>
    <t>100M.ENG-2-2</t>
  </si>
  <si>
    <t>100M.ENG-2-3</t>
  </si>
  <si>
    <t>100M.ENG-2-4</t>
  </si>
  <si>
    <t>100M.ENG-2-5</t>
  </si>
  <si>
    <t>100M.ENG-2-6</t>
  </si>
  <si>
    <t>100M.ENG-2-7</t>
  </si>
  <si>
    <t>100M.ENG-2-8</t>
  </si>
  <si>
    <t>100M.ENG-3-1</t>
  </si>
  <si>
    <t>100M.ENG-3-2</t>
  </si>
  <si>
    <t>100M.ENG-3-3</t>
  </si>
  <si>
    <t>100M.ENG-3-4</t>
  </si>
  <si>
    <t>100M.ENG-3-5</t>
  </si>
  <si>
    <t>100M.ENG-3-6</t>
  </si>
  <si>
    <t>100M.ENG-3-7</t>
  </si>
  <si>
    <t>100M.ENG-3-8</t>
  </si>
  <si>
    <t>100M.ENG-4-1</t>
  </si>
  <si>
    <t>100M.ENG-4-2</t>
  </si>
  <si>
    <t>100M.ENG-4-3</t>
  </si>
  <si>
    <t>100M.ENG-4-4</t>
  </si>
  <si>
    <t>100M.ENG-4-5</t>
  </si>
  <si>
    <t>100M.ENG-4-6</t>
  </si>
  <si>
    <t>100M.ENG-4-7</t>
  </si>
  <si>
    <t>100M.ENG-4-8</t>
  </si>
  <si>
    <t>100M.ENG</t>
  </si>
  <si>
    <t>1500M</t>
  </si>
  <si>
    <t>Gülle Atma</t>
  </si>
  <si>
    <t>GÜLLE</t>
  </si>
  <si>
    <t>300 Metre</t>
  </si>
  <si>
    <t>300M-1-1</t>
  </si>
  <si>
    <t>300M-1-2</t>
  </si>
  <si>
    <t>300M-1-3</t>
  </si>
  <si>
    <t>300M-1-4</t>
  </si>
  <si>
    <t>300M-1-5</t>
  </si>
  <si>
    <t>300M-1-6</t>
  </si>
  <si>
    <t>300M-1-7</t>
  </si>
  <si>
    <t>300M-1-8</t>
  </si>
  <si>
    <t>300M-2-1</t>
  </si>
  <si>
    <t>300M-2-2</t>
  </si>
  <si>
    <t>300M-2-3</t>
  </si>
  <si>
    <t>300M-2-4</t>
  </si>
  <si>
    <t>300M-2-5</t>
  </si>
  <si>
    <t>300M-2-6</t>
  </si>
  <si>
    <t>300M-2-7</t>
  </si>
  <si>
    <t>300M-2-8</t>
  </si>
  <si>
    <t>300M-3-1</t>
  </si>
  <si>
    <t>300M-3-2</t>
  </si>
  <si>
    <t>300M-3-3</t>
  </si>
  <si>
    <t>300M-3-4</t>
  </si>
  <si>
    <t>300M-3-5</t>
  </si>
  <si>
    <t>300M-3-6</t>
  </si>
  <si>
    <t>300M-3-7</t>
  </si>
  <si>
    <t>300M-3-8</t>
  </si>
  <si>
    <t>300M-4-1</t>
  </si>
  <si>
    <t>300M-4-2</t>
  </si>
  <si>
    <t>300M-4-3</t>
  </si>
  <si>
    <t>300M-4-4</t>
  </si>
  <si>
    <t>300M-4-5</t>
  </si>
  <si>
    <t>300M-4-6</t>
  </si>
  <si>
    <t>300M-4-7</t>
  </si>
  <si>
    <t>300M-4-8</t>
  </si>
  <si>
    <t>300M</t>
  </si>
  <si>
    <t>DİSK</t>
  </si>
  <si>
    <t>CİRİT</t>
  </si>
  <si>
    <t>Disk Atma</t>
  </si>
  <si>
    <t>Cirit Atma</t>
  </si>
  <si>
    <t>DİSK-1</t>
  </si>
  <si>
    <t>DİSK-2</t>
  </si>
  <si>
    <t>DİSK-3</t>
  </si>
  <si>
    <t>DİSK-4</t>
  </si>
  <si>
    <t>DİSK-5</t>
  </si>
  <si>
    <t>DİSK-6</t>
  </si>
  <si>
    <t>DİSK-7</t>
  </si>
  <si>
    <t>DİSK-8</t>
  </si>
  <si>
    <t>DİSK-9</t>
  </si>
  <si>
    <t>DİSK-10</t>
  </si>
  <si>
    <t>DİSK-11</t>
  </si>
  <si>
    <t>DİSK-12</t>
  </si>
  <si>
    <t>DİSK-13</t>
  </si>
  <si>
    <t>DİSK-14</t>
  </si>
  <si>
    <t>DİSK-15</t>
  </si>
  <si>
    <t>DİSK-16</t>
  </si>
  <si>
    <t>DİSK-17</t>
  </si>
  <si>
    <t>DİSK-18</t>
  </si>
  <si>
    <t>DİSK-19</t>
  </si>
  <si>
    <t>DİSK-20</t>
  </si>
  <si>
    <t>DİSK-21</t>
  </si>
  <si>
    <t>DİSK-22</t>
  </si>
  <si>
    <t>DİSK-23</t>
  </si>
  <si>
    <t>DİSK-24</t>
  </si>
  <si>
    <t>DİSK-25</t>
  </si>
  <si>
    <t>DİSK-26</t>
  </si>
  <si>
    <t>DİSK-27</t>
  </si>
  <si>
    <t>DİSK-28</t>
  </si>
  <si>
    <t>DİSK-29</t>
  </si>
  <si>
    <t>DİSK-30</t>
  </si>
  <si>
    <t>DİSK-31</t>
  </si>
  <si>
    <t>DİSK-32</t>
  </si>
  <si>
    <t>DİSK-33</t>
  </si>
  <si>
    <t>DİSK-34</t>
  </si>
  <si>
    <t>DİSK-35</t>
  </si>
  <si>
    <t>DİSK-36</t>
  </si>
  <si>
    <t>DİSK-37</t>
  </si>
  <si>
    <t>DİSK-38</t>
  </si>
  <si>
    <t>DİSK-39</t>
  </si>
  <si>
    <t>DİSK-40</t>
  </si>
  <si>
    <t>CİRİT-1</t>
  </si>
  <si>
    <t>CİRİT-2</t>
  </si>
  <si>
    <t>CİRİT-3</t>
  </si>
  <si>
    <t>CİRİT-4</t>
  </si>
  <si>
    <t>CİRİT-5</t>
  </si>
  <si>
    <t>CİRİT-6</t>
  </si>
  <si>
    <t>CİRİT-7</t>
  </si>
  <si>
    <t>CİRİT-8</t>
  </si>
  <si>
    <t>CİRİT-9</t>
  </si>
  <si>
    <t>CİRİT-10</t>
  </si>
  <si>
    <t>CİRİT-11</t>
  </si>
  <si>
    <t>CİRİT-12</t>
  </si>
  <si>
    <t>CİRİT-13</t>
  </si>
  <si>
    <t>CİRİT-14</t>
  </si>
  <si>
    <t>CİRİT-15</t>
  </si>
  <si>
    <t>CİRİT-16</t>
  </si>
  <si>
    <t>CİRİT-17</t>
  </si>
  <si>
    <t>CİRİT-18</t>
  </si>
  <si>
    <t>CİRİT-19</t>
  </si>
  <si>
    <t>CİRİT-20</t>
  </si>
  <si>
    <t>CİRİT-21</t>
  </si>
  <si>
    <t>CİRİT-22</t>
  </si>
  <si>
    <t>CİRİT-23</t>
  </si>
  <si>
    <t>CİRİT-24</t>
  </si>
  <si>
    <t>CİRİT-25</t>
  </si>
  <si>
    <t>CİRİT-26</t>
  </si>
  <si>
    <t>CİRİT-27</t>
  </si>
  <si>
    <t>CİRİT-28</t>
  </si>
  <si>
    <t>CİRİT-29</t>
  </si>
  <si>
    <t>CİRİT-30</t>
  </si>
  <si>
    <t>CİRİT-31</t>
  </si>
  <si>
    <t>CİRİT-32</t>
  </si>
  <si>
    <t>CİRİT-33</t>
  </si>
  <si>
    <t>CİRİT-34</t>
  </si>
  <si>
    <t>CİRİT-35</t>
  </si>
  <si>
    <t>CİRİT-36</t>
  </si>
  <si>
    <t>CİRİT-37</t>
  </si>
  <si>
    <t>CİRİT-38</t>
  </si>
  <si>
    <t>CİRİT-39</t>
  </si>
  <si>
    <t>CİRİT-40</t>
  </si>
  <si>
    <t>100 METRE ENGELLİ</t>
  </si>
  <si>
    <t>1500 METRE</t>
  </si>
  <si>
    <t>GÜLLE ATMA</t>
  </si>
  <si>
    <t>GÜLLE-1</t>
  </si>
  <si>
    <t>GÜLLE-2</t>
  </si>
  <si>
    <t>GÜLLE-3</t>
  </si>
  <si>
    <t>GÜLLE-4</t>
  </si>
  <si>
    <t>GÜLLE-5</t>
  </si>
  <si>
    <t>GÜLLE-6</t>
  </si>
  <si>
    <t>GÜLLE-7</t>
  </si>
  <si>
    <t>GÜLLE-8</t>
  </si>
  <si>
    <t>GÜLLE-9</t>
  </si>
  <si>
    <t>GÜLLE-10</t>
  </si>
  <si>
    <t>GÜLLE-11</t>
  </si>
  <si>
    <t>GÜLLE-12</t>
  </si>
  <si>
    <t>GÜLLE-13</t>
  </si>
  <si>
    <t>GÜLLE-14</t>
  </si>
  <si>
    <t>GÜLLE-15</t>
  </si>
  <si>
    <t>GÜLLE-16</t>
  </si>
  <si>
    <t>GÜLLE-17</t>
  </si>
  <si>
    <t>GÜLLE-18</t>
  </si>
  <si>
    <t>GÜLLE-19</t>
  </si>
  <si>
    <t>GÜLLE-20</t>
  </si>
  <si>
    <t>GÜLLE-21</t>
  </si>
  <si>
    <t>GÜLLE-22</t>
  </si>
  <si>
    <t>GÜLLE-23</t>
  </si>
  <si>
    <t>GÜLLE-24</t>
  </si>
  <si>
    <t>GÜLLE-25</t>
  </si>
  <si>
    <t>GÜLLE-26</t>
  </si>
  <si>
    <t>GÜLLE-27</t>
  </si>
  <si>
    <t>GÜLLE-28</t>
  </si>
  <si>
    <t>GÜLLE-29</t>
  </si>
  <si>
    <t>GÜLLE-30</t>
  </si>
  <si>
    <t>GÜLLE-31</t>
  </si>
  <si>
    <t>GÜLLE-32</t>
  </si>
  <si>
    <t>GÜLLE-33</t>
  </si>
  <si>
    <t>GÜLLE-34</t>
  </si>
  <si>
    <t>GÜLLE-35</t>
  </si>
  <si>
    <t>GÜLLE-36</t>
  </si>
  <si>
    <t>GÜLLE-37</t>
  </si>
  <si>
    <t>GÜLLE-38</t>
  </si>
  <si>
    <t>GÜLLE-39</t>
  </si>
  <si>
    <t>GÜLLE-40</t>
  </si>
  <si>
    <t>300 METRE</t>
  </si>
  <si>
    <t>DİSK ATMA</t>
  </si>
  <si>
    <t>CİRİT ATMA</t>
  </si>
  <si>
    <t>100 METRE ENGEL</t>
  </si>
  <si>
    <t>GENEL PUAN TABLOSU 1.GÜN</t>
  </si>
  <si>
    <t>GENEL PUAN TABLOSU 2.GÜN</t>
  </si>
  <si>
    <t>1.GÜN YILDIZ KIZLAR START LİSTELERİ</t>
  </si>
  <si>
    <t>2.GÜN YILDIZ KIZLAR START LİSTELERİ</t>
  </si>
  <si>
    <t>PİST</t>
  </si>
  <si>
    <t>Rüzgar:</t>
  </si>
  <si>
    <t>RÜZGAR</t>
  </si>
  <si>
    <t>A  T  M  A  L  A  R</t>
  </si>
  <si>
    <t>Yüksek Atlama</t>
  </si>
  <si>
    <t>4X100 METRE BAYRAK</t>
  </si>
  <si>
    <t>GENÇ VE YILDIZ KIZLAR PUAN TABLOSU</t>
  </si>
  <si>
    <t>ATLAMALAR</t>
  </si>
  <si>
    <t>ATMALAR</t>
  </si>
  <si>
    <t>100m</t>
  </si>
  <si>
    <t>200m</t>
  </si>
  <si>
    <t>300m
Yıldız</t>
  </si>
  <si>
    <t>100m 
Engelli</t>
  </si>
  <si>
    <t xml:space="preserve">300m
Engelli </t>
  </si>
  <si>
    <t>800m</t>
  </si>
  <si>
    <t>1500m</t>
  </si>
  <si>
    <t>Yüksek</t>
  </si>
  <si>
    <t>Uzun</t>
  </si>
  <si>
    <t>Üçadım</t>
  </si>
  <si>
    <t>Sırık</t>
  </si>
  <si>
    <t>Gülle</t>
  </si>
  <si>
    <t>Disk</t>
  </si>
  <si>
    <t>Cirit</t>
  </si>
  <si>
    <t>4X100M
Yıldız</t>
  </si>
  <si>
    <t>İsveç
Bayrak</t>
  </si>
  <si>
    <t>300 m</t>
  </si>
  <si>
    <t xml:space="preserve">Celal kayaöz gaziantep </t>
  </si>
  <si>
    <t>0</t>
  </si>
  <si>
    <t>Elektronik Kronometre</t>
  </si>
  <si>
    <t>YTR : Yıldızlar Türkiye Rekoru</t>
  </si>
  <si>
    <t>GTR : Gençler Türkiye Rekoru</t>
  </si>
  <si>
    <t>-</t>
  </si>
  <si>
    <t>Katılan Takım Sayısı :</t>
  </si>
  <si>
    <t>İREM KARACAOĞLAN</t>
  </si>
  <si>
    <t>ADANA DERVİŞLER ORTAOKULU</t>
  </si>
  <si>
    <t>DİLARA ÇİFTÇİ</t>
  </si>
  <si>
    <t>SEDA PINAR</t>
  </si>
  <si>
    <t>ESRA BARAN</t>
  </si>
  <si>
    <t>KADER ÇAKIR</t>
  </si>
  <si>
    <t>SEVGİ PINAR</t>
  </si>
  <si>
    <t>03.06.2001-</t>
  </si>
  <si>
    <t>HİLAYDA ARSLAN</t>
  </si>
  <si>
    <t>BALIKESİR ERDEK 18 EYLÜL ORTAOKULU</t>
  </si>
  <si>
    <t>18.03.2000-</t>
  </si>
  <si>
    <t>ALEYNA ÇAKMAK</t>
  </si>
  <si>
    <t>07.07.2000-</t>
  </si>
  <si>
    <t>RÜMEYSA ÖZTÜRK</t>
  </si>
  <si>
    <t>01.01.2000-</t>
  </si>
  <si>
    <t>CANSU SARI</t>
  </si>
  <si>
    <t>16.03.2000-</t>
  </si>
  <si>
    <t>BUSE ÖZEL</t>
  </si>
  <si>
    <t>28.02.2001-</t>
  </si>
  <si>
    <t>SENA KAYNAR</t>
  </si>
  <si>
    <t>03,07,2000</t>
  </si>
  <si>
    <t>LEYLA YANARDAĞ</t>
  </si>
  <si>
    <t>BURSA PANAYIR ORTAOKULU</t>
  </si>
  <si>
    <t>20,11,2000</t>
  </si>
  <si>
    <t>MERVE KAPLAN</t>
  </si>
  <si>
    <t>18,04,2001</t>
  </si>
  <si>
    <t>ÖZNUR GÜLEN</t>
  </si>
  <si>
    <t>07,02,2000</t>
  </si>
  <si>
    <t>RÜMEYSA ÖKDEM</t>
  </si>
  <si>
    <t>01,01,2001</t>
  </si>
  <si>
    <t>HİLALGÜL ŞİMŞEK</t>
  </si>
  <si>
    <t>28,03,2000</t>
  </si>
  <si>
    <t>SARAY ÇETİN</t>
  </si>
  <si>
    <t xml:space="preserve">ÖZNUR GÜLEN </t>
  </si>
  <si>
    <t>MERYEM KOÇ</t>
  </si>
  <si>
    <t>ÇANKIRI-İSMET İNÖNÜ O.O.</t>
  </si>
  <si>
    <t>ÖZLEM IRMAK</t>
  </si>
  <si>
    <t>KIZILIRMAK KARDELEN YILDIZ</t>
  </si>
  <si>
    <t>YASEMİN ÇIRAK</t>
  </si>
  <si>
    <t>BETÜL UZUN</t>
  </si>
  <si>
    <t>NAGİHAN KARA</t>
  </si>
  <si>
    <t>BEYZA EFE</t>
  </si>
  <si>
    <t>SEMANUR EFE</t>
  </si>
  <si>
    <t>DİYARBAKIR YAHYA KEMAL BEYATLI İ.O</t>
  </si>
  <si>
    <t>GAMZE BEKTAŞ</t>
  </si>
  <si>
    <t>MEDİNE SARIYEL</t>
  </si>
  <si>
    <t>BUHAR ALAY</t>
  </si>
  <si>
    <t>HELİN KARACADAĞ</t>
  </si>
  <si>
    <t>TUBA AKALAN</t>
  </si>
  <si>
    <t>ZELAL ASLAN</t>
  </si>
  <si>
    <t>16,02,2000</t>
  </si>
  <si>
    <t>CEYDA GÜLENGÜL</t>
  </si>
  <si>
    <t>ELAZIĞ-MEZRE ORTAOKULU</t>
  </si>
  <si>
    <t>15,03,2000</t>
  </si>
  <si>
    <t>H.DİLARA ALBAYRAK</t>
  </si>
  <si>
    <t>21,07,2000</t>
  </si>
  <si>
    <t>MELTEM NUR BAL</t>
  </si>
  <si>
    <t>21,01,2000</t>
  </si>
  <si>
    <t>YASEMİN TAŞ</t>
  </si>
  <si>
    <t>03,05,2001</t>
  </si>
  <si>
    <t>NAZİRE İNANLI</t>
  </si>
  <si>
    <t>24,04,2000</t>
  </si>
  <si>
    <t>CANSU YILDIRIM</t>
  </si>
  <si>
    <t>20,10,2001</t>
  </si>
  <si>
    <t>ZÜLAL ARSLAN</t>
  </si>
  <si>
    <t>10,03,2000</t>
  </si>
  <si>
    <t>ŞÜHEDA BOYDAK</t>
  </si>
  <si>
    <t>23,06,2000</t>
  </si>
  <si>
    <t>MELİKE ATEŞ</t>
  </si>
  <si>
    <t>17,10,2000</t>
  </si>
  <si>
    <t>KÜBRA ECE ERTURAL</t>
  </si>
  <si>
    <t>ECENAZ KARA</t>
  </si>
  <si>
    <t>ESKİŞEHİR-ŞEHİT ALİ GAFFAR OKKAN ORTAOKULU</t>
  </si>
  <si>
    <t>ESRA AKSOY</t>
  </si>
  <si>
    <t>TUĞBA AKDOĞAN</t>
  </si>
  <si>
    <t>MERVE AYHAN</t>
  </si>
  <si>
    <t>FADİME GÜL ŞEN</t>
  </si>
  <si>
    <t>ESRANUR YILDIRIM</t>
  </si>
  <si>
    <t>ZEYNEP PUSATLI</t>
  </si>
  <si>
    <t>SEMA TUNÇEL</t>
  </si>
  <si>
    <t>ŞEVİN KARATAY</t>
  </si>
  <si>
    <t>Gülüzar ÇOBANOĞLU</t>
  </si>
  <si>
    <t>Giresun Eynesil Şht.Şahin Abanoz Orta Okulu</t>
  </si>
  <si>
    <t>Neslihan AYDIN</t>
  </si>
  <si>
    <t>Pınar GÖDEK</t>
  </si>
  <si>
    <t>Dilara KÜÇÜK</t>
  </si>
  <si>
    <t>Merve Birsu TEMEL</t>
  </si>
  <si>
    <t>Esra ABANOZ</t>
  </si>
  <si>
    <t>Cemil ÇAL</t>
  </si>
  <si>
    <t>Kevser KARA</t>
  </si>
  <si>
    <t>RÜYANUR TOKAÇ</t>
  </si>
  <si>
    <t>İSTANBUL-PAŞABAHÇE O.O</t>
  </si>
  <si>
    <t>ŞEYMANUR ÇOŞKUN</t>
  </si>
  <si>
    <t>MELİSA OBUZ</t>
  </si>
  <si>
    <t>İ.ZEHRA KARABABA</t>
  </si>
  <si>
    <t>DERYA GÜLDAL</t>
  </si>
  <si>
    <t>BUKET USTA</t>
  </si>
  <si>
    <t>PINAR ATUK</t>
  </si>
  <si>
    <t>İSTANBUL SULTANBEYLİ MEVLANA ORTA OKULU</t>
  </si>
  <si>
    <t>ZEHRA ERHAN</t>
  </si>
  <si>
    <t>TUĞBA YAĞIŞAN</t>
  </si>
  <si>
    <t>ŞEYMANUR PATLAR</t>
  </si>
  <si>
    <t>TÜRKAN ÇELİK</t>
  </si>
  <si>
    <t>GÜLSEVEN KILINÇ</t>
  </si>
  <si>
    <t>18,07,2000</t>
  </si>
  <si>
    <t>ÇAĞLANUR DALKILIÇ</t>
  </si>
  <si>
    <t>İZMİR-KARŞIYAKA SELÇUK YAŞAR O.O.</t>
  </si>
  <si>
    <t>16,05,2000</t>
  </si>
  <si>
    <t>BERİVAN YETGİL</t>
  </si>
  <si>
    <t>10,06,2000</t>
  </si>
  <si>
    <t>AYLİN BENGÜ</t>
  </si>
  <si>
    <t>01,01,2000</t>
  </si>
  <si>
    <t>NURSENA ŞENGÖZ</t>
  </si>
  <si>
    <t>23,09,2000</t>
  </si>
  <si>
    <t>DENİZ ZEYNEP YILMA</t>
  </si>
  <si>
    <t>19,02,2000</t>
  </si>
  <si>
    <t>ÖZGE SAK</t>
  </si>
  <si>
    <t>BUSE VURAL</t>
  </si>
  <si>
    <t>HAVVA HÜDAN</t>
  </si>
  <si>
    <t>KKTC YAKINDOĞU KOLEJİ</t>
  </si>
  <si>
    <t>NEZİHAT DOYGUNEL</t>
  </si>
  <si>
    <t>MİLENAY GÜNSOY</t>
  </si>
  <si>
    <t>MİSENGABU M. MBUYAMBA</t>
  </si>
  <si>
    <t>SUDE KADIOĞLU</t>
  </si>
  <si>
    <t>ZELİHA ERSÖZ</t>
  </si>
  <si>
    <t>SELMA NEŞE</t>
  </si>
  <si>
    <t>SUAY BEDEOĞLU</t>
  </si>
  <si>
    <t>MELİSSA KALE</t>
  </si>
  <si>
    <t>MERSİN- SİLİFKE ATATÜRK ORTA OKULU</t>
  </si>
  <si>
    <t>BESTE GÜLLECİ</t>
  </si>
  <si>
    <t>SİMGE YILDIZ</t>
  </si>
  <si>
    <t>GÜLEYCAN YILDIZ</t>
  </si>
  <si>
    <t>GÜLCAN KARABULUT</t>
  </si>
  <si>
    <t>CEREN ŞAHİN</t>
  </si>
  <si>
    <t>ŞÜKRAN GEZER</t>
  </si>
  <si>
    <t>ESRA DİKMENTEPE</t>
  </si>
  <si>
    <t>MUĞLA  DALAMAN CUMHURİYET O.O.</t>
  </si>
  <si>
    <t>KARDELEN YILDIZ</t>
  </si>
  <si>
    <t>MELİS ÇELİKTEN</t>
  </si>
  <si>
    <t>SILA SOYSÜLLÜ</t>
  </si>
  <si>
    <t>BETÜL ŞAHİN</t>
  </si>
  <si>
    <t>ELÇİN TOKTAKAYA</t>
  </si>
  <si>
    <t xml:space="preserve">
YAREN POLAT
</t>
  </si>
  <si>
    <t>HAVVANUR DEMİR</t>
  </si>
  <si>
    <t>SAMSUN-CANİK TEVFİK İLERİ(KOCATEPE)O.OKULU</t>
  </si>
  <si>
    <t>FİLİZ KARAKOÇ</t>
  </si>
  <si>
    <t>ŞEKER EROĞLU</t>
  </si>
  <si>
    <t>ECENUR GÜRE</t>
  </si>
  <si>
    <t>RUMEYSA YILMAZ</t>
  </si>
  <si>
    <t>BURCU HAMURCUOĞLU</t>
  </si>
  <si>
    <t>SELİN ÖZTÜRK</t>
  </si>
  <si>
    <t>KEZİBAN KARABULUT</t>
  </si>
  <si>
    <t>SİVAS-YILDIZELİ ATATÜRK ORTAOKULU</t>
  </si>
  <si>
    <t>SEDANUR GÜLHAN</t>
  </si>
  <si>
    <t>KADER LALE</t>
  </si>
  <si>
    <t>BAĞDAGÜL HASDEMİR</t>
  </si>
  <si>
    <t>BETÜL EKİCİ</t>
  </si>
  <si>
    <t>BİLGENUR ÇINAR</t>
  </si>
  <si>
    <t>HASRET YEMEN</t>
  </si>
  <si>
    <t>MİZGİN AY (F)</t>
  </si>
  <si>
    <t>BEYPAZARI FERDİ</t>
  </si>
  <si>
    <t>EYMEN MUSAOĞLU (F)</t>
  </si>
  <si>
    <t>Ö.M.M.TETİKOL ORTAOKULU</t>
  </si>
  <si>
    <t>MELİSA ŞİMŞEK (F)</t>
  </si>
  <si>
    <t>M.E.V DUMLUPINAR ORTAOKULU</t>
  </si>
  <si>
    <t>BEGÜM KURHAN (F)</t>
  </si>
  <si>
    <t>KAZIM KARABEKİR ORTAOKULU</t>
  </si>
  <si>
    <t>BAŞAK GÜL (F)</t>
  </si>
  <si>
    <t>ÜMRANİYE AHMET YAVUZ ORTAOKULU</t>
  </si>
  <si>
    <t>BAŞAK ERGÜN (F)</t>
  </si>
  <si>
    <t>KIBRIS ŞEHİTLERİ ORTAOKULU</t>
  </si>
  <si>
    <t>MELİKE MALKOÇ (F)</t>
  </si>
  <si>
    <t>YAYLA ORTAOKULU</t>
  </si>
  <si>
    <t>BENSU VAROL (F)</t>
  </si>
  <si>
    <t>ÇORLU ORTAOKULU</t>
  </si>
  <si>
    <t>GAMZE ÇELİK (F)</t>
  </si>
  <si>
    <t>50.YIL ORTAOKULU</t>
  </si>
  <si>
    <t>NEFİSE KARATAY (F)</t>
  </si>
  <si>
    <t>BATI ANADOLU ÇİMENTO ORTAOKULU</t>
  </si>
  <si>
    <t>ŞEVVAL AYAZ (F)</t>
  </si>
  <si>
    <t>ÇAĞDAŞKENT İLKÖĞRETİMOKULU</t>
  </si>
  <si>
    <t>SILANUR BİÇER (F)</t>
  </si>
  <si>
    <t>İBRAHİM KARAOĞLANOĞLU ORTAOKULU</t>
  </si>
  <si>
    <t>MERYEM ÖZÇELİK (F)</t>
  </si>
  <si>
    <t>YAHYA KEMALBEYATLI ORTAOKULU</t>
  </si>
  <si>
    <t>ÖZGE KÖSE (F)</t>
  </si>
  <si>
    <t>NAZMİYE DEMİREL ORTAOKULU</t>
  </si>
  <si>
    <t>İNCİ KALKAN (F)</t>
  </si>
  <si>
    <t>MUSTAFA YAZICI ORTAOKULU</t>
  </si>
  <si>
    <t>MEDİNE ÖKTE (F)</t>
  </si>
  <si>
    <t>MUSTAFA VEDAT MUTLU ORTAOKULU</t>
  </si>
  <si>
    <t>21\01\2001</t>
  </si>
  <si>
    <t>SEVİLAY ÜNALER (F)</t>
  </si>
  <si>
    <t>EREĞLİ TOROS ORTAOKULU</t>
  </si>
  <si>
    <t>YILDIZ BARAN (F)</t>
  </si>
  <si>
    <t>HASAN KATIKÇI ORTAOKULU</t>
  </si>
  <si>
    <t>29,06.2000</t>
  </si>
  <si>
    <t>SEMANUR BOZKIR (F)</t>
  </si>
  <si>
    <t>MEHMET AKİF ERSOY ORTAOKULU</t>
  </si>
  <si>
    <t>EMİNE TÜFEKÇİ (F)</t>
  </si>
  <si>
    <t>DR.SADIK AHMET ORTAOKULU</t>
  </si>
  <si>
    <t>NİLSILA KILIÇ  (F)</t>
  </si>
  <si>
    <t>BAKIRKÖY MUSTAFA NECATİ ORTAOKULU</t>
  </si>
  <si>
    <t>SEMA PELİN AKTAŞ (F)</t>
  </si>
  <si>
    <t>FATİH SULTAN MEHMET ORTAOKULU</t>
  </si>
  <si>
    <t>İREM USTA (F)</t>
  </si>
  <si>
    <t>GÖLCÜK DONANMA ORTAOKULU</t>
  </si>
  <si>
    <t>NİLSU ÖNER (F)</t>
  </si>
  <si>
    <t>TED ORTAOKULU</t>
  </si>
  <si>
    <t>ALEYNA FİCİ (F)</t>
  </si>
  <si>
    <t>MERKEZ MEHMETÇİK ORTAOKULU</t>
  </si>
  <si>
    <t>GAMZE AĞIL (F)</t>
  </si>
  <si>
    <t>RAHİME ERGÜL (F)</t>
  </si>
  <si>
    <t>SABRİ TURAN ORTAOKULU</t>
  </si>
  <si>
    <t>EBRU YILMAZ (F)</t>
  </si>
  <si>
    <t>BEYZANUR YAVUZ (F)</t>
  </si>
  <si>
    <t>AKÇAABAT MEVLÜT SELAMİ YARDIM ORTAOKULU</t>
  </si>
  <si>
    <t>SERPİL ÇELİK (F)</t>
  </si>
  <si>
    <t>GAZİ GÜNDÜZALP ORTAOKULU</t>
  </si>
  <si>
    <t>HÜMEYRA PEKTAŞ (F)</t>
  </si>
  <si>
    <t>BEŞİRLİ İMKB ORTAOKULU</t>
  </si>
  <si>
    <t>MÜNEVVER HANCI (F)</t>
  </si>
  <si>
    <t>ŞEHİTLER ORTAOKULU</t>
  </si>
  <si>
    <t>SELİNAY ÇAKIBEY (F)</t>
  </si>
  <si>
    <t>KANUNİ SÜLEYMAN ORTAOKULU</t>
  </si>
  <si>
    <t>DİLARA KÖSE (F)</t>
  </si>
  <si>
    <t>AKÇAABAT M. SELAMİ YARDIM ORTAOKULU</t>
  </si>
  <si>
    <t>AYBÜKE BİNGÖL (F)</t>
  </si>
  <si>
    <t>BORNOVA MEDİHA MAHMUTBEY ORTAOKULU</t>
  </si>
  <si>
    <t>ESRA DEĞİRMENCİ (F)</t>
  </si>
  <si>
    <t>GEDİZ ATATÜRK ORTAOKULU</t>
  </si>
  <si>
    <t>NAZLICAN BEKTAŞ (F)</t>
  </si>
  <si>
    <t>SARIYER KAZIM KARABEKİR ORTAOKULU</t>
  </si>
  <si>
    <t>ALEYNA YALÇIN (F)</t>
  </si>
  <si>
    <t>MÜREFTE ORTAOKULU</t>
  </si>
  <si>
    <t>İLAYDA ERTONÇ (F)</t>
  </si>
  <si>
    <t>ZAFER ORTAOKULU</t>
  </si>
  <si>
    <t>MELİSA AKGÖZ (F)</t>
  </si>
  <si>
    <t>CUDİBEY ORTAOKULU</t>
  </si>
  <si>
    <t>11.01.2001</t>
  </si>
  <si>
    <t>SUDE SARAÇ (F)</t>
  </si>
  <si>
    <t>K.K.T.C FERDİ</t>
  </si>
  <si>
    <t>İLKAY TOPARLAR (F)</t>
  </si>
  <si>
    <t>ALMİNA MALKOÇ (F)</t>
  </si>
  <si>
    <t>GİZEM AKGÖZ (F)</t>
  </si>
  <si>
    <t>75. YIL ORTAOKULU</t>
  </si>
  <si>
    <t>ESRA ERKEÇ (F)</t>
  </si>
  <si>
    <t>MARAŞAL MUSTAFA KEMAL ORTAOKULU</t>
  </si>
  <si>
    <t>SEDANUR ÇİMŞİT (F)</t>
  </si>
  <si>
    <t>KÜPÇÜLER ORTAOKULU</t>
  </si>
  <si>
    <t>NAZLI DEMİRKILIÇ (F)</t>
  </si>
  <si>
    <t>EZGİ ARINDI (F)</t>
  </si>
  <si>
    <t>ŞİNASİ VE FİGEN BAYRAKTAR ORTAOKULU</t>
  </si>
  <si>
    <t>ESRA KILIÇÇIOĞLU (F)</t>
  </si>
  <si>
    <t>CEREN YILMAZ (F)</t>
  </si>
  <si>
    <t>HALIKENT ORTAOKULU</t>
  </si>
  <si>
    <t>31 Mayıs 2014 17.00</t>
  </si>
  <si>
    <t>31 Mayıs 2014 18.00</t>
  </si>
  <si>
    <t>31 Mayıs 2014 19.00</t>
  </si>
  <si>
    <t>31 Mayıs 2014 16.00</t>
  </si>
  <si>
    <t>750 gr/4 hak</t>
  </si>
  <si>
    <t>3 kg/4 hak</t>
  </si>
  <si>
    <t>2 m/60x120 kireçten/4 hak</t>
  </si>
  <si>
    <t>10x76,2/13.00/8.00/15.00</t>
  </si>
  <si>
    <t>1.10+5/1.25+3</t>
  </si>
  <si>
    <t>400 gr/4 hak</t>
  </si>
  <si>
    <t>İlk 100 m kulvarlı</t>
  </si>
  <si>
    <t>1 Haziran 2014 11.50</t>
  </si>
  <si>
    <t>1 Haziran 2014 11.00</t>
  </si>
  <si>
    <t>1 Haziran 2014 13.50</t>
  </si>
  <si>
    <t>3</t>
  </si>
  <si>
    <t>4</t>
  </si>
  <si>
    <t>5</t>
  </si>
  <si>
    <t>6</t>
  </si>
  <si>
    <t>2</t>
  </si>
  <si>
    <t>7</t>
  </si>
  <si>
    <t>8</t>
  </si>
  <si>
    <t>1</t>
  </si>
  <si>
    <t>2013-14 Öğretim Yılı Okullararası Puanlı  Atletizm Türkiye Birinciliği Yarışmaları</t>
  </si>
  <si>
    <t>İzmir</t>
  </si>
  <si>
    <t>31 Mayıs-1 Haziran 2014</t>
  </si>
  <si>
    <t>X</t>
  </si>
  <si>
    <t>DNS</t>
  </si>
  <si>
    <t/>
  </si>
  <si>
    <t xml:space="preserve"> </t>
  </si>
  <si>
    <t>TEKNİK BİLGİLER</t>
  </si>
  <si>
    <t>DNF</t>
  </si>
  <si>
    <t>O</t>
  </si>
  <si>
    <t>XXO</t>
  </si>
  <si>
    <t>XXX</t>
  </si>
  <si>
    <t>XO</t>
  </si>
  <si>
    <t>--</t>
  </si>
  <si>
    <t>DQ</t>
  </si>
  <si>
    <t>XX-</t>
  </si>
  <si>
    <t>DQ170/14</t>
  </si>
</sst>
</file>

<file path=xl/styles.xml><?xml version="1.0" encoding="utf-8"?>
<styleSheet xmlns="http://schemas.openxmlformats.org/spreadsheetml/2006/main">
  <numFmts count="12">
    <numFmt numFmtId="164" formatCode="[$-41F]d\ mmmm\ yyyy;@"/>
    <numFmt numFmtId="165" formatCode="[$-41F]d\ mmmm\ yyyy\ h:mm;@"/>
    <numFmt numFmtId="166" formatCode="hh:mm;@"/>
    <numFmt numFmtId="167" formatCode="00\.00"/>
    <numFmt numFmtId="168" formatCode="0\:00\.00"/>
    <numFmt numFmtId="169" formatCode="0\.00"/>
    <numFmt numFmtId="170" formatCode="dese\rm\l"/>
    <numFmt numFmtId="171" formatCode="0;0;;@"/>
    <numFmt numFmtId="172" formatCode="0\.00\.00"/>
    <numFmt numFmtId="173" formatCode="0;\-0;;@"/>
    <numFmt numFmtId="174" formatCode="dd/mm/yyyy;@"/>
    <numFmt numFmtId="175" formatCode="00\.00\.0000"/>
  </numFmts>
  <fonts count="138">
    <font>
      <sz val="10"/>
      <name val="Arial"/>
      <charset val="162"/>
    </font>
    <font>
      <sz val="8"/>
      <name val="Arial"/>
      <family val="2"/>
      <charset val="162"/>
    </font>
    <font>
      <sz val="10"/>
      <name val="Arial Tur"/>
      <charset val="162"/>
    </font>
    <font>
      <u/>
      <sz val="10"/>
      <color indexed="12"/>
      <name val="Arial"/>
      <family val="2"/>
      <charset val="162"/>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62"/>
      <name val="Calibri"/>
      <family val="2"/>
      <charset val="162"/>
    </font>
    <font>
      <b/>
      <sz val="11"/>
      <color indexed="52"/>
      <name val="Calibri"/>
      <family val="2"/>
      <charset val="162"/>
    </font>
    <font>
      <b/>
      <sz val="11"/>
      <color indexed="9"/>
      <name val="Calibri"/>
      <family val="2"/>
      <charset val="162"/>
    </font>
    <font>
      <sz val="11"/>
      <color indexed="17"/>
      <name val="Calibri"/>
      <family val="2"/>
      <charset val="162"/>
    </font>
    <font>
      <sz val="11"/>
      <color indexed="20"/>
      <name val="Calibri"/>
      <family val="2"/>
      <charset val="162"/>
    </font>
    <font>
      <sz val="11"/>
      <color indexed="60"/>
      <name val="Calibri"/>
      <family val="2"/>
      <charset val="162"/>
    </font>
    <font>
      <b/>
      <sz val="11"/>
      <color indexed="8"/>
      <name val="Calibri"/>
      <family val="2"/>
      <charset val="162"/>
    </font>
    <font>
      <sz val="11"/>
      <color indexed="10"/>
      <name val="Calibri"/>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22"/>
      <name val="Cambria"/>
      <family val="1"/>
      <charset val="162"/>
    </font>
    <font>
      <b/>
      <sz val="10"/>
      <name val="Cambria"/>
      <family val="1"/>
      <charset val="162"/>
    </font>
    <font>
      <b/>
      <sz val="11"/>
      <name val="Cambria"/>
      <family val="1"/>
      <charset val="162"/>
    </font>
    <font>
      <b/>
      <sz val="12"/>
      <color indexed="10"/>
      <name val="Cambria"/>
      <family val="1"/>
      <charset val="162"/>
    </font>
    <font>
      <sz val="10"/>
      <color indexed="56"/>
      <name val="Cambria"/>
      <family val="1"/>
      <charset val="162"/>
    </font>
    <font>
      <b/>
      <sz val="16"/>
      <color indexed="56"/>
      <name val="Cambria"/>
      <family val="1"/>
      <charset val="162"/>
    </font>
    <font>
      <b/>
      <sz val="12"/>
      <color indexed="8"/>
      <name val="Cambria"/>
      <family val="1"/>
      <charset val="162"/>
    </font>
    <font>
      <b/>
      <sz val="14"/>
      <color indexed="56"/>
      <name val="Cambria"/>
      <family val="1"/>
      <charset val="162"/>
    </font>
    <font>
      <b/>
      <sz val="13"/>
      <name val="Cambria"/>
      <family val="1"/>
      <charset val="162"/>
    </font>
    <font>
      <sz val="8"/>
      <color indexed="56"/>
      <name val="Cambria"/>
      <family val="1"/>
      <charset val="162"/>
    </font>
    <font>
      <sz val="12"/>
      <name val="Cambria"/>
      <family val="1"/>
      <charset val="162"/>
    </font>
    <font>
      <sz val="9"/>
      <name val="Cambria"/>
      <family val="1"/>
      <charset val="162"/>
    </font>
    <font>
      <b/>
      <sz val="9"/>
      <color indexed="8"/>
      <name val="Cambria"/>
      <family val="1"/>
      <charset val="162"/>
    </font>
    <font>
      <b/>
      <sz val="9"/>
      <color indexed="9"/>
      <name val="Cambria"/>
      <family val="1"/>
      <charset val="162"/>
    </font>
    <font>
      <sz val="12"/>
      <name val="Arial"/>
      <family val="2"/>
      <charset val="162"/>
    </font>
    <font>
      <u/>
      <sz val="8.5"/>
      <color theme="10"/>
      <name val="Arial"/>
      <family val="2"/>
      <charset val="162"/>
    </font>
    <font>
      <b/>
      <sz val="10"/>
      <name val="Cambria"/>
      <family val="1"/>
      <charset val="162"/>
      <scheme val="major"/>
    </font>
    <font>
      <b/>
      <sz val="11"/>
      <color indexed="10"/>
      <name val="Cambria"/>
      <family val="1"/>
      <charset val="162"/>
      <scheme val="major"/>
    </font>
    <font>
      <b/>
      <sz val="11"/>
      <name val="Cambria"/>
      <family val="1"/>
      <charset val="162"/>
      <scheme val="major"/>
    </font>
    <font>
      <sz val="10"/>
      <name val="Cambria"/>
      <family val="1"/>
      <charset val="162"/>
      <scheme val="major"/>
    </font>
    <font>
      <sz val="8"/>
      <name val="Cambria"/>
      <family val="1"/>
      <charset val="162"/>
      <scheme val="major"/>
    </font>
    <font>
      <sz val="11"/>
      <name val="Cambria"/>
      <family val="1"/>
      <charset val="162"/>
      <scheme val="major"/>
    </font>
    <font>
      <sz val="11"/>
      <color rgb="FFFF0000"/>
      <name val="Cambria"/>
      <family val="1"/>
      <charset val="162"/>
      <scheme val="major"/>
    </font>
    <font>
      <sz val="10"/>
      <color theme="1"/>
      <name val="Cambria"/>
      <family val="1"/>
      <charset val="162"/>
      <scheme val="major"/>
    </font>
    <font>
      <b/>
      <sz val="10"/>
      <color rgb="FF002060"/>
      <name val="Cambria"/>
      <family val="1"/>
      <charset val="162"/>
      <scheme val="major"/>
    </font>
    <font>
      <b/>
      <sz val="9"/>
      <color rgb="FF002060"/>
      <name val="Cambria"/>
      <family val="1"/>
      <charset val="162"/>
      <scheme val="major"/>
    </font>
    <font>
      <sz val="15"/>
      <color theme="1"/>
      <name val="Cambria"/>
      <family val="1"/>
      <charset val="162"/>
      <scheme val="major"/>
    </font>
    <font>
      <b/>
      <sz val="15"/>
      <color indexed="10"/>
      <name val="Cambria"/>
      <family val="1"/>
      <charset val="162"/>
      <scheme val="major"/>
    </font>
    <font>
      <b/>
      <sz val="15"/>
      <name val="Cambria"/>
      <family val="1"/>
      <charset val="162"/>
      <scheme val="major"/>
    </font>
    <font>
      <sz val="12"/>
      <name val="Cambria"/>
      <family val="1"/>
      <charset val="162"/>
      <scheme val="major"/>
    </font>
    <font>
      <sz val="14"/>
      <name val="Cambria"/>
      <family val="1"/>
      <charset val="162"/>
      <scheme val="major"/>
    </font>
    <font>
      <sz val="15"/>
      <name val="Cambria"/>
      <family val="1"/>
      <charset val="162"/>
      <scheme val="major"/>
    </font>
    <font>
      <b/>
      <sz val="14"/>
      <name val="Cambria"/>
      <family val="1"/>
      <charset val="162"/>
      <scheme val="major"/>
    </font>
    <font>
      <b/>
      <sz val="12"/>
      <color indexed="8"/>
      <name val="Cambria"/>
      <family val="1"/>
      <charset val="162"/>
      <scheme val="major"/>
    </font>
    <font>
      <b/>
      <sz val="12"/>
      <name val="Cambria"/>
      <family val="1"/>
      <charset val="162"/>
      <scheme val="major"/>
    </font>
    <font>
      <b/>
      <sz val="12"/>
      <color rgb="FF002060"/>
      <name val="Cambria"/>
      <family val="1"/>
      <charset val="162"/>
    </font>
    <font>
      <sz val="12"/>
      <color rgb="FFFF0000"/>
      <name val="Cambria"/>
      <family val="1"/>
      <charset val="162"/>
    </font>
    <font>
      <sz val="11"/>
      <color indexed="8"/>
      <name val="Cambria"/>
      <family val="1"/>
      <charset val="162"/>
      <scheme val="major"/>
    </font>
    <font>
      <sz val="9"/>
      <name val="Cambria"/>
      <family val="1"/>
      <charset val="162"/>
      <scheme val="major"/>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sz val="10"/>
      <color theme="1"/>
      <name val="Cambria"/>
      <family val="1"/>
      <charset val="162"/>
    </font>
    <font>
      <b/>
      <sz val="12"/>
      <color theme="1"/>
      <name val="Cambria"/>
      <family val="1"/>
      <charset val="162"/>
    </font>
    <font>
      <b/>
      <sz val="12"/>
      <color rgb="FFFF0000"/>
      <name val="Cambria"/>
      <family val="1"/>
      <charset val="162"/>
    </font>
    <font>
      <sz val="16"/>
      <color rgb="FFFF0000"/>
      <name val="Cambria"/>
      <family val="1"/>
      <charset val="162"/>
      <scheme val="major"/>
    </font>
    <font>
      <sz val="12"/>
      <color theme="1"/>
      <name val="Cambria"/>
      <family val="1"/>
      <charset val="162"/>
      <scheme val="major"/>
    </font>
    <font>
      <b/>
      <sz val="11"/>
      <color rgb="FF002060"/>
      <name val="Cambria"/>
      <family val="1"/>
      <charset val="162"/>
      <scheme val="major"/>
    </font>
    <font>
      <b/>
      <sz val="18"/>
      <name val="Cambria"/>
      <family val="1"/>
      <charset val="162"/>
      <scheme val="major"/>
    </font>
    <font>
      <sz val="16"/>
      <name val="Cambria"/>
      <family val="1"/>
      <charset val="162"/>
      <scheme val="major"/>
    </font>
    <font>
      <b/>
      <sz val="16"/>
      <name val="Cambria"/>
      <family val="1"/>
      <charset val="162"/>
      <scheme val="major"/>
    </font>
    <font>
      <sz val="12"/>
      <color theme="1"/>
      <name val="Cambria"/>
      <family val="1"/>
      <charset val="162"/>
    </font>
    <font>
      <sz val="12"/>
      <color rgb="FFFF0000"/>
      <name val="Cambria"/>
      <family val="1"/>
      <charset val="162"/>
      <scheme val="major"/>
    </font>
    <font>
      <sz val="18"/>
      <name val="Cambria"/>
      <family val="1"/>
      <charset val="162"/>
      <scheme val="major"/>
    </font>
    <font>
      <sz val="20"/>
      <name val="Cambria"/>
      <family val="1"/>
      <charset val="162"/>
      <scheme val="major"/>
    </font>
    <font>
      <b/>
      <sz val="12"/>
      <color rgb="FF002060"/>
      <name val="Cambria"/>
      <family val="1"/>
      <charset val="162"/>
      <scheme val="major"/>
    </font>
    <font>
      <sz val="8"/>
      <color rgb="FFFF0000"/>
      <name val="Arial"/>
      <family val="2"/>
      <charset val="162"/>
    </font>
    <font>
      <b/>
      <sz val="22"/>
      <name val="Cambria"/>
      <family val="1"/>
      <charset val="162"/>
      <scheme val="major"/>
    </font>
    <font>
      <b/>
      <sz val="11"/>
      <color theme="1" tint="0.499984740745262"/>
      <name val="Cambria"/>
      <family val="1"/>
      <charset val="162"/>
      <scheme val="major"/>
    </font>
    <font>
      <b/>
      <sz val="11"/>
      <color rgb="FFFF0000"/>
      <name val="Cambria"/>
      <family val="1"/>
      <charset val="162"/>
      <scheme val="major"/>
    </font>
    <font>
      <b/>
      <sz val="18"/>
      <color rgb="FFFF0000"/>
      <name val="Cambria"/>
      <family val="1"/>
      <charset val="162"/>
      <scheme val="major"/>
    </font>
    <font>
      <b/>
      <sz val="1"/>
      <color theme="0" tint="-0.34998626667073579"/>
      <name val="Cambria"/>
      <family val="1"/>
      <charset val="162"/>
      <scheme val="major"/>
    </font>
    <font>
      <b/>
      <sz val="1"/>
      <color theme="0" tint="-0.34998626667073579"/>
      <name val="Cambria"/>
      <family val="1"/>
      <charset val="162"/>
    </font>
    <font>
      <b/>
      <sz val="18"/>
      <color rgb="FF002060"/>
      <name val="Cambria"/>
      <family val="1"/>
      <charset val="162"/>
      <scheme val="major"/>
    </font>
    <font>
      <b/>
      <sz val="12"/>
      <color rgb="FF0070C0"/>
      <name val="Cambria"/>
      <family val="1"/>
      <charset val="162"/>
    </font>
    <font>
      <b/>
      <sz val="22"/>
      <color rgb="FF0070C0"/>
      <name val="Cambria"/>
      <family val="1"/>
      <charset val="162"/>
    </font>
    <font>
      <b/>
      <sz val="14"/>
      <color rgb="FF002060"/>
      <name val="Cambria"/>
      <family val="1"/>
      <charset val="162"/>
    </font>
    <font>
      <b/>
      <sz val="16"/>
      <color indexed="8"/>
      <name val="Cambria"/>
      <family val="1"/>
      <charset val="162"/>
      <scheme val="major"/>
    </font>
    <font>
      <b/>
      <sz val="20"/>
      <color rgb="FFFF0000"/>
      <name val="Cambria"/>
      <family val="1"/>
      <charset val="162"/>
      <scheme val="major"/>
    </font>
    <font>
      <sz val="20"/>
      <color rgb="FFFF0000"/>
      <name val="Cambria"/>
      <family val="1"/>
      <charset val="162"/>
      <scheme val="major"/>
    </font>
    <font>
      <b/>
      <sz val="20"/>
      <name val="Cambria"/>
      <family val="1"/>
      <charset val="162"/>
      <scheme val="major"/>
    </font>
    <font>
      <b/>
      <sz val="13"/>
      <color theme="1"/>
      <name val="Cambria"/>
      <family val="1"/>
      <charset val="162"/>
      <scheme val="major"/>
    </font>
    <font>
      <b/>
      <sz val="14"/>
      <color indexed="56"/>
      <name val="Cambria"/>
      <family val="1"/>
      <charset val="162"/>
      <scheme val="major"/>
    </font>
    <font>
      <b/>
      <sz val="12"/>
      <color indexed="10"/>
      <name val="Cambria"/>
      <family val="1"/>
      <charset val="162"/>
      <scheme val="major"/>
    </font>
    <font>
      <b/>
      <u/>
      <sz val="12"/>
      <color rgb="FFFF0000"/>
      <name val="Cambria"/>
      <family val="1"/>
      <charset val="162"/>
      <scheme val="major"/>
    </font>
    <font>
      <b/>
      <u/>
      <sz val="12"/>
      <color rgb="FFFF0000"/>
      <name val="Arial"/>
      <family val="2"/>
      <charset val="162"/>
    </font>
    <font>
      <b/>
      <sz val="10"/>
      <color rgb="FF002060"/>
      <name val="Cambria"/>
      <family val="1"/>
      <charset val="162"/>
    </font>
    <font>
      <b/>
      <sz val="14"/>
      <color theme="1"/>
      <name val="Cambria"/>
      <family val="1"/>
      <charset val="162"/>
      <scheme val="major"/>
    </font>
    <font>
      <b/>
      <sz val="16"/>
      <color indexed="56"/>
      <name val="Cambria"/>
      <family val="1"/>
      <charset val="162"/>
      <scheme val="major"/>
    </font>
    <font>
      <b/>
      <sz val="15"/>
      <color rgb="FFFF0000"/>
      <name val="Cambria"/>
      <family val="1"/>
      <charset val="162"/>
      <scheme val="major"/>
    </font>
    <font>
      <b/>
      <u/>
      <sz val="15"/>
      <color rgb="FFFF0000"/>
      <name val="Cambria"/>
      <family val="1"/>
      <charset val="162"/>
      <scheme val="major"/>
    </font>
    <font>
      <b/>
      <sz val="15"/>
      <color indexed="8"/>
      <name val="Cambria"/>
      <family val="1"/>
      <charset val="162"/>
      <scheme val="major"/>
    </font>
    <font>
      <b/>
      <sz val="11"/>
      <color theme="0"/>
      <name val="Cambria"/>
      <family val="1"/>
      <charset val="162"/>
      <scheme val="major"/>
    </font>
    <font>
      <b/>
      <sz val="20"/>
      <color theme="1"/>
      <name val="Cambria"/>
      <family val="1"/>
      <charset val="162"/>
      <scheme val="major"/>
    </font>
    <font>
      <b/>
      <sz val="12"/>
      <color theme="0" tint="-0.34998626667073579"/>
      <name val="Arial Narrow"/>
      <family val="2"/>
      <charset val="162"/>
    </font>
    <font>
      <sz val="8"/>
      <color theme="0"/>
      <name val="Cambria"/>
      <family val="1"/>
      <charset val="162"/>
      <scheme val="major"/>
    </font>
    <font>
      <b/>
      <sz val="12"/>
      <color rgb="FFFF0000"/>
      <name val="Arial Narrow"/>
      <family val="2"/>
      <charset val="162"/>
    </font>
    <font>
      <b/>
      <sz val="8"/>
      <color rgb="FF002060"/>
      <name val="Cambria"/>
      <family val="1"/>
      <charset val="162"/>
      <scheme val="major"/>
    </font>
    <font>
      <b/>
      <sz val="10"/>
      <color theme="0"/>
      <name val="Cambria"/>
      <family val="1"/>
      <charset val="162"/>
      <scheme val="major"/>
    </font>
    <font>
      <sz val="10"/>
      <color theme="0"/>
      <name val="Cambria"/>
      <family val="1"/>
      <charset val="162"/>
      <scheme val="major"/>
    </font>
    <font>
      <b/>
      <sz val="12"/>
      <color theme="0"/>
      <name val="Verdana"/>
      <family val="2"/>
      <charset val="162"/>
    </font>
    <font>
      <i/>
      <sz val="12"/>
      <name val="Cambria"/>
      <family val="1"/>
      <charset val="162"/>
    </font>
    <font>
      <b/>
      <sz val="11"/>
      <color theme="1"/>
      <name val="Cambria"/>
      <family val="1"/>
      <charset val="162"/>
      <scheme val="major"/>
    </font>
    <font>
      <sz val="18"/>
      <name val="Cambria"/>
      <family val="1"/>
      <charset val="16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FFCCCC"/>
        <bgColor indexed="64"/>
      </patternFill>
    </fill>
    <fill>
      <gradientFill degree="90">
        <stop position="0">
          <color theme="0"/>
        </stop>
        <stop position="1">
          <color theme="5" tint="0.59999389629810485"/>
        </stop>
      </gradientFill>
    </fill>
    <fill>
      <patternFill patternType="solid">
        <fgColor theme="0" tint="-4.9989318521683403E-2"/>
        <bgColor indexed="64"/>
      </patternFill>
    </fill>
    <fill>
      <gradientFill degree="90">
        <stop position="0">
          <color theme="0"/>
        </stop>
        <stop position="1">
          <color rgb="FFFFFF00"/>
        </stop>
      </gradientFill>
    </fill>
    <fill>
      <patternFill patternType="solid">
        <fgColor theme="1"/>
        <bgColor indexed="64"/>
      </patternFill>
    </fill>
    <fill>
      <patternFill patternType="solid">
        <fgColor rgb="FFFDFDB9"/>
        <bgColor indexed="64"/>
      </patternFill>
    </fill>
    <fill>
      <patternFill patternType="solid">
        <fgColor rgb="FFFDE9D9"/>
        <bgColor indexed="64"/>
      </patternFill>
    </fill>
    <fill>
      <patternFill patternType="solid">
        <fgColor rgb="FFF9F9BD"/>
        <bgColor indexed="64"/>
      </patternFill>
    </fill>
    <fill>
      <patternFill patternType="solid">
        <fgColor rgb="FFFDEADB"/>
        <bgColor indexed="64"/>
      </patternFill>
    </fill>
  </fills>
  <borders count="75">
    <border>
      <left/>
      <right/>
      <top/>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dashDot">
        <color indexed="64"/>
      </top>
      <bottom/>
      <diagonal/>
    </border>
    <border>
      <left style="thin">
        <color indexed="64"/>
      </left>
      <right style="thin">
        <color indexed="64"/>
      </right>
      <top style="thin">
        <color indexed="64"/>
      </top>
      <bottom style="thin">
        <color indexed="64"/>
      </bottom>
      <diagonal/>
    </border>
    <border>
      <left/>
      <right/>
      <top/>
      <bottom style="dashDot">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dashDotDot">
        <color indexed="64"/>
      </left>
      <right/>
      <top style="dashDotDot">
        <color indexed="64"/>
      </top>
      <bottom style="dashDotDot">
        <color indexed="64"/>
      </bottom>
      <diagonal/>
    </border>
    <border>
      <left/>
      <right/>
      <top style="dashDotDot">
        <color indexed="64"/>
      </top>
      <bottom style="dashDotDot">
        <color indexed="64"/>
      </bottom>
      <diagonal/>
    </border>
    <border>
      <left/>
      <right style="thin">
        <color indexed="64"/>
      </right>
      <top style="dashDotDot">
        <color indexed="64"/>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dashDot">
        <color indexed="64"/>
      </top>
      <bottom style="thin">
        <color indexed="64"/>
      </bottom>
      <diagonal/>
    </border>
    <border>
      <left style="thin">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right style="dashDotDot">
        <color indexed="64"/>
      </right>
      <top/>
      <bottom/>
      <diagonal/>
    </border>
    <border>
      <left style="thin">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64"/>
      </left>
      <right/>
      <top style="dashDot">
        <color indexed="64"/>
      </top>
      <bottom style="dashDotDot">
        <color indexed="64"/>
      </bottom>
      <diagonal/>
    </border>
    <border>
      <left/>
      <right/>
      <top style="dashDot">
        <color indexed="64"/>
      </top>
      <bottom style="dashDotDot">
        <color indexed="64"/>
      </bottom>
      <diagonal/>
    </border>
    <border>
      <left/>
      <right style="thin">
        <color indexed="64"/>
      </right>
      <top style="dashDot">
        <color indexed="64"/>
      </top>
      <bottom style="dashDotDot">
        <color indexed="64"/>
      </bottom>
      <diagonal/>
    </border>
    <border>
      <left/>
      <right/>
      <top style="dashDot">
        <color indexed="64"/>
      </top>
      <bottom style="dashDot">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thin">
        <color indexed="64"/>
      </bottom>
      <diagonal/>
    </border>
  </borders>
  <cellStyleXfs count="49">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1" fillId="0" borderId="4" applyNumberFormat="0" applyFill="0" applyAlignment="0" applyProtection="0"/>
    <xf numFmtId="0" fontId="11" fillId="0" borderId="0" applyNumberFormat="0" applyFill="0" applyBorder="0" applyAlignment="0" applyProtection="0"/>
    <xf numFmtId="0" fontId="12" fillId="16" borderId="5" applyNumberFormat="0" applyAlignment="0" applyProtection="0"/>
    <xf numFmtId="0" fontId="13" fillId="7" borderId="6" applyNumberFormat="0" applyAlignment="0" applyProtection="0"/>
    <xf numFmtId="0" fontId="14" fillId="16" borderId="6" applyNumberFormat="0" applyAlignment="0" applyProtection="0"/>
    <xf numFmtId="0" fontId="15" fillId="17" borderId="7" applyNumberFormat="0" applyAlignment="0" applyProtection="0"/>
    <xf numFmtId="0" fontId="16" fillId="4" borderId="0" applyNumberFormat="0" applyBorder="0" applyAlignment="0" applyProtection="0"/>
    <xf numFmtId="0" fontId="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 fillId="0" borderId="0" applyNumberFormat="0" applyFill="0" applyBorder="0" applyAlignment="0" applyProtection="0"/>
    <xf numFmtId="0" fontId="17" fillId="3" borderId="0" applyNumberFormat="0" applyBorder="0" applyAlignment="0" applyProtection="0"/>
    <xf numFmtId="0" fontId="21" fillId="0" borderId="0"/>
    <xf numFmtId="0" fontId="21" fillId="0" borderId="0"/>
    <xf numFmtId="0" fontId="2" fillId="18" borderId="8" applyNumberFormat="0" applyFont="0" applyAlignment="0" applyProtection="0"/>
    <xf numFmtId="0" fontId="18" fillId="19" borderId="0" applyNumberFormat="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23" borderId="0" applyNumberFormat="0" applyBorder="0" applyAlignment="0" applyProtection="0"/>
    <xf numFmtId="0" fontId="21" fillId="0" borderId="0"/>
  </cellStyleXfs>
  <cellXfs count="771">
    <xf numFmtId="0" fontId="0" fillId="0" borderId="0" xfId="0"/>
    <xf numFmtId="0" fontId="23" fillId="0" borderId="0" xfId="0" applyFont="1"/>
    <xf numFmtId="0" fontId="21" fillId="0" borderId="0" xfId="0" applyFont="1"/>
    <xf numFmtId="0" fontId="29" fillId="0" borderId="0" xfId="36" applyFont="1" applyAlignment="1" applyProtection="1">
      <alignment wrapText="1"/>
      <protection locked="0"/>
    </xf>
    <xf numFmtId="0" fontId="29" fillId="0" borderId="0" xfId="36" applyFont="1" applyAlignment="1" applyProtection="1">
      <alignment vertical="center" wrapText="1"/>
      <protection locked="0"/>
    </xf>
    <xf numFmtId="0" fontId="44" fillId="0" borderId="0" xfId="36" applyFont="1" applyAlignment="1" applyProtection="1">
      <alignment wrapText="1"/>
      <protection locked="0"/>
    </xf>
    <xf numFmtId="0" fontId="44" fillId="0" borderId="0" xfId="36" applyFont="1" applyAlignment="1" applyProtection="1">
      <alignment vertical="center" wrapText="1"/>
      <protection locked="0"/>
    </xf>
    <xf numFmtId="0" fontId="44" fillId="24" borderId="0" xfId="36" applyFont="1" applyFill="1" applyBorder="1" applyAlignment="1" applyProtection="1">
      <alignment horizontal="left" vertical="center" wrapText="1"/>
      <protection locked="0"/>
    </xf>
    <xf numFmtId="0" fontId="46" fillId="24" borderId="0" xfId="36" applyFont="1" applyFill="1" applyBorder="1" applyAlignment="1" applyProtection="1">
      <alignment vertical="center" wrapText="1"/>
      <protection locked="0"/>
    </xf>
    <xf numFmtId="0" fontId="44" fillId="24" borderId="0" xfId="36" applyFont="1" applyFill="1" applyBorder="1" applyAlignment="1" applyProtection="1">
      <alignment wrapText="1"/>
      <protection locked="0"/>
    </xf>
    <xf numFmtId="0" fontId="44" fillId="24" borderId="0" xfId="36" applyFont="1" applyFill="1" applyBorder="1" applyAlignment="1" applyProtection="1">
      <alignment horizontal="left" wrapText="1"/>
      <protection locked="0"/>
    </xf>
    <xf numFmtId="14" fontId="44" fillId="24" borderId="0" xfId="36" applyNumberFormat="1" applyFont="1" applyFill="1" applyBorder="1" applyAlignment="1" applyProtection="1">
      <alignment horizontal="left" vertical="center" wrapText="1"/>
      <protection locked="0"/>
    </xf>
    <xf numFmtId="0" fontId="46" fillId="24" borderId="0" xfId="36" applyNumberFormat="1" applyFont="1" applyFill="1" applyBorder="1" applyAlignment="1" applyProtection="1">
      <alignment horizontal="right" vertical="center" wrapText="1"/>
      <protection locked="0"/>
    </xf>
    <xf numFmtId="0" fontId="47" fillId="0" borderId="0" xfId="36" applyFont="1" applyFill="1" applyAlignment="1">
      <alignment vertical="center"/>
    </xf>
    <xf numFmtId="0" fontId="47" fillId="0" borderId="0" xfId="36" applyFont="1" applyFill="1" applyAlignment="1">
      <alignment horizontal="center" vertical="center"/>
    </xf>
    <xf numFmtId="0" fontId="47" fillId="0" borderId="0" xfId="36" applyFont="1" applyFill="1"/>
    <xf numFmtId="0" fontId="48" fillId="0" borderId="0" xfId="36" applyFont="1" applyFill="1" applyAlignment="1">
      <alignment vertical="center"/>
    </xf>
    <xf numFmtId="0" fontId="49" fillId="0" borderId="11" xfId="36" applyFont="1" applyFill="1" applyBorder="1" applyAlignment="1">
      <alignment horizontal="center" vertical="center"/>
    </xf>
    <xf numFmtId="0" fontId="50" fillId="0" borderId="11" xfId="36" applyFont="1" applyFill="1" applyBorder="1" applyAlignment="1">
      <alignment horizontal="center" vertical="center"/>
    </xf>
    <xf numFmtId="1" fontId="49" fillId="0" borderId="11" xfId="36" applyNumberFormat="1" applyFont="1" applyFill="1" applyBorder="1" applyAlignment="1">
      <alignment horizontal="center" vertical="center"/>
    </xf>
    <xf numFmtId="14" fontId="49" fillId="0" borderId="11" xfId="36" applyNumberFormat="1" applyFont="1" applyFill="1" applyBorder="1" applyAlignment="1">
      <alignment horizontal="center" vertical="center"/>
    </xf>
    <xf numFmtId="167" fontId="49" fillId="0" borderId="11" xfId="36" applyNumberFormat="1" applyFont="1" applyFill="1" applyBorder="1" applyAlignment="1">
      <alignment horizontal="center" vertical="center"/>
    </xf>
    <xf numFmtId="0" fontId="47" fillId="0" borderId="0" xfId="36" applyFont="1" applyFill="1" applyAlignment="1">
      <alignment horizontal="center"/>
    </xf>
    <xf numFmtId="0" fontId="44" fillId="0" borderId="0" xfId="36" applyFont="1" applyFill="1" applyAlignment="1">
      <alignment horizontal="center"/>
    </xf>
    <xf numFmtId="14" fontId="47" fillId="0" borderId="0" xfId="36" applyNumberFormat="1" applyFont="1" applyFill="1"/>
    <xf numFmtId="0" fontId="47" fillId="0" borderId="0" xfId="36" applyFont="1" applyFill="1" applyBorder="1" applyAlignment="1"/>
    <xf numFmtId="0" fontId="47" fillId="0" borderId="0" xfId="36" applyFont="1" applyFill="1" applyAlignment="1"/>
    <xf numFmtId="2" fontId="47" fillId="0" borderId="0" xfId="36" applyNumberFormat="1" applyFont="1" applyFill="1" applyBorder="1" applyAlignment="1">
      <alignment horizontal="center"/>
    </xf>
    <xf numFmtId="0" fontId="23" fillId="0" borderId="0" xfId="0" applyFont="1" applyAlignment="1">
      <alignment vertical="center"/>
    </xf>
    <xf numFmtId="0" fontId="47" fillId="0" borderId="0" xfId="36" applyFont="1" applyFill="1" applyBorder="1" applyAlignment="1">
      <alignment horizontal="center" vertical="center"/>
    </xf>
    <xf numFmtId="14" fontId="47" fillId="0" borderId="0" xfId="36" applyNumberFormat="1" applyFont="1" applyFill="1" applyBorder="1" applyAlignment="1">
      <alignment horizontal="center" vertical="center"/>
    </xf>
    <xf numFmtId="0" fontId="51" fillId="0" borderId="0" xfId="36" applyFont="1" applyFill="1" applyBorder="1" applyAlignment="1">
      <alignment horizontal="center" vertical="center" wrapText="1"/>
    </xf>
    <xf numFmtId="167" fontId="47" fillId="0" borderId="0" xfId="36" applyNumberFormat="1" applyFont="1" applyFill="1" applyBorder="1" applyAlignment="1">
      <alignment horizontal="center" vertical="center"/>
    </xf>
    <xf numFmtId="0" fontId="49" fillId="0" borderId="0" xfId="36" applyFont="1" applyFill="1" applyBorder="1" applyAlignment="1">
      <alignment horizontal="center" vertical="center"/>
    </xf>
    <xf numFmtId="0" fontId="50" fillId="0" borderId="0" xfId="36" applyFont="1" applyFill="1" applyBorder="1" applyAlignment="1">
      <alignment horizontal="center" vertical="center"/>
    </xf>
    <xf numFmtId="1" fontId="49" fillId="0" borderId="0" xfId="36" applyNumberFormat="1" applyFont="1" applyFill="1" applyBorder="1" applyAlignment="1">
      <alignment horizontal="center" vertical="center"/>
    </xf>
    <xf numFmtId="14" fontId="49" fillId="0" borderId="0" xfId="36" applyNumberFormat="1" applyFont="1" applyFill="1" applyBorder="1" applyAlignment="1">
      <alignment horizontal="center" vertical="center"/>
    </xf>
    <xf numFmtId="167" fontId="49" fillId="0" borderId="0" xfId="36" applyNumberFormat="1" applyFont="1" applyFill="1" applyBorder="1" applyAlignment="1">
      <alignment horizontal="center" vertical="center"/>
    </xf>
    <xf numFmtId="0" fontId="47" fillId="0" borderId="0" xfId="36" applyFont="1" applyFill="1" applyAlignment="1">
      <alignment horizontal="left"/>
    </xf>
    <xf numFmtId="0" fontId="52" fillId="28" borderId="11" xfId="36" applyFont="1" applyFill="1" applyBorder="1" applyAlignment="1">
      <alignment horizontal="center" vertical="center" wrapText="1"/>
    </xf>
    <xf numFmtId="14" fontId="52" fillId="28" borderId="11" xfId="36" applyNumberFormat="1" applyFont="1" applyFill="1" applyBorder="1" applyAlignment="1">
      <alignment horizontal="center" vertical="center" wrapText="1"/>
    </xf>
    <xf numFmtId="0" fontId="52" fillId="28" borderId="11" xfId="36" applyNumberFormat="1" applyFont="1" applyFill="1" applyBorder="1" applyAlignment="1">
      <alignment horizontal="center" vertical="center" wrapText="1"/>
    </xf>
    <xf numFmtId="0" fontId="53" fillId="28" borderId="11" xfId="36" applyFont="1" applyFill="1" applyBorder="1" applyAlignment="1">
      <alignment horizontal="center" vertical="center" wrapText="1"/>
    </xf>
    <xf numFmtId="0" fontId="49" fillId="0" borderId="11" xfId="36" applyNumberFormat="1" applyFont="1" applyFill="1" applyBorder="1" applyAlignment="1">
      <alignment horizontal="left" vertical="center" wrapText="1"/>
    </xf>
    <xf numFmtId="0" fontId="47" fillId="0" borderId="0" xfId="36" applyFont="1" applyFill="1" applyAlignment="1">
      <alignment horizontal="left" wrapText="1"/>
    </xf>
    <xf numFmtId="0" fontId="47" fillId="0" borderId="0" xfId="36" applyFont="1" applyFill="1" applyAlignment="1">
      <alignment wrapText="1"/>
    </xf>
    <xf numFmtId="0" fontId="49" fillId="0" borderId="0" xfId="36" applyNumberFormat="1" applyFont="1" applyFill="1" applyBorder="1" applyAlignment="1">
      <alignment horizontal="left" vertical="center" wrapText="1"/>
    </xf>
    <xf numFmtId="0" fontId="47" fillId="0" borderId="0" xfId="36" applyNumberFormat="1" applyFont="1" applyFill="1" applyBorder="1" applyAlignment="1">
      <alignment horizontal="center" wrapText="1"/>
    </xf>
    <xf numFmtId="0" fontId="47" fillId="0" borderId="0" xfId="36" applyNumberFormat="1" applyFont="1" applyFill="1" applyBorder="1" applyAlignment="1">
      <alignment horizontal="left" wrapText="1"/>
    </xf>
    <xf numFmtId="0" fontId="47" fillId="0" borderId="0" xfId="36" applyNumberFormat="1" applyFont="1" applyFill="1" applyAlignment="1">
      <alignment horizontal="center" wrapText="1"/>
    </xf>
    <xf numFmtId="0" fontId="47" fillId="0" borderId="0" xfId="36" applyFont="1" applyFill="1" applyBorder="1" applyAlignment="1">
      <alignment horizontal="center" vertical="center" wrapText="1"/>
    </xf>
    <xf numFmtId="0" fontId="47" fillId="0" borderId="0" xfId="36" applyFont="1" applyFill="1" applyBorder="1" applyAlignment="1">
      <alignment wrapText="1"/>
    </xf>
    <xf numFmtId="0" fontId="44" fillId="0" borderId="0" xfId="36" applyFont="1" applyFill="1"/>
    <xf numFmtId="14" fontId="54" fillId="0" borderId="11" xfId="36" applyNumberFormat="1" applyFont="1" applyFill="1" applyBorder="1" applyAlignment="1">
      <alignment horizontal="center" vertical="center" wrapText="1"/>
    </xf>
    <xf numFmtId="14" fontId="44" fillId="0" borderId="0" xfId="36" applyNumberFormat="1" applyFont="1" applyFill="1" applyAlignment="1">
      <alignment horizontal="center"/>
    </xf>
    <xf numFmtId="49" fontId="44" fillId="0" borderId="0" xfId="36" applyNumberFormat="1" applyFont="1" applyFill="1" applyAlignment="1">
      <alignment horizontal="center"/>
    </xf>
    <xf numFmtId="0" fontId="46" fillId="0" borderId="0" xfId="36" applyFont="1" applyFill="1" applyAlignment="1">
      <alignment horizontal="center"/>
    </xf>
    <xf numFmtId="0" fontId="56" fillId="0" borderId="0" xfId="36" applyFont="1" applyAlignment="1" applyProtection="1">
      <alignment vertical="center" wrapText="1"/>
      <protection locked="0"/>
    </xf>
    <xf numFmtId="0" fontId="57" fillId="0" borderId="11" xfId="36" applyFont="1" applyFill="1" applyBorder="1" applyAlignment="1">
      <alignment horizontal="center" vertical="center"/>
    </xf>
    <xf numFmtId="1" fontId="57" fillId="0" borderId="11" xfId="36" applyNumberFormat="1" applyFont="1" applyFill="1" applyBorder="1" applyAlignment="1">
      <alignment horizontal="center" vertical="center"/>
    </xf>
    <xf numFmtId="169" fontId="58" fillId="0" borderId="11" xfId="36" applyNumberFormat="1" applyFont="1" applyFill="1" applyBorder="1" applyAlignment="1">
      <alignment horizontal="center" vertical="center"/>
    </xf>
    <xf numFmtId="0" fontId="54" fillId="0" borderId="11" xfId="36" applyFont="1" applyFill="1" applyBorder="1" applyAlignment="1">
      <alignment horizontal="left" vertical="center" wrapText="1"/>
    </xf>
    <xf numFmtId="0" fontId="59" fillId="0" borderId="11" xfId="36" applyFont="1" applyFill="1" applyBorder="1" applyAlignment="1">
      <alignment horizontal="center" vertical="center"/>
    </xf>
    <xf numFmtId="0" fontId="60" fillId="0" borderId="0" xfId="36" applyFont="1" applyFill="1" applyAlignment="1">
      <alignment horizontal="left"/>
    </xf>
    <xf numFmtId="14" fontId="60" fillId="0" borderId="0" xfId="36" applyNumberFormat="1" applyFont="1" applyFill="1" applyAlignment="1">
      <alignment horizontal="center"/>
    </xf>
    <xf numFmtId="0" fontId="58" fillId="0" borderId="0" xfId="36" applyFont="1" applyFill="1" applyBorder="1" applyAlignment="1">
      <alignment horizontal="center" vertical="center" wrapText="1"/>
    </xf>
    <xf numFmtId="0" fontId="60" fillId="0" borderId="0" xfId="36" applyFont="1" applyFill="1" applyAlignment="1">
      <alignment horizontal="center"/>
    </xf>
    <xf numFmtId="0" fontId="60" fillId="0" borderId="0" xfId="36" applyFont="1" applyFill="1"/>
    <xf numFmtId="49" fontId="60" fillId="0" borderId="0" xfId="36" applyNumberFormat="1" applyFont="1" applyFill="1" applyAlignment="1">
      <alignment horizontal="center"/>
    </xf>
    <xf numFmtId="0" fontId="23" fillId="0" borderId="11" xfId="36" applyFont="1" applyFill="1" applyBorder="1" applyAlignment="1" applyProtection="1">
      <alignment horizontal="center" vertical="center" wrapText="1"/>
      <protection locked="0"/>
    </xf>
    <xf numFmtId="1" fontId="23" fillId="0" borderId="11" xfId="36" applyNumberFormat="1" applyFont="1" applyFill="1" applyBorder="1" applyAlignment="1" applyProtection="1">
      <alignment horizontal="center" vertical="center" wrapText="1"/>
      <protection locked="0"/>
    </xf>
    <xf numFmtId="14" fontId="23" fillId="0" borderId="11" xfId="36" applyNumberFormat="1" applyFont="1" applyFill="1" applyBorder="1" applyAlignment="1" applyProtection="1">
      <alignment horizontal="center" vertical="center" wrapText="1"/>
      <protection locked="0"/>
    </xf>
    <xf numFmtId="167" fontId="23" fillId="0" borderId="11" xfId="36" applyNumberFormat="1" applyFont="1" applyFill="1" applyBorder="1" applyAlignment="1" applyProtection="1">
      <alignment horizontal="center" vertical="center" wrapText="1"/>
      <protection locked="0"/>
    </xf>
    <xf numFmtId="0" fontId="29" fillId="0" borderId="0" xfId="36" applyFont="1" applyFill="1" applyAlignment="1" applyProtection="1">
      <alignment vertical="center" wrapText="1"/>
      <protection locked="0"/>
    </xf>
    <xf numFmtId="0" fontId="29" fillId="0" borderId="0" xfId="36" applyFont="1" applyFill="1" applyAlignment="1" applyProtection="1">
      <alignment horizontal="center" wrapText="1"/>
      <protection locked="0"/>
    </xf>
    <xf numFmtId="14"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wrapText="1"/>
      <protection locked="0"/>
    </xf>
    <xf numFmtId="2" fontId="29" fillId="0" borderId="0" xfId="36" applyNumberFormat="1"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29" fillId="0" borderId="0" xfId="36" applyFont="1" applyAlignment="1" applyProtection="1">
      <alignment horizontal="center" wrapText="1"/>
      <protection locked="0"/>
    </xf>
    <xf numFmtId="14" fontId="29" fillId="0" borderId="0" xfId="36" applyNumberFormat="1" applyFont="1" applyAlignment="1" applyProtection="1">
      <alignment horizontal="center" wrapText="1"/>
      <protection locked="0"/>
    </xf>
    <xf numFmtId="2" fontId="29" fillId="0" borderId="0" xfId="36" applyNumberFormat="1" applyFont="1" applyAlignment="1" applyProtection="1">
      <alignment horizontal="center" wrapText="1"/>
      <protection locked="0"/>
    </xf>
    <xf numFmtId="0" fontId="38" fillId="0" borderId="11" xfId="36" applyFont="1" applyFill="1" applyBorder="1" applyAlignment="1" applyProtection="1">
      <alignment horizontal="center" vertical="center" wrapText="1"/>
      <protection locked="0"/>
    </xf>
    <xf numFmtId="0" fontId="64" fillId="0" borderId="11" xfId="36" applyFont="1" applyFill="1" applyBorder="1" applyAlignment="1" applyProtection="1">
      <alignment horizontal="center" vertical="center" wrapText="1"/>
      <protection locked="0"/>
    </xf>
    <xf numFmtId="1" fontId="38" fillId="0" borderId="11" xfId="36" applyNumberFormat="1" applyFont="1" applyFill="1" applyBorder="1" applyAlignment="1" applyProtection="1">
      <alignment horizontal="center" vertical="center" wrapText="1"/>
      <protection locked="0"/>
    </xf>
    <xf numFmtId="14" fontId="38" fillId="0" borderId="11" xfId="36" applyNumberFormat="1" applyFont="1" applyFill="1" applyBorder="1" applyAlignment="1" applyProtection="1">
      <alignment horizontal="center" vertical="center" wrapText="1"/>
      <protection locked="0"/>
    </xf>
    <xf numFmtId="0" fontId="65" fillId="0" borderId="0" xfId="0" applyFont="1"/>
    <xf numFmtId="0" fontId="66" fillId="0" borderId="0" xfId="0" applyFont="1" applyFill="1" applyBorder="1" applyAlignment="1">
      <alignment vertical="center" wrapText="1"/>
    </xf>
    <xf numFmtId="0" fontId="57" fillId="26" borderId="0" xfId="0" applyFont="1" applyFill="1" applyAlignment="1">
      <alignment horizontal="center" vertical="center"/>
    </xf>
    <xf numFmtId="0" fontId="57" fillId="0" borderId="0" xfId="0" applyFont="1" applyAlignment="1">
      <alignment horizontal="center" vertical="center"/>
    </xf>
    <xf numFmtId="0" fontId="57" fillId="0" borderId="0" xfId="0" applyFont="1" applyFill="1" applyAlignment="1">
      <alignment horizontal="center" vertical="center"/>
    </xf>
    <xf numFmtId="0" fontId="66" fillId="0" borderId="0" xfId="0" applyFont="1" applyAlignment="1">
      <alignment wrapText="1"/>
    </xf>
    <xf numFmtId="0" fontId="67" fillId="0" borderId="11" xfId="0" applyFont="1" applyBorder="1" applyAlignment="1">
      <alignment vertical="center" wrapText="1"/>
    </xf>
    <xf numFmtId="0" fontId="67" fillId="0" borderId="0" xfId="0" applyFont="1" applyAlignment="1">
      <alignment vertical="center" wrapText="1"/>
    </xf>
    <xf numFmtId="0" fontId="68" fillId="26" borderId="0" xfId="0" applyFont="1" applyFill="1" applyAlignment="1">
      <alignment horizontal="center" vertical="center"/>
    </xf>
    <xf numFmtId="165" fontId="69" fillId="30" borderId="11" xfId="0" applyNumberFormat="1" applyFont="1" applyFill="1" applyBorder="1" applyAlignment="1">
      <alignment horizontal="center" vertical="center" wrapText="1"/>
    </xf>
    <xf numFmtId="0" fontId="70" fillId="31" borderId="11" xfId="31" applyFont="1" applyFill="1" applyBorder="1" applyAlignment="1" applyProtection="1">
      <alignment horizontal="center" vertical="center" wrapText="1"/>
    </xf>
    <xf numFmtId="0" fontId="68" fillId="0" borderId="0" xfId="0" applyFont="1" applyAlignment="1">
      <alignment horizontal="center" vertical="center"/>
    </xf>
    <xf numFmtId="0" fontId="46" fillId="0" borderId="0" xfId="0" applyFont="1" applyFill="1" applyBorder="1" applyAlignment="1">
      <alignment vertical="center" wrapText="1"/>
    </xf>
    <xf numFmtId="0" fontId="66" fillId="0" borderId="0" xfId="0" applyFont="1" applyAlignment="1">
      <alignment horizontal="center" vertical="center" wrapText="1"/>
    </xf>
    <xf numFmtId="0" fontId="68" fillId="0" borderId="0" xfId="0" applyFont="1" applyFill="1" applyAlignment="1">
      <alignment horizontal="center" vertical="center"/>
    </xf>
    <xf numFmtId="0" fontId="68" fillId="0" borderId="0" xfId="0" applyFont="1" applyAlignment="1">
      <alignment horizontal="center" vertical="center" wrapText="1"/>
    </xf>
    <xf numFmtId="0" fontId="68" fillId="0" borderId="0" xfId="0" applyFont="1" applyFill="1" applyAlignment="1">
      <alignment horizontal="center" vertical="center" wrapText="1"/>
    </xf>
    <xf numFmtId="0" fontId="57" fillId="0" borderId="0" xfId="0" applyFont="1" applyAlignment="1">
      <alignment horizontal="center" vertical="center" wrapText="1"/>
    </xf>
    <xf numFmtId="0" fontId="57" fillId="0" borderId="0" xfId="0" applyFont="1" applyFill="1" applyAlignment="1">
      <alignment horizontal="center" vertical="center" wrapText="1"/>
    </xf>
    <xf numFmtId="0" fontId="71" fillId="28" borderId="11" xfId="0" applyFont="1" applyFill="1" applyBorder="1" applyAlignment="1">
      <alignment horizontal="left" vertical="center" wrapText="1"/>
    </xf>
    <xf numFmtId="0" fontId="71" fillId="28" borderId="11" xfId="0" applyFont="1" applyFill="1" applyBorder="1" applyAlignment="1">
      <alignment vertical="center" wrapText="1"/>
    </xf>
    <xf numFmtId="0" fontId="72" fillId="32" borderId="11" xfId="0" applyFont="1" applyFill="1" applyBorder="1" applyAlignment="1">
      <alignment horizontal="center" vertical="center" wrapText="1"/>
    </xf>
    <xf numFmtId="14" fontId="57" fillId="0" borderId="11" xfId="36" applyNumberFormat="1" applyFont="1" applyFill="1" applyBorder="1" applyAlignment="1">
      <alignment horizontal="center" vertical="center"/>
    </xf>
    <xf numFmtId="167" fontId="57" fillId="0" borderId="11" xfId="36" applyNumberFormat="1" applyFont="1" applyFill="1" applyBorder="1" applyAlignment="1">
      <alignment horizontal="center" vertical="center"/>
    </xf>
    <xf numFmtId="14" fontId="53" fillId="28" borderId="11" xfId="36" applyNumberFormat="1" applyFont="1" applyFill="1" applyBorder="1" applyAlignment="1">
      <alignment horizontal="center" vertical="center" wrapText="1"/>
    </xf>
    <xf numFmtId="0" fontId="53" fillId="28" borderId="11" xfId="36" applyNumberFormat="1" applyFont="1" applyFill="1" applyBorder="1" applyAlignment="1">
      <alignment horizontal="center" vertical="center" wrapText="1"/>
    </xf>
    <xf numFmtId="0" fontId="26" fillId="0" borderId="0" xfId="36" applyFont="1" applyFill="1" applyAlignment="1" applyProtection="1">
      <alignment wrapText="1"/>
      <protection locked="0"/>
    </xf>
    <xf numFmtId="0" fontId="29" fillId="30" borderId="11" xfId="36" applyFont="1" applyFill="1" applyBorder="1" applyAlignment="1" applyProtection="1">
      <alignment horizontal="center" vertical="center" wrapText="1"/>
      <protection locked="0"/>
    </xf>
    <xf numFmtId="0" fontId="73" fillId="30" borderId="11" xfId="36" applyFont="1" applyFill="1" applyBorder="1" applyAlignment="1" applyProtection="1">
      <alignment horizontal="center" vertical="center" wrapText="1"/>
      <protection hidden="1"/>
    </xf>
    <xf numFmtId="0" fontId="26" fillId="0" borderId="0" xfId="36" applyFont="1" applyFill="1" applyAlignment="1" applyProtection="1">
      <alignment horizontal="center" wrapText="1"/>
      <protection locked="0"/>
    </xf>
    <xf numFmtId="0" fontId="73" fillId="0" borderId="11" xfId="36" applyFont="1" applyFill="1" applyBorder="1" applyAlignment="1" applyProtection="1">
      <alignment horizontal="center" vertical="center" wrapText="1"/>
      <protection hidden="1"/>
    </xf>
    <xf numFmtId="0" fontId="23" fillId="0" borderId="11" xfId="36" applyFont="1" applyFill="1" applyBorder="1" applyAlignment="1" applyProtection="1">
      <alignment vertical="center" wrapText="1"/>
      <protection locked="0"/>
    </xf>
    <xf numFmtId="49" fontId="23" fillId="0" borderId="11" xfId="36" applyNumberFormat="1" applyFont="1" applyFill="1" applyBorder="1" applyAlignment="1" applyProtection="1">
      <alignment horizontal="center" vertical="center" wrapText="1"/>
      <protection locked="0"/>
    </xf>
    <xf numFmtId="0" fontId="26" fillId="0" borderId="0" xfId="36" applyFont="1" applyFill="1" applyAlignment="1" applyProtection="1">
      <alignment vertical="center" wrapText="1"/>
      <protection locked="0"/>
    </xf>
    <xf numFmtId="1" fontId="26" fillId="0" borderId="0" xfId="36" applyNumberFormat="1" applyFont="1" applyFill="1" applyAlignment="1" applyProtection="1">
      <alignment horizontal="center" wrapText="1"/>
      <protection locked="0"/>
    </xf>
    <xf numFmtId="167" fontId="26" fillId="0" borderId="0" xfId="36" applyNumberFormat="1" applyFont="1" applyFill="1" applyAlignment="1" applyProtection="1">
      <alignment horizontal="center" wrapText="1"/>
      <protection locked="0"/>
    </xf>
    <xf numFmtId="49" fontId="26" fillId="0" borderId="0" xfId="36" applyNumberFormat="1" applyFont="1" applyFill="1" applyAlignment="1" applyProtection="1">
      <alignment horizontal="center" wrapText="1"/>
      <protection locked="0"/>
    </xf>
    <xf numFmtId="0" fontId="71" fillId="31" borderId="11" xfId="31" applyFont="1" applyFill="1" applyBorder="1" applyAlignment="1" applyProtection="1">
      <alignment horizontal="left" vertical="center" wrapText="1"/>
    </xf>
    <xf numFmtId="0" fontId="71" fillId="31" borderId="11" xfId="31" applyFont="1" applyFill="1" applyBorder="1" applyAlignment="1" applyProtection="1">
      <alignment horizontal="left" vertical="center"/>
    </xf>
    <xf numFmtId="0" fontId="74" fillId="27" borderId="11" xfId="0" applyFont="1" applyFill="1" applyBorder="1" applyAlignment="1">
      <alignment horizontal="center" vertical="center" wrapText="1"/>
    </xf>
    <xf numFmtId="0" fontId="75" fillId="0" borderId="0" xfId="0" applyFont="1" applyBorder="1" applyAlignment="1">
      <alignment vertical="center" wrapText="1"/>
    </xf>
    <xf numFmtId="0" fontId="76" fillId="28" borderId="11" xfId="0" applyNumberFormat="1" applyFont="1" applyFill="1" applyBorder="1" applyAlignment="1">
      <alignment horizontal="center" vertical="center" wrapText="1"/>
    </xf>
    <xf numFmtId="0" fontId="77" fillId="28" borderId="11" xfId="0" applyNumberFormat="1" applyFont="1" applyFill="1" applyBorder="1" applyAlignment="1">
      <alignment horizontal="center" vertical="center" wrapText="1"/>
    </xf>
    <xf numFmtId="14" fontId="77" fillId="28" borderId="11" xfId="0" applyNumberFormat="1" applyFont="1" applyFill="1" applyBorder="1" applyAlignment="1">
      <alignment horizontal="center" vertical="center" wrapText="1"/>
    </xf>
    <xf numFmtId="0" fontId="77" fillId="28" borderId="11" xfId="0" applyNumberFormat="1" applyFont="1" applyFill="1" applyBorder="1" applyAlignment="1">
      <alignment horizontal="left" vertical="center" wrapText="1"/>
    </xf>
    <xf numFmtId="167" fontId="77" fillId="28" borderId="11" xfId="0" applyNumberFormat="1" applyFont="1" applyFill="1" applyBorder="1" applyAlignment="1">
      <alignment horizontal="center" vertical="center" wrapText="1"/>
    </xf>
    <xf numFmtId="164" fontId="77" fillId="28" borderId="11" xfId="0" applyNumberFormat="1" applyFont="1" applyFill="1" applyBorder="1" applyAlignment="1">
      <alignment horizontal="center" vertical="center" wrapText="1"/>
    </xf>
    <xf numFmtId="0" fontId="78" fillId="0" borderId="0" xfId="0" applyFont="1" applyAlignment="1">
      <alignment vertical="center" wrapText="1"/>
    </xf>
    <xf numFmtId="0" fontId="79" fillId="0" borderId="0" xfId="0" applyFont="1" applyFill="1"/>
    <xf numFmtId="0" fontId="80" fillId="0" borderId="11" xfId="31" applyNumberFormat="1" applyFont="1" applyFill="1" applyBorder="1" applyAlignment="1" applyProtection="1">
      <alignment horizontal="center" vertical="center" wrapText="1"/>
    </xf>
    <xf numFmtId="14" fontId="81" fillId="29" borderId="11" xfId="31" applyNumberFormat="1" applyFont="1" applyFill="1" applyBorder="1" applyAlignment="1" applyProtection="1">
      <alignment horizontal="center" vertical="center" wrapText="1"/>
    </xf>
    <xf numFmtId="167" fontId="81" fillId="29" borderId="11" xfId="31" applyNumberFormat="1" applyFont="1" applyFill="1" applyBorder="1" applyAlignment="1" applyProtection="1">
      <alignment horizontal="center" vertical="center" wrapText="1"/>
    </xf>
    <xf numFmtId="1" fontId="81" fillId="29" borderId="11" xfId="31" applyNumberFormat="1" applyFont="1" applyFill="1" applyBorder="1" applyAlignment="1" applyProtection="1">
      <alignment horizontal="center" vertical="center" wrapText="1"/>
    </xf>
    <xf numFmtId="49" fontId="81" fillId="29" borderId="11" xfId="31" applyNumberFormat="1" applyFont="1" applyFill="1" applyBorder="1" applyAlignment="1" applyProtection="1">
      <alignment horizontal="center" vertical="center" wrapText="1"/>
    </xf>
    <xf numFmtId="0" fontId="78" fillId="29" borderId="11" xfId="0" applyNumberFormat="1" applyFont="1" applyFill="1" applyBorder="1" applyAlignment="1">
      <alignment horizontal="left" vertical="center" wrapText="1"/>
    </xf>
    <xf numFmtId="164" fontId="78" fillId="29" borderId="11" xfId="0" applyNumberFormat="1" applyFont="1" applyFill="1" applyBorder="1" applyAlignment="1">
      <alignment horizontal="center" vertical="center" wrapText="1"/>
    </xf>
    <xf numFmtId="167" fontId="78" fillId="29" borderId="11" xfId="0" applyNumberFormat="1" applyFont="1" applyFill="1" applyBorder="1" applyAlignment="1">
      <alignment horizontal="center" vertical="center" wrapText="1"/>
    </xf>
    <xf numFmtId="0" fontId="78" fillId="29" borderId="11" xfId="0" applyNumberFormat="1" applyFont="1" applyFill="1" applyBorder="1" applyAlignment="1">
      <alignment horizontal="center" vertical="center" wrapText="1"/>
    </xf>
    <xf numFmtId="0" fontId="81" fillId="29" borderId="11" xfId="31" applyNumberFormat="1" applyFont="1" applyFill="1" applyBorder="1" applyAlignment="1" applyProtection="1">
      <alignment horizontal="left" vertical="center" wrapText="1"/>
    </xf>
    <xf numFmtId="0" fontId="82" fillId="29" borderId="11" xfId="31" applyNumberFormat="1" applyFont="1" applyFill="1" applyBorder="1" applyAlignment="1" applyProtection="1">
      <alignment horizontal="center" vertical="center" wrapText="1"/>
    </xf>
    <xf numFmtId="0" fontId="74" fillId="33" borderId="13" xfId="0" applyFont="1" applyFill="1" applyBorder="1" applyAlignment="1">
      <alignment vertical="center" wrapText="1"/>
    </xf>
    <xf numFmtId="0" fontId="21" fillId="0" borderId="0" xfId="0" applyNumberFormat="1" applyFont="1" applyAlignment="1">
      <alignment horizontal="left"/>
    </xf>
    <xf numFmtId="0" fontId="83" fillId="28" borderId="11" xfId="0" applyNumberFormat="1" applyFont="1" applyFill="1" applyBorder="1" applyAlignment="1">
      <alignment horizontal="center" vertical="center" wrapText="1"/>
    </xf>
    <xf numFmtId="0" fontId="23" fillId="34" borderId="14" xfId="0" applyFont="1" applyFill="1" applyBorder="1"/>
    <xf numFmtId="0" fontId="23" fillId="34" borderId="15" xfId="0" applyFont="1" applyFill="1" applyBorder="1"/>
    <xf numFmtId="0" fontId="23" fillId="34" borderId="16" xfId="0" applyFont="1" applyFill="1" applyBorder="1"/>
    <xf numFmtId="0" fontId="27" fillId="34" borderId="17" xfId="0" applyFont="1" applyFill="1" applyBorder="1"/>
    <xf numFmtId="0" fontId="27" fillId="34" borderId="0" xfId="0" applyFont="1" applyFill="1" applyBorder="1"/>
    <xf numFmtId="0" fontId="27" fillId="34" borderId="18" xfId="0" applyFont="1" applyFill="1" applyBorder="1"/>
    <xf numFmtId="0" fontId="23" fillId="34" borderId="17" xfId="0" applyFont="1" applyFill="1" applyBorder="1"/>
    <xf numFmtId="0" fontId="23" fillId="34" borderId="0" xfId="0" applyFont="1" applyFill="1" applyBorder="1"/>
    <xf numFmtId="0" fontId="23" fillId="34" borderId="18" xfId="0" applyFont="1" applyFill="1" applyBorder="1"/>
    <xf numFmtId="164" fontId="84" fillId="34" borderId="20" xfId="0" applyNumberFormat="1" applyFont="1" applyFill="1" applyBorder="1" applyAlignment="1">
      <alignment vertical="center" wrapText="1"/>
    </xf>
    <xf numFmtId="164" fontId="84" fillId="34" borderId="21" xfId="0" applyNumberFormat="1" applyFont="1" applyFill="1" applyBorder="1" applyAlignment="1">
      <alignment vertical="center" wrapText="1"/>
    </xf>
    <xf numFmtId="0" fontId="23" fillId="34" borderId="22" xfId="0" applyFont="1" applyFill="1" applyBorder="1"/>
    <xf numFmtId="0" fontId="23" fillId="34" borderId="13" xfId="0" applyFont="1" applyFill="1" applyBorder="1"/>
    <xf numFmtId="0" fontId="23" fillId="34" borderId="23" xfId="0" applyFont="1" applyFill="1" applyBorder="1"/>
    <xf numFmtId="167" fontId="23" fillId="30" borderId="11" xfId="36" applyNumberFormat="1" applyFont="1" applyFill="1" applyBorder="1" applyAlignment="1" applyProtection="1">
      <alignment horizontal="center" vertical="center" wrapText="1"/>
      <protection locked="0"/>
    </xf>
    <xf numFmtId="49" fontId="29" fillId="30" borderId="11" xfId="36" applyNumberFormat="1" applyFont="1" applyFill="1" applyBorder="1" applyAlignment="1" applyProtection="1">
      <alignment horizontal="center" vertical="center" wrapText="1"/>
      <protection locked="0"/>
    </xf>
    <xf numFmtId="1" fontId="29" fillId="30" borderId="11" xfId="36" applyNumberFormat="1" applyFont="1" applyFill="1" applyBorder="1" applyAlignment="1" applyProtection="1">
      <alignment horizontal="center" vertical="center" wrapText="1"/>
      <protection locked="0"/>
    </xf>
    <xf numFmtId="0" fontId="85" fillId="30" borderId="11" xfId="36" applyFont="1" applyFill="1" applyBorder="1" applyAlignment="1" applyProtection="1">
      <alignment horizontal="center" vertical="center" wrapText="1"/>
      <protection locked="0"/>
    </xf>
    <xf numFmtId="0" fontId="86" fillId="0" borderId="11" xfId="36" applyFont="1" applyFill="1" applyBorder="1" applyAlignment="1" applyProtection="1">
      <alignment horizontal="center" vertical="center" wrapText="1"/>
      <protection locked="0"/>
    </xf>
    <xf numFmtId="0" fontId="87" fillId="0" borderId="0" xfId="36" applyFont="1" applyFill="1" applyAlignment="1" applyProtection="1">
      <alignment horizontal="center" wrapText="1"/>
      <protection locked="0"/>
    </xf>
    <xf numFmtId="1" fontId="88" fillId="0" borderId="0" xfId="36" applyNumberFormat="1" applyFont="1" applyFill="1" applyAlignment="1" applyProtection="1">
      <alignment horizontal="center" wrapText="1"/>
      <protection locked="0"/>
    </xf>
    <xf numFmtId="0" fontId="89" fillId="0" borderId="11" xfId="36" applyFont="1" applyFill="1" applyBorder="1" applyAlignment="1">
      <alignment horizontal="center" vertical="center"/>
    </xf>
    <xf numFmtId="169" fontId="38" fillId="0" borderId="11" xfId="36" applyNumberFormat="1" applyFont="1" applyFill="1" applyBorder="1" applyAlignment="1" applyProtection="1">
      <alignment horizontal="center" vertical="center" wrapText="1"/>
      <protection locked="0"/>
    </xf>
    <xf numFmtId="0" fontId="90" fillId="0" borderId="11" xfId="36" applyFont="1" applyFill="1" applyBorder="1" applyAlignment="1">
      <alignment horizontal="left" vertical="center" wrapText="1"/>
    </xf>
    <xf numFmtId="0" fontId="35" fillId="29" borderId="24" xfId="36" applyFont="1" applyFill="1" applyBorder="1" applyAlignment="1" applyProtection="1">
      <alignment vertical="center" wrapText="1"/>
      <protection locked="0"/>
    </xf>
    <xf numFmtId="168" fontId="53" fillId="28" borderId="11" xfId="36" applyNumberFormat="1" applyFont="1" applyFill="1" applyBorder="1" applyAlignment="1">
      <alignment horizontal="center" vertical="center" wrapText="1"/>
    </xf>
    <xf numFmtId="168" fontId="49" fillId="0" borderId="11" xfId="36" applyNumberFormat="1" applyFont="1" applyFill="1" applyBorder="1" applyAlignment="1">
      <alignment horizontal="center" vertical="center"/>
    </xf>
    <xf numFmtId="168" fontId="47" fillId="0" borderId="0" xfId="36" applyNumberFormat="1" applyFont="1" applyFill="1"/>
    <xf numFmtId="168" fontId="57" fillId="0" borderId="11" xfId="36" applyNumberFormat="1" applyFont="1" applyFill="1" applyBorder="1" applyAlignment="1">
      <alignment horizontal="center" vertical="center"/>
    </xf>
    <xf numFmtId="168" fontId="47" fillId="0" borderId="0" xfId="36" applyNumberFormat="1" applyFont="1" applyFill="1" applyBorder="1" applyAlignment="1">
      <alignment horizontal="center" vertical="center"/>
    </xf>
    <xf numFmtId="168" fontId="47" fillId="0" borderId="0" xfId="36" applyNumberFormat="1" applyFont="1" applyFill="1" applyAlignment="1">
      <alignment horizontal="left"/>
    </xf>
    <xf numFmtId="169" fontId="78" fillId="29" borderId="11" xfId="0" applyNumberFormat="1" applyFont="1" applyFill="1" applyBorder="1" applyAlignment="1">
      <alignment horizontal="center" vertical="center" wrapText="1"/>
    </xf>
    <xf numFmtId="168" fontId="78" fillId="29" borderId="11" xfId="0" applyNumberFormat="1" applyFont="1" applyFill="1" applyBorder="1" applyAlignment="1">
      <alignment horizontal="center" vertical="center" wrapText="1"/>
    </xf>
    <xf numFmtId="0" fontId="38" fillId="0" borderId="11" xfId="36" applyFont="1" applyFill="1" applyBorder="1" applyAlignment="1" applyProtection="1">
      <alignment horizontal="left" vertical="center" wrapText="1"/>
      <protection locked="0"/>
    </xf>
    <xf numFmtId="0" fontId="68" fillId="29" borderId="0" xfId="0" applyFont="1" applyFill="1" applyBorder="1" applyAlignment="1">
      <alignment vertical="center"/>
    </xf>
    <xf numFmtId="0" fontId="68" fillId="29" borderId="0" xfId="0" applyFont="1" applyFill="1" applyAlignment="1">
      <alignment vertical="center"/>
    </xf>
    <xf numFmtId="0" fontId="57" fillId="29" borderId="0" xfId="0" applyFont="1" applyFill="1" applyAlignment="1">
      <alignment vertical="center"/>
    </xf>
    <xf numFmtId="0" fontId="35" fillId="29" borderId="24" xfId="36" applyFont="1" applyFill="1" applyBorder="1" applyAlignment="1" applyProtection="1">
      <alignment horizontal="center" vertical="center" wrapText="1"/>
      <protection locked="0"/>
    </xf>
    <xf numFmtId="0" fontId="73" fillId="0" borderId="11" xfId="36" applyFont="1" applyFill="1" applyBorder="1" applyAlignment="1" applyProtection="1">
      <alignment horizontal="left" vertical="center" wrapText="1"/>
      <protection hidden="1"/>
    </xf>
    <xf numFmtId="1" fontId="26" fillId="0" borderId="0" xfId="36" applyNumberFormat="1" applyFont="1" applyFill="1" applyAlignment="1" applyProtection="1">
      <alignment horizontal="left" wrapText="1"/>
      <protection locked="0"/>
    </xf>
    <xf numFmtId="0" fontId="73" fillId="35" borderId="11" xfId="36" applyFont="1" applyFill="1" applyBorder="1" applyAlignment="1" applyProtection="1">
      <alignment horizontal="center" vertical="center" wrapText="1"/>
      <protection hidden="1"/>
    </xf>
    <xf numFmtId="14" fontId="23" fillId="35" borderId="11" xfId="36" applyNumberFormat="1" applyFont="1" applyFill="1" applyBorder="1" applyAlignment="1" applyProtection="1">
      <alignment horizontal="center" vertical="center" wrapText="1"/>
      <protection locked="0"/>
    </xf>
    <xf numFmtId="0" fontId="23" fillId="35" borderId="11" xfId="36" applyFont="1" applyFill="1" applyBorder="1" applyAlignment="1" applyProtection="1">
      <alignment vertical="center" wrapText="1"/>
      <protection locked="0"/>
    </xf>
    <xf numFmtId="0" fontId="86" fillId="35" borderId="11" xfId="36" applyFont="1" applyFill="1" applyBorder="1" applyAlignment="1" applyProtection="1">
      <alignment horizontal="center" vertical="center" wrapText="1"/>
      <protection locked="0"/>
    </xf>
    <xf numFmtId="167" fontId="23" fillId="35" borderId="11" xfId="36" applyNumberFormat="1" applyFont="1" applyFill="1" applyBorder="1" applyAlignment="1" applyProtection="1">
      <alignment horizontal="center" vertical="center" wrapText="1"/>
      <protection locked="0"/>
    </xf>
    <xf numFmtId="49" fontId="23" fillId="35" borderId="11" xfId="36" applyNumberFormat="1" applyFont="1" applyFill="1" applyBorder="1" applyAlignment="1" applyProtection="1">
      <alignment horizontal="center" vertical="center" wrapText="1"/>
      <protection locked="0"/>
    </xf>
    <xf numFmtId="1" fontId="23" fillId="35" borderId="11" xfId="36" applyNumberFormat="1" applyFont="1" applyFill="1" applyBorder="1" applyAlignment="1" applyProtection="1">
      <alignment horizontal="center" vertical="center" wrapText="1"/>
      <protection locked="0"/>
    </xf>
    <xf numFmtId="0" fontId="23" fillId="35" borderId="11" xfId="36" applyFont="1" applyFill="1" applyBorder="1" applyAlignment="1" applyProtection="1">
      <alignment horizontal="left" vertical="center" wrapText="1"/>
      <protection locked="0"/>
    </xf>
    <xf numFmtId="0" fontId="23" fillId="0" borderId="11" xfId="36" applyFont="1" applyFill="1" applyBorder="1" applyAlignment="1" applyProtection="1">
      <alignment horizontal="left" vertical="center" wrapText="1"/>
      <protection locked="0"/>
    </xf>
    <xf numFmtId="0" fontId="26" fillId="0" borderId="0" xfId="36" applyFont="1" applyFill="1" applyAlignment="1" applyProtection="1">
      <alignment horizontal="left" wrapText="1"/>
      <protection locked="0"/>
    </xf>
    <xf numFmtId="169" fontId="71" fillId="31" borderId="11" xfId="31" applyNumberFormat="1" applyFont="1" applyFill="1" applyBorder="1" applyAlignment="1" applyProtection="1">
      <alignment horizontal="center" vertical="center" wrapText="1"/>
    </xf>
    <xf numFmtId="0" fontId="91" fillId="28" borderId="11" xfId="36" applyFont="1" applyFill="1" applyBorder="1" applyAlignment="1">
      <alignment horizontal="center" vertical="center" wrapText="1"/>
    </xf>
    <xf numFmtId="14" fontId="91" fillId="28" borderId="11" xfId="36" applyNumberFormat="1" applyFont="1" applyFill="1" applyBorder="1" applyAlignment="1">
      <alignment horizontal="center" vertical="center" wrapText="1"/>
    </xf>
    <xf numFmtId="0" fontId="91" fillId="28" borderId="11" xfId="36" applyNumberFormat="1" applyFont="1" applyFill="1" applyBorder="1" applyAlignment="1">
      <alignment horizontal="center" vertical="center" wrapText="1"/>
    </xf>
    <xf numFmtId="168" fontId="91" fillId="28" borderId="11" xfId="36" applyNumberFormat="1" applyFont="1" applyFill="1" applyBorder="1" applyAlignment="1">
      <alignment horizontal="center" vertical="center" wrapText="1"/>
    </xf>
    <xf numFmtId="0" fontId="62" fillId="36" borderId="11" xfId="0" applyFont="1" applyFill="1" applyBorder="1" applyAlignment="1">
      <alignment horizontal="center" vertical="center"/>
    </xf>
    <xf numFmtId="0" fontId="62" fillId="30" borderId="11" xfId="0" applyFont="1" applyFill="1" applyBorder="1" applyAlignment="1">
      <alignment horizontal="center" vertical="center"/>
    </xf>
    <xf numFmtId="0" fontId="92" fillId="0" borderId="11" xfId="0" applyFont="1" applyBorder="1" applyAlignment="1">
      <alignment horizontal="center" vertical="center"/>
    </xf>
    <xf numFmtId="167" fontId="93" fillId="0" borderId="11" xfId="0" applyNumberFormat="1" applyFont="1" applyBorder="1" applyAlignment="1">
      <alignment horizontal="center" vertical="center"/>
    </xf>
    <xf numFmtId="169" fontId="93" fillId="33" borderId="11" xfId="0" applyNumberFormat="1" applyFont="1" applyFill="1" applyBorder="1" applyAlignment="1">
      <alignment horizontal="center" vertical="center"/>
    </xf>
    <xf numFmtId="0" fontId="94" fillId="0" borderId="11" xfId="0" applyFont="1" applyBorder="1" applyAlignment="1">
      <alignment horizontal="left" vertical="center"/>
    </xf>
    <xf numFmtId="169" fontId="95" fillId="0" borderId="11" xfId="36" applyNumberFormat="1" applyFont="1" applyFill="1" applyBorder="1" applyAlignment="1" applyProtection="1">
      <alignment horizontal="center" vertical="center" wrapText="1"/>
      <protection locked="0"/>
    </xf>
    <xf numFmtId="0" fontId="96" fillId="0" borderId="11" xfId="36" applyFont="1" applyFill="1" applyBorder="1" applyAlignment="1">
      <alignment horizontal="center" vertical="center"/>
    </xf>
    <xf numFmtId="0" fontId="57" fillId="0" borderId="11" xfId="36" applyNumberFormat="1" applyFont="1" applyFill="1" applyBorder="1" applyAlignment="1">
      <alignment horizontal="left" vertical="center" wrapText="1"/>
    </xf>
    <xf numFmtId="1" fontId="90" fillId="0" borderId="11" xfId="36" applyNumberFormat="1" applyFont="1" applyFill="1" applyBorder="1" applyAlignment="1">
      <alignment horizontal="center" vertical="center" wrapText="1"/>
    </xf>
    <xf numFmtId="14" fontId="90" fillId="0" borderId="11" xfId="36" applyNumberFormat="1" applyFont="1" applyFill="1" applyBorder="1" applyAlignment="1">
      <alignment horizontal="center" vertical="center" wrapText="1"/>
    </xf>
    <xf numFmtId="0" fontId="90" fillId="0" borderId="11" xfId="36" applyFont="1" applyFill="1" applyBorder="1" applyAlignment="1">
      <alignment horizontal="center" vertical="center" wrapText="1"/>
    </xf>
    <xf numFmtId="169" fontId="97" fillId="0" borderId="11" xfId="36" applyNumberFormat="1" applyFont="1" applyFill="1" applyBorder="1" applyAlignment="1">
      <alignment horizontal="center" vertical="center"/>
    </xf>
    <xf numFmtId="49" fontId="98" fillId="0" borderId="11" xfId="36" applyNumberFormat="1" applyFont="1" applyFill="1" applyBorder="1" applyAlignment="1">
      <alignment horizontal="center" vertical="center"/>
    </xf>
    <xf numFmtId="49" fontId="98" fillId="35" borderId="11" xfId="36" applyNumberFormat="1" applyFont="1" applyFill="1" applyBorder="1" applyAlignment="1" applyProtection="1">
      <alignment horizontal="center" vertical="center"/>
      <protection locked="0" hidden="1"/>
    </xf>
    <xf numFmtId="49" fontId="98" fillId="35" borderId="11" xfId="36" applyNumberFormat="1" applyFont="1" applyFill="1" applyBorder="1" applyAlignment="1">
      <alignment horizontal="center" vertical="center"/>
    </xf>
    <xf numFmtId="49" fontId="98" fillId="35" borderId="11" xfId="36" applyNumberFormat="1" applyFont="1" applyFill="1" applyBorder="1" applyAlignment="1">
      <alignment vertical="center"/>
    </xf>
    <xf numFmtId="0" fontId="73" fillId="29" borderId="11" xfId="36" applyFont="1" applyFill="1" applyBorder="1" applyAlignment="1" applyProtection="1">
      <alignment horizontal="left" vertical="center" wrapText="1"/>
      <protection hidden="1"/>
    </xf>
    <xf numFmtId="0" fontId="73" fillId="29" borderId="11" xfId="36" applyFont="1" applyFill="1" applyBorder="1" applyAlignment="1" applyProtection="1">
      <alignment horizontal="center" vertical="center" wrapText="1"/>
      <protection hidden="1"/>
    </xf>
    <xf numFmtId="14" fontId="23" fillId="29" borderId="11" xfId="36" applyNumberFormat="1" applyFont="1" applyFill="1" applyBorder="1" applyAlignment="1" applyProtection="1">
      <alignment horizontal="center" vertical="center" wrapText="1"/>
      <protection locked="0"/>
    </xf>
    <xf numFmtId="0" fontId="23" fillId="29" borderId="11" xfId="36" applyFont="1" applyFill="1" applyBorder="1" applyAlignment="1" applyProtection="1">
      <alignment vertical="center" wrapText="1"/>
      <protection locked="0"/>
    </xf>
    <xf numFmtId="0" fontId="23" fillId="29" borderId="11" xfId="36" applyFont="1" applyFill="1" applyBorder="1" applyAlignment="1" applyProtection="1">
      <alignment horizontal="left" vertical="center" wrapText="1"/>
      <protection locked="0"/>
    </xf>
    <xf numFmtId="0" fontId="86" fillId="29" borderId="11" xfId="36" applyFont="1" applyFill="1" applyBorder="1" applyAlignment="1" applyProtection="1">
      <alignment horizontal="center" vertical="center" wrapText="1"/>
      <protection locked="0"/>
    </xf>
    <xf numFmtId="167" fontId="23" fillId="29" borderId="11" xfId="36" applyNumberFormat="1" applyFont="1" applyFill="1" applyBorder="1" applyAlignment="1" applyProtection="1">
      <alignment horizontal="center" vertical="center" wrapText="1"/>
      <protection locked="0"/>
    </xf>
    <xf numFmtId="49" fontId="23" fillId="29" borderId="11" xfId="36" applyNumberFormat="1" applyFont="1" applyFill="1" applyBorder="1" applyAlignment="1" applyProtection="1">
      <alignment horizontal="center" vertical="center" wrapText="1"/>
      <protection locked="0"/>
    </xf>
    <xf numFmtId="1" fontId="23" fillId="29" borderId="11" xfId="36" applyNumberFormat="1" applyFont="1" applyFill="1" applyBorder="1" applyAlignment="1" applyProtection="1">
      <alignment horizontal="center" vertical="center" wrapText="1"/>
      <protection locked="0"/>
    </xf>
    <xf numFmtId="0" fontId="26" fillId="29" borderId="0" xfId="36" applyFont="1" applyFill="1" applyAlignment="1" applyProtection="1">
      <alignment vertical="center" wrapText="1"/>
      <protection locked="0"/>
    </xf>
    <xf numFmtId="0" fontId="0" fillId="33" borderId="0" xfId="0" applyFill="1"/>
    <xf numFmtId="0" fontId="42" fillId="33" borderId="0" xfId="0" applyFont="1" applyFill="1"/>
    <xf numFmtId="0" fontId="94" fillId="33" borderId="0" xfId="0" applyFont="1" applyFill="1" applyBorder="1" applyAlignment="1">
      <alignment horizontal="center" vertical="center"/>
    </xf>
    <xf numFmtId="0" fontId="71" fillId="33" borderId="0" xfId="36" applyFont="1" applyFill="1" applyBorder="1" applyAlignment="1">
      <alignment horizontal="center" vertical="center"/>
    </xf>
    <xf numFmtId="0" fontId="52" fillId="33" borderId="0" xfId="36" applyFont="1" applyFill="1" applyBorder="1" applyAlignment="1">
      <alignment horizontal="center" vertical="center" wrapText="1"/>
    </xf>
    <xf numFmtId="167" fontId="49" fillId="33" borderId="0" xfId="36" applyNumberFormat="1" applyFont="1" applyFill="1" applyBorder="1" applyAlignment="1">
      <alignment horizontal="center" vertical="center"/>
    </xf>
    <xf numFmtId="0" fontId="99" fillId="32" borderId="15" xfId="36" applyFont="1" applyFill="1" applyBorder="1" applyAlignment="1">
      <alignment vertical="center" wrapText="1"/>
    </xf>
    <xf numFmtId="0" fontId="99" fillId="32" borderId="0" xfId="36" applyFont="1" applyFill="1" applyBorder="1" applyAlignment="1">
      <alignment vertical="center" wrapText="1"/>
    </xf>
    <xf numFmtId="0" fontId="99" fillId="28" borderId="25" xfId="36" applyFont="1" applyFill="1" applyBorder="1" applyAlignment="1">
      <alignment vertical="center" wrapText="1"/>
    </xf>
    <xf numFmtId="0" fontId="99" fillId="28" borderId="26" xfId="36" applyFont="1" applyFill="1" applyBorder="1" applyAlignment="1">
      <alignment vertical="center" wrapText="1"/>
    </xf>
    <xf numFmtId="0" fontId="0" fillId="37" borderId="0" xfId="0" applyFill="1"/>
    <xf numFmtId="0" fontId="0" fillId="36" borderId="0" xfId="0" applyFill="1"/>
    <xf numFmtId="0" fontId="94" fillId="36" borderId="13" xfId="0" applyFont="1" applyFill="1" applyBorder="1" applyAlignment="1">
      <alignment horizontal="center"/>
    </xf>
    <xf numFmtId="0" fontId="94" fillId="36" borderId="0" xfId="0" applyFont="1" applyFill="1" applyBorder="1" applyAlignment="1">
      <alignment horizontal="center"/>
    </xf>
    <xf numFmtId="0" fontId="49" fillId="33" borderId="0" xfId="36" applyFont="1" applyFill="1" applyBorder="1" applyAlignment="1">
      <alignment horizontal="center" vertical="center"/>
    </xf>
    <xf numFmtId="0" fontId="50" fillId="33" borderId="0" xfId="36" applyFont="1" applyFill="1" applyBorder="1" applyAlignment="1">
      <alignment horizontal="center" vertical="center"/>
    </xf>
    <xf numFmtId="1" fontId="49" fillId="33" borderId="0" xfId="36" applyNumberFormat="1" applyFont="1" applyFill="1" applyBorder="1" applyAlignment="1">
      <alignment horizontal="center" vertical="center"/>
    </xf>
    <xf numFmtId="14" fontId="49" fillId="33" borderId="0" xfId="36" applyNumberFormat="1" applyFont="1" applyFill="1" applyBorder="1" applyAlignment="1">
      <alignment horizontal="center" vertical="center"/>
    </xf>
    <xf numFmtId="0" fontId="49" fillId="33" borderId="0" xfId="36" applyNumberFormat="1" applyFont="1" applyFill="1" applyBorder="1" applyAlignment="1">
      <alignment horizontal="left" vertical="center" wrapText="1"/>
    </xf>
    <xf numFmtId="0" fontId="99" fillId="33" borderId="0" xfId="36" applyFont="1" applyFill="1" applyBorder="1" applyAlignment="1">
      <alignment vertical="center" wrapText="1"/>
    </xf>
    <xf numFmtId="0" fontId="57" fillId="33" borderId="0" xfId="36" applyFont="1" applyFill="1" applyBorder="1" applyAlignment="1">
      <alignment horizontal="center" vertical="center"/>
    </xf>
    <xf numFmtId="0" fontId="96" fillId="33" borderId="0" xfId="36" applyFont="1" applyFill="1" applyBorder="1" applyAlignment="1">
      <alignment horizontal="center" vertical="center"/>
    </xf>
    <xf numFmtId="1" fontId="57" fillId="33" borderId="0" xfId="36" applyNumberFormat="1" applyFont="1" applyFill="1" applyBorder="1" applyAlignment="1">
      <alignment horizontal="center" vertical="center"/>
    </xf>
    <xf numFmtId="14" fontId="57" fillId="33" borderId="0" xfId="36" applyNumberFormat="1" applyFont="1" applyFill="1" applyBorder="1" applyAlignment="1">
      <alignment horizontal="center" vertical="center"/>
    </xf>
    <xf numFmtId="0" fontId="57" fillId="33" borderId="0" xfId="36" applyNumberFormat="1" applyFont="1" applyFill="1" applyBorder="1" applyAlignment="1">
      <alignment horizontal="left" vertical="center" wrapText="1"/>
    </xf>
    <xf numFmtId="168" fontId="57" fillId="33" borderId="0" xfId="36" applyNumberFormat="1" applyFont="1" applyFill="1" applyBorder="1" applyAlignment="1">
      <alignment horizontal="center" vertical="center"/>
    </xf>
    <xf numFmtId="168" fontId="49" fillId="33" borderId="0" xfId="36" applyNumberFormat="1" applyFont="1" applyFill="1" applyBorder="1" applyAlignment="1">
      <alignment horizontal="center" vertical="center"/>
    </xf>
    <xf numFmtId="0" fontId="90" fillId="0" borderId="11" xfId="36" applyFont="1" applyFill="1" applyBorder="1" applyAlignment="1">
      <alignment vertical="center" wrapText="1"/>
    </xf>
    <xf numFmtId="0" fontId="99" fillId="28" borderId="25" xfId="36" applyFont="1" applyFill="1" applyBorder="1" applyAlignment="1">
      <alignment textRotation="90"/>
    </xf>
    <xf numFmtId="168" fontId="93" fillId="33" borderId="11" xfId="0" applyNumberFormat="1" applyFont="1" applyFill="1" applyBorder="1" applyAlignment="1">
      <alignment horizontal="center" vertical="center"/>
    </xf>
    <xf numFmtId="0" fontId="0" fillId="29" borderId="0" xfId="0" applyFill="1"/>
    <xf numFmtId="0" fontId="47" fillId="0" borderId="11" xfId="0" applyFont="1" applyBorder="1"/>
    <xf numFmtId="0" fontId="66" fillId="0" borderId="11" xfId="0" applyFont="1" applyBorder="1" applyAlignment="1">
      <alignment wrapText="1"/>
    </xf>
    <xf numFmtId="0" fontId="47" fillId="0" borderId="0" xfId="0" applyFont="1"/>
    <xf numFmtId="0" fontId="82" fillId="0" borderId="11" xfId="0" applyFont="1" applyBorder="1" applyAlignment="1">
      <alignment horizontal="center" vertical="center"/>
    </xf>
    <xf numFmtId="0" fontId="100" fillId="0" borderId="0" xfId="0" applyFont="1" applyAlignment="1">
      <alignment horizontal="center" vertical="center"/>
    </xf>
    <xf numFmtId="14" fontId="66" fillId="0" borderId="11" xfId="0" applyNumberFormat="1" applyFont="1" applyBorder="1" applyAlignment="1">
      <alignment horizontal="center" vertical="center"/>
    </xf>
    <xf numFmtId="0" fontId="66" fillId="0" borderId="11" xfId="0" applyFont="1" applyBorder="1" applyAlignment="1">
      <alignment horizontal="center" vertical="center"/>
    </xf>
    <xf numFmtId="0" fontId="66" fillId="0" borderId="11" xfId="0" applyNumberFormat="1" applyFont="1" applyBorder="1" applyAlignment="1">
      <alignment horizontal="left" vertical="center"/>
    </xf>
    <xf numFmtId="167" fontId="66" fillId="0" borderId="11" xfId="0" applyNumberFormat="1" applyFont="1" applyBorder="1" applyAlignment="1">
      <alignment horizontal="center" vertical="center"/>
    </xf>
    <xf numFmtId="168" fontId="66" fillId="0" borderId="11" xfId="0" applyNumberFormat="1" applyFont="1" applyBorder="1" applyAlignment="1">
      <alignment horizontal="center" vertical="center"/>
    </xf>
    <xf numFmtId="169" fontId="93" fillId="0" borderId="11" xfId="0" applyNumberFormat="1" applyFont="1" applyBorder="1" applyAlignment="1">
      <alignment horizontal="center" vertical="center"/>
    </xf>
    <xf numFmtId="0" fontId="81" fillId="0" borderId="11" xfId="0" applyFont="1" applyBorder="1" applyAlignment="1">
      <alignment wrapText="1"/>
    </xf>
    <xf numFmtId="0" fontId="47" fillId="0" borderId="11" xfId="0" applyFont="1" applyBorder="1" applyAlignment="1">
      <alignment horizontal="center" vertical="center" wrapText="1"/>
    </xf>
    <xf numFmtId="0" fontId="47" fillId="0" borderId="11" xfId="0" applyFont="1" applyBorder="1" applyAlignment="1">
      <alignment horizontal="center" vertical="center"/>
    </xf>
    <xf numFmtId="0" fontId="72" fillId="30" borderId="0" xfId="31" applyFont="1" applyFill="1" applyBorder="1" applyAlignment="1" applyProtection="1">
      <alignment horizontal="center" vertical="center"/>
    </xf>
    <xf numFmtId="0" fontId="44" fillId="0" borderId="0" xfId="36" applyFont="1" applyAlignment="1" applyProtection="1">
      <alignment horizontal="center" vertical="center" wrapText="1"/>
      <protection locked="0"/>
    </xf>
    <xf numFmtId="167" fontId="44" fillId="0" borderId="0" xfId="36" applyNumberFormat="1" applyFont="1" applyAlignment="1" applyProtection="1">
      <alignment horizontal="center" vertical="center" wrapText="1"/>
      <protection locked="0"/>
    </xf>
    <xf numFmtId="167" fontId="44" fillId="0" borderId="0" xfId="36" applyNumberFormat="1" applyFont="1" applyFill="1" applyAlignment="1">
      <alignment horizontal="center" vertical="center"/>
    </xf>
    <xf numFmtId="0" fontId="44" fillId="0" borderId="0" xfId="36" applyFont="1" applyFill="1" applyAlignment="1">
      <alignment horizontal="center" vertical="center"/>
    </xf>
    <xf numFmtId="169" fontId="101" fillId="0" borderId="0" xfId="36" applyNumberFormat="1" applyFont="1" applyAlignment="1" applyProtection="1">
      <alignment horizontal="center" vertical="center" wrapText="1"/>
      <protection locked="0"/>
    </xf>
    <xf numFmtId="0" fontId="101" fillId="0" borderId="0" xfId="36" applyFont="1" applyAlignment="1" applyProtection="1">
      <alignment horizontal="center" vertical="center" wrapText="1"/>
      <protection locked="0"/>
    </xf>
    <xf numFmtId="169" fontId="101" fillId="0" borderId="0" xfId="36" applyNumberFormat="1" applyFont="1" applyFill="1" applyAlignment="1">
      <alignment horizontal="center" vertical="center"/>
    </xf>
    <xf numFmtId="0" fontId="101" fillId="0" borderId="0" xfId="36" applyFont="1" applyFill="1" applyAlignment="1">
      <alignment horizontal="center" vertical="center"/>
    </xf>
    <xf numFmtId="0" fontId="29" fillId="0" borderId="0" xfId="36" applyFont="1" applyAlignment="1" applyProtection="1">
      <alignment horizontal="center" vertical="center" wrapText="1"/>
      <protection locked="0"/>
    </xf>
    <xf numFmtId="167" fontId="29" fillId="0" borderId="0" xfId="36" applyNumberFormat="1" applyFont="1" applyAlignment="1" applyProtection="1">
      <alignment horizontal="center" vertical="center" wrapText="1"/>
      <protection locked="0"/>
    </xf>
    <xf numFmtId="167" fontId="29" fillId="0" borderId="0" xfId="36" applyNumberFormat="1" applyFont="1" applyFill="1" applyAlignment="1" applyProtection="1">
      <alignment horizontal="center" vertical="center" wrapText="1"/>
      <protection locked="0"/>
    </xf>
    <xf numFmtId="169" fontId="29" fillId="0" borderId="0" xfId="36" applyNumberFormat="1" applyFont="1" applyAlignment="1" applyProtection="1">
      <alignment horizontal="center" vertical="center" wrapText="1"/>
      <protection locked="0"/>
    </xf>
    <xf numFmtId="169" fontId="29" fillId="0" borderId="0" xfId="36" applyNumberFormat="1" applyFont="1" applyFill="1" applyAlignment="1" applyProtection="1">
      <alignment horizontal="center" vertical="center" wrapText="1"/>
      <protection locked="0"/>
    </xf>
    <xf numFmtId="168" fontId="44" fillId="0" borderId="0" xfId="36" applyNumberFormat="1" applyFont="1" applyAlignment="1" applyProtection="1">
      <alignment horizontal="center" vertical="center" wrapText="1"/>
      <protection locked="0"/>
    </xf>
    <xf numFmtId="168" fontId="44" fillId="0" borderId="0" xfId="36" applyNumberFormat="1" applyFont="1" applyFill="1" applyAlignment="1">
      <alignment horizontal="center" vertical="center"/>
    </xf>
    <xf numFmtId="1" fontId="49" fillId="0" borderId="11" xfId="36" applyNumberFormat="1" applyFont="1" applyFill="1" applyBorder="1" applyAlignment="1">
      <alignment horizontal="center" vertical="center" wrapText="1"/>
    </xf>
    <xf numFmtId="0" fontId="72" fillId="0" borderId="11" xfId="0" applyFont="1" applyBorder="1" applyAlignment="1">
      <alignment horizontal="center" vertical="center"/>
    </xf>
    <xf numFmtId="0" fontId="72" fillId="33" borderId="11" xfId="0" applyFont="1" applyFill="1" applyBorder="1" applyAlignment="1">
      <alignment horizontal="center" vertical="center"/>
    </xf>
    <xf numFmtId="1" fontId="72" fillId="33" borderId="11" xfId="0" applyNumberFormat="1" applyFont="1" applyFill="1" applyBorder="1" applyAlignment="1">
      <alignment horizontal="center" vertical="center"/>
    </xf>
    <xf numFmtId="0" fontId="71" fillId="32" borderId="27" xfId="36" applyFont="1" applyFill="1" applyBorder="1" applyAlignment="1">
      <alignment vertical="center"/>
    </xf>
    <xf numFmtId="0" fontId="71" fillId="32" borderId="24" xfId="36" applyFont="1" applyFill="1" applyBorder="1" applyAlignment="1">
      <alignment vertical="center"/>
    </xf>
    <xf numFmtId="0" fontId="71" fillId="32" borderId="28" xfId="36" applyFont="1" applyFill="1" applyBorder="1" applyAlignment="1">
      <alignment vertical="center"/>
    </xf>
    <xf numFmtId="0" fontId="102" fillId="32" borderId="24" xfId="36" applyFont="1" applyFill="1" applyBorder="1" applyAlignment="1">
      <alignment horizontal="right" vertical="center"/>
    </xf>
    <xf numFmtId="49" fontId="103" fillId="32" borderId="24" xfId="36" applyNumberFormat="1" applyFont="1" applyFill="1" applyBorder="1" applyAlignment="1">
      <alignment horizontal="left" vertical="center"/>
    </xf>
    <xf numFmtId="49" fontId="29" fillId="0" borderId="11" xfId="36" applyNumberFormat="1" applyFont="1" applyFill="1" applyBorder="1" applyAlignment="1" applyProtection="1">
      <alignment vertical="center" wrapText="1"/>
      <protection locked="0"/>
    </xf>
    <xf numFmtId="0" fontId="49" fillId="0" borderId="11" xfId="36" applyFont="1" applyFill="1" applyBorder="1" applyAlignment="1">
      <alignment horizontal="left" vertical="center" wrapText="1"/>
    </xf>
    <xf numFmtId="0" fontId="104" fillId="0" borderId="11" xfId="36" applyNumberFormat="1" applyFont="1" applyFill="1" applyBorder="1" applyAlignment="1">
      <alignment horizontal="center" vertical="center"/>
    </xf>
    <xf numFmtId="169" fontId="105" fillId="0" borderId="0" xfId="36" applyNumberFormat="1" applyFont="1" applyFill="1" applyAlignment="1">
      <alignment horizontal="center" vertical="center"/>
    </xf>
    <xf numFmtId="167" fontId="106" fillId="0" borderId="0" xfId="36" applyNumberFormat="1" applyFont="1" applyAlignment="1" applyProtection="1">
      <alignment horizontal="center" vertical="center" wrapText="1"/>
      <protection locked="0"/>
    </xf>
    <xf numFmtId="169" fontId="106" fillId="0" borderId="0" xfId="36" applyNumberFormat="1" applyFont="1" applyAlignment="1" applyProtection="1">
      <alignment horizontal="center" vertical="center" wrapText="1"/>
      <protection locked="0"/>
    </xf>
    <xf numFmtId="1" fontId="88" fillId="0" borderId="11" xfId="36" applyNumberFormat="1" applyFont="1" applyFill="1" applyBorder="1" applyAlignment="1" applyProtection="1">
      <alignment horizontal="center" vertical="center" wrapText="1"/>
      <protection locked="0"/>
    </xf>
    <xf numFmtId="169" fontId="26" fillId="40" borderId="11" xfId="36" applyNumberFormat="1" applyFont="1" applyFill="1" applyBorder="1" applyAlignment="1" applyProtection="1">
      <alignment horizontal="center" vertical="center" wrapText="1"/>
      <protection hidden="1"/>
    </xf>
    <xf numFmtId="167" fontId="105" fillId="0" borderId="0" xfId="36" applyNumberFormat="1" applyFont="1" applyFill="1" applyAlignment="1">
      <alignment horizontal="center" vertical="center"/>
    </xf>
    <xf numFmtId="0" fontId="105" fillId="0" borderId="0" xfId="36" applyFont="1" applyFill="1" applyAlignment="1">
      <alignment horizontal="center" vertical="center"/>
    </xf>
    <xf numFmtId="168" fontId="105" fillId="0" borderId="0" xfId="36" applyNumberFormat="1" applyFont="1" applyFill="1" applyAlignment="1">
      <alignment horizontal="center" vertical="center"/>
    </xf>
    <xf numFmtId="0" fontId="106" fillId="0" borderId="0" xfId="36" applyFont="1" applyAlignment="1" applyProtection="1">
      <alignment horizontal="center" vertical="center" wrapText="1"/>
      <protection locked="0"/>
    </xf>
    <xf numFmtId="0" fontId="70" fillId="31" borderId="28" xfId="31" applyFont="1" applyFill="1" applyBorder="1" applyAlignment="1" applyProtection="1">
      <alignment horizontal="center" vertical="center" wrapText="1"/>
    </xf>
    <xf numFmtId="168" fontId="71" fillId="31" borderId="11" xfId="31" applyNumberFormat="1" applyFont="1" applyFill="1" applyBorder="1" applyAlignment="1" applyProtection="1">
      <alignment horizontal="center" vertical="center" wrapText="1"/>
    </xf>
    <xf numFmtId="0" fontId="69" fillId="41" borderId="29" xfId="0" applyFont="1" applyFill="1" applyBorder="1" applyAlignment="1">
      <alignment horizontal="center" vertical="center" wrapText="1"/>
    </xf>
    <xf numFmtId="0" fontId="69" fillId="41" borderId="30" xfId="0" applyFont="1" applyFill="1" applyBorder="1" applyAlignment="1">
      <alignment horizontal="center" vertical="center" wrapText="1"/>
    </xf>
    <xf numFmtId="0" fontId="69" fillId="41" borderId="31" xfId="0" applyFont="1" applyFill="1" applyBorder="1" applyAlignment="1">
      <alignment horizontal="center" vertical="center" wrapText="1"/>
    </xf>
    <xf numFmtId="170" fontId="62" fillId="41" borderId="32" xfId="36" applyNumberFormat="1" applyFont="1" applyFill="1" applyBorder="1" applyAlignment="1" applyProtection="1">
      <alignment horizontal="center" vertical="center"/>
      <protection locked="0"/>
    </xf>
    <xf numFmtId="170" fontId="62" fillId="41" borderId="11" xfId="36" applyNumberFormat="1" applyFont="1" applyFill="1" applyBorder="1" applyAlignment="1" applyProtection="1">
      <alignment horizontal="center" vertical="center"/>
      <protection locked="0"/>
    </xf>
    <xf numFmtId="170" fontId="70" fillId="41" borderId="11" xfId="36" applyNumberFormat="1" applyFont="1" applyFill="1" applyBorder="1" applyAlignment="1" applyProtection="1">
      <alignment horizontal="center" vertical="center" wrapText="1"/>
      <protection locked="0"/>
    </xf>
    <xf numFmtId="170" fontId="62" fillId="41" borderId="11" xfId="36" applyNumberFormat="1" applyFont="1" applyFill="1" applyBorder="1" applyAlignment="1" applyProtection="1">
      <alignment horizontal="center" vertical="center" wrapText="1"/>
      <protection locked="0"/>
    </xf>
    <xf numFmtId="170" fontId="62" fillId="41" borderId="27" xfId="36" applyNumberFormat="1" applyFont="1" applyFill="1" applyBorder="1" applyAlignment="1" applyProtection="1">
      <alignment horizontal="center" vertical="center" wrapText="1"/>
      <protection locked="0"/>
    </xf>
    <xf numFmtId="168" fontId="62" fillId="41" borderId="28" xfId="36" applyNumberFormat="1" applyFont="1" applyFill="1" applyBorder="1" applyAlignment="1" applyProtection="1">
      <alignment horizontal="center" vertical="center"/>
      <protection locked="0"/>
    </xf>
    <xf numFmtId="170" fontId="62" fillId="41" borderId="33" xfId="36" applyNumberFormat="1" applyFont="1" applyFill="1" applyBorder="1" applyAlignment="1" applyProtection="1">
      <alignment horizontal="center" vertical="center"/>
      <protection locked="0"/>
    </xf>
    <xf numFmtId="170" fontId="62" fillId="41" borderId="28" xfId="36" applyNumberFormat="1" applyFont="1" applyFill="1" applyBorder="1" applyAlignment="1" applyProtection="1">
      <alignment horizontal="center" vertical="center"/>
      <protection locked="0"/>
    </xf>
    <xf numFmtId="170" fontId="70" fillId="41" borderId="32" xfId="36" applyNumberFormat="1" applyFont="1" applyFill="1" applyBorder="1" applyAlignment="1" applyProtection="1">
      <alignment horizontal="center" vertical="center" wrapText="1"/>
      <protection locked="0"/>
    </xf>
    <xf numFmtId="170" fontId="46" fillId="41" borderId="32" xfId="36" applyNumberFormat="1" applyFont="1" applyFill="1" applyBorder="1" applyAlignment="1" applyProtection="1">
      <alignment horizontal="center" vertical="center"/>
      <protection locked="0"/>
    </xf>
    <xf numFmtId="170" fontId="46" fillId="41" borderId="11" xfId="36" applyNumberFormat="1" applyFont="1" applyFill="1" applyBorder="1" applyAlignment="1" applyProtection="1">
      <alignment horizontal="center" vertical="center"/>
      <protection locked="0"/>
    </xf>
    <xf numFmtId="170" fontId="46" fillId="41" borderId="27" xfId="36" applyNumberFormat="1" applyFont="1" applyFill="1" applyBorder="1" applyAlignment="1" applyProtection="1">
      <alignment horizontal="center" vertical="center"/>
      <protection locked="0"/>
    </xf>
    <xf numFmtId="170" fontId="46" fillId="41" borderId="28" xfId="36" applyNumberFormat="1" applyFont="1" applyFill="1" applyBorder="1" applyAlignment="1" applyProtection="1">
      <alignment horizontal="center" vertical="center"/>
      <protection locked="0"/>
    </xf>
    <xf numFmtId="170" fontId="46" fillId="41" borderId="33" xfId="36" applyNumberFormat="1" applyFont="1" applyFill="1" applyBorder="1" applyAlignment="1" applyProtection="1">
      <alignment horizontal="center" vertical="center"/>
      <protection locked="0"/>
    </xf>
    <xf numFmtId="49" fontId="62" fillId="0" borderId="34" xfId="36" applyNumberFormat="1" applyFont="1" applyFill="1" applyBorder="1" applyAlignment="1" applyProtection="1">
      <alignment horizontal="center" vertical="center"/>
      <protection locked="0"/>
    </xf>
    <xf numFmtId="167" fontId="57" fillId="0" borderId="32" xfId="36" applyNumberFormat="1" applyFont="1" applyBorder="1" applyAlignment="1" applyProtection="1">
      <alignment horizontal="center" vertical="center"/>
      <protection locked="0"/>
    </xf>
    <xf numFmtId="167" fontId="57" fillId="0" borderId="11" xfId="36" applyNumberFormat="1" applyFont="1" applyBorder="1" applyAlignment="1" applyProtection="1">
      <alignment horizontal="center" vertical="center"/>
      <protection locked="0"/>
    </xf>
    <xf numFmtId="167" fontId="57" fillId="0" borderId="27" xfId="36" applyNumberFormat="1" applyFont="1" applyBorder="1" applyAlignment="1" applyProtection="1">
      <alignment horizontal="center" vertical="center"/>
      <protection locked="0"/>
    </xf>
    <xf numFmtId="168" fontId="96" fillId="37" borderId="32" xfId="36" applyNumberFormat="1" applyFont="1" applyFill="1" applyBorder="1" applyAlignment="1" applyProtection="1">
      <alignment horizontal="center" vertical="center"/>
      <protection locked="0"/>
    </xf>
    <xf numFmtId="168" fontId="96" fillId="37" borderId="28" xfId="36" applyNumberFormat="1" applyFont="1" applyFill="1" applyBorder="1" applyAlignment="1" applyProtection="1">
      <alignment horizontal="center" vertical="center"/>
      <protection locked="0"/>
    </xf>
    <xf numFmtId="169" fontId="57" fillId="0" borderId="32" xfId="36" applyNumberFormat="1" applyFont="1" applyBorder="1" applyAlignment="1" applyProtection="1">
      <alignment horizontal="center" vertical="center"/>
      <protection locked="0"/>
    </xf>
    <xf numFmtId="169" fontId="57" fillId="0" borderId="11" xfId="36" applyNumberFormat="1" applyFont="1" applyBorder="1" applyAlignment="1" applyProtection="1">
      <alignment horizontal="center" vertical="center"/>
      <protection locked="0"/>
    </xf>
    <xf numFmtId="169" fontId="57" fillId="0" borderId="33" xfId="36" applyNumberFormat="1" applyFont="1" applyBorder="1" applyAlignment="1" applyProtection="1">
      <alignment horizontal="center" vertical="center"/>
      <protection locked="0"/>
    </xf>
    <xf numFmtId="167" fontId="57" fillId="0" borderId="28" xfId="36" applyNumberFormat="1" applyFont="1" applyBorder="1" applyAlignment="1" applyProtection="1">
      <alignment horizontal="center" vertical="center"/>
      <protection locked="0"/>
    </xf>
    <xf numFmtId="167" fontId="57" fillId="0" borderId="33" xfId="36" applyNumberFormat="1" applyFont="1" applyBorder="1" applyAlignment="1" applyProtection="1">
      <alignment horizontal="center" vertical="center"/>
      <protection locked="0"/>
    </xf>
    <xf numFmtId="168" fontId="96" fillId="0" borderId="11" xfId="36" applyNumberFormat="1" applyFont="1" applyBorder="1" applyAlignment="1" applyProtection="1">
      <alignment horizontal="center" vertical="center"/>
      <protection locked="0"/>
    </xf>
    <xf numFmtId="1" fontId="62" fillId="41" borderId="34" xfId="36" applyNumberFormat="1" applyFont="1" applyFill="1" applyBorder="1" applyAlignment="1" applyProtection="1">
      <alignment horizontal="center" vertical="center"/>
      <protection locked="0"/>
    </xf>
    <xf numFmtId="167" fontId="57" fillId="42" borderId="32" xfId="36" applyNumberFormat="1" applyFont="1" applyFill="1" applyBorder="1" applyAlignment="1" applyProtection="1">
      <alignment horizontal="center" vertical="center"/>
      <protection locked="0"/>
    </xf>
    <xf numFmtId="167" fontId="57" fillId="42" borderId="11" xfId="36" applyNumberFormat="1" applyFont="1" applyFill="1" applyBorder="1" applyAlignment="1" applyProtection="1">
      <alignment horizontal="center" vertical="center"/>
      <protection locked="0"/>
    </xf>
    <xf numFmtId="167" fontId="57" fillId="42" borderId="27" xfId="36" applyNumberFormat="1" applyFont="1" applyFill="1" applyBorder="1" applyAlignment="1" applyProtection="1">
      <alignment horizontal="center" vertical="center"/>
      <protection locked="0"/>
    </xf>
    <xf numFmtId="169" fontId="57" fillId="42" borderId="32" xfId="36" applyNumberFormat="1" applyFont="1" applyFill="1" applyBorder="1" applyAlignment="1">
      <alignment horizontal="center" vertical="center"/>
    </xf>
    <xf numFmtId="169" fontId="57" fillId="42" borderId="11" xfId="36" applyNumberFormat="1" applyFont="1" applyFill="1" applyBorder="1" applyAlignment="1" applyProtection="1">
      <alignment horizontal="center" vertical="center"/>
      <protection locked="0"/>
    </xf>
    <xf numFmtId="169" fontId="57" fillId="42" borderId="33" xfId="36" applyNumberFormat="1" applyFont="1" applyFill="1" applyBorder="1" applyAlignment="1" applyProtection="1">
      <alignment horizontal="center" vertical="center"/>
      <protection locked="0"/>
    </xf>
    <xf numFmtId="167" fontId="57" fillId="42" borderId="28" xfId="36" applyNumberFormat="1" applyFont="1" applyFill="1" applyBorder="1" applyAlignment="1" applyProtection="1">
      <alignment horizontal="center" vertical="center"/>
      <protection locked="0"/>
    </xf>
    <xf numFmtId="167" fontId="57" fillId="42" borderId="33" xfId="36" applyNumberFormat="1" applyFont="1" applyFill="1" applyBorder="1" applyAlignment="1" applyProtection="1">
      <alignment horizontal="center" vertical="center"/>
      <protection locked="0"/>
    </xf>
    <xf numFmtId="168" fontId="96" fillId="42" borderId="11" xfId="36" applyNumberFormat="1" applyFont="1" applyFill="1" applyBorder="1" applyAlignment="1" applyProtection="1">
      <alignment horizontal="center" vertical="center"/>
      <protection locked="0"/>
    </xf>
    <xf numFmtId="168" fontId="57" fillId="42" borderId="11" xfId="36" applyNumberFormat="1" applyFont="1" applyFill="1" applyBorder="1" applyAlignment="1" applyProtection="1">
      <alignment horizontal="center" vertical="center"/>
      <protection locked="0"/>
    </xf>
    <xf numFmtId="168" fontId="57" fillId="0" borderId="11" xfId="36" applyNumberFormat="1" applyFont="1" applyBorder="1" applyAlignment="1" applyProtection="1">
      <alignment horizontal="center" vertical="center"/>
      <protection locked="0"/>
    </xf>
    <xf numFmtId="168" fontId="57" fillId="42" borderId="32" xfId="36" applyNumberFormat="1" applyFont="1" applyFill="1" applyBorder="1" applyAlignment="1" applyProtection="1">
      <alignment horizontal="center" vertical="center"/>
      <protection locked="0"/>
    </xf>
    <xf numFmtId="168" fontId="57" fillId="0" borderId="32" xfId="36" applyNumberFormat="1" applyFont="1" applyBorder="1" applyAlignment="1" applyProtection="1">
      <alignment horizontal="center" vertical="center"/>
      <protection locked="0"/>
    </xf>
    <xf numFmtId="169" fontId="57" fillId="0" borderId="28" xfId="36" applyNumberFormat="1" applyFont="1" applyBorder="1" applyAlignment="1" applyProtection="1">
      <alignment horizontal="center" vertical="center"/>
      <protection locked="0"/>
    </xf>
    <xf numFmtId="169" fontId="57" fillId="42" borderId="28" xfId="36" applyNumberFormat="1" applyFont="1" applyFill="1" applyBorder="1" applyAlignment="1" applyProtection="1">
      <alignment horizontal="center" vertical="center"/>
      <protection locked="0"/>
    </xf>
    <xf numFmtId="168" fontId="57" fillId="0" borderId="27" xfId="36" applyNumberFormat="1" applyFont="1" applyBorder="1" applyAlignment="1" applyProtection="1">
      <alignment horizontal="center" vertical="center"/>
      <protection locked="0"/>
    </xf>
    <xf numFmtId="168" fontId="57" fillId="42" borderId="27" xfId="36" applyNumberFormat="1" applyFont="1" applyFill="1" applyBorder="1" applyAlignment="1" applyProtection="1">
      <alignment horizontal="center" vertical="center"/>
      <protection locked="0"/>
    </xf>
    <xf numFmtId="169" fontId="57" fillId="0" borderId="35" xfId="36" applyNumberFormat="1" applyFont="1" applyBorder="1" applyAlignment="1" applyProtection="1">
      <alignment horizontal="center" vertical="center"/>
      <protection locked="0"/>
    </xf>
    <xf numFmtId="169" fontId="57" fillId="0" borderId="36" xfId="36" applyNumberFormat="1" applyFont="1" applyBorder="1" applyAlignment="1" applyProtection="1">
      <alignment horizontal="center" vertical="center"/>
      <protection locked="0"/>
    </xf>
    <xf numFmtId="169" fontId="57" fillId="0" borderId="37" xfId="36" applyNumberFormat="1" applyFont="1" applyBorder="1" applyAlignment="1" applyProtection="1">
      <alignment horizontal="center" vertical="center"/>
      <protection locked="0"/>
    </xf>
    <xf numFmtId="1" fontId="62" fillId="41" borderId="38" xfId="36" applyNumberFormat="1" applyFont="1" applyFill="1" applyBorder="1" applyAlignment="1" applyProtection="1">
      <alignment horizontal="center" vertical="center"/>
      <protection locked="0"/>
    </xf>
    <xf numFmtId="167" fontId="57" fillId="42" borderId="35" xfId="36" applyNumberFormat="1" applyFont="1" applyFill="1" applyBorder="1" applyAlignment="1" applyProtection="1">
      <alignment horizontal="center" vertical="center"/>
      <protection locked="0"/>
    </xf>
    <xf numFmtId="167" fontId="57" fillId="42" borderId="36" xfId="36" applyNumberFormat="1" applyFont="1" applyFill="1" applyBorder="1" applyAlignment="1" applyProtection="1">
      <alignment horizontal="center" vertical="center"/>
      <protection locked="0"/>
    </xf>
    <xf numFmtId="168" fontId="57" fillId="42" borderId="36" xfId="36" applyNumberFormat="1" applyFont="1" applyFill="1" applyBorder="1" applyAlignment="1" applyProtection="1">
      <alignment horizontal="center" vertical="center"/>
      <protection locked="0"/>
    </xf>
    <xf numFmtId="168" fontId="57" fillId="42" borderId="39" xfId="36" applyNumberFormat="1" applyFont="1" applyFill="1" applyBorder="1" applyAlignment="1" applyProtection="1">
      <alignment horizontal="center" vertical="center"/>
      <protection locked="0"/>
    </xf>
    <xf numFmtId="168" fontId="96" fillId="37" borderId="35" xfId="36" applyNumberFormat="1" applyFont="1" applyFill="1" applyBorder="1" applyAlignment="1" applyProtection="1">
      <alignment horizontal="center" vertical="center"/>
      <protection locked="0"/>
    </xf>
    <xf numFmtId="168" fontId="96" fillId="37" borderId="40" xfId="36" applyNumberFormat="1" applyFont="1" applyFill="1" applyBorder="1" applyAlignment="1" applyProtection="1">
      <alignment horizontal="center" vertical="center"/>
      <protection locked="0"/>
    </xf>
    <xf numFmtId="169" fontId="57" fillId="42" borderId="41" xfId="36" applyNumberFormat="1" applyFont="1" applyFill="1" applyBorder="1" applyAlignment="1">
      <alignment horizontal="center" vertical="center"/>
    </xf>
    <xf numFmtId="169" fontId="57" fillId="42" borderId="42" xfId="36" applyNumberFormat="1" applyFont="1" applyFill="1" applyBorder="1" applyAlignment="1" applyProtection="1">
      <alignment horizontal="center" vertical="center"/>
      <protection locked="0"/>
    </xf>
    <xf numFmtId="169" fontId="57" fillId="42" borderId="41" xfId="36" applyNumberFormat="1" applyFont="1" applyFill="1" applyBorder="1" applyAlignment="1" applyProtection="1">
      <alignment horizontal="center" vertical="center"/>
      <protection locked="0"/>
    </xf>
    <xf numFmtId="167" fontId="57" fillId="42" borderId="37" xfId="36" applyNumberFormat="1" applyFont="1" applyFill="1" applyBorder="1" applyAlignment="1" applyProtection="1">
      <alignment horizontal="center" vertical="center"/>
      <protection locked="0"/>
    </xf>
    <xf numFmtId="168" fontId="57" fillId="42" borderId="35" xfId="36" applyNumberFormat="1" applyFont="1" applyFill="1" applyBorder="1" applyAlignment="1" applyProtection="1">
      <alignment horizontal="center" vertical="center"/>
      <protection locked="0"/>
    </xf>
    <xf numFmtId="168" fontId="96" fillId="42" borderId="36" xfId="36" applyNumberFormat="1" applyFont="1" applyFill="1" applyBorder="1" applyAlignment="1" applyProtection="1">
      <alignment horizontal="center" vertical="center"/>
      <protection locked="0"/>
    </xf>
    <xf numFmtId="167" fontId="57" fillId="0" borderId="36" xfId="36" applyNumberFormat="1" applyFont="1" applyBorder="1" applyAlignment="1" applyProtection="1">
      <alignment horizontal="center" vertical="center"/>
      <protection locked="0"/>
    </xf>
    <xf numFmtId="167" fontId="57" fillId="42" borderId="43" xfId="36" applyNumberFormat="1" applyFont="1" applyFill="1" applyBorder="1" applyAlignment="1" applyProtection="1">
      <alignment horizontal="center" vertical="center"/>
      <protection locked="0"/>
    </xf>
    <xf numFmtId="1" fontId="103" fillId="0" borderId="0" xfId="36" applyNumberFormat="1" applyFont="1" applyFill="1" applyBorder="1" applyAlignment="1">
      <alignment horizontal="center" vertical="center"/>
    </xf>
    <xf numFmtId="0" fontId="69" fillId="41" borderId="44" xfId="0" applyFont="1" applyFill="1" applyBorder="1" applyAlignment="1">
      <alignment vertical="center"/>
    </xf>
    <xf numFmtId="0" fontId="69" fillId="41" borderId="45" xfId="0" applyFont="1" applyFill="1" applyBorder="1" applyAlignment="1">
      <alignment vertical="center"/>
    </xf>
    <xf numFmtId="0" fontId="69" fillId="41" borderId="46" xfId="0" applyFont="1" applyFill="1" applyBorder="1" applyAlignment="1">
      <alignment vertical="center"/>
    </xf>
    <xf numFmtId="49" fontId="62" fillId="0" borderId="45" xfId="36" applyNumberFormat="1" applyFont="1" applyFill="1" applyBorder="1" applyAlignment="1" applyProtection="1">
      <alignment horizontal="center" vertical="center"/>
      <protection locked="0"/>
    </xf>
    <xf numFmtId="1" fontId="62" fillId="41" borderId="45" xfId="36" applyNumberFormat="1" applyFont="1" applyFill="1" applyBorder="1" applyAlignment="1" applyProtection="1">
      <alignment horizontal="center" vertical="center"/>
      <protection locked="0"/>
    </xf>
    <xf numFmtId="167" fontId="57" fillId="0" borderId="47" xfId="36" applyNumberFormat="1" applyFont="1" applyFill="1" applyBorder="1" applyAlignment="1" applyProtection="1">
      <alignment horizontal="center" vertical="center"/>
      <protection locked="0"/>
    </xf>
    <xf numFmtId="167" fontId="57" fillId="0" borderId="48" xfId="36" applyNumberFormat="1" applyFont="1" applyFill="1" applyBorder="1" applyAlignment="1" applyProtection="1">
      <alignment horizontal="center" vertical="center"/>
      <protection locked="0"/>
    </xf>
    <xf numFmtId="168" fontId="57" fillId="0" borderId="48" xfId="36" applyNumberFormat="1" applyFont="1" applyFill="1" applyBorder="1" applyAlignment="1" applyProtection="1">
      <alignment horizontal="center" vertical="center"/>
      <protection locked="0"/>
    </xf>
    <xf numFmtId="168" fontId="57" fillId="0" borderId="17" xfId="36" applyNumberFormat="1" applyFont="1" applyFill="1" applyBorder="1" applyAlignment="1" applyProtection="1">
      <alignment horizontal="center" vertical="center"/>
      <protection locked="0"/>
    </xf>
    <xf numFmtId="168" fontId="96" fillId="37" borderId="47" xfId="36" applyNumberFormat="1" applyFont="1" applyFill="1" applyBorder="1" applyAlignment="1" applyProtection="1">
      <alignment horizontal="center" vertical="center"/>
      <protection locked="0"/>
    </xf>
    <xf numFmtId="168" fontId="96" fillId="37" borderId="18" xfId="36" applyNumberFormat="1" applyFont="1" applyFill="1" applyBorder="1" applyAlignment="1" applyProtection="1">
      <alignment horizontal="center" vertical="center"/>
      <protection locked="0"/>
    </xf>
    <xf numFmtId="168" fontId="57" fillId="0" borderId="47" xfId="36" applyNumberFormat="1" applyFont="1" applyFill="1" applyBorder="1" applyAlignment="1" applyProtection="1">
      <alignment horizontal="center" vertical="center"/>
      <protection locked="0"/>
    </xf>
    <xf numFmtId="168" fontId="96" fillId="0" borderId="48" xfId="36" applyNumberFormat="1" applyFont="1" applyFill="1" applyBorder="1" applyAlignment="1" applyProtection="1">
      <alignment horizontal="center" vertical="center"/>
      <protection locked="0"/>
    </xf>
    <xf numFmtId="167" fontId="57" fillId="0" borderId="18" xfId="36" applyNumberFormat="1" applyFont="1" applyBorder="1" applyAlignment="1" applyProtection="1">
      <alignment horizontal="center" vertical="center"/>
      <protection locked="0"/>
    </xf>
    <xf numFmtId="167" fontId="57" fillId="0" borderId="17" xfId="36" applyNumberFormat="1" applyFont="1" applyFill="1" applyBorder="1" applyAlignment="1" applyProtection="1">
      <alignment horizontal="center" vertical="center"/>
      <protection locked="0"/>
    </xf>
    <xf numFmtId="170" fontId="62" fillId="41" borderId="24" xfId="36" applyNumberFormat="1" applyFont="1" applyFill="1" applyBorder="1" applyAlignment="1" applyProtection="1">
      <alignment horizontal="center" vertical="center" wrapText="1"/>
      <protection locked="0"/>
    </xf>
    <xf numFmtId="170" fontId="46" fillId="41" borderId="24" xfId="36" applyNumberFormat="1" applyFont="1" applyFill="1" applyBorder="1" applyAlignment="1" applyProtection="1">
      <alignment horizontal="center" vertical="center"/>
      <protection locked="0"/>
    </xf>
    <xf numFmtId="168" fontId="57" fillId="0" borderId="0" xfId="36" applyNumberFormat="1" applyFont="1" applyFill="1" applyBorder="1" applyAlignment="1" applyProtection="1">
      <alignment horizontal="center" vertical="center"/>
      <protection locked="0"/>
    </xf>
    <xf numFmtId="170" fontId="70" fillId="41" borderId="28" xfId="36" applyNumberFormat="1" applyFont="1" applyFill="1" applyBorder="1" applyAlignment="1" applyProtection="1">
      <alignment horizontal="center" vertical="center" wrapText="1"/>
      <protection locked="0"/>
    </xf>
    <xf numFmtId="168" fontId="57" fillId="0" borderId="18" xfId="36" applyNumberFormat="1" applyFont="1" applyFill="1" applyBorder="1" applyAlignment="1" applyProtection="1">
      <alignment horizontal="center" vertical="center"/>
      <protection locked="0"/>
    </xf>
    <xf numFmtId="168" fontId="93" fillId="0" borderId="11" xfId="0" applyNumberFormat="1" applyFont="1" applyFill="1" applyBorder="1" applyAlignment="1">
      <alignment horizontal="center" vertical="center"/>
    </xf>
    <xf numFmtId="0" fontId="27" fillId="0" borderId="11" xfId="36" applyFont="1" applyFill="1" applyBorder="1" applyAlignment="1" applyProtection="1">
      <alignment horizontal="left" vertical="center" wrapText="1"/>
      <protection locked="0"/>
    </xf>
    <xf numFmtId="168" fontId="46" fillId="0" borderId="11" xfId="36" applyNumberFormat="1" applyFont="1" applyFill="1" applyBorder="1" applyAlignment="1">
      <alignment horizontal="center" vertical="center"/>
    </xf>
    <xf numFmtId="0" fontId="72" fillId="38" borderId="11" xfId="0" quotePrefix="1" applyFont="1" applyFill="1" applyBorder="1" applyAlignment="1">
      <alignment horizontal="center" vertical="center"/>
    </xf>
    <xf numFmtId="1" fontId="27" fillId="0" borderId="11" xfId="36" applyNumberFormat="1" applyFont="1" applyFill="1" applyBorder="1" applyAlignment="1" applyProtection="1">
      <alignment horizontal="center" vertical="center" wrapText="1"/>
      <protection locked="0"/>
    </xf>
    <xf numFmtId="14" fontId="27" fillId="0" borderId="11" xfId="36" applyNumberFormat="1" applyFont="1" applyFill="1" applyBorder="1" applyAlignment="1" applyProtection="1">
      <alignment horizontal="center" vertical="center" wrapText="1"/>
      <protection locked="0"/>
    </xf>
    <xf numFmtId="0" fontId="103" fillId="0" borderId="11" xfId="36" quotePrefix="1" applyFont="1" applyFill="1" applyBorder="1" applyAlignment="1" applyProtection="1">
      <alignment horizontal="center" vertical="center"/>
      <protection locked="0"/>
    </xf>
    <xf numFmtId="14" fontId="49" fillId="0" borderId="11" xfId="36" quotePrefix="1" applyNumberFormat="1" applyFont="1" applyFill="1" applyBorder="1" applyAlignment="1" applyProtection="1">
      <alignment horizontal="center" vertical="center"/>
      <protection locked="0"/>
    </xf>
    <xf numFmtId="0" fontId="49" fillId="0" borderId="11" xfId="36" quotePrefix="1" applyFont="1" applyFill="1" applyBorder="1" applyAlignment="1" applyProtection="1">
      <alignment horizontal="left" vertical="center" wrapText="1"/>
      <protection locked="0"/>
    </xf>
    <xf numFmtId="167" fontId="103" fillId="0" borderId="11" xfId="36" quotePrefix="1" applyNumberFormat="1" applyFont="1" applyFill="1" applyBorder="1" applyAlignment="1" applyProtection="1">
      <alignment horizontal="center" vertical="center"/>
      <protection locked="0"/>
    </xf>
    <xf numFmtId="0" fontId="128" fillId="44" borderId="0" xfId="37" applyFont="1" applyFill="1" applyBorder="1" applyAlignment="1" applyProtection="1">
      <alignment horizontal="center"/>
      <protection locked="0"/>
    </xf>
    <xf numFmtId="171" fontId="103" fillId="0" borderId="11" xfId="36" applyNumberFormat="1" applyFont="1" applyFill="1" applyBorder="1" applyAlignment="1">
      <alignment horizontal="center" vertical="center"/>
    </xf>
    <xf numFmtId="171" fontId="47" fillId="0" borderId="0" xfId="36" applyNumberFormat="1" applyFont="1" applyFill="1" applyBorder="1" applyAlignment="1">
      <alignment horizontal="center" vertical="center"/>
    </xf>
    <xf numFmtId="171" fontId="47" fillId="0" borderId="0" xfId="36" applyNumberFormat="1" applyFont="1" applyFill="1" applyAlignment="1">
      <alignment horizontal="center"/>
    </xf>
    <xf numFmtId="171" fontId="44" fillId="0" borderId="0" xfId="36" applyNumberFormat="1" applyFont="1" applyFill="1" applyAlignment="1">
      <alignment horizontal="center"/>
    </xf>
    <xf numFmtId="171" fontId="103" fillId="0" borderId="11" xfId="36" quotePrefix="1" applyNumberFormat="1" applyFont="1" applyFill="1" applyBorder="1" applyAlignment="1">
      <alignment horizontal="center" vertical="center"/>
    </xf>
    <xf numFmtId="171" fontId="94" fillId="38" borderId="11" xfId="0" applyNumberFormat="1" applyFont="1" applyFill="1" applyBorder="1" applyAlignment="1">
      <alignment horizontal="center" vertical="center"/>
    </xf>
    <xf numFmtId="171" fontId="72" fillId="39" borderId="11" xfId="0" applyNumberFormat="1" applyFont="1" applyFill="1" applyBorder="1" applyAlignment="1">
      <alignment horizontal="center" vertical="center"/>
    </xf>
    <xf numFmtId="0" fontId="129" fillId="0" borderId="0" xfId="36" applyFont="1" applyFill="1" applyAlignment="1">
      <alignment vertical="center"/>
    </xf>
    <xf numFmtId="0" fontId="73" fillId="0" borderId="0" xfId="36" applyFont="1" applyAlignment="1" applyProtection="1">
      <alignment wrapText="1"/>
      <protection locked="0"/>
    </xf>
    <xf numFmtId="0" fontId="128" fillId="0" borderId="0" xfId="37" quotePrefix="1" applyFont="1" applyFill="1" applyBorder="1" applyAlignment="1" applyProtection="1">
      <alignment horizontal="center"/>
      <protection locked="0"/>
    </xf>
    <xf numFmtId="0" fontId="130" fillId="44" borderId="0" xfId="37" quotePrefix="1" applyFont="1" applyFill="1" applyBorder="1" applyAlignment="1" applyProtection="1">
      <alignment horizontal="center"/>
      <protection locked="0"/>
    </xf>
    <xf numFmtId="0" fontId="128" fillId="44" borderId="0" xfId="37" quotePrefix="1" applyFont="1" applyFill="1" applyBorder="1" applyAlignment="1" applyProtection="1">
      <alignment horizontal="center"/>
      <protection locked="0"/>
    </xf>
    <xf numFmtId="0" fontId="103" fillId="0" borderId="11" xfId="36" applyFont="1" applyFill="1" applyBorder="1" applyAlignment="1">
      <alignment horizontal="center" vertical="center"/>
    </xf>
    <xf numFmtId="174" fontId="57" fillId="0" borderId="72" xfId="36" applyNumberFormat="1" applyFont="1" applyFill="1" applyBorder="1" applyAlignment="1">
      <alignment horizontal="center" vertical="center" wrapText="1"/>
    </xf>
    <xf numFmtId="0" fontId="131" fillId="28" borderId="11" xfId="36" applyNumberFormat="1" applyFont="1" applyFill="1" applyBorder="1" applyAlignment="1">
      <alignment horizontal="center" vertical="center" wrapText="1"/>
    </xf>
    <xf numFmtId="174" fontId="49" fillId="0" borderId="11" xfId="36" applyNumberFormat="1" applyFont="1" applyFill="1" applyBorder="1" applyAlignment="1">
      <alignment horizontal="center" vertical="center" wrapText="1"/>
    </xf>
    <xf numFmtId="169" fontId="26" fillId="0" borderId="11" xfId="36" applyNumberFormat="1" applyFont="1" applyFill="1" applyBorder="1" applyAlignment="1" applyProtection="1">
      <alignment horizontal="center" vertical="center" wrapText="1"/>
      <protection locked="0"/>
    </xf>
    <xf numFmtId="169" fontId="87" fillId="0" borderId="11" xfId="36" applyNumberFormat="1" applyFont="1" applyFill="1" applyBorder="1" applyAlignment="1" applyProtection="1">
      <alignment horizontal="center" vertical="center" wrapText="1"/>
      <protection locked="0"/>
    </xf>
    <xf numFmtId="0" fontId="132" fillId="24" borderId="0" xfId="36" applyFont="1" applyFill="1" applyBorder="1" applyAlignment="1" applyProtection="1">
      <alignment horizontal="left" wrapText="1"/>
      <protection locked="0"/>
    </xf>
    <xf numFmtId="0" fontId="133" fillId="0" borderId="0" xfId="36" applyFont="1" applyFill="1" applyAlignment="1">
      <alignment vertical="center"/>
    </xf>
    <xf numFmtId="0" fontId="133" fillId="0" borderId="0" xfId="36" applyFont="1" applyFill="1" applyAlignment="1">
      <alignment horizontal="center" vertical="center"/>
    </xf>
    <xf numFmtId="0" fontId="133" fillId="0" borderId="0" xfId="36" applyFont="1" applyFill="1"/>
    <xf numFmtId="0" fontId="133" fillId="0" borderId="0" xfId="36" applyFont="1" applyFill="1" applyAlignment="1"/>
    <xf numFmtId="0" fontId="133" fillId="0" borderId="0" xfId="36" applyFont="1" applyFill="1" applyAlignment="1">
      <alignment horizontal="center"/>
    </xf>
    <xf numFmtId="168" fontId="103" fillId="0" borderId="11" xfId="36" quotePrefix="1" applyNumberFormat="1" applyFont="1" applyFill="1" applyBorder="1" applyAlignment="1" applyProtection="1">
      <alignment horizontal="center" vertical="center"/>
      <protection locked="0"/>
    </xf>
    <xf numFmtId="0" fontId="70" fillId="0" borderId="26" xfId="36" applyFont="1" applyFill="1" applyBorder="1" applyAlignment="1">
      <alignment horizontal="center" vertical="center"/>
    </xf>
    <xf numFmtId="14" fontId="57" fillId="0" borderId="26" xfId="36" applyNumberFormat="1" applyFont="1" applyFill="1" applyBorder="1" applyAlignment="1">
      <alignment horizontal="center" vertical="center"/>
    </xf>
    <xf numFmtId="0" fontId="57" fillId="0" borderId="26" xfId="36" applyFont="1" applyFill="1" applyBorder="1" applyAlignment="1">
      <alignment horizontal="left" vertical="center" wrapText="1"/>
    </xf>
    <xf numFmtId="0" fontId="70" fillId="0" borderId="11" xfId="36" applyFont="1" applyFill="1" applyBorder="1" applyAlignment="1">
      <alignment horizontal="center" vertical="center"/>
    </xf>
    <xf numFmtId="0" fontId="57" fillId="0" borderId="11" xfId="36" applyFont="1" applyFill="1" applyBorder="1" applyAlignment="1">
      <alignment horizontal="left" vertical="center" wrapText="1"/>
    </xf>
    <xf numFmtId="0" fontId="57" fillId="0" borderId="72" xfId="36" applyNumberFormat="1" applyFont="1" applyFill="1" applyBorder="1" applyAlignment="1">
      <alignment horizontal="center" vertical="center" wrapText="1"/>
    </xf>
    <xf numFmtId="0" fontId="57" fillId="0" borderId="72" xfId="36" applyNumberFormat="1" applyFont="1" applyFill="1" applyBorder="1" applyAlignment="1">
      <alignment horizontal="left" vertical="center" wrapText="1"/>
    </xf>
    <xf numFmtId="0" fontId="57" fillId="0" borderId="72" xfId="36" quotePrefix="1" applyNumberFormat="1" applyFont="1" applyFill="1" applyBorder="1" applyAlignment="1">
      <alignment horizontal="center" vertical="center" wrapText="1"/>
    </xf>
    <xf numFmtId="0" fontId="134" fillId="0" borderId="48" xfId="0" applyFont="1" applyFill="1" applyBorder="1" applyAlignment="1"/>
    <xf numFmtId="0" fontId="111" fillId="28" borderId="14" xfId="0" applyFont="1" applyFill="1" applyBorder="1" applyAlignment="1">
      <alignment vertical="center" wrapText="1"/>
    </xf>
    <xf numFmtId="0" fontId="111" fillId="28" borderId="15" xfId="0" applyFont="1" applyFill="1" applyBorder="1" applyAlignment="1">
      <alignment vertical="center" wrapText="1"/>
    </xf>
    <xf numFmtId="0" fontId="111" fillId="28" borderId="16" xfId="0" applyFont="1" applyFill="1" applyBorder="1" applyAlignment="1">
      <alignment vertical="center" wrapText="1"/>
    </xf>
    <xf numFmtId="0" fontId="74" fillId="27" borderId="25" xfId="0" applyFont="1" applyFill="1" applyBorder="1" applyAlignment="1">
      <alignment vertical="center" wrapText="1"/>
    </xf>
    <xf numFmtId="0" fontId="34" fillId="46" borderId="10" xfId="36" applyFont="1" applyFill="1" applyBorder="1" applyAlignment="1" applyProtection="1">
      <alignment horizontal="right" vertical="center" wrapText="1"/>
      <protection locked="0"/>
    </xf>
    <xf numFmtId="169" fontId="88" fillId="46" borderId="10" xfId="36" applyNumberFormat="1" applyFont="1" applyFill="1" applyBorder="1" applyAlignment="1" applyProtection="1">
      <alignment horizontal="left" vertical="center" wrapText="1"/>
      <protection locked="0"/>
    </xf>
    <xf numFmtId="169" fontId="88" fillId="46" borderId="10" xfId="36" applyNumberFormat="1" applyFont="1" applyFill="1" applyBorder="1" applyAlignment="1" applyProtection="1">
      <alignment vertical="center" wrapText="1"/>
      <protection locked="0"/>
    </xf>
    <xf numFmtId="0" fontId="88" fillId="46" borderId="10" xfId="36" applyFont="1" applyFill="1" applyBorder="1" applyAlignment="1" applyProtection="1">
      <alignment vertical="center" wrapText="1"/>
      <protection locked="0"/>
    </xf>
    <xf numFmtId="0" fontId="29" fillId="46" borderId="12" xfId="36" applyFont="1" applyFill="1" applyBorder="1" applyAlignment="1" applyProtection="1">
      <alignment horizontal="right" vertical="center" wrapText="1"/>
      <protection locked="0"/>
    </xf>
    <xf numFmtId="0" fontId="29" fillId="47" borderId="0" xfId="36" applyFont="1" applyFill="1" applyBorder="1" applyAlignment="1" applyProtection="1">
      <alignment horizontal="left" vertical="center" wrapText="1"/>
      <protection locked="0"/>
    </xf>
    <xf numFmtId="14" fontId="29" fillId="47" borderId="0" xfId="36" applyNumberFormat="1" applyFont="1" applyFill="1" applyBorder="1" applyAlignment="1" applyProtection="1">
      <alignment horizontal="left" vertical="center" wrapText="1"/>
      <protection locked="0"/>
    </xf>
    <xf numFmtId="0" fontId="30" fillId="47" borderId="0" xfId="36" applyFont="1" applyFill="1" applyBorder="1" applyAlignment="1" applyProtection="1">
      <alignment vertical="center" wrapText="1"/>
      <protection locked="0"/>
    </xf>
    <xf numFmtId="0" fontId="29" fillId="47" borderId="0" xfId="36" applyFont="1" applyFill="1" applyBorder="1" applyAlignment="1" applyProtection="1">
      <alignment wrapText="1"/>
      <protection locked="0"/>
    </xf>
    <xf numFmtId="0" fontId="29" fillId="47" borderId="0" xfId="36" applyFont="1" applyFill="1" applyBorder="1" applyAlignment="1" applyProtection="1">
      <alignment horizontal="left" wrapText="1"/>
      <protection locked="0"/>
    </xf>
    <xf numFmtId="0" fontId="29" fillId="47" borderId="0" xfId="36" applyFont="1" applyFill="1" applyAlignment="1" applyProtection="1">
      <alignment wrapText="1"/>
      <protection locked="0"/>
    </xf>
    <xf numFmtId="0" fontId="63" fillId="46" borderId="11" xfId="36" applyFont="1" applyFill="1" applyBorder="1" applyAlignment="1" applyProtection="1">
      <alignment horizontal="center" vertical="center" wrapText="1"/>
      <protection locked="0"/>
    </xf>
    <xf numFmtId="0" fontId="45" fillId="46" borderId="10" xfId="36" applyFont="1" applyFill="1" applyBorder="1" applyAlignment="1" applyProtection="1">
      <alignment vertical="center" wrapText="1"/>
      <protection locked="0"/>
    </xf>
    <xf numFmtId="0" fontId="61" fillId="46" borderId="10" xfId="36" applyNumberFormat="1" applyFont="1" applyFill="1" applyBorder="1" applyAlignment="1" applyProtection="1">
      <alignment horizontal="right" vertical="center" wrapText="1"/>
      <protection locked="0"/>
    </xf>
    <xf numFmtId="0" fontId="46" fillId="46" borderId="12" xfId="36" applyFont="1" applyFill="1" applyBorder="1" applyAlignment="1" applyProtection="1">
      <alignment vertical="center" wrapText="1"/>
      <protection locked="0"/>
    </xf>
    <xf numFmtId="14" fontId="46" fillId="46" borderId="12" xfId="36" applyNumberFormat="1" applyFont="1" applyFill="1" applyBorder="1" applyAlignment="1" applyProtection="1">
      <alignment vertical="center" wrapText="1"/>
      <protection locked="0"/>
    </xf>
    <xf numFmtId="0" fontId="62" fillId="46" borderId="12" xfId="36" applyNumberFormat="1" applyFont="1" applyFill="1" applyBorder="1" applyAlignment="1" applyProtection="1">
      <alignment horizontal="right" vertical="center" wrapText="1"/>
      <protection locked="0"/>
    </xf>
    <xf numFmtId="0" fontId="71" fillId="46" borderId="27" xfId="36" applyFont="1" applyFill="1" applyBorder="1" applyAlignment="1">
      <alignment vertical="center"/>
    </xf>
    <xf numFmtId="0" fontId="71" fillId="46" borderId="24" xfId="36" applyFont="1" applyFill="1" applyBorder="1" applyAlignment="1">
      <alignment vertical="center"/>
    </xf>
    <xf numFmtId="0" fontId="102" fillId="46" borderId="24" xfId="36" applyFont="1" applyFill="1" applyBorder="1" applyAlignment="1">
      <alignment horizontal="right" vertical="center"/>
    </xf>
    <xf numFmtId="49" fontId="103" fillId="46" borderId="24" xfId="36" applyNumberFormat="1" applyFont="1" applyFill="1" applyBorder="1" applyAlignment="1">
      <alignment horizontal="left" vertical="center"/>
    </xf>
    <xf numFmtId="0" fontId="71" fillId="46" borderId="28" xfId="36" applyFont="1" applyFill="1" applyBorder="1" applyAlignment="1">
      <alignment vertical="center"/>
    </xf>
    <xf numFmtId="0" fontId="126" fillId="46" borderId="10" xfId="36" applyFont="1" applyFill="1" applyBorder="1" applyAlignment="1" applyProtection="1">
      <alignment vertical="center" wrapText="1"/>
      <protection locked="0"/>
    </xf>
    <xf numFmtId="0" fontId="126" fillId="46" borderId="12" xfId="36" applyFont="1" applyFill="1" applyBorder="1" applyAlignment="1" applyProtection="1">
      <alignment vertical="center" wrapText="1"/>
      <protection locked="0"/>
    </xf>
    <xf numFmtId="168" fontId="46" fillId="46" borderId="12" xfId="36" applyNumberFormat="1" applyFont="1" applyFill="1" applyBorder="1" applyAlignment="1" applyProtection="1">
      <alignment vertical="center" wrapText="1"/>
      <protection locked="0"/>
    </xf>
    <xf numFmtId="0" fontId="88" fillId="46" borderId="12" xfId="36" applyFont="1" applyFill="1" applyBorder="1" applyAlignment="1" applyProtection="1">
      <alignment vertical="top" wrapText="1"/>
      <protection locked="0"/>
    </xf>
    <xf numFmtId="0" fontId="55" fillId="46" borderId="10" xfId="36" applyFont="1" applyFill="1" applyBorder="1" applyAlignment="1" applyProtection="1">
      <alignment vertical="center" wrapText="1"/>
      <protection locked="0"/>
    </xf>
    <xf numFmtId="0" fontId="56" fillId="46" borderId="10" xfId="36" applyFont="1" applyFill="1" applyBorder="1" applyAlignment="1" applyProtection="1">
      <alignment vertical="center" wrapText="1"/>
      <protection locked="0"/>
    </xf>
    <xf numFmtId="0" fontId="56" fillId="46" borderId="12" xfId="36" applyFont="1" applyFill="1" applyBorder="1" applyAlignment="1" applyProtection="1">
      <alignment vertical="center" wrapText="1"/>
      <protection locked="0"/>
    </xf>
    <xf numFmtId="169" fontId="107" fillId="46" borderId="11" xfId="36" applyNumberFormat="1" applyFont="1" applyFill="1" applyBorder="1" applyAlignment="1">
      <alignment horizontal="center" vertical="center"/>
    </xf>
    <xf numFmtId="0" fontId="71" fillId="46" borderId="22" xfId="36" applyFont="1" applyFill="1" applyBorder="1" applyAlignment="1">
      <alignment vertical="center"/>
    </xf>
    <xf numFmtId="0" fontId="71" fillId="46" borderId="13" xfId="36" applyFont="1" applyFill="1" applyBorder="1" applyAlignment="1">
      <alignment vertical="center"/>
    </xf>
    <xf numFmtId="0" fontId="71" fillId="46" borderId="23" xfId="36" applyFont="1" applyFill="1" applyBorder="1" applyAlignment="1">
      <alignment vertical="center"/>
    </xf>
    <xf numFmtId="0" fontId="44" fillId="47" borderId="0" xfId="36" applyFont="1" applyFill="1" applyBorder="1" applyAlignment="1" applyProtection="1">
      <alignment horizontal="left" vertical="center" wrapText="1"/>
      <protection locked="0"/>
    </xf>
    <xf numFmtId="0" fontId="46" fillId="47" borderId="0" xfId="36" applyFont="1" applyFill="1" applyBorder="1" applyAlignment="1" applyProtection="1">
      <alignment vertical="center" wrapText="1"/>
      <protection locked="0"/>
    </xf>
    <xf numFmtId="0" fontId="44" fillId="47" borderId="0" xfId="36" applyFont="1" applyFill="1" applyBorder="1" applyAlignment="1" applyProtection="1">
      <alignment wrapText="1"/>
      <protection locked="0"/>
    </xf>
    <xf numFmtId="0" fontId="44" fillId="47" borderId="0" xfId="36" applyFont="1" applyFill="1" applyBorder="1" applyAlignment="1" applyProtection="1">
      <alignment horizontal="left" wrapText="1"/>
      <protection locked="0"/>
    </xf>
    <xf numFmtId="14" fontId="44" fillId="47" borderId="0" xfId="36" applyNumberFormat="1" applyFont="1" applyFill="1" applyBorder="1" applyAlignment="1" applyProtection="1">
      <alignment horizontal="left" vertical="center" wrapText="1"/>
      <protection locked="0"/>
    </xf>
    <xf numFmtId="0" fontId="46" fillId="47" borderId="0" xfId="36" applyNumberFormat="1" applyFont="1" applyFill="1" applyBorder="1" applyAlignment="1" applyProtection="1">
      <alignment horizontal="right" vertical="center" wrapText="1"/>
      <protection locked="0"/>
    </xf>
    <xf numFmtId="14" fontId="52" fillId="47" borderId="11" xfId="36" applyNumberFormat="1" applyFont="1" applyFill="1" applyBorder="1" applyAlignment="1">
      <alignment horizontal="center" vertical="center" wrapText="1"/>
    </xf>
    <xf numFmtId="0" fontId="132" fillId="47" borderId="0" xfId="36" applyFont="1" applyFill="1" applyBorder="1" applyAlignment="1" applyProtection="1">
      <alignment horizontal="left" wrapText="1"/>
      <protection locked="0"/>
    </xf>
    <xf numFmtId="168" fontId="44" fillId="47" borderId="0" xfId="36" applyNumberFormat="1" applyFont="1" applyFill="1" applyBorder="1" applyAlignment="1" applyProtection="1">
      <alignment horizontal="left" wrapText="1"/>
      <protection locked="0"/>
    </xf>
    <xf numFmtId="0" fontId="46" fillId="47" borderId="0" xfId="36" applyFont="1" applyFill="1" applyBorder="1" applyAlignment="1" applyProtection="1">
      <alignment horizontal="center" vertical="center" wrapText="1"/>
      <protection locked="0"/>
    </xf>
    <xf numFmtId="0" fontId="44" fillId="47" borderId="0" xfId="36" applyFont="1" applyFill="1" applyBorder="1" applyAlignment="1" applyProtection="1">
      <alignment horizontal="center" wrapText="1"/>
      <protection locked="0"/>
    </xf>
    <xf numFmtId="0" fontId="44" fillId="47" borderId="0" xfId="36" applyFont="1" applyFill="1" applyAlignment="1" applyProtection="1">
      <alignment wrapText="1"/>
      <protection locked="0"/>
    </xf>
    <xf numFmtId="0" fontId="135" fillId="29" borderId="11" xfId="48" applyNumberFormat="1" applyFont="1" applyFill="1" applyBorder="1" applyAlignment="1" applyProtection="1">
      <alignment horizontal="center" vertical="center" wrapText="1"/>
      <protection locked="0"/>
    </xf>
    <xf numFmtId="0" fontId="135" fillId="29" borderId="11" xfId="48" applyFont="1" applyFill="1" applyBorder="1" applyAlignment="1" applyProtection="1">
      <alignment vertical="center" wrapText="1"/>
      <protection locked="0"/>
    </xf>
    <xf numFmtId="0" fontId="135" fillId="29" borderId="11" xfId="48" applyFont="1" applyFill="1" applyBorder="1" applyAlignment="1" applyProtection="1">
      <alignment horizontal="center" vertical="center" wrapText="1"/>
      <protection locked="0"/>
    </xf>
    <xf numFmtId="0" fontId="135" fillId="24" borderId="11" xfId="48" applyFont="1" applyFill="1" applyBorder="1" applyAlignment="1" applyProtection="1">
      <alignment horizontal="center" vertical="center" wrapText="1"/>
      <protection locked="0"/>
    </xf>
    <xf numFmtId="175" fontId="135" fillId="24" borderId="11" xfId="48" applyNumberFormat="1" applyFont="1" applyFill="1" applyBorder="1" applyAlignment="1" applyProtection="1">
      <alignment horizontal="center" vertical="center" wrapText="1"/>
      <protection locked="0"/>
    </xf>
    <xf numFmtId="0" fontId="135" fillId="24" borderId="11" xfId="48" applyFont="1" applyFill="1" applyBorder="1" applyAlignment="1" applyProtection="1">
      <alignment vertical="center" wrapText="1"/>
      <protection locked="0"/>
    </xf>
    <xf numFmtId="14" fontId="135" fillId="24" borderId="11" xfId="36" applyNumberFormat="1" applyFont="1" applyFill="1" applyBorder="1" applyAlignment="1" applyProtection="1">
      <alignment horizontal="center" vertical="center" wrapText="1"/>
      <protection locked="0"/>
    </xf>
    <xf numFmtId="14" fontId="135" fillId="24" borderId="11" xfId="48" applyNumberFormat="1" applyFont="1" applyFill="1" applyBorder="1" applyAlignment="1" applyProtection="1">
      <alignment horizontal="center" vertical="center" wrapText="1"/>
      <protection locked="0"/>
    </xf>
    <xf numFmtId="0" fontId="135" fillId="24" borderId="11" xfId="48" applyFont="1" applyFill="1" applyBorder="1" applyAlignment="1" applyProtection="1">
      <alignment horizontal="left" vertical="center" wrapText="1"/>
      <protection locked="0"/>
    </xf>
    <xf numFmtId="14" fontId="135" fillId="24" borderId="25" xfId="36" applyNumberFormat="1" applyFont="1" applyFill="1" applyBorder="1" applyAlignment="1" applyProtection="1">
      <alignment horizontal="center" vertical="center" wrapText="1"/>
      <protection locked="0"/>
    </xf>
    <xf numFmtId="0" fontId="111" fillId="28" borderId="13" xfId="0" applyFont="1" applyFill="1" applyBorder="1" applyAlignment="1">
      <alignment horizontal="right" vertical="center" wrapText="1"/>
    </xf>
    <xf numFmtId="0" fontId="49" fillId="0" borderId="11" xfId="0" applyFont="1" applyFill="1" applyBorder="1" applyAlignment="1">
      <alignment horizontal="center" vertical="center"/>
    </xf>
    <xf numFmtId="14" fontId="49" fillId="0" borderId="11" xfId="0" applyNumberFormat="1" applyFont="1" applyFill="1" applyBorder="1" applyAlignment="1">
      <alignment horizontal="center" vertical="center"/>
    </xf>
    <xf numFmtId="0" fontId="49" fillId="0" borderId="11" xfId="0" applyFont="1" applyFill="1" applyBorder="1" applyAlignment="1">
      <alignment horizontal="left" vertical="center"/>
    </xf>
    <xf numFmtId="0" fontId="49" fillId="0" borderId="11" xfId="0" applyFont="1" applyFill="1" applyBorder="1" applyAlignment="1">
      <alignment vertical="center"/>
    </xf>
    <xf numFmtId="1" fontId="49" fillId="0" borderId="11" xfId="36" applyNumberFormat="1" applyFont="1" applyFill="1" applyBorder="1" applyAlignment="1" applyProtection="1">
      <alignment horizontal="center" vertical="center" wrapText="1"/>
      <protection locked="0"/>
    </xf>
    <xf numFmtId="167" fontId="49" fillId="0" borderId="11" xfId="0" applyNumberFormat="1" applyFont="1" applyFill="1" applyBorder="1" applyAlignment="1">
      <alignment horizontal="center" vertical="center"/>
    </xf>
    <xf numFmtId="168" fontId="49" fillId="0" borderId="11" xfId="0" applyNumberFormat="1" applyFont="1" applyFill="1" applyBorder="1" applyAlignment="1">
      <alignment horizontal="center" vertical="center"/>
    </xf>
    <xf numFmtId="14" fontId="49" fillId="0" borderId="36" xfId="0" applyNumberFormat="1" applyFont="1" applyFill="1" applyBorder="1" applyAlignment="1">
      <alignment horizontal="center" vertical="center"/>
    </xf>
    <xf numFmtId="0" fontId="49" fillId="0" borderId="36" xfId="0" applyFont="1" applyFill="1" applyBorder="1" applyAlignment="1">
      <alignment horizontal="left" vertical="center"/>
    </xf>
    <xf numFmtId="0" fontId="49" fillId="0" borderId="36" xfId="0" applyFont="1" applyFill="1" applyBorder="1" applyAlignment="1">
      <alignment vertical="center"/>
    </xf>
    <xf numFmtId="1" fontId="49" fillId="0" borderId="36" xfId="36" applyNumberFormat="1" applyFont="1" applyFill="1" applyBorder="1" applyAlignment="1" applyProtection="1">
      <alignment horizontal="center" vertical="center" wrapText="1"/>
      <protection locked="0"/>
    </xf>
    <xf numFmtId="167" fontId="49" fillId="0" borderId="36" xfId="0" applyNumberFormat="1" applyFont="1" applyFill="1" applyBorder="1" applyAlignment="1">
      <alignment horizontal="center" vertical="center"/>
    </xf>
    <xf numFmtId="0" fontId="136" fillId="0" borderId="25" xfId="0" applyFont="1" applyFill="1" applyBorder="1" applyAlignment="1">
      <alignment horizontal="center" vertical="center" wrapText="1"/>
    </xf>
    <xf numFmtId="0" fontId="136" fillId="0" borderId="25" xfId="0" applyFont="1" applyFill="1" applyBorder="1" applyAlignment="1">
      <alignment horizontal="center" vertical="center"/>
    </xf>
    <xf numFmtId="14" fontId="135" fillId="29" borderId="11" xfId="48" applyNumberFormat="1" applyFont="1" applyFill="1" applyBorder="1" applyAlignment="1" applyProtection="1">
      <alignment horizontal="center" vertical="center" wrapText="1"/>
      <protection locked="0"/>
    </xf>
    <xf numFmtId="0" fontId="57" fillId="0" borderId="72" xfId="36" applyNumberFormat="1" applyFont="1" applyFill="1" applyBorder="1" applyAlignment="1">
      <alignment horizontal="center" vertical="center" wrapText="1"/>
    </xf>
    <xf numFmtId="1" fontId="49" fillId="0" borderId="11" xfId="36" quotePrefix="1" applyNumberFormat="1" applyFont="1" applyFill="1" applyBorder="1" applyAlignment="1">
      <alignment horizontal="center" vertical="center" wrapText="1"/>
    </xf>
    <xf numFmtId="0" fontId="84" fillId="34" borderId="19" xfId="0" applyNumberFormat="1" applyFont="1" applyFill="1" applyBorder="1" applyAlignment="1">
      <alignment horizontal="center" vertical="center" wrapText="1"/>
    </xf>
    <xf numFmtId="171" fontId="72" fillId="48" borderId="11" xfId="0" applyNumberFormat="1" applyFont="1" applyFill="1" applyBorder="1" applyAlignment="1">
      <alignment horizontal="center" vertical="center"/>
    </xf>
    <xf numFmtId="1" fontId="49" fillId="0" borderId="11" xfId="36" applyNumberFormat="1" applyFont="1" applyFill="1" applyBorder="1" applyAlignment="1">
      <alignment horizontal="left" vertical="center" wrapText="1"/>
    </xf>
    <xf numFmtId="0" fontId="134" fillId="0" borderId="18" xfId="0" applyFont="1" applyFill="1" applyBorder="1" applyAlignment="1"/>
    <xf numFmtId="0" fontId="49" fillId="0" borderId="15" xfId="36" applyFont="1" applyFill="1" applyBorder="1" applyAlignment="1">
      <alignment horizontal="center" vertical="center"/>
    </xf>
    <xf numFmtId="0" fontId="103" fillId="0" borderId="15" xfId="36" applyFont="1" applyFill="1" applyBorder="1" applyAlignment="1">
      <alignment horizontal="center" vertical="center"/>
    </xf>
    <xf numFmtId="14" fontId="49" fillId="0" borderId="15" xfId="36" applyNumberFormat="1" applyFont="1" applyFill="1" applyBorder="1" applyAlignment="1">
      <alignment horizontal="center" vertical="center"/>
    </xf>
    <xf numFmtId="0" fontId="49" fillId="0" borderId="15" xfId="36" applyFont="1" applyFill="1" applyBorder="1" applyAlignment="1">
      <alignment horizontal="left" vertical="center" wrapText="1"/>
    </xf>
    <xf numFmtId="1" fontId="103" fillId="0" borderId="15" xfId="36" applyNumberFormat="1" applyFont="1" applyFill="1" applyBorder="1" applyAlignment="1">
      <alignment horizontal="center" vertical="center"/>
    </xf>
    <xf numFmtId="0" fontId="103" fillId="0" borderId="0" xfId="36" applyFont="1" applyFill="1" applyBorder="1" applyAlignment="1">
      <alignment horizontal="center" vertical="center"/>
    </xf>
    <xf numFmtId="0" fontId="49" fillId="0" borderId="0" xfId="36" applyFont="1" applyFill="1" applyBorder="1" applyAlignment="1">
      <alignment horizontal="left" vertical="center" wrapText="1"/>
    </xf>
    <xf numFmtId="0" fontId="92" fillId="47" borderId="0" xfId="36" applyFont="1" applyFill="1" applyBorder="1" applyAlignment="1" applyProtection="1">
      <alignment horizontal="left" vertical="center" wrapText="1"/>
      <protection locked="0"/>
    </xf>
    <xf numFmtId="1" fontId="137" fillId="0" borderId="11" xfId="36" applyNumberFormat="1" applyFont="1" applyFill="1" applyBorder="1" applyAlignment="1" applyProtection="1">
      <alignment horizontal="center" vertical="center" wrapText="1"/>
      <protection locked="0"/>
    </xf>
    <xf numFmtId="1" fontId="137" fillId="0" borderId="15" xfId="36" applyNumberFormat="1" applyFont="1" applyFill="1" applyBorder="1" applyAlignment="1" applyProtection="1">
      <alignment horizontal="center" vertical="center" wrapText="1"/>
      <protection locked="0"/>
    </xf>
    <xf numFmtId="1" fontId="137" fillId="0" borderId="0" xfId="36" applyNumberFormat="1" applyFont="1" applyFill="1" applyBorder="1" applyAlignment="1" applyProtection="1">
      <alignment horizontal="center" vertical="center" wrapText="1"/>
      <protection locked="0"/>
    </xf>
    <xf numFmtId="1" fontId="137" fillId="0" borderId="26" xfId="36" applyNumberFormat="1" applyFont="1" applyFill="1" applyBorder="1" applyAlignment="1" applyProtection="1">
      <alignment horizontal="center" vertical="center" wrapText="1"/>
      <protection locked="0"/>
    </xf>
    <xf numFmtId="0" fontId="92" fillId="0" borderId="0" xfId="36" applyFont="1" applyFill="1" applyAlignment="1">
      <alignment horizontal="center"/>
    </xf>
    <xf numFmtId="0" fontId="57" fillId="0" borderId="74" xfId="36" applyNumberFormat="1" applyFont="1" applyFill="1" applyBorder="1" applyAlignment="1">
      <alignment horizontal="center" vertical="center" wrapText="1"/>
    </xf>
    <xf numFmtId="174" fontId="57" fillId="0" borderId="74" xfId="36" applyNumberFormat="1" applyFont="1" applyFill="1" applyBorder="1" applyAlignment="1">
      <alignment horizontal="center" vertical="center" wrapText="1"/>
    </xf>
    <xf numFmtId="1" fontId="57" fillId="0" borderId="74" xfId="36" applyNumberFormat="1" applyFont="1" applyFill="1" applyBorder="1" applyAlignment="1">
      <alignment horizontal="left" vertical="center" shrinkToFit="1"/>
    </xf>
    <xf numFmtId="0" fontId="57" fillId="0" borderId="11" xfId="36" applyNumberFormat="1" applyFont="1" applyFill="1" applyBorder="1" applyAlignment="1">
      <alignment horizontal="center" vertical="center" wrapText="1"/>
    </xf>
    <xf numFmtId="174" fontId="57" fillId="0" borderId="11" xfId="36" applyNumberFormat="1" applyFont="1" applyFill="1" applyBorder="1" applyAlignment="1">
      <alignment horizontal="center" vertical="center" wrapText="1"/>
    </xf>
    <xf numFmtId="1" fontId="57" fillId="0" borderId="11" xfId="36" applyNumberFormat="1" applyFont="1" applyFill="1" applyBorder="1" applyAlignment="1">
      <alignment horizontal="left" vertical="center" shrinkToFit="1"/>
    </xf>
    <xf numFmtId="0" fontId="57" fillId="0" borderId="25" xfId="36" applyFont="1" applyFill="1" applyBorder="1" applyAlignment="1">
      <alignment horizontal="left" vertical="center" wrapText="1"/>
    </xf>
    <xf numFmtId="0" fontId="108" fillId="34" borderId="17" xfId="0" applyFont="1" applyFill="1" applyBorder="1" applyAlignment="1">
      <alignment horizontal="center" vertical="center" wrapText="1"/>
    </xf>
    <xf numFmtId="0" fontId="108" fillId="34" borderId="0" xfId="0" applyFont="1" applyFill="1" applyBorder="1" applyAlignment="1">
      <alignment horizontal="center" vertical="center" wrapText="1"/>
    </xf>
    <xf numFmtId="0" fontId="108" fillId="34" borderId="18" xfId="0" applyFont="1" applyFill="1" applyBorder="1" applyAlignment="1">
      <alignment horizontal="center" vertical="center" wrapText="1"/>
    </xf>
    <xf numFmtId="0" fontId="28" fillId="34" borderId="17" xfId="0" applyFont="1" applyFill="1" applyBorder="1" applyAlignment="1">
      <alignment horizontal="center" vertical="center" wrapText="1"/>
    </xf>
    <xf numFmtId="0" fontId="28" fillId="34" borderId="0" xfId="0" applyFont="1" applyFill="1" applyBorder="1" applyAlignment="1">
      <alignment horizontal="center" vertical="center" wrapText="1"/>
    </xf>
    <xf numFmtId="0" fontId="28" fillId="34" borderId="18" xfId="0" applyFont="1" applyFill="1" applyBorder="1" applyAlignment="1">
      <alignment horizontal="center" vertical="center" wrapText="1"/>
    </xf>
    <xf numFmtId="164" fontId="26" fillId="34" borderId="17" xfId="0" applyNumberFormat="1" applyFont="1" applyFill="1" applyBorder="1" applyAlignment="1">
      <alignment horizontal="center" vertical="center" wrapText="1"/>
    </xf>
    <xf numFmtId="164" fontId="26" fillId="34" borderId="0" xfId="0" applyNumberFormat="1" applyFont="1" applyFill="1" applyBorder="1" applyAlignment="1">
      <alignment horizontal="center" vertical="center"/>
    </xf>
    <xf numFmtId="164" fontId="26" fillId="34" borderId="18" xfId="0" applyNumberFormat="1" applyFont="1" applyFill="1" applyBorder="1" applyAlignment="1">
      <alignment horizontal="center" vertical="center"/>
    </xf>
    <xf numFmtId="164" fontId="109" fillId="34" borderId="17" xfId="0" applyNumberFormat="1" applyFont="1" applyFill="1" applyBorder="1" applyAlignment="1">
      <alignment horizontal="center" vertical="center" wrapText="1"/>
    </xf>
    <xf numFmtId="0" fontId="109" fillId="34" borderId="0" xfId="0" applyFont="1" applyFill="1" applyBorder="1" applyAlignment="1">
      <alignment horizontal="center" vertical="center" wrapText="1"/>
    </xf>
    <xf numFmtId="0" fontId="109" fillId="34" borderId="18" xfId="0" applyFont="1" applyFill="1" applyBorder="1" applyAlignment="1">
      <alignment horizontal="center" vertical="center" wrapText="1"/>
    </xf>
    <xf numFmtId="164" fontId="108" fillId="34" borderId="54" xfId="0" applyNumberFormat="1" applyFont="1" applyFill="1" applyBorder="1" applyAlignment="1">
      <alignment horizontal="right" vertical="center"/>
    </xf>
    <xf numFmtId="164" fontId="108" fillId="34" borderId="55" xfId="0" applyNumberFormat="1" applyFont="1" applyFill="1" applyBorder="1" applyAlignment="1">
      <alignment horizontal="right" vertical="center"/>
    </xf>
    <xf numFmtId="164" fontId="108" fillId="34" borderId="56" xfId="0" applyNumberFormat="1" applyFont="1" applyFill="1" applyBorder="1" applyAlignment="1">
      <alignment horizontal="right" vertical="center"/>
    </xf>
    <xf numFmtId="164" fontId="84" fillId="34" borderId="19" xfId="0" applyNumberFormat="1" applyFont="1" applyFill="1" applyBorder="1" applyAlignment="1">
      <alignment horizontal="left" vertical="center" wrapText="1"/>
    </xf>
    <xf numFmtId="164" fontId="84" fillId="34" borderId="20" xfId="0" applyNumberFormat="1" applyFont="1" applyFill="1" applyBorder="1" applyAlignment="1">
      <alignment horizontal="left" vertical="center" wrapText="1"/>
    </xf>
    <xf numFmtId="164" fontId="84" fillId="34" borderId="21" xfId="0" applyNumberFormat="1" applyFont="1" applyFill="1" applyBorder="1" applyAlignment="1">
      <alignment horizontal="left" vertical="center" wrapText="1"/>
    </xf>
    <xf numFmtId="164" fontId="110" fillId="28" borderId="57" xfId="0" applyNumberFormat="1" applyFont="1" applyFill="1" applyBorder="1" applyAlignment="1">
      <alignment horizontal="center" vertical="center"/>
    </xf>
    <xf numFmtId="164" fontId="110" fillId="28" borderId="58" xfId="0" applyNumberFormat="1" applyFont="1" applyFill="1" applyBorder="1" applyAlignment="1">
      <alignment horizontal="center" vertical="center"/>
    </xf>
    <xf numFmtId="164" fontId="110" fillId="28" borderId="59" xfId="0" applyNumberFormat="1" applyFont="1" applyFill="1" applyBorder="1" applyAlignment="1">
      <alignment horizontal="center" vertical="center"/>
    </xf>
    <xf numFmtId="0" fontId="24" fillId="34" borderId="17" xfId="0" applyFont="1" applyFill="1" applyBorder="1" applyAlignment="1">
      <alignment horizontal="center"/>
    </xf>
    <xf numFmtId="0" fontId="24" fillId="34" borderId="0" xfId="0" applyFont="1" applyFill="1" applyBorder="1" applyAlignment="1">
      <alignment horizontal="center"/>
    </xf>
    <xf numFmtId="0" fontId="24" fillId="34" borderId="18" xfId="0" applyFont="1" applyFill="1" applyBorder="1" applyAlignment="1">
      <alignment horizontal="center"/>
    </xf>
    <xf numFmtId="164" fontId="24" fillId="34" borderId="17" xfId="0" applyNumberFormat="1" applyFont="1" applyFill="1" applyBorder="1" applyAlignment="1">
      <alignment horizontal="center"/>
    </xf>
    <xf numFmtId="164" fontId="24" fillId="34" borderId="0" xfId="0" applyNumberFormat="1" applyFont="1" applyFill="1" applyBorder="1" applyAlignment="1">
      <alignment horizontal="center"/>
    </xf>
    <xf numFmtId="164" fontId="24" fillId="34" borderId="18" xfId="0" applyNumberFormat="1" applyFont="1" applyFill="1" applyBorder="1" applyAlignment="1">
      <alignment horizontal="center"/>
    </xf>
    <xf numFmtId="164" fontId="108" fillId="34" borderId="50" xfId="0" applyNumberFormat="1" applyFont="1" applyFill="1" applyBorder="1" applyAlignment="1">
      <alignment horizontal="right" vertical="center"/>
    </xf>
    <xf numFmtId="164" fontId="108" fillId="34" borderId="51" xfId="0" applyNumberFormat="1" applyFont="1" applyFill="1" applyBorder="1" applyAlignment="1">
      <alignment horizontal="right" vertical="center"/>
    </xf>
    <xf numFmtId="164" fontId="108" fillId="34" borderId="52" xfId="0" applyNumberFormat="1" applyFont="1" applyFill="1" applyBorder="1" applyAlignment="1">
      <alignment horizontal="right" vertical="center"/>
    </xf>
    <xf numFmtId="164" fontId="108" fillId="34" borderId="17" xfId="0" applyNumberFormat="1" applyFont="1" applyFill="1" applyBorder="1" applyAlignment="1">
      <alignment horizontal="right" vertical="center"/>
    </xf>
    <xf numFmtId="164" fontId="108" fillId="34" borderId="0" xfId="0" applyNumberFormat="1" applyFont="1" applyFill="1" applyBorder="1" applyAlignment="1">
      <alignment horizontal="right" vertical="center"/>
    </xf>
    <xf numFmtId="164" fontId="108" fillId="34" borderId="53" xfId="0" applyNumberFormat="1" applyFont="1" applyFill="1" applyBorder="1" applyAlignment="1">
      <alignment horizontal="right" vertical="center"/>
    </xf>
    <xf numFmtId="164" fontId="25" fillId="34" borderId="17" xfId="0" applyNumberFormat="1" applyFont="1" applyFill="1" applyBorder="1" applyAlignment="1">
      <alignment horizontal="center"/>
    </xf>
    <xf numFmtId="164" fontId="25" fillId="34" borderId="0" xfId="0" applyNumberFormat="1" applyFont="1" applyFill="1" applyBorder="1" applyAlignment="1">
      <alignment horizontal="center"/>
    </xf>
    <xf numFmtId="164" fontId="25" fillId="34" borderId="18" xfId="0" applyNumberFormat="1" applyFont="1" applyFill="1" applyBorder="1" applyAlignment="1">
      <alignment horizontal="center"/>
    </xf>
    <xf numFmtId="0" fontId="25" fillId="34" borderId="17" xfId="0" applyFont="1" applyFill="1" applyBorder="1" applyAlignment="1">
      <alignment horizontal="center"/>
    </xf>
    <xf numFmtId="0" fontId="25" fillId="34" borderId="0" xfId="0" applyFont="1" applyFill="1" applyBorder="1" applyAlignment="1">
      <alignment horizontal="center"/>
    </xf>
    <xf numFmtId="0" fontId="25" fillId="34" borderId="18" xfId="0" applyFont="1" applyFill="1" applyBorder="1" applyAlignment="1">
      <alignment horizontal="center"/>
    </xf>
    <xf numFmtId="0" fontId="112" fillId="32" borderId="11" xfId="0" applyFont="1" applyFill="1" applyBorder="1" applyAlignment="1">
      <alignment horizontal="center" vertical="center" wrapText="1"/>
    </xf>
    <xf numFmtId="0" fontId="113" fillId="32" borderId="11" xfId="0" applyFont="1" applyFill="1" applyBorder="1" applyAlignment="1">
      <alignment horizontal="center" vertical="center" wrapText="1"/>
    </xf>
    <xf numFmtId="0" fontId="111" fillId="28" borderId="13" xfId="0" applyFont="1" applyFill="1" applyBorder="1" applyAlignment="1">
      <alignment horizontal="left" vertical="center" wrapText="1"/>
    </xf>
    <xf numFmtId="0" fontId="111" fillId="28" borderId="23" xfId="0" applyFont="1" applyFill="1" applyBorder="1" applyAlignment="1">
      <alignment horizontal="left" vertical="center" wrapText="1"/>
    </xf>
    <xf numFmtId="0" fontId="60" fillId="27" borderId="0" xfId="0" applyFont="1" applyFill="1" applyBorder="1" applyAlignment="1">
      <alignment horizontal="center" vertical="center" wrapText="1"/>
    </xf>
    <xf numFmtId="0" fontId="60" fillId="27" borderId="18" xfId="0" applyFont="1" applyFill="1" applyBorder="1" applyAlignment="1">
      <alignment horizontal="center" vertical="center" wrapText="1"/>
    </xf>
    <xf numFmtId="0" fontId="114" fillId="25" borderId="15" xfId="0" applyFont="1" applyFill="1" applyBorder="1" applyAlignment="1">
      <alignment horizontal="center" vertical="center" wrapText="1"/>
    </xf>
    <xf numFmtId="0" fontId="114" fillId="25" borderId="16" xfId="0" applyFont="1" applyFill="1" applyBorder="1" applyAlignment="1">
      <alignment horizontal="center" vertical="center" wrapText="1"/>
    </xf>
    <xf numFmtId="0" fontId="46" fillId="33" borderId="0" xfId="0" applyFont="1" applyFill="1" applyBorder="1" applyAlignment="1">
      <alignment horizontal="center" vertical="center" wrapText="1"/>
    </xf>
    <xf numFmtId="0" fontId="46" fillId="33" borderId="18" xfId="0" applyFont="1" applyFill="1" applyBorder="1" applyAlignment="1">
      <alignment horizontal="center" vertical="center" wrapText="1"/>
    </xf>
    <xf numFmtId="0" fontId="33" fillId="0" borderId="10" xfId="36" applyFont="1" applyFill="1" applyBorder="1" applyAlignment="1" applyProtection="1">
      <alignment horizontal="center" vertical="center" wrapText="1"/>
      <protection locked="0"/>
    </xf>
    <xf numFmtId="0" fontId="33" fillId="0" borderId="10" xfId="36" applyFont="1" applyFill="1" applyBorder="1" applyAlignment="1" applyProtection="1">
      <alignment vertical="center" wrapText="1"/>
      <protection locked="0"/>
    </xf>
    <xf numFmtId="0" fontId="35" fillId="29" borderId="24" xfId="36" applyFont="1" applyFill="1" applyBorder="1" applyAlignment="1" applyProtection="1">
      <alignment horizontal="right" vertical="center" wrapText="1"/>
      <protection locked="0"/>
    </xf>
    <xf numFmtId="166" fontId="35" fillId="29" borderId="24" xfId="36" applyNumberFormat="1" applyFont="1" applyFill="1" applyBorder="1" applyAlignment="1" applyProtection="1">
      <alignment horizontal="center" vertical="center" wrapText="1"/>
      <protection locked="0"/>
    </xf>
    <xf numFmtId="0" fontId="94" fillId="37" borderId="24" xfId="0" applyFont="1" applyFill="1" applyBorder="1" applyAlignment="1">
      <alignment horizontal="center" vertical="center"/>
    </xf>
    <xf numFmtId="0" fontId="71" fillId="32" borderId="27" xfId="36" applyFont="1" applyFill="1" applyBorder="1" applyAlignment="1">
      <alignment horizontal="center" vertical="center"/>
    </xf>
    <xf numFmtId="0" fontId="71" fillId="32" borderId="24" xfId="36" applyFont="1" applyFill="1" applyBorder="1" applyAlignment="1">
      <alignment horizontal="center" vertical="center"/>
    </xf>
    <xf numFmtId="0" fontId="94" fillId="37" borderId="13" xfId="0" applyFont="1" applyFill="1" applyBorder="1" applyAlignment="1">
      <alignment horizontal="center" vertical="center"/>
    </xf>
    <xf numFmtId="0" fontId="99" fillId="32" borderId="25" xfId="36" applyFont="1" applyFill="1" applyBorder="1" applyAlignment="1">
      <alignment horizontal="center" vertical="center" wrapText="1"/>
    </xf>
    <xf numFmtId="0" fontId="99" fillId="32" borderId="26" xfId="36" applyFont="1" applyFill="1" applyBorder="1" applyAlignment="1">
      <alignment horizontal="center" vertical="center" wrapText="1"/>
    </xf>
    <xf numFmtId="0" fontId="115" fillId="28" borderId="0" xfId="36" applyFont="1" applyFill="1" applyBorder="1" applyAlignment="1" applyProtection="1">
      <alignment horizontal="center" vertical="center" wrapText="1"/>
      <protection locked="0"/>
    </xf>
    <xf numFmtId="0" fontId="116" fillId="32" borderId="0" xfId="36" applyFont="1" applyFill="1" applyBorder="1" applyAlignment="1" applyProtection="1">
      <alignment horizontal="center" vertical="center" wrapText="1"/>
      <protection locked="0"/>
    </xf>
    <xf numFmtId="0" fontId="60" fillId="30" borderId="0" xfId="0" applyFont="1" applyFill="1" applyBorder="1" applyAlignment="1">
      <alignment horizontal="center" vertical="center"/>
    </xf>
    <xf numFmtId="0" fontId="94" fillId="37" borderId="13" xfId="0" applyFont="1" applyFill="1" applyBorder="1" applyAlignment="1">
      <alignment horizontal="center"/>
    </xf>
    <xf numFmtId="0" fontId="99" fillId="32" borderId="11" xfId="36" applyFont="1" applyFill="1" applyBorder="1" applyAlignment="1">
      <alignment horizontal="center" textRotation="90"/>
    </xf>
    <xf numFmtId="0" fontId="53" fillId="46" borderId="11" xfId="36" applyFont="1" applyFill="1" applyBorder="1" applyAlignment="1">
      <alignment horizontal="center" textRotation="90" wrapText="1"/>
    </xf>
    <xf numFmtId="0" fontId="52" fillId="46" borderId="11" xfId="36" applyFont="1" applyFill="1" applyBorder="1" applyAlignment="1">
      <alignment horizontal="center" vertical="center" wrapText="1"/>
    </xf>
    <xf numFmtId="0" fontId="117" fillId="46" borderId="10" xfId="36" applyNumberFormat="1" applyFont="1" applyFill="1" applyBorder="1" applyAlignment="1" applyProtection="1">
      <alignment horizontal="left" vertical="center" wrapText="1"/>
      <protection locked="0"/>
    </xf>
    <xf numFmtId="165" fontId="117" fillId="46" borderId="12" xfId="36" quotePrefix="1" applyNumberFormat="1" applyFont="1" applyFill="1" applyBorder="1" applyAlignment="1" applyProtection="1">
      <alignment horizontal="left" vertical="center" wrapText="1"/>
      <protection locked="0"/>
    </xf>
    <xf numFmtId="165" fontId="117" fillId="46" borderId="12" xfId="36" applyNumberFormat="1" applyFont="1" applyFill="1" applyBorder="1" applyAlignment="1" applyProtection="1">
      <alignment horizontal="left" vertical="center" wrapText="1"/>
      <protection locked="0"/>
    </xf>
    <xf numFmtId="167" fontId="45" fillId="46" borderId="10" xfId="36" applyNumberFormat="1" applyFont="1" applyFill="1" applyBorder="1" applyAlignment="1" applyProtection="1">
      <alignment horizontal="left" vertical="center" wrapText="1"/>
      <protection locked="0"/>
    </xf>
    <xf numFmtId="0" fontId="62" fillId="46" borderId="12" xfId="36" applyFont="1" applyFill="1" applyBorder="1" applyAlignment="1" applyProtection="1">
      <alignment horizontal="right" vertical="center" wrapText="1"/>
      <protection locked="0"/>
    </xf>
    <xf numFmtId="0" fontId="117" fillId="46" borderId="12" xfId="36" applyFont="1" applyFill="1" applyBorder="1" applyAlignment="1" applyProtection="1">
      <alignment horizontal="left" vertical="center" wrapText="1"/>
      <protection locked="0"/>
    </xf>
    <xf numFmtId="0" fontId="53" fillId="46" borderId="25" xfId="36" applyFont="1" applyFill="1" applyBorder="1" applyAlignment="1">
      <alignment horizontal="center" textRotation="90" wrapText="1"/>
    </xf>
    <xf numFmtId="0" fontId="53" fillId="46" borderId="26" xfId="36" applyFont="1" applyFill="1" applyBorder="1" applyAlignment="1">
      <alignment horizontal="center" textRotation="90" wrapText="1"/>
    </xf>
    <xf numFmtId="0" fontId="52" fillId="46" borderId="11" xfId="36" applyFont="1" applyFill="1" applyBorder="1" applyAlignment="1" applyProtection="1">
      <alignment horizontal="center" vertical="center" wrapText="1"/>
      <protection locked="0"/>
    </xf>
    <xf numFmtId="166" fontId="44" fillId="47" borderId="49" xfId="36" applyNumberFormat="1" applyFont="1" applyFill="1" applyBorder="1" applyAlignment="1" applyProtection="1">
      <alignment horizontal="center" vertical="center" wrapText="1"/>
      <protection locked="0"/>
    </xf>
    <xf numFmtId="0" fontId="52" fillId="46" borderId="25" xfId="36" applyFont="1" applyFill="1" applyBorder="1" applyAlignment="1">
      <alignment horizontal="center" vertical="center" wrapText="1"/>
    </xf>
    <xf numFmtId="0" fontId="52" fillId="46" borderId="26" xfId="36" applyFont="1" applyFill="1" applyBorder="1" applyAlignment="1">
      <alignment horizontal="center" vertical="center" wrapText="1"/>
    </xf>
    <xf numFmtId="0" fontId="115" fillId="46" borderId="0" xfId="36" applyFont="1" applyFill="1" applyBorder="1" applyAlignment="1" applyProtection="1">
      <alignment horizontal="center" vertical="center" wrapText="1"/>
      <protection locked="0"/>
    </xf>
    <xf numFmtId="0" fontId="116" fillId="47" borderId="60" xfId="36" applyFont="1" applyFill="1" applyBorder="1" applyAlignment="1" applyProtection="1">
      <alignment horizontal="center" vertical="center" wrapText="1"/>
      <protection locked="0"/>
    </xf>
    <xf numFmtId="0" fontId="62" fillId="46" borderId="10" xfId="36" applyFont="1" applyFill="1" applyBorder="1" applyAlignment="1" applyProtection="1">
      <alignment horizontal="right" vertical="center" wrapText="1"/>
      <protection locked="0"/>
    </xf>
    <xf numFmtId="0" fontId="118" fillId="46" borderId="10" xfId="31" applyFont="1" applyFill="1" applyBorder="1" applyAlignment="1" applyProtection="1">
      <alignment horizontal="left" vertical="center" wrapText="1"/>
      <protection locked="0"/>
    </xf>
    <xf numFmtId="0" fontId="61" fillId="46" borderId="10" xfId="36" applyNumberFormat="1" applyFont="1" applyFill="1" applyBorder="1" applyAlignment="1" applyProtection="1">
      <alignment horizontal="center" vertical="center" wrapText="1"/>
      <protection locked="0"/>
    </xf>
    <xf numFmtId="0" fontId="29" fillId="0" borderId="0" xfId="36" applyFont="1" applyFill="1" applyAlignment="1" applyProtection="1">
      <alignment horizontal="center" wrapText="1"/>
      <protection locked="0"/>
    </xf>
    <xf numFmtId="0" fontId="29" fillId="0" borderId="0" xfId="36" applyFont="1" applyFill="1" applyAlignment="1" applyProtection="1">
      <alignment horizontal="center" vertical="center" wrapText="1"/>
      <protection locked="0"/>
    </xf>
    <xf numFmtId="0" fontId="120" fillId="46" borderId="11" xfId="36" applyFont="1" applyFill="1" applyBorder="1" applyAlignment="1" applyProtection="1">
      <alignment horizontal="center" vertical="center" wrapText="1"/>
      <protection locked="0"/>
    </xf>
    <xf numFmtId="0" fontId="26" fillId="46" borderId="10" xfId="36" applyFont="1" applyFill="1" applyBorder="1" applyAlignment="1" applyProtection="1">
      <alignment horizontal="right" vertical="center" wrapText="1"/>
      <protection locked="0"/>
    </xf>
    <xf numFmtId="0" fontId="26" fillId="46" borderId="12" xfId="36" applyFont="1" applyFill="1" applyBorder="1" applyAlignment="1" applyProtection="1">
      <alignment horizontal="right" vertical="center" wrapText="1"/>
      <protection locked="0"/>
    </xf>
    <xf numFmtId="0" fontId="31" fillId="46" borderId="12" xfId="36" applyFont="1" applyFill="1" applyBorder="1" applyAlignment="1" applyProtection="1">
      <alignment horizontal="left" vertical="center" wrapText="1"/>
      <protection locked="0"/>
    </xf>
    <xf numFmtId="165" fontId="31" fillId="46" borderId="12" xfId="36" applyNumberFormat="1" applyFont="1" applyFill="1" applyBorder="1" applyAlignment="1" applyProtection="1">
      <alignment horizontal="left" vertical="center" wrapText="1"/>
      <protection locked="0"/>
    </xf>
    <xf numFmtId="166" fontId="62" fillId="47" borderId="49" xfId="36" applyNumberFormat="1" applyFont="1" applyFill="1" applyBorder="1" applyAlignment="1" applyProtection="1">
      <alignment horizontal="center" vertical="center" wrapText="1"/>
      <protection locked="0"/>
    </xf>
    <xf numFmtId="2" fontId="120" fillId="46" borderId="11" xfId="36" applyNumberFormat="1" applyFont="1" applyFill="1" applyBorder="1" applyAlignment="1" applyProtection="1">
      <alignment horizontal="center" vertical="center" wrapText="1"/>
      <protection locked="0"/>
    </xf>
    <xf numFmtId="0" fontId="36" fillId="46" borderId="0" xfId="36" applyFont="1" applyFill="1" applyBorder="1" applyAlignment="1" applyProtection="1">
      <alignment horizontal="center" vertical="center" wrapText="1"/>
      <protection locked="0"/>
    </xf>
    <xf numFmtId="0" fontId="35" fillId="47" borderId="0" xfId="36" applyFont="1" applyFill="1" applyBorder="1" applyAlignment="1" applyProtection="1">
      <alignment horizontal="center" vertical="center" wrapText="1"/>
      <protection locked="0"/>
    </xf>
    <xf numFmtId="0" fontId="63" fillId="46" borderId="11" xfId="36" applyFont="1" applyFill="1" applyBorder="1" applyAlignment="1" applyProtection="1">
      <alignment horizontal="center" vertical="center" wrapText="1"/>
      <protection locked="0"/>
    </xf>
    <xf numFmtId="0" fontId="119" fillId="46" borderId="10" xfId="31" applyFont="1" applyFill="1" applyBorder="1" applyAlignment="1" applyProtection="1">
      <alignment horizontal="left" vertical="center" wrapText="1"/>
      <protection locked="0"/>
    </xf>
    <xf numFmtId="167" fontId="88" fillId="46" borderId="10" xfId="36" applyNumberFormat="1" applyFont="1" applyFill="1" applyBorder="1" applyAlignment="1" applyProtection="1">
      <alignment horizontal="left" vertical="center" wrapText="1"/>
      <protection locked="0"/>
    </xf>
    <xf numFmtId="14" fontId="120" fillId="46" borderId="11" xfId="36" applyNumberFormat="1" applyFont="1" applyFill="1" applyBorder="1" applyAlignment="1" applyProtection="1">
      <alignment horizontal="center" vertical="center" wrapText="1"/>
      <protection locked="0"/>
    </xf>
    <xf numFmtId="0" fontId="87" fillId="46" borderId="12" xfId="36" applyFont="1" applyFill="1" applyBorder="1" applyAlignment="1" applyProtection="1">
      <alignment horizontal="center" vertical="center" wrapText="1"/>
      <protection locked="0"/>
    </xf>
    <xf numFmtId="169" fontId="88" fillId="46" borderId="10" xfId="36" applyNumberFormat="1" applyFont="1" applyFill="1" applyBorder="1" applyAlignment="1" applyProtection="1">
      <alignment horizontal="left" vertical="center" wrapText="1"/>
      <protection locked="0"/>
    </xf>
    <xf numFmtId="0" fontId="35" fillId="45" borderId="0" xfId="36" applyFont="1" applyFill="1" applyBorder="1" applyAlignment="1" applyProtection="1">
      <alignment horizontal="center" vertical="center" wrapText="1"/>
      <protection locked="0"/>
    </xf>
    <xf numFmtId="0" fontId="31" fillId="46" borderId="12" xfId="36" applyFont="1" applyFill="1" applyBorder="1" applyAlignment="1" applyProtection="1">
      <alignment horizontal="center" vertical="center" wrapText="1"/>
      <protection locked="0"/>
    </xf>
    <xf numFmtId="168" fontId="45" fillId="46" borderId="10" xfId="36" applyNumberFormat="1" applyFont="1" applyFill="1" applyBorder="1" applyAlignment="1" applyProtection="1">
      <alignment horizontal="left" vertical="center" wrapText="1"/>
      <protection locked="0"/>
    </xf>
    <xf numFmtId="168" fontId="52" fillId="46" borderId="11" xfId="36" applyNumberFormat="1" applyFont="1" applyFill="1" applyBorder="1" applyAlignment="1">
      <alignment horizontal="center" vertical="center" wrapText="1"/>
    </xf>
    <xf numFmtId="0" fontId="62" fillId="39" borderId="25" xfId="0" applyFont="1" applyFill="1" applyBorder="1" applyAlignment="1">
      <alignment horizontal="center" vertical="center"/>
    </xf>
    <xf numFmtId="0" fontId="62" fillId="39" borderId="26" xfId="0" applyFont="1" applyFill="1" applyBorder="1" applyAlignment="1">
      <alignment horizontal="center" vertical="center"/>
    </xf>
    <xf numFmtId="0" fontId="62" fillId="33" borderId="11" xfId="0" applyFont="1" applyFill="1" applyBorder="1" applyAlignment="1">
      <alignment horizontal="center" vertical="center"/>
    </xf>
    <xf numFmtId="0" fontId="72" fillId="30" borderId="0" xfId="31" applyFont="1" applyFill="1" applyBorder="1" applyAlignment="1" applyProtection="1">
      <alignment horizontal="center" vertical="center"/>
    </xf>
    <xf numFmtId="0" fontId="62" fillId="33" borderId="27" xfId="0" applyFont="1" applyFill="1" applyBorder="1" applyAlignment="1">
      <alignment horizontal="center" vertical="center"/>
    </xf>
    <xf numFmtId="0" fontId="62" fillId="33" borderId="28" xfId="0" applyFont="1" applyFill="1" applyBorder="1" applyAlignment="1">
      <alignment horizontal="center" vertical="center"/>
    </xf>
    <xf numFmtId="0" fontId="72" fillId="38" borderId="0" xfId="31" applyFont="1" applyFill="1" applyBorder="1" applyAlignment="1" applyProtection="1">
      <alignment horizontal="center" vertical="center"/>
    </xf>
    <xf numFmtId="0" fontId="71" fillId="38" borderId="0" xfId="0" applyFont="1" applyFill="1" applyAlignment="1">
      <alignment horizontal="center" vertical="center"/>
    </xf>
    <xf numFmtId="0" fontId="62" fillId="39" borderId="11" xfId="0" applyFont="1" applyFill="1" applyBorder="1" applyAlignment="1">
      <alignment horizontal="center" vertical="center" wrapText="1"/>
    </xf>
    <xf numFmtId="0" fontId="62" fillId="39" borderId="25" xfId="0" applyFont="1" applyFill="1" applyBorder="1" applyAlignment="1">
      <alignment horizontal="center" vertical="center" wrapText="1"/>
    </xf>
    <xf numFmtId="0" fontId="62" fillId="39" borderId="26" xfId="0" applyFont="1" applyFill="1" applyBorder="1" applyAlignment="1">
      <alignment horizontal="center" vertical="center" wrapText="1"/>
    </xf>
    <xf numFmtId="0" fontId="62" fillId="39" borderId="11" xfId="0" applyFont="1" applyFill="1" applyBorder="1" applyAlignment="1">
      <alignment horizontal="center" vertical="center"/>
    </xf>
    <xf numFmtId="0" fontId="121" fillId="28" borderId="0" xfId="36" applyFont="1" applyFill="1" applyBorder="1" applyAlignment="1" applyProtection="1">
      <alignment horizontal="center" vertical="center" wrapText="1"/>
      <protection locked="0"/>
    </xf>
    <xf numFmtId="0" fontId="122" fillId="32" borderId="0" xfId="36" applyFont="1" applyFill="1" applyBorder="1" applyAlignment="1" applyProtection="1">
      <alignment horizontal="center" vertical="center" wrapText="1"/>
      <protection locked="0"/>
    </xf>
    <xf numFmtId="22" fontId="72" fillId="30" borderId="13" xfId="31" applyNumberFormat="1" applyFont="1" applyFill="1" applyBorder="1" applyAlignment="1" applyProtection="1">
      <alignment horizontal="center" vertical="center"/>
    </xf>
    <xf numFmtId="0" fontId="99" fillId="28" borderId="25" xfId="36" applyFont="1" applyFill="1" applyBorder="1" applyAlignment="1">
      <alignment horizontal="center" vertical="center" wrapText="1"/>
    </xf>
    <xf numFmtId="0" fontId="99" fillId="28" borderId="26" xfId="36" applyFont="1" applyFill="1" applyBorder="1" applyAlignment="1">
      <alignment horizontal="center" vertical="center" wrapText="1"/>
    </xf>
    <xf numFmtId="0" fontId="99" fillId="28" borderId="11" xfId="36" applyFont="1" applyFill="1" applyBorder="1" applyAlignment="1">
      <alignment horizontal="center" textRotation="90"/>
    </xf>
    <xf numFmtId="0" fontId="60" fillId="37" borderId="13" xfId="0" applyFont="1" applyFill="1" applyBorder="1" applyAlignment="1">
      <alignment horizontal="center" vertical="center"/>
    </xf>
    <xf numFmtId="0" fontId="94" fillId="37" borderId="24" xfId="36" applyFont="1" applyFill="1" applyBorder="1" applyAlignment="1">
      <alignment horizontal="center" vertical="center"/>
    </xf>
    <xf numFmtId="168" fontId="46" fillId="46" borderId="12" xfId="36" applyNumberFormat="1" applyFont="1" applyFill="1" applyBorder="1" applyAlignment="1" applyProtection="1">
      <alignment horizontal="center" vertical="center" wrapText="1"/>
      <protection locked="0"/>
    </xf>
    <xf numFmtId="165" fontId="31" fillId="46" borderId="12" xfId="36" quotePrefix="1" applyNumberFormat="1" applyFont="1" applyFill="1" applyBorder="1" applyAlignment="1" applyProtection="1">
      <alignment horizontal="left" vertical="center" wrapText="1"/>
      <protection locked="0"/>
    </xf>
    <xf numFmtId="0" fontId="94" fillId="46" borderId="0" xfId="36" applyFont="1" applyFill="1" applyBorder="1" applyAlignment="1" applyProtection="1">
      <alignment horizontal="center" vertical="center" wrapText="1"/>
      <protection locked="0"/>
    </xf>
    <xf numFmtId="0" fontId="122" fillId="47" borderId="60" xfId="36" applyFont="1" applyFill="1" applyBorder="1" applyAlignment="1" applyProtection="1">
      <alignment horizontal="center" vertical="center" wrapText="1"/>
      <protection locked="0"/>
    </xf>
    <xf numFmtId="0" fontId="56" fillId="46" borderId="10" xfId="36" applyFont="1" applyFill="1" applyBorder="1" applyAlignment="1" applyProtection="1">
      <alignment horizontal="right" vertical="center" wrapText="1"/>
      <protection locked="0"/>
    </xf>
    <xf numFmtId="0" fontId="124" fillId="46" borderId="10" xfId="31" applyFont="1" applyFill="1" applyBorder="1" applyAlignment="1" applyProtection="1">
      <alignment horizontal="left" vertical="center" wrapText="1"/>
      <protection locked="0"/>
    </xf>
    <xf numFmtId="0" fontId="125" fillId="46" borderId="10" xfId="36" applyFont="1" applyFill="1" applyBorder="1" applyAlignment="1" applyProtection="1">
      <alignment horizontal="center" vertical="center" wrapText="1"/>
      <protection locked="0"/>
    </xf>
    <xf numFmtId="169" fontId="72" fillId="46" borderId="10" xfId="36" applyNumberFormat="1" applyFont="1" applyFill="1" applyBorder="1" applyAlignment="1" applyProtection="1">
      <alignment horizontal="left" vertical="center" wrapText="1"/>
      <protection locked="0"/>
    </xf>
    <xf numFmtId="0" fontId="123" fillId="46" borderId="10" xfId="36" applyFont="1" applyFill="1" applyBorder="1" applyAlignment="1" applyProtection="1">
      <alignment horizontal="left" vertical="center" wrapText="1"/>
      <protection locked="0"/>
    </xf>
    <xf numFmtId="0" fontId="74" fillId="46" borderId="25" xfId="36" applyFont="1" applyFill="1" applyBorder="1" applyAlignment="1">
      <alignment horizontal="center" vertical="center" wrapText="1"/>
    </xf>
    <xf numFmtId="0" fontId="74" fillId="46" borderId="26" xfId="36" applyFont="1" applyFill="1" applyBorder="1" applyAlignment="1">
      <alignment horizontal="center" vertical="center" wrapText="1"/>
    </xf>
    <xf numFmtId="2" fontId="74" fillId="46" borderId="11" xfId="36" applyNumberFormat="1" applyFont="1" applyFill="1" applyBorder="1" applyAlignment="1">
      <alignment horizontal="center" vertical="center" textRotation="90" wrapText="1"/>
    </xf>
    <xf numFmtId="0" fontId="74" fillId="46" borderId="11" xfId="36" applyFont="1" applyFill="1" applyBorder="1" applyAlignment="1">
      <alignment horizontal="center" vertical="center" textRotation="90" wrapText="1"/>
    </xf>
    <xf numFmtId="0" fontId="74" fillId="46" borderId="11" xfId="36" applyFont="1" applyFill="1" applyBorder="1" applyAlignment="1">
      <alignment horizontal="center" vertical="center"/>
    </xf>
    <xf numFmtId="49" fontId="74" fillId="46" borderId="11" xfId="36" applyNumberFormat="1" applyFont="1" applyFill="1" applyBorder="1" applyAlignment="1">
      <alignment horizontal="center" vertical="center" textRotation="90" wrapText="1"/>
    </xf>
    <xf numFmtId="0" fontId="74" fillId="46" borderId="11" xfId="36" applyFont="1" applyFill="1" applyBorder="1" applyAlignment="1">
      <alignment horizontal="center" textRotation="90"/>
    </xf>
    <xf numFmtId="166" fontId="94" fillId="47" borderId="49" xfId="36" applyNumberFormat="1" applyFont="1" applyFill="1" applyBorder="1" applyAlignment="1" applyProtection="1">
      <alignment horizontal="center" vertical="center" wrapText="1"/>
      <protection locked="0"/>
    </xf>
    <xf numFmtId="0" fontId="26" fillId="46" borderId="12" xfId="36" applyFont="1" applyFill="1" applyBorder="1" applyAlignment="1" applyProtection="1">
      <alignment horizontal="center" vertical="center" wrapText="1"/>
      <protection locked="0"/>
    </xf>
    <xf numFmtId="0" fontId="56" fillId="46" borderId="12" xfId="36" applyFont="1" applyFill="1" applyBorder="1" applyAlignment="1" applyProtection="1">
      <alignment horizontal="right" vertical="center" wrapText="1"/>
      <protection locked="0"/>
    </xf>
    <xf numFmtId="0" fontId="55" fillId="46" borderId="12" xfId="36" applyFont="1" applyFill="1" applyBorder="1" applyAlignment="1" applyProtection="1">
      <alignment horizontal="left" vertical="center" wrapText="1"/>
      <protection locked="0"/>
    </xf>
    <xf numFmtId="0" fontId="127" fillId="43" borderId="61" xfId="0" applyFont="1" applyFill="1" applyBorder="1" applyAlignment="1">
      <alignment horizontal="center" vertical="center"/>
    </xf>
    <xf numFmtId="0" fontId="127" fillId="43" borderId="62" xfId="0" applyFont="1" applyFill="1" applyBorder="1" applyAlignment="1">
      <alignment horizontal="center" vertical="center"/>
    </xf>
    <xf numFmtId="0" fontId="127" fillId="43" borderId="63" xfId="0" applyFont="1" applyFill="1" applyBorder="1" applyAlignment="1">
      <alignment horizontal="center" vertical="center"/>
    </xf>
    <xf numFmtId="0" fontId="127" fillId="43" borderId="64" xfId="0" applyFont="1" applyFill="1" applyBorder="1" applyAlignment="1">
      <alignment horizontal="center" vertical="center"/>
    </xf>
    <xf numFmtId="0" fontId="121" fillId="41" borderId="65" xfId="0" applyFont="1" applyFill="1" applyBorder="1" applyAlignment="1">
      <alignment horizontal="center" vertical="center"/>
    </xf>
    <xf numFmtId="0" fontId="121" fillId="41" borderId="31" xfId="0" applyFont="1" applyFill="1" applyBorder="1" applyAlignment="1">
      <alignment horizontal="center" vertical="center"/>
    </xf>
    <xf numFmtId="0" fontId="121" fillId="41" borderId="66" xfId="0" applyFont="1" applyFill="1" applyBorder="1" applyAlignment="1">
      <alignment horizontal="center" vertical="center"/>
    </xf>
    <xf numFmtId="0" fontId="57" fillId="0" borderId="48" xfId="36" applyFont="1" applyFill="1" applyBorder="1" applyAlignment="1">
      <alignment horizontal="center" vertical="center" wrapText="1"/>
    </xf>
    <xf numFmtId="0" fontId="57" fillId="0" borderId="26" xfId="36" applyFont="1" applyFill="1" applyBorder="1" applyAlignment="1">
      <alignment horizontal="center" vertical="center" wrapText="1"/>
    </xf>
    <xf numFmtId="1" fontId="49" fillId="0" borderId="68" xfId="36" applyNumberFormat="1" applyFont="1" applyFill="1" applyBorder="1" applyAlignment="1">
      <alignment horizontal="center" vertical="center"/>
    </xf>
    <xf numFmtId="1" fontId="49" fillId="0" borderId="69" xfId="36" applyNumberFormat="1" applyFont="1" applyFill="1" applyBorder="1" applyAlignment="1">
      <alignment horizontal="center" vertical="center"/>
    </xf>
    <xf numFmtId="1" fontId="49" fillId="0" borderId="71" xfId="36" applyNumberFormat="1" applyFont="1" applyFill="1" applyBorder="1" applyAlignment="1">
      <alignment horizontal="center" vertical="center"/>
    </xf>
    <xf numFmtId="0" fontId="49" fillId="0" borderId="25" xfId="36" applyFont="1" applyFill="1" applyBorder="1" applyAlignment="1">
      <alignment horizontal="center" vertical="center"/>
    </xf>
    <xf numFmtId="0" fontId="49" fillId="0" borderId="48" xfId="36" applyFont="1" applyFill="1" applyBorder="1" applyAlignment="1">
      <alignment horizontal="center" vertical="center"/>
    </xf>
    <xf numFmtId="0" fontId="49" fillId="0" borderId="26" xfId="36" applyFont="1" applyFill="1" applyBorder="1" applyAlignment="1">
      <alignment horizontal="center" vertical="center"/>
    </xf>
    <xf numFmtId="167" fontId="62" fillId="0" borderId="67" xfId="36" applyNumberFormat="1" applyFont="1" applyFill="1" applyBorder="1" applyAlignment="1">
      <alignment horizontal="center" vertical="center"/>
    </xf>
    <xf numFmtId="167" fontId="62" fillId="0" borderId="48" xfId="36" applyNumberFormat="1" applyFont="1" applyFill="1" applyBorder="1" applyAlignment="1">
      <alignment horizontal="center" vertical="center"/>
    </xf>
    <xf numFmtId="167" fontId="62" fillId="0" borderId="70" xfId="36" applyNumberFormat="1" applyFont="1" applyFill="1" applyBorder="1" applyAlignment="1">
      <alignment horizontal="center" vertical="center"/>
    </xf>
    <xf numFmtId="173" fontId="70" fillId="0" borderId="25" xfId="36" quotePrefix="1" applyNumberFormat="1" applyFont="1" applyFill="1" applyBorder="1" applyAlignment="1">
      <alignment horizontal="center" vertical="center"/>
    </xf>
    <xf numFmtId="173" fontId="70" fillId="0" borderId="48" xfId="36" applyNumberFormat="1" applyFont="1" applyFill="1" applyBorder="1" applyAlignment="1">
      <alignment horizontal="center" vertical="center"/>
    </xf>
    <xf numFmtId="173" fontId="70" fillId="0" borderId="26" xfId="36" applyNumberFormat="1" applyFont="1" applyFill="1" applyBorder="1" applyAlignment="1">
      <alignment horizontal="center" vertical="center"/>
    </xf>
    <xf numFmtId="0" fontId="88" fillId="0" borderId="72" xfId="36" applyFont="1" applyFill="1" applyBorder="1" applyAlignment="1" applyProtection="1">
      <alignment horizontal="center" vertical="center" wrapText="1"/>
      <protection locked="0"/>
    </xf>
    <xf numFmtId="0" fontId="88" fillId="0" borderId="69" xfId="36" applyFont="1" applyFill="1" applyBorder="1" applyAlignment="1" applyProtection="1">
      <alignment horizontal="center" vertical="center" wrapText="1"/>
      <protection locked="0"/>
    </xf>
    <xf numFmtId="0" fontId="88" fillId="0" borderId="71" xfId="36" applyFont="1" applyFill="1" applyBorder="1" applyAlignment="1" applyProtection="1">
      <alignment horizontal="center" vertical="center" wrapText="1"/>
      <protection locked="0"/>
    </xf>
    <xf numFmtId="0" fontId="57" fillId="0" borderId="72" xfId="36" applyNumberFormat="1" applyFont="1" applyFill="1" applyBorder="1" applyAlignment="1">
      <alignment horizontal="center" vertical="center" wrapText="1"/>
    </xf>
    <xf numFmtId="0" fontId="57" fillId="0" borderId="69" xfId="36" applyNumberFormat="1" applyFont="1" applyFill="1" applyBorder="1" applyAlignment="1">
      <alignment horizontal="center" vertical="center" wrapText="1"/>
    </xf>
    <xf numFmtId="0" fontId="57" fillId="0" borderId="71" xfId="36" applyNumberFormat="1" applyFont="1" applyFill="1" applyBorder="1" applyAlignment="1">
      <alignment horizontal="center" vertical="center" wrapText="1"/>
    </xf>
    <xf numFmtId="0" fontId="126" fillId="46" borderId="10" xfId="36" applyFont="1" applyFill="1" applyBorder="1" applyAlignment="1" applyProtection="1">
      <alignment horizontal="center" vertical="center" wrapText="1"/>
      <protection locked="0"/>
    </xf>
    <xf numFmtId="0" fontId="71" fillId="46" borderId="27" xfId="36" applyFont="1" applyFill="1" applyBorder="1" applyAlignment="1">
      <alignment horizontal="center" vertical="center"/>
    </xf>
    <xf numFmtId="0" fontId="71" fillId="46" borderId="24" xfId="36" applyFont="1" applyFill="1" applyBorder="1" applyAlignment="1">
      <alignment horizontal="center" vertical="center"/>
    </xf>
    <xf numFmtId="0" fontId="71" fillId="46" borderId="28" xfId="36" applyFont="1" applyFill="1" applyBorder="1" applyAlignment="1">
      <alignment horizontal="center" vertical="center"/>
    </xf>
    <xf numFmtId="166" fontId="62" fillId="24" borderId="49" xfId="36" applyNumberFormat="1" applyFont="1" applyFill="1" applyBorder="1" applyAlignment="1" applyProtection="1">
      <alignment horizontal="center" vertical="center" wrapText="1"/>
      <protection locked="0"/>
    </xf>
    <xf numFmtId="167" fontId="103" fillId="0" borderId="72" xfId="36" applyNumberFormat="1" applyFont="1" applyFill="1" applyBorder="1" applyAlignment="1">
      <alignment horizontal="center" vertical="center"/>
    </xf>
    <xf numFmtId="167" fontId="103" fillId="0" borderId="69" xfId="36" applyNumberFormat="1" applyFont="1" applyFill="1" applyBorder="1" applyAlignment="1">
      <alignment horizontal="center" vertical="center"/>
    </xf>
    <xf numFmtId="167" fontId="103" fillId="0" borderId="71" xfId="36" applyNumberFormat="1" applyFont="1" applyFill="1" applyBorder="1" applyAlignment="1">
      <alignment horizontal="center" vertical="center"/>
    </xf>
    <xf numFmtId="0" fontId="57" fillId="0" borderId="72" xfId="36" applyFont="1" applyFill="1" applyBorder="1" applyAlignment="1">
      <alignment horizontal="center" vertical="center"/>
    </xf>
    <xf numFmtId="0" fontId="57" fillId="0" borderId="69" xfId="36" applyFont="1" applyFill="1" applyBorder="1" applyAlignment="1">
      <alignment horizontal="center" vertical="center"/>
    </xf>
    <xf numFmtId="0" fontId="57" fillId="0" borderId="71" xfId="36" applyFont="1" applyFill="1" applyBorder="1" applyAlignment="1">
      <alignment horizontal="center" vertical="center"/>
    </xf>
    <xf numFmtId="0" fontId="57" fillId="0" borderId="68" xfId="36" applyFont="1" applyFill="1" applyBorder="1" applyAlignment="1">
      <alignment horizontal="center" vertical="center"/>
    </xf>
    <xf numFmtId="0" fontId="88" fillId="0" borderId="68" xfId="36" applyFont="1" applyFill="1" applyBorder="1" applyAlignment="1" applyProtection="1">
      <alignment horizontal="center" vertical="center" wrapText="1"/>
      <protection locked="0"/>
    </xf>
    <xf numFmtId="0" fontId="57" fillId="0" borderId="68" xfId="36" applyNumberFormat="1" applyFont="1" applyFill="1" applyBorder="1" applyAlignment="1">
      <alignment horizontal="center" vertical="center" wrapText="1"/>
    </xf>
    <xf numFmtId="168" fontId="46" fillId="0" borderId="68" xfId="36" applyNumberFormat="1" applyFont="1" applyFill="1" applyBorder="1" applyAlignment="1">
      <alignment horizontal="center" vertical="center"/>
    </xf>
    <xf numFmtId="168" fontId="46" fillId="0" borderId="69" xfId="36" applyNumberFormat="1" applyFont="1" applyFill="1" applyBorder="1" applyAlignment="1">
      <alignment horizontal="center" vertical="center"/>
    </xf>
    <xf numFmtId="168" fontId="46" fillId="0" borderId="71" xfId="36" applyNumberFormat="1" applyFont="1" applyFill="1" applyBorder="1" applyAlignment="1">
      <alignment horizontal="center" vertical="center"/>
    </xf>
    <xf numFmtId="167" fontId="103" fillId="0" borderId="68" xfId="36" applyNumberFormat="1" applyFont="1" applyFill="1" applyBorder="1" applyAlignment="1">
      <alignment horizontal="center" vertical="center"/>
    </xf>
    <xf numFmtId="1" fontId="49" fillId="0" borderId="72" xfId="36" applyNumberFormat="1" applyFont="1" applyFill="1" applyBorder="1" applyAlignment="1">
      <alignment horizontal="center" vertical="center"/>
    </xf>
    <xf numFmtId="168" fontId="46" fillId="0" borderId="72" xfId="36" applyNumberFormat="1" applyFont="1" applyFill="1" applyBorder="1" applyAlignment="1">
      <alignment horizontal="center" vertical="center"/>
    </xf>
    <xf numFmtId="0" fontId="49" fillId="0" borderId="25" xfId="36" applyFont="1" applyFill="1" applyBorder="1" applyAlignment="1">
      <alignment horizontal="center" vertical="center" wrapText="1"/>
    </xf>
    <xf numFmtId="0" fontId="49" fillId="0" borderId="48" xfId="36" applyFont="1" applyFill="1" applyBorder="1" applyAlignment="1">
      <alignment horizontal="center" vertical="center" wrapText="1"/>
    </xf>
    <xf numFmtId="0" fontId="49" fillId="0" borderId="26" xfId="36" applyFont="1" applyFill="1" applyBorder="1" applyAlignment="1">
      <alignment horizontal="center" vertical="center" wrapText="1"/>
    </xf>
    <xf numFmtId="167" fontId="62" fillId="0" borderId="25" xfId="36" applyNumberFormat="1" applyFont="1" applyFill="1" applyBorder="1" applyAlignment="1">
      <alignment horizontal="center" vertical="center"/>
    </xf>
    <xf numFmtId="167" fontId="62" fillId="0" borderId="26" xfId="36" applyNumberFormat="1" applyFont="1" applyFill="1" applyBorder="1" applyAlignment="1">
      <alignment horizontal="center" vertical="center"/>
    </xf>
    <xf numFmtId="0" fontId="73" fillId="0" borderId="25" xfId="36" applyFont="1" applyFill="1" applyBorder="1" applyAlignment="1" applyProtection="1">
      <alignment horizontal="center" vertical="center" wrapText="1"/>
      <protection locked="0"/>
    </xf>
    <xf numFmtId="0" fontId="73" fillId="0" borderId="48" xfId="36" applyFont="1" applyFill="1" applyBorder="1" applyAlignment="1" applyProtection="1">
      <alignment horizontal="center" vertical="center" wrapText="1"/>
      <protection locked="0"/>
    </xf>
    <xf numFmtId="0" fontId="73" fillId="0" borderId="26" xfId="36" applyFont="1" applyFill="1" applyBorder="1" applyAlignment="1" applyProtection="1">
      <alignment horizontal="center" vertical="center" wrapText="1"/>
      <protection locked="0"/>
    </xf>
    <xf numFmtId="0" fontId="49" fillId="0" borderId="25" xfId="36" applyNumberFormat="1" applyFont="1" applyFill="1" applyBorder="1" applyAlignment="1">
      <alignment horizontal="center" vertical="center" wrapText="1"/>
    </xf>
    <xf numFmtId="0" fontId="49" fillId="0" borderId="48" xfId="36" applyNumberFormat="1" applyFont="1" applyFill="1" applyBorder="1" applyAlignment="1">
      <alignment horizontal="center" vertical="center" wrapText="1"/>
    </xf>
    <xf numFmtId="0" fontId="49" fillId="0" borderId="70" xfId="36" applyNumberFormat="1" applyFont="1" applyFill="1" applyBorder="1" applyAlignment="1">
      <alignment horizontal="center" vertical="center" wrapText="1"/>
    </xf>
    <xf numFmtId="0" fontId="49" fillId="0" borderId="70" xfId="36" applyFont="1" applyFill="1" applyBorder="1" applyAlignment="1">
      <alignment horizontal="center" vertical="center"/>
    </xf>
    <xf numFmtId="168" fontId="46" fillId="0" borderId="67" xfId="36" applyNumberFormat="1" applyFont="1" applyFill="1" applyBorder="1" applyAlignment="1">
      <alignment horizontal="center" vertical="center"/>
    </xf>
    <xf numFmtId="168" fontId="46" fillId="0" borderId="48" xfId="36" applyNumberFormat="1" applyFont="1" applyFill="1" applyBorder="1" applyAlignment="1">
      <alignment horizontal="center" vertical="center"/>
    </xf>
    <xf numFmtId="168" fontId="46" fillId="0" borderId="70" xfId="36" applyNumberFormat="1" applyFont="1" applyFill="1" applyBorder="1" applyAlignment="1">
      <alignment horizontal="center" vertical="center"/>
    </xf>
    <xf numFmtId="167" fontId="103" fillId="0" borderId="67" xfId="36" applyNumberFormat="1" applyFont="1" applyFill="1" applyBorder="1" applyAlignment="1">
      <alignment horizontal="center" vertical="center"/>
    </xf>
    <xf numFmtId="167" fontId="103" fillId="0" borderId="48" xfId="36" applyNumberFormat="1" applyFont="1" applyFill="1" applyBorder="1" applyAlignment="1">
      <alignment horizontal="center" vertical="center"/>
    </xf>
    <xf numFmtId="167" fontId="103" fillId="0" borderId="70" xfId="36" applyNumberFormat="1" applyFont="1" applyFill="1" applyBorder="1" applyAlignment="1">
      <alignment horizontal="center" vertical="center"/>
    </xf>
    <xf numFmtId="1" fontId="49" fillId="0" borderId="25" xfId="36" applyNumberFormat="1" applyFont="1" applyFill="1" applyBorder="1" applyAlignment="1">
      <alignment horizontal="center" vertical="center"/>
    </xf>
    <xf numFmtId="1" fontId="49" fillId="0" borderId="48" xfId="36" applyNumberFormat="1" applyFont="1" applyFill="1" applyBorder="1" applyAlignment="1">
      <alignment horizontal="center" vertical="center"/>
    </xf>
    <xf numFmtId="1" fontId="49" fillId="0" borderId="70" xfId="36" applyNumberFormat="1" applyFont="1" applyFill="1" applyBorder="1" applyAlignment="1">
      <alignment horizontal="center" vertical="center"/>
    </xf>
    <xf numFmtId="167" fontId="46" fillId="0" borderId="67" xfId="36" applyNumberFormat="1" applyFont="1" applyFill="1" applyBorder="1" applyAlignment="1">
      <alignment horizontal="center" vertical="center"/>
    </xf>
    <xf numFmtId="167" fontId="46" fillId="0" borderId="48" xfId="36" applyNumberFormat="1" applyFont="1" applyFill="1" applyBorder="1" applyAlignment="1">
      <alignment horizontal="center" vertical="center"/>
    </xf>
    <xf numFmtId="167" fontId="46" fillId="0" borderId="70" xfId="36" applyNumberFormat="1" applyFont="1" applyFill="1" applyBorder="1" applyAlignment="1">
      <alignment horizontal="center" vertical="center"/>
    </xf>
    <xf numFmtId="0" fontId="47" fillId="0" borderId="15" xfId="36" applyFont="1" applyFill="1" applyBorder="1" applyAlignment="1">
      <alignment horizontal="center"/>
    </xf>
    <xf numFmtId="0" fontId="47" fillId="0" borderId="0" xfId="36" applyFont="1" applyFill="1" applyBorder="1" applyAlignment="1">
      <alignment horizontal="center"/>
    </xf>
    <xf numFmtId="172" fontId="103" fillId="0" borderId="73" xfId="36" applyNumberFormat="1" applyFont="1" applyFill="1" applyBorder="1" applyAlignment="1">
      <alignment horizontal="center" vertical="center"/>
    </xf>
    <xf numFmtId="172" fontId="103" fillId="0" borderId="0" xfId="36" applyNumberFormat="1" applyFont="1" applyFill="1" applyBorder="1" applyAlignment="1">
      <alignment horizontal="center" vertical="center"/>
    </xf>
    <xf numFmtId="172" fontId="46" fillId="0" borderId="67" xfId="36" applyNumberFormat="1" applyFont="1" applyFill="1" applyBorder="1" applyAlignment="1">
      <alignment horizontal="center" vertical="center" wrapText="1"/>
    </xf>
    <xf numFmtId="172" fontId="46" fillId="0" borderId="48" xfId="36" applyNumberFormat="1" applyFont="1" applyFill="1" applyBorder="1" applyAlignment="1">
      <alignment horizontal="center" vertical="center" wrapText="1"/>
    </xf>
    <xf numFmtId="172" fontId="46" fillId="0" borderId="70" xfId="36" applyNumberFormat="1" applyFont="1" applyFill="1" applyBorder="1" applyAlignment="1">
      <alignment horizontal="center" vertical="center" wrapText="1"/>
    </xf>
    <xf numFmtId="0" fontId="121" fillId="33" borderId="13" xfId="0" applyFont="1" applyFill="1" applyBorder="1" applyAlignment="1">
      <alignment horizontal="center" vertical="center" wrapText="1"/>
    </xf>
    <xf numFmtId="0" fontId="74" fillId="33" borderId="13" xfId="0" applyFont="1" applyFill="1" applyBorder="1" applyAlignment="1">
      <alignment horizontal="right" vertical="center" wrapText="1"/>
    </xf>
  </cellXfs>
  <cellStyles count="49">
    <cellStyle name="%20 - Vurgu1" xfId="1" builtinId="30" customBuiltin="1"/>
    <cellStyle name="%20 - Vurgu2" xfId="2" builtinId="34" customBuiltin="1"/>
    <cellStyle name="%20 - Vurgu3" xfId="3" builtinId="38" customBuiltin="1"/>
    <cellStyle name="%20 - Vurgu4" xfId="4" builtinId="42" customBuiltin="1"/>
    <cellStyle name="%20 - Vurgu5" xfId="5" builtinId="46" customBuiltin="1"/>
    <cellStyle name="%20 - Vurgu6" xfId="6" builtinId="50" customBuiltin="1"/>
    <cellStyle name="%40 - Vurgu1" xfId="7" builtinId="31" customBuiltin="1"/>
    <cellStyle name="%40 - Vurgu2" xfId="8" builtinId="35" customBuiltin="1"/>
    <cellStyle name="%40 - Vurgu3" xfId="9" builtinId="39" customBuiltin="1"/>
    <cellStyle name="%40 - Vurgu4" xfId="10" builtinId="43" customBuiltin="1"/>
    <cellStyle name="%40 - Vurgu5" xfId="11" builtinId="47" customBuiltin="1"/>
    <cellStyle name="%40 - Vurgu6" xfId="12" builtinId="51" customBuiltin="1"/>
    <cellStyle name="%60 - Vurgu1" xfId="13" builtinId="32" customBuiltin="1"/>
    <cellStyle name="%60 - Vurgu2" xfId="14" builtinId="36" customBuiltin="1"/>
    <cellStyle name="%60 - Vurgu3" xfId="15" builtinId="40" customBuiltin="1"/>
    <cellStyle name="%60 - Vurgu4" xfId="16" builtinId="44" customBuiltin="1"/>
    <cellStyle name="%60 - Vurgu5" xfId="17" builtinId="48" customBuiltin="1"/>
    <cellStyle name="%60 - Vurgu6" xfId="18" builtinId="52" customBuiltin="1"/>
    <cellStyle name="Açıklama Metni" xfId="19" builtinId="53" customBuiltin="1"/>
    <cellStyle name="Ana Başlık" xfId="20" builtinId="15" customBuiltin="1"/>
    <cellStyle name="Bağlı Hücre" xfId="21" builtinId="24" customBuiltin="1"/>
    <cellStyle name="Başlık 1" xfId="22" builtinId="16" customBuiltin="1"/>
    <cellStyle name="Başlık 2" xfId="23" builtinId="17" customBuiltin="1"/>
    <cellStyle name="Başlık 3" xfId="24" builtinId="18" customBuiltin="1"/>
    <cellStyle name="Başlık 4" xfId="25" builtinId="19" customBuiltin="1"/>
    <cellStyle name="Çıkış" xfId="26" builtinId="21" customBuiltin="1"/>
    <cellStyle name="Giriş" xfId="27" builtinId="20" customBuiltin="1"/>
    <cellStyle name="Hesaplama" xfId="28" builtinId="22" customBuiltin="1"/>
    <cellStyle name="İşaretli Hücre" xfId="29" builtinId="23" customBuiltin="1"/>
    <cellStyle name="İyi" xfId="30" builtinId="26" customBuiltin="1"/>
    <cellStyle name="Köprü" xfId="31" builtinId="8"/>
    <cellStyle name="Köprü 2" xfId="32"/>
    <cellStyle name="Köprü 3" xfId="33"/>
    <cellStyle name="Köprü 4" xfId="34"/>
    <cellStyle name="Kötü" xfId="35" builtinId="27" customBuiltin="1"/>
    <cellStyle name="Normal" xfId="0" builtinId="0"/>
    <cellStyle name="Normal 2" xfId="36"/>
    <cellStyle name="Normal 2 2" xfId="48"/>
    <cellStyle name="Normal_AZ IF ÇOK İŞ" xfId="37"/>
    <cellStyle name="Not" xfId="38" builtinId="10" customBuiltin="1"/>
    <cellStyle name="Nötr" xfId="39" builtinId="28" customBuiltin="1"/>
    <cellStyle name="Toplam" xfId="40" builtinId="25" customBuiltin="1"/>
    <cellStyle name="Uyarı Metni" xfId="41" builtinId="11" customBuiltin="1"/>
    <cellStyle name="Vurgu1" xfId="42" builtinId="29" customBuiltin="1"/>
    <cellStyle name="Vurgu2" xfId="43" builtinId="33" customBuiltin="1"/>
    <cellStyle name="Vurgu3" xfId="44" builtinId="37" customBuiltin="1"/>
    <cellStyle name="Vurgu4" xfId="45" builtinId="41" customBuiltin="1"/>
    <cellStyle name="Vurgu5" xfId="46" builtinId="45" customBuiltin="1"/>
    <cellStyle name="Vurgu6" xfId="47" builtinId="49" customBuiltin="1"/>
  </cellStyles>
  <dxfs count="81">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FDEADB"/>
      <color rgb="FFF9F9BD"/>
      <color rgb="FFFDE9D9"/>
      <color rgb="FFFED7AC"/>
      <color rgb="FFFDFDB9"/>
      <color rgb="FFF5DACF"/>
      <color rgb="FFFF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7</xdr:col>
      <xdr:colOff>285750</xdr:colOff>
      <xdr:row>2</xdr:row>
      <xdr:rowOff>104775</xdr:rowOff>
    </xdr:from>
    <xdr:to>
      <xdr:col>8</xdr:col>
      <xdr:colOff>533400</xdr:colOff>
      <xdr:row>7</xdr:row>
      <xdr:rowOff>95250</xdr:rowOff>
    </xdr:to>
    <xdr:pic>
      <xdr:nvPicPr>
        <xdr:cNvPr id="186710" name="Resim 1"/>
        <xdr:cNvPicPr>
          <a:picLocks noChangeArrowheads="1"/>
        </xdr:cNvPicPr>
      </xdr:nvPicPr>
      <xdr:blipFill>
        <a:blip xmlns:r="http://schemas.openxmlformats.org/officeDocument/2006/relationships" r:embed="rId1" cstate="print"/>
        <a:srcRect/>
        <a:stretch>
          <a:fillRect/>
        </a:stretch>
      </xdr:blipFill>
      <xdr:spPr bwMode="auto">
        <a:xfrm>
          <a:off x="4352925" y="1743075"/>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xdr:from>
      <xdr:col>0</xdr:col>
      <xdr:colOff>295275</xdr:colOff>
      <xdr:row>19</xdr:row>
      <xdr:rowOff>371475</xdr:rowOff>
    </xdr:from>
    <xdr:to>
      <xdr:col>1</xdr:col>
      <xdr:colOff>266700</xdr:colOff>
      <xdr:row>21</xdr:row>
      <xdr:rowOff>180975</xdr:rowOff>
    </xdr:to>
    <xdr:grpSp>
      <xdr:nvGrpSpPr>
        <xdr:cNvPr id="187051" name="5 Grup"/>
        <xdr:cNvGrpSpPr>
          <a:grpSpLocks/>
        </xdr:cNvGrpSpPr>
      </xdr:nvGrpSpPr>
      <xdr:grpSpPr bwMode="auto">
        <a:xfrm>
          <a:off x="295275" y="7863908"/>
          <a:ext cx="719818" cy="710973"/>
          <a:chOff x="254794" y="7798490"/>
          <a:chExt cx="523770" cy="541683"/>
        </a:xfrm>
      </xdr:grpSpPr>
      <xdr:sp macro="" textlink="">
        <xdr:nvSpPr>
          <xdr:cNvPr id="5" name="4 Güneş"/>
          <xdr:cNvSpPr/>
        </xdr:nvSpPr>
        <xdr:spPr>
          <a:xfrm>
            <a:off x="254794" y="7798490"/>
            <a:ext cx="523770" cy="541683"/>
          </a:xfrm>
          <a:prstGeom prst="sun">
            <a:avLst/>
          </a:prstGeom>
          <a:solidFill>
            <a:srgbClr val="FFFFCC"/>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pic>
        <xdr:nvPicPr>
          <xdr:cNvPr id="187054" name="Resim 1"/>
          <xdr:cNvPicPr>
            <a:picLocks noChangeArrowheads="1"/>
          </xdr:cNvPicPr>
        </xdr:nvPicPr>
        <xdr:blipFill>
          <a:blip xmlns:r="http://schemas.openxmlformats.org/officeDocument/2006/relationships" r:embed="rId2" cstate="print"/>
          <a:srcRect/>
          <a:stretch>
            <a:fillRect/>
          </a:stretch>
        </xdr:blipFill>
        <xdr:spPr bwMode="auto">
          <a:xfrm>
            <a:off x="376238" y="7934326"/>
            <a:ext cx="273843" cy="278606"/>
          </a:xfrm>
          <a:prstGeom prst="rect">
            <a:avLst/>
          </a:prstGeom>
          <a:noFill/>
          <a:ln w="9525">
            <a:noFill/>
            <a:miter lim="800000"/>
            <a:headEnd/>
            <a:tailEnd/>
          </a:ln>
        </xdr:spPr>
      </xdr:pic>
    </xdr:grpSp>
    <xdr:clientData/>
  </xdr:twoCellAnchor>
  <xdr:twoCellAnchor editAs="oneCell">
    <xdr:from>
      <xdr:col>2</xdr:col>
      <xdr:colOff>123825</xdr:colOff>
      <xdr:row>2</xdr:row>
      <xdr:rowOff>76200</xdr:rowOff>
    </xdr:from>
    <xdr:to>
      <xdr:col>3</xdr:col>
      <xdr:colOff>514350</xdr:colOff>
      <xdr:row>8</xdr:row>
      <xdr:rowOff>19050</xdr:rowOff>
    </xdr:to>
    <xdr:pic>
      <xdr:nvPicPr>
        <xdr:cNvPr id="187052" name="Resim 2"/>
        <xdr:cNvPicPr>
          <a:picLocks noChangeAspect="1"/>
        </xdr:cNvPicPr>
      </xdr:nvPicPr>
      <xdr:blipFill>
        <a:blip xmlns:r="http://schemas.openxmlformats.org/officeDocument/2006/relationships" r:embed="rId3"/>
        <a:srcRect/>
        <a:stretch>
          <a:fillRect/>
        </a:stretch>
      </xdr:blipFill>
      <xdr:spPr bwMode="auto">
        <a:xfrm>
          <a:off x="1428750" y="1714500"/>
          <a:ext cx="942975" cy="9334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1076325</xdr:colOff>
      <xdr:row>0</xdr:row>
      <xdr:rowOff>66675</xdr:rowOff>
    </xdr:from>
    <xdr:to>
      <xdr:col>13</xdr:col>
      <xdr:colOff>2038350</xdr:colOff>
      <xdr:row>1</xdr:row>
      <xdr:rowOff>190500</xdr:rowOff>
    </xdr:to>
    <xdr:pic>
      <xdr:nvPicPr>
        <xdr:cNvPr id="188531" name="Resim 1"/>
        <xdr:cNvPicPr>
          <a:picLocks noChangeArrowheads="1"/>
        </xdr:cNvPicPr>
      </xdr:nvPicPr>
      <xdr:blipFill>
        <a:blip xmlns:r="http://schemas.openxmlformats.org/officeDocument/2006/relationships" r:embed="rId1" cstate="print"/>
        <a:srcRect/>
        <a:stretch>
          <a:fillRect/>
        </a:stretch>
      </xdr:blipFill>
      <xdr:spPr bwMode="auto">
        <a:xfrm>
          <a:off x="11191875" y="66675"/>
          <a:ext cx="962025"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2</xdr:col>
      <xdr:colOff>447675</xdr:colOff>
      <xdr:row>0</xdr:row>
      <xdr:rowOff>161925</xdr:rowOff>
    </xdr:from>
    <xdr:to>
      <xdr:col>3</xdr:col>
      <xdr:colOff>771525</xdr:colOff>
      <xdr:row>1</xdr:row>
      <xdr:rowOff>171450</xdr:rowOff>
    </xdr:to>
    <xdr:pic>
      <xdr:nvPicPr>
        <xdr:cNvPr id="188668" name="Resim 2"/>
        <xdr:cNvPicPr>
          <a:picLocks noChangeAspect="1"/>
        </xdr:cNvPicPr>
      </xdr:nvPicPr>
      <xdr:blipFill>
        <a:blip xmlns:r="http://schemas.openxmlformats.org/officeDocument/2006/relationships" r:embed="rId2" cstate="print"/>
        <a:srcRect/>
        <a:stretch>
          <a:fillRect/>
        </a:stretch>
      </xdr:blipFill>
      <xdr:spPr bwMode="auto">
        <a:xfrm>
          <a:off x="1057275" y="161925"/>
          <a:ext cx="933450" cy="6191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1428750</xdr:colOff>
      <xdr:row>0</xdr:row>
      <xdr:rowOff>66675</xdr:rowOff>
    </xdr:from>
    <xdr:to>
      <xdr:col>15</xdr:col>
      <xdr:colOff>0</xdr:colOff>
      <xdr:row>1</xdr:row>
      <xdr:rowOff>304800</xdr:rowOff>
    </xdr:to>
    <xdr:pic macro="[0]!gizliceooo">
      <xdr:nvPicPr>
        <xdr:cNvPr id="162167" name="Resim 1"/>
        <xdr:cNvPicPr>
          <a:picLocks noChangeArrowheads="1"/>
        </xdr:cNvPicPr>
      </xdr:nvPicPr>
      <xdr:blipFill>
        <a:blip xmlns:r="http://schemas.openxmlformats.org/officeDocument/2006/relationships" r:embed="rId1" cstate="print"/>
        <a:srcRect/>
        <a:stretch>
          <a:fillRect/>
        </a:stretch>
      </xdr:blipFill>
      <xdr:spPr bwMode="auto">
        <a:xfrm>
          <a:off x="10801350" y="66675"/>
          <a:ext cx="838200" cy="87630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2</xdr:col>
      <xdr:colOff>95250</xdr:colOff>
      <xdr:row>0</xdr:row>
      <xdr:rowOff>57150</xdr:rowOff>
    </xdr:from>
    <xdr:to>
      <xdr:col>3</xdr:col>
      <xdr:colOff>9525</xdr:colOff>
      <xdr:row>1</xdr:row>
      <xdr:rowOff>285750</xdr:rowOff>
    </xdr:to>
    <xdr:pic>
      <xdr:nvPicPr>
        <xdr:cNvPr id="162335" name="Resim 3"/>
        <xdr:cNvPicPr>
          <a:picLocks noChangeAspect="1"/>
        </xdr:cNvPicPr>
      </xdr:nvPicPr>
      <xdr:blipFill>
        <a:blip xmlns:r="http://schemas.openxmlformats.org/officeDocument/2006/relationships" r:embed="rId2" cstate="print"/>
        <a:srcRect/>
        <a:stretch>
          <a:fillRect/>
        </a:stretch>
      </xdr:blipFill>
      <xdr:spPr bwMode="auto">
        <a:xfrm>
          <a:off x="1085850" y="57150"/>
          <a:ext cx="876300" cy="86677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1352550</xdr:colOff>
      <xdr:row>0</xdr:row>
      <xdr:rowOff>66675</xdr:rowOff>
    </xdr:from>
    <xdr:to>
      <xdr:col>14</xdr:col>
      <xdr:colOff>533400</xdr:colOff>
      <xdr:row>2</xdr:row>
      <xdr:rowOff>47625</xdr:rowOff>
    </xdr:to>
    <xdr:pic macro="[0]!gizliceooo">
      <xdr:nvPicPr>
        <xdr:cNvPr id="191581" name="Resim 1"/>
        <xdr:cNvPicPr>
          <a:picLocks noChangeArrowheads="1"/>
        </xdr:cNvPicPr>
      </xdr:nvPicPr>
      <xdr:blipFill>
        <a:blip xmlns:r="http://schemas.openxmlformats.org/officeDocument/2006/relationships" r:embed="rId1" cstate="print"/>
        <a:srcRect/>
        <a:stretch>
          <a:fillRect/>
        </a:stretch>
      </xdr:blipFill>
      <xdr:spPr bwMode="auto">
        <a:xfrm>
          <a:off x="9896475" y="66675"/>
          <a:ext cx="971550" cy="9715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304800</xdr:colOff>
      <xdr:row>0</xdr:row>
      <xdr:rowOff>95250</xdr:rowOff>
    </xdr:from>
    <xdr:to>
      <xdr:col>2</xdr:col>
      <xdr:colOff>657225</xdr:colOff>
      <xdr:row>1</xdr:row>
      <xdr:rowOff>295275</xdr:rowOff>
    </xdr:to>
    <xdr:pic>
      <xdr:nvPicPr>
        <xdr:cNvPr id="191749" name="Resim 3"/>
        <xdr:cNvPicPr>
          <a:picLocks noChangeAspect="1"/>
        </xdr:cNvPicPr>
      </xdr:nvPicPr>
      <xdr:blipFill>
        <a:blip xmlns:r="http://schemas.openxmlformats.org/officeDocument/2006/relationships" r:embed="rId2" cstate="print"/>
        <a:srcRect/>
        <a:stretch>
          <a:fillRect/>
        </a:stretch>
      </xdr:blipFill>
      <xdr:spPr bwMode="auto">
        <a:xfrm>
          <a:off x="628650" y="95250"/>
          <a:ext cx="866775" cy="876300"/>
        </a:xfrm>
        <a:prstGeom prst="rect">
          <a:avLst/>
        </a:prstGeom>
        <a:noFill/>
        <a:ln w="9525">
          <a:noFill/>
          <a:miter lim="800000"/>
          <a:headEnd/>
          <a:tailEnd/>
        </a:ln>
      </xdr:spPr>
    </xdr:pic>
    <xdr:clientData/>
  </xdr:twoCellAnchor>
  <xdr:twoCellAnchor>
    <xdr:from>
      <xdr:col>16</xdr:col>
      <xdr:colOff>201083</xdr:colOff>
      <xdr:row>1</xdr:row>
      <xdr:rowOff>296333</xdr:rowOff>
    </xdr:from>
    <xdr:to>
      <xdr:col>23</xdr:col>
      <xdr:colOff>269875</xdr:colOff>
      <xdr:row>7</xdr:row>
      <xdr:rowOff>165364</xdr:rowOff>
    </xdr:to>
    <xdr:sp macro="" textlink="">
      <xdr:nvSpPr>
        <xdr:cNvPr id="4" name="3 Metin kutusu"/>
        <xdr:cNvSpPr txBox="1"/>
      </xdr:nvSpPr>
      <xdr:spPr>
        <a:xfrm>
          <a:off x="11567583" y="973666"/>
          <a:ext cx="2905125" cy="1583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tr-TR" sz="1100"/>
            <a:t>Adres Çubuğu üzerinde bulunan Güvenlik Uyarısında</a:t>
          </a:r>
          <a:r>
            <a:rPr lang="tr-TR" sz="1100" baseline="0"/>
            <a:t> Seçenekler Bu içeriği etkinleştiri seçmeniz gerekiyor.</a:t>
          </a:r>
        </a:p>
        <a:p>
          <a:r>
            <a:rPr lang="tr-TR" sz="1100"/>
            <a:t>Eğer</a:t>
          </a:r>
          <a:r>
            <a:rPr lang="tr-TR" sz="1100" baseline="0"/>
            <a:t> ilinizde el kronometresi kullanılıyorsa "Derece " olan bölüme yazmanız gerekiyor elektronik bölümde çevirili halini göreceksiniz.Federasyon logosunu tıkladığınız zaman el kronometresi bölümü gizlenecektir</a:t>
          </a:r>
          <a:endParaRPr lang="tr-T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552450</xdr:colOff>
      <xdr:row>0</xdr:row>
      <xdr:rowOff>104775</xdr:rowOff>
    </xdr:from>
    <xdr:to>
      <xdr:col>12</xdr:col>
      <xdr:colOff>238125</xdr:colOff>
      <xdr:row>1</xdr:row>
      <xdr:rowOff>304800</xdr:rowOff>
    </xdr:to>
    <xdr:pic macro="[0]!atlama">
      <xdr:nvPicPr>
        <xdr:cNvPr id="194651" name="Resim 1"/>
        <xdr:cNvPicPr>
          <a:picLocks noChangeArrowheads="1"/>
        </xdr:cNvPicPr>
      </xdr:nvPicPr>
      <xdr:blipFill>
        <a:blip xmlns:r="http://schemas.openxmlformats.org/officeDocument/2006/relationships" r:embed="rId1" cstate="print"/>
        <a:srcRect/>
        <a:stretch>
          <a:fillRect/>
        </a:stretch>
      </xdr:blipFill>
      <xdr:spPr bwMode="auto">
        <a:xfrm>
          <a:off x="8353425" y="104775"/>
          <a:ext cx="809625"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0</xdr:col>
      <xdr:colOff>247650</xdr:colOff>
      <xdr:row>0</xdr:row>
      <xdr:rowOff>76200</xdr:rowOff>
    </xdr:from>
    <xdr:to>
      <xdr:col>3</xdr:col>
      <xdr:colOff>323850</xdr:colOff>
      <xdr:row>1</xdr:row>
      <xdr:rowOff>285750</xdr:rowOff>
    </xdr:to>
    <xdr:pic>
      <xdr:nvPicPr>
        <xdr:cNvPr id="194788" name="Resim 2"/>
        <xdr:cNvPicPr>
          <a:picLocks noChangeAspect="1"/>
        </xdr:cNvPicPr>
      </xdr:nvPicPr>
      <xdr:blipFill>
        <a:blip xmlns:r="http://schemas.openxmlformats.org/officeDocument/2006/relationships" r:embed="rId2" cstate="print"/>
        <a:srcRect/>
        <a:stretch>
          <a:fillRect/>
        </a:stretch>
      </xdr:blipFill>
      <xdr:spPr bwMode="auto">
        <a:xfrm>
          <a:off x="247650" y="76200"/>
          <a:ext cx="942975" cy="82867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500064</xdr:colOff>
      <xdr:row>0</xdr:row>
      <xdr:rowOff>95250</xdr:rowOff>
    </xdr:from>
    <xdr:to>
      <xdr:col>39</xdr:col>
      <xdr:colOff>71437</xdr:colOff>
      <xdr:row>1</xdr:row>
      <xdr:rowOff>381000</xdr:rowOff>
    </xdr:to>
    <xdr:pic macro="[0]!sırık.sırık">
      <xdr:nvPicPr>
        <xdr:cNvPr id="165231" name="Resim 1"/>
        <xdr:cNvPicPr>
          <a:picLocks noChangeArrowheads="1"/>
        </xdr:cNvPicPr>
      </xdr:nvPicPr>
      <xdr:blipFill>
        <a:blip xmlns:r="http://schemas.openxmlformats.org/officeDocument/2006/relationships" r:embed="rId1" cstate="print"/>
        <a:srcRect/>
        <a:stretch>
          <a:fillRect/>
        </a:stretch>
      </xdr:blipFill>
      <xdr:spPr bwMode="auto">
        <a:xfrm>
          <a:off x="25360314" y="95250"/>
          <a:ext cx="1023936" cy="1166813"/>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3</xdr:col>
      <xdr:colOff>923925</xdr:colOff>
      <xdr:row>0</xdr:row>
      <xdr:rowOff>161925</xdr:rowOff>
    </xdr:from>
    <xdr:to>
      <xdr:col>4</xdr:col>
      <xdr:colOff>885825</xdr:colOff>
      <xdr:row>1</xdr:row>
      <xdr:rowOff>180975</xdr:rowOff>
    </xdr:to>
    <xdr:pic>
      <xdr:nvPicPr>
        <xdr:cNvPr id="165386" name="Resim 3"/>
        <xdr:cNvPicPr>
          <a:picLocks noChangeAspect="1"/>
        </xdr:cNvPicPr>
      </xdr:nvPicPr>
      <xdr:blipFill>
        <a:blip xmlns:r="http://schemas.openxmlformats.org/officeDocument/2006/relationships" r:embed="rId2"/>
        <a:srcRect/>
        <a:stretch>
          <a:fillRect/>
        </a:stretch>
      </xdr:blipFill>
      <xdr:spPr bwMode="auto">
        <a:xfrm>
          <a:off x="2124075" y="161925"/>
          <a:ext cx="1114425" cy="10953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973666</xdr:colOff>
      <xdr:row>0</xdr:row>
      <xdr:rowOff>63500</xdr:rowOff>
    </xdr:from>
    <xdr:to>
      <xdr:col>14</xdr:col>
      <xdr:colOff>0</xdr:colOff>
      <xdr:row>2</xdr:row>
      <xdr:rowOff>19050</xdr:rowOff>
    </xdr:to>
    <xdr:pic macro="[0]!gizliceooo">
      <xdr:nvPicPr>
        <xdr:cNvPr id="2" name="Resim 1"/>
        <xdr:cNvPicPr>
          <a:picLocks noChangeArrowheads="1"/>
        </xdr:cNvPicPr>
      </xdr:nvPicPr>
      <xdr:blipFill>
        <a:blip xmlns:r="http://schemas.openxmlformats.org/officeDocument/2006/relationships" r:embed="rId1" cstate="print"/>
        <a:srcRect/>
        <a:stretch>
          <a:fillRect/>
        </a:stretch>
      </xdr:blipFill>
      <xdr:spPr bwMode="auto">
        <a:xfrm>
          <a:off x="9412816" y="63500"/>
          <a:ext cx="750359" cy="8223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276225</xdr:colOff>
      <xdr:row>0</xdr:row>
      <xdr:rowOff>28575</xdr:rowOff>
    </xdr:from>
    <xdr:to>
      <xdr:col>2</xdr:col>
      <xdr:colOff>628650</xdr:colOff>
      <xdr:row>2</xdr:row>
      <xdr:rowOff>28575</xdr:rowOff>
    </xdr:to>
    <xdr:pic>
      <xdr:nvPicPr>
        <xdr:cNvPr id="3" name="Resim 2"/>
        <xdr:cNvPicPr>
          <a:picLocks noChangeAspect="1"/>
        </xdr:cNvPicPr>
      </xdr:nvPicPr>
      <xdr:blipFill>
        <a:blip xmlns:r="http://schemas.openxmlformats.org/officeDocument/2006/relationships" r:embed="rId2" cstate="print"/>
        <a:srcRect/>
        <a:stretch>
          <a:fillRect/>
        </a:stretch>
      </xdr:blipFill>
      <xdr:spPr bwMode="auto">
        <a:xfrm>
          <a:off x="600075" y="28575"/>
          <a:ext cx="866775" cy="8667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1266825</xdr:colOff>
      <xdr:row>0</xdr:row>
      <xdr:rowOff>95250</xdr:rowOff>
    </xdr:from>
    <xdr:to>
      <xdr:col>15</xdr:col>
      <xdr:colOff>257175</xdr:colOff>
      <xdr:row>1</xdr:row>
      <xdr:rowOff>219075</xdr:rowOff>
    </xdr:to>
    <xdr:pic>
      <xdr:nvPicPr>
        <xdr:cNvPr id="187507" name="Resim 1"/>
        <xdr:cNvPicPr>
          <a:picLocks noChangeArrowheads="1"/>
        </xdr:cNvPicPr>
      </xdr:nvPicPr>
      <xdr:blipFill>
        <a:blip xmlns:r="http://schemas.openxmlformats.org/officeDocument/2006/relationships" r:embed="rId1" cstate="print"/>
        <a:srcRect/>
        <a:stretch>
          <a:fillRect/>
        </a:stretch>
      </xdr:blipFill>
      <xdr:spPr bwMode="auto">
        <a:xfrm>
          <a:off x="11268075" y="95250"/>
          <a:ext cx="819150" cy="7334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2</xdr:col>
      <xdr:colOff>447675</xdr:colOff>
      <xdr:row>0</xdr:row>
      <xdr:rowOff>161925</xdr:rowOff>
    </xdr:from>
    <xdr:to>
      <xdr:col>3</xdr:col>
      <xdr:colOff>771525</xdr:colOff>
      <xdr:row>1</xdr:row>
      <xdr:rowOff>171450</xdr:rowOff>
    </xdr:to>
    <xdr:pic>
      <xdr:nvPicPr>
        <xdr:cNvPr id="187644" name="Resim 2"/>
        <xdr:cNvPicPr>
          <a:picLocks noChangeAspect="1"/>
        </xdr:cNvPicPr>
      </xdr:nvPicPr>
      <xdr:blipFill>
        <a:blip xmlns:r="http://schemas.openxmlformats.org/officeDocument/2006/relationships" r:embed="rId2" cstate="print"/>
        <a:srcRect/>
        <a:stretch>
          <a:fillRect/>
        </a:stretch>
      </xdr:blipFill>
      <xdr:spPr bwMode="auto">
        <a:xfrm>
          <a:off x="1057275" y="161925"/>
          <a:ext cx="933450" cy="6191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1352550</xdr:colOff>
      <xdr:row>0</xdr:row>
      <xdr:rowOff>66675</xdr:rowOff>
    </xdr:from>
    <xdr:to>
      <xdr:col>14</xdr:col>
      <xdr:colOff>533400</xdr:colOff>
      <xdr:row>2</xdr:row>
      <xdr:rowOff>47625</xdr:rowOff>
    </xdr:to>
    <xdr:pic macro="[0]!gizliceooo">
      <xdr:nvPicPr>
        <xdr:cNvPr id="163190" name="Resim 1"/>
        <xdr:cNvPicPr>
          <a:picLocks noChangeArrowheads="1"/>
        </xdr:cNvPicPr>
      </xdr:nvPicPr>
      <xdr:blipFill>
        <a:blip xmlns:r="http://schemas.openxmlformats.org/officeDocument/2006/relationships" r:embed="rId1" cstate="print"/>
        <a:srcRect/>
        <a:stretch>
          <a:fillRect/>
        </a:stretch>
      </xdr:blipFill>
      <xdr:spPr bwMode="auto">
        <a:xfrm>
          <a:off x="9896475" y="66675"/>
          <a:ext cx="971550" cy="9715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2</xdr:col>
      <xdr:colOff>390525</xdr:colOff>
      <xdr:row>0</xdr:row>
      <xdr:rowOff>28575</xdr:rowOff>
    </xdr:from>
    <xdr:to>
      <xdr:col>3</xdr:col>
      <xdr:colOff>295275</xdr:colOff>
      <xdr:row>1</xdr:row>
      <xdr:rowOff>228600</xdr:rowOff>
    </xdr:to>
    <xdr:pic>
      <xdr:nvPicPr>
        <xdr:cNvPr id="163358" name="Resim 3"/>
        <xdr:cNvPicPr>
          <a:picLocks noChangeAspect="1"/>
        </xdr:cNvPicPr>
      </xdr:nvPicPr>
      <xdr:blipFill>
        <a:blip xmlns:r="http://schemas.openxmlformats.org/officeDocument/2006/relationships" r:embed="rId2" cstate="print"/>
        <a:srcRect/>
        <a:stretch>
          <a:fillRect/>
        </a:stretch>
      </xdr:blipFill>
      <xdr:spPr bwMode="auto">
        <a:xfrm>
          <a:off x="1228725" y="28575"/>
          <a:ext cx="866775" cy="876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1352550</xdr:colOff>
      <xdr:row>0</xdr:row>
      <xdr:rowOff>66675</xdr:rowOff>
    </xdr:from>
    <xdr:to>
      <xdr:col>14</xdr:col>
      <xdr:colOff>533400</xdr:colOff>
      <xdr:row>2</xdr:row>
      <xdr:rowOff>47625</xdr:rowOff>
    </xdr:to>
    <xdr:pic macro="[0]!gizliceooo">
      <xdr:nvPicPr>
        <xdr:cNvPr id="192603" name="Resim 1"/>
        <xdr:cNvPicPr>
          <a:picLocks noChangeArrowheads="1"/>
        </xdr:cNvPicPr>
      </xdr:nvPicPr>
      <xdr:blipFill>
        <a:blip xmlns:r="http://schemas.openxmlformats.org/officeDocument/2006/relationships" r:embed="rId1" cstate="print"/>
        <a:srcRect/>
        <a:stretch>
          <a:fillRect/>
        </a:stretch>
      </xdr:blipFill>
      <xdr:spPr bwMode="auto">
        <a:xfrm>
          <a:off x="9896475" y="66675"/>
          <a:ext cx="971550" cy="9715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200025</xdr:colOff>
      <xdr:row>0</xdr:row>
      <xdr:rowOff>104775</xdr:rowOff>
    </xdr:from>
    <xdr:to>
      <xdr:col>2</xdr:col>
      <xdr:colOff>552450</xdr:colOff>
      <xdr:row>1</xdr:row>
      <xdr:rowOff>304800</xdr:rowOff>
    </xdr:to>
    <xdr:pic>
      <xdr:nvPicPr>
        <xdr:cNvPr id="192771" name="Resim 3"/>
        <xdr:cNvPicPr>
          <a:picLocks noChangeAspect="1"/>
        </xdr:cNvPicPr>
      </xdr:nvPicPr>
      <xdr:blipFill>
        <a:blip xmlns:r="http://schemas.openxmlformats.org/officeDocument/2006/relationships" r:embed="rId2" cstate="print"/>
        <a:srcRect/>
        <a:stretch>
          <a:fillRect/>
        </a:stretch>
      </xdr:blipFill>
      <xdr:spPr bwMode="auto">
        <a:xfrm>
          <a:off x="523875" y="104775"/>
          <a:ext cx="866775" cy="8763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533400</xdr:colOff>
      <xdr:row>0</xdr:row>
      <xdr:rowOff>85725</xdr:rowOff>
    </xdr:from>
    <xdr:to>
      <xdr:col>12</xdr:col>
      <xdr:colOff>209550</xdr:colOff>
      <xdr:row>1</xdr:row>
      <xdr:rowOff>285750</xdr:rowOff>
    </xdr:to>
    <xdr:pic macro="[0]!atlama">
      <xdr:nvPicPr>
        <xdr:cNvPr id="193627" name="Resim 1"/>
        <xdr:cNvPicPr>
          <a:picLocks noChangeArrowheads="1"/>
        </xdr:cNvPicPr>
      </xdr:nvPicPr>
      <xdr:blipFill>
        <a:blip xmlns:r="http://schemas.openxmlformats.org/officeDocument/2006/relationships" r:embed="rId1" cstate="print"/>
        <a:srcRect/>
        <a:stretch>
          <a:fillRect/>
        </a:stretch>
      </xdr:blipFill>
      <xdr:spPr bwMode="auto">
        <a:xfrm>
          <a:off x="8334375" y="85725"/>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0</xdr:col>
      <xdr:colOff>247650</xdr:colOff>
      <xdr:row>0</xdr:row>
      <xdr:rowOff>76200</xdr:rowOff>
    </xdr:from>
    <xdr:to>
      <xdr:col>3</xdr:col>
      <xdr:colOff>323850</xdr:colOff>
      <xdr:row>1</xdr:row>
      <xdr:rowOff>285750</xdr:rowOff>
    </xdr:to>
    <xdr:pic>
      <xdr:nvPicPr>
        <xdr:cNvPr id="193764" name="Resim 2"/>
        <xdr:cNvPicPr>
          <a:picLocks noChangeAspect="1"/>
        </xdr:cNvPicPr>
      </xdr:nvPicPr>
      <xdr:blipFill>
        <a:blip xmlns:r="http://schemas.openxmlformats.org/officeDocument/2006/relationships" r:embed="rId2" cstate="print"/>
        <a:srcRect/>
        <a:stretch>
          <a:fillRect/>
        </a:stretch>
      </xdr:blipFill>
      <xdr:spPr bwMode="auto">
        <a:xfrm>
          <a:off x="247650" y="76200"/>
          <a:ext cx="942975" cy="82867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9525</xdr:colOff>
      <xdr:row>0</xdr:row>
      <xdr:rowOff>95250</xdr:rowOff>
    </xdr:from>
    <xdr:to>
      <xdr:col>12</xdr:col>
      <xdr:colOff>304800</xdr:colOff>
      <xdr:row>1</xdr:row>
      <xdr:rowOff>295275</xdr:rowOff>
    </xdr:to>
    <xdr:pic macro="[0]!atlama">
      <xdr:nvPicPr>
        <xdr:cNvPr id="175400" name="Resim 1"/>
        <xdr:cNvPicPr>
          <a:picLocks noChangeArrowheads="1"/>
        </xdr:cNvPicPr>
      </xdr:nvPicPr>
      <xdr:blipFill>
        <a:blip xmlns:r="http://schemas.openxmlformats.org/officeDocument/2006/relationships" r:embed="rId1" cstate="print"/>
        <a:srcRect/>
        <a:stretch>
          <a:fillRect/>
        </a:stretch>
      </xdr:blipFill>
      <xdr:spPr bwMode="auto">
        <a:xfrm>
          <a:off x="8420100" y="95250"/>
          <a:ext cx="809625"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0</xdr:col>
      <xdr:colOff>247650</xdr:colOff>
      <xdr:row>0</xdr:row>
      <xdr:rowOff>76200</xdr:rowOff>
    </xdr:from>
    <xdr:to>
      <xdr:col>3</xdr:col>
      <xdr:colOff>323850</xdr:colOff>
      <xdr:row>1</xdr:row>
      <xdr:rowOff>285750</xdr:rowOff>
    </xdr:to>
    <xdr:pic>
      <xdr:nvPicPr>
        <xdr:cNvPr id="175537" name="Resim 2"/>
        <xdr:cNvPicPr>
          <a:picLocks noChangeAspect="1"/>
        </xdr:cNvPicPr>
      </xdr:nvPicPr>
      <xdr:blipFill>
        <a:blip xmlns:r="http://schemas.openxmlformats.org/officeDocument/2006/relationships" r:embed="rId2" cstate="print"/>
        <a:srcRect/>
        <a:stretch>
          <a:fillRect/>
        </a:stretch>
      </xdr:blipFill>
      <xdr:spPr bwMode="auto">
        <a:xfrm>
          <a:off x="247650" y="76200"/>
          <a:ext cx="942975" cy="8286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676275</xdr:colOff>
      <xdr:row>0</xdr:row>
      <xdr:rowOff>114300</xdr:rowOff>
    </xdr:from>
    <xdr:to>
      <xdr:col>12</xdr:col>
      <xdr:colOff>257175</xdr:colOff>
      <xdr:row>1</xdr:row>
      <xdr:rowOff>314325</xdr:rowOff>
    </xdr:to>
    <xdr:pic macro="[0]!atmaatlamalar.atlama">
      <xdr:nvPicPr>
        <xdr:cNvPr id="166255" name="Resim 1"/>
        <xdr:cNvPicPr>
          <a:picLocks noChangeArrowheads="1"/>
        </xdr:cNvPicPr>
      </xdr:nvPicPr>
      <xdr:blipFill>
        <a:blip xmlns:r="http://schemas.openxmlformats.org/officeDocument/2006/relationships" r:embed="rId1" cstate="print"/>
        <a:srcRect/>
        <a:stretch>
          <a:fillRect/>
        </a:stretch>
      </xdr:blipFill>
      <xdr:spPr bwMode="auto">
        <a:xfrm>
          <a:off x="8458200" y="114300"/>
          <a:ext cx="800100" cy="81915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0</xdr:colOff>
      <xdr:row>0</xdr:row>
      <xdr:rowOff>76200</xdr:rowOff>
    </xdr:from>
    <xdr:to>
      <xdr:col>3</xdr:col>
      <xdr:colOff>409575</xdr:colOff>
      <xdr:row>2</xdr:row>
      <xdr:rowOff>0</xdr:rowOff>
    </xdr:to>
    <xdr:pic>
      <xdr:nvPicPr>
        <xdr:cNvPr id="166392" name="Resim 3"/>
        <xdr:cNvPicPr>
          <a:picLocks noChangeAspect="1"/>
        </xdr:cNvPicPr>
      </xdr:nvPicPr>
      <xdr:blipFill>
        <a:blip xmlns:r="http://schemas.openxmlformats.org/officeDocument/2006/relationships" r:embed="rId2" cstate="print"/>
        <a:srcRect/>
        <a:stretch>
          <a:fillRect/>
        </a:stretch>
      </xdr:blipFill>
      <xdr:spPr bwMode="auto">
        <a:xfrm>
          <a:off x="400050" y="76200"/>
          <a:ext cx="876300" cy="86677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1428750</xdr:colOff>
      <xdr:row>0</xdr:row>
      <xdr:rowOff>66675</xdr:rowOff>
    </xdr:from>
    <xdr:to>
      <xdr:col>15</xdr:col>
      <xdr:colOff>0</xdr:colOff>
      <xdr:row>1</xdr:row>
      <xdr:rowOff>304800</xdr:rowOff>
    </xdr:to>
    <xdr:pic macro="[0]!gizliceooo">
      <xdr:nvPicPr>
        <xdr:cNvPr id="190557" name="Resim 1"/>
        <xdr:cNvPicPr>
          <a:picLocks noChangeArrowheads="1"/>
        </xdr:cNvPicPr>
      </xdr:nvPicPr>
      <xdr:blipFill>
        <a:blip xmlns:r="http://schemas.openxmlformats.org/officeDocument/2006/relationships" r:embed="rId1" cstate="print"/>
        <a:srcRect/>
        <a:stretch>
          <a:fillRect/>
        </a:stretch>
      </xdr:blipFill>
      <xdr:spPr bwMode="auto">
        <a:xfrm>
          <a:off x="10582275" y="66675"/>
          <a:ext cx="838200" cy="876300"/>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161925</xdr:colOff>
      <xdr:row>0</xdr:row>
      <xdr:rowOff>85725</xdr:rowOff>
    </xdr:from>
    <xdr:to>
      <xdr:col>2</xdr:col>
      <xdr:colOff>495300</xdr:colOff>
      <xdr:row>2</xdr:row>
      <xdr:rowOff>0</xdr:rowOff>
    </xdr:to>
    <xdr:pic>
      <xdr:nvPicPr>
        <xdr:cNvPr id="190725" name="Resim 3"/>
        <xdr:cNvPicPr>
          <a:picLocks noChangeAspect="1"/>
        </xdr:cNvPicPr>
      </xdr:nvPicPr>
      <xdr:blipFill>
        <a:blip xmlns:r="http://schemas.openxmlformats.org/officeDocument/2006/relationships" r:embed="rId2" cstate="print"/>
        <a:srcRect/>
        <a:stretch>
          <a:fillRect/>
        </a:stretch>
      </xdr:blipFill>
      <xdr:spPr bwMode="auto">
        <a:xfrm>
          <a:off x="485775" y="85725"/>
          <a:ext cx="876300" cy="8667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222250</xdr:colOff>
      <xdr:row>0</xdr:row>
      <xdr:rowOff>47625</xdr:rowOff>
    </xdr:from>
    <xdr:to>
      <xdr:col>14</xdr:col>
      <xdr:colOff>603250</xdr:colOff>
      <xdr:row>1</xdr:row>
      <xdr:rowOff>266700</xdr:rowOff>
    </xdr:to>
    <xdr:pic>
      <xdr:nvPicPr>
        <xdr:cNvPr id="189551" name="Resim 1"/>
        <xdr:cNvPicPr>
          <a:picLocks noChangeArrowheads="1"/>
        </xdr:cNvPicPr>
      </xdr:nvPicPr>
      <xdr:blipFill>
        <a:blip xmlns:r="http://schemas.openxmlformats.org/officeDocument/2006/relationships" r:embed="rId1" cstate="print"/>
        <a:srcRect/>
        <a:stretch>
          <a:fillRect/>
        </a:stretch>
      </xdr:blipFill>
      <xdr:spPr bwMode="auto">
        <a:xfrm>
          <a:off x="14255750" y="47625"/>
          <a:ext cx="1158875" cy="949325"/>
        </a:xfrm>
        <a:prstGeom prst="rect">
          <a:avLst/>
        </a:prstGeom>
        <a:noFill/>
        <a:ln w="9525">
          <a:noFill/>
          <a:miter lim="800000"/>
          <a:headEnd/>
          <a:tailEnd/>
        </a:ln>
        <a:effectLst>
          <a:outerShdw dist="35921" dir="2700000" algn="ctr" rotWithShape="0">
            <a:srgbClr val="808080"/>
          </a:outerShdw>
        </a:effectLst>
      </xdr:spPr>
    </xdr:pic>
    <xdr:clientData/>
  </xdr:twoCellAnchor>
  <xdr:twoCellAnchor editAs="oneCell">
    <xdr:from>
      <xdr:col>1</xdr:col>
      <xdr:colOff>666750</xdr:colOff>
      <xdr:row>0</xdr:row>
      <xdr:rowOff>142875</xdr:rowOff>
    </xdr:from>
    <xdr:to>
      <xdr:col>1</xdr:col>
      <xdr:colOff>1781175</xdr:colOff>
      <xdr:row>1</xdr:row>
      <xdr:rowOff>304800</xdr:rowOff>
    </xdr:to>
    <xdr:pic>
      <xdr:nvPicPr>
        <xdr:cNvPr id="189688" name="Resim 2"/>
        <xdr:cNvPicPr>
          <a:picLocks noChangeAspect="1"/>
        </xdr:cNvPicPr>
      </xdr:nvPicPr>
      <xdr:blipFill>
        <a:blip xmlns:r="http://schemas.openxmlformats.org/officeDocument/2006/relationships" r:embed="rId2"/>
        <a:srcRect/>
        <a:stretch>
          <a:fillRect/>
        </a:stretch>
      </xdr:blipFill>
      <xdr:spPr bwMode="auto">
        <a:xfrm>
          <a:off x="1276350" y="142875"/>
          <a:ext cx="1114425" cy="8953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ayfa1">
    <tabColor rgb="FFFFFF00"/>
  </sheetPr>
  <dimension ref="A1:K65536"/>
  <sheetViews>
    <sheetView view="pageBreakPreview" topLeftCell="A19" zoomScale="112" zoomScaleSheetLayoutView="112" workbookViewId="0">
      <selection activeCell="O24" sqref="O24"/>
    </sheetView>
  </sheetViews>
  <sheetFormatPr defaultRowHeight="12.75"/>
  <cols>
    <col min="1" max="1" width="11.28515625" style="1" customWidth="1"/>
    <col min="2" max="10" width="8.28515625" style="1" customWidth="1"/>
    <col min="11" max="11" width="11.7109375" style="1" customWidth="1"/>
    <col min="12" max="12" width="3.5703125" style="1" customWidth="1"/>
    <col min="13" max="13" width="3.85546875" style="1" customWidth="1"/>
    <col min="14" max="16384" width="9.140625" style="1"/>
  </cols>
  <sheetData>
    <row r="1" spans="1:11">
      <c r="A1" s="149"/>
      <c r="B1" s="150"/>
      <c r="C1" s="150"/>
      <c r="D1" s="150"/>
      <c r="E1" s="150"/>
      <c r="F1" s="150"/>
      <c r="G1" s="150"/>
      <c r="H1" s="150"/>
      <c r="I1" s="150"/>
      <c r="J1" s="150"/>
      <c r="K1" s="151"/>
    </row>
    <row r="2" spans="1:11" ht="116.25" customHeight="1">
      <c r="A2" s="547" t="s">
        <v>138</v>
      </c>
      <c r="B2" s="548"/>
      <c r="C2" s="548"/>
      <c r="D2" s="548"/>
      <c r="E2" s="548"/>
      <c r="F2" s="548"/>
      <c r="G2" s="548"/>
      <c r="H2" s="548"/>
      <c r="I2" s="548"/>
      <c r="J2" s="548"/>
      <c r="K2" s="549"/>
    </row>
    <row r="3" spans="1:11" ht="14.25">
      <c r="A3" s="152"/>
      <c r="B3" s="153"/>
      <c r="C3" s="153"/>
      <c r="D3" s="153"/>
      <c r="E3" s="153"/>
      <c r="F3" s="153"/>
      <c r="G3" s="153"/>
      <c r="H3" s="153"/>
      <c r="I3" s="153"/>
      <c r="J3" s="153"/>
      <c r="K3" s="154"/>
    </row>
    <row r="4" spans="1:11">
      <c r="A4" s="155"/>
      <c r="B4" s="156"/>
      <c r="C4" s="156"/>
      <c r="D4" s="156"/>
      <c r="E4" s="156"/>
      <c r="F4" s="156"/>
      <c r="G4" s="156"/>
      <c r="H4" s="156"/>
      <c r="I4" s="156"/>
      <c r="J4" s="156"/>
      <c r="K4" s="157"/>
    </row>
    <row r="5" spans="1:11">
      <c r="A5" s="155"/>
      <c r="B5" s="156"/>
      <c r="C5" s="156"/>
      <c r="D5" s="156"/>
      <c r="E5" s="156"/>
      <c r="F5" s="156"/>
      <c r="G5" s="156"/>
      <c r="H5" s="156"/>
      <c r="I5" s="156"/>
      <c r="J5" s="156"/>
      <c r="K5" s="157"/>
    </row>
    <row r="6" spans="1:11">
      <c r="A6" s="155"/>
      <c r="B6" s="156"/>
      <c r="C6" s="156"/>
      <c r="D6" s="156"/>
      <c r="E6" s="156"/>
      <c r="F6" s="156"/>
      <c r="G6" s="156"/>
      <c r="H6" s="156"/>
      <c r="I6" s="156"/>
      <c r="J6" s="156"/>
      <c r="K6" s="157"/>
    </row>
    <row r="7" spans="1:11">
      <c r="A7" s="155"/>
      <c r="B7" s="156"/>
      <c r="C7" s="156"/>
      <c r="D7" s="156"/>
      <c r="E7" s="156"/>
      <c r="F7" s="156"/>
      <c r="G7" s="156"/>
      <c r="H7" s="156"/>
      <c r="I7" s="156"/>
      <c r="J7" s="156"/>
      <c r="K7" s="157"/>
    </row>
    <row r="8" spans="1:11">
      <c r="A8" s="155"/>
      <c r="B8" s="156"/>
      <c r="C8" s="156"/>
      <c r="D8" s="156"/>
      <c r="E8" s="156"/>
      <c r="F8" s="156"/>
      <c r="G8" s="156"/>
      <c r="H8" s="156"/>
      <c r="I8" s="156"/>
      <c r="J8" s="156"/>
      <c r="K8" s="157"/>
    </row>
    <row r="9" spans="1:11">
      <c r="A9" s="155"/>
      <c r="B9" s="156"/>
      <c r="C9" s="156"/>
      <c r="D9" s="156"/>
      <c r="E9" s="156"/>
      <c r="F9" s="156"/>
      <c r="G9" s="156"/>
      <c r="H9" s="156"/>
      <c r="I9" s="156"/>
      <c r="J9" s="156"/>
      <c r="K9" s="157"/>
    </row>
    <row r="10" spans="1:11">
      <c r="A10" s="155"/>
      <c r="B10" s="156"/>
      <c r="C10" s="156"/>
      <c r="D10" s="156"/>
      <c r="E10" s="156"/>
      <c r="F10" s="156"/>
      <c r="G10" s="156"/>
      <c r="H10" s="156"/>
      <c r="I10" s="156"/>
      <c r="J10" s="156"/>
      <c r="K10" s="157"/>
    </row>
    <row r="11" spans="1:11">
      <c r="A11" s="155"/>
      <c r="B11" s="156"/>
      <c r="C11" s="156"/>
      <c r="D11" s="156"/>
      <c r="E11" s="156"/>
      <c r="F11" s="156"/>
      <c r="G11" s="156"/>
      <c r="H11" s="156"/>
      <c r="I11" s="156"/>
      <c r="J11" s="156"/>
      <c r="K11" s="157"/>
    </row>
    <row r="12" spans="1:11" ht="51.75" customHeight="1">
      <c r="A12" s="568"/>
      <c r="B12" s="569"/>
      <c r="C12" s="569"/>
      <c r="D12" s="569"/>
      <c r="E12" s="569"/>
      <c r="F12" s="569"/>
      <c r="G12" s="569"/>
      <c r="H12" s="569"/>
      <c r="I12" s="569"/>
      <c r="J12" s="569"/>
      <c r="K12" s="570"/>
    </row>
    <row r="13" spans="1:11" ht="71.25" customHeight="1">
      <c r="A13" s="550"/>
      <c r="B13" s="551"/>
      <c r="C13" s="551"/>
      <c r="D13" s="551"/>
      <c r="E13" s="551"/>
      <c r="F13" s="551"/>
      <c r="G13" s="551"/>
      <c r="H13" s="551"/>
      <c r="I13" s="551"/>
      <c r="J13" s="551"/>
      <c r="K13" s="552"/>
    </row>
    <row r="14" spans="1:11" ht="72" customHeight="1">
      <c r="A14" s="556" t="str">
        <f>F19</f>
        <v>2013-14 Öğretim Yılı Okullararası Puanlı  Atletizm Türkiye Birinciliği Yarışmaları</v>
      </c>
      <c r="B14" s="557"/>
      <c r="C14" s="557"/>
      <c r="D14" s="557"/>
      <c r="E14" s="557"/>
      <c r="F14" s="557"/>
      <c r="G14" s="557"/>
      <c r="H14" s="557"/>
      <c r="I14" s="557"/>
      <c r="J14" s="557"/>
      <c r="K14" s="558"/>
    </row>
    <row r="15" spans="1:11" ht="51.75" customHeight="1">
      <c r="A15" s="553"/>
      <c r="B15" s="554"/>
      <c r="C15" s="554"/>
      <c r="D15" s="554"/>
      <c r="E15" s="554"/>
      <c r="F15" s="554"/>
      <c r="G15" s="554"/>
      <c r="H15" s="554"/>
      <c r="I15" s="554"/>
      <c r="J15" s="554"/>
      <c r="K15" s="555"/>
    </row>
    <row r="16" spans="1:11">
      <c r="A16" s="155"/>
      <c r="B16" s="156"/>
      <c r="C16" s="156"/>
      <c r="D16" s="156"/>
      <c r="E16" s="156"/>
      <c r="F16" s="156"/>
      <c r="G16" s="156"/>
      <c r="H16" s="156"/>
      <c r="I16" s="156"/>
      <c r="J16" s="156"/>
      <c r="K16" s="157"/>
    </row>
    <row r="17" spans="1:11" ht="25.5">
      <c r="A17" s="571"/>
      <c r="B17" s="572"/>
      <c r="C17" s="572"/>
      <c r="D17" s="572"/>
      <c r="E17" s="572"/>
      <c r="F17" s="572"/>
      <c r="G17" s="572"/>
      <c r="H17" s="572"/>
      <c r="I17" s="572"/>
      <c r="J17" s="572"/>
      <c r="K17" s="573"/>
    </row>
    <row r="18" spans="1:11" ht="24.75" customHeight="1">
      <c r="A18" s="565" t="s">
        <v>80</v>
      </c>
      <c r="B18" s="566"/>
      <c r="C18" s="566"/>
      <c r="D18" s="566"/>
      <c r="E18" s="566"/>
      <c r="F18" s="566"/>
      <c r="G18" s="566"/>
      <c r="H18" s="566"/>
      <c r="I18" s="566"/>
      <c r="J18" s="566"/>
      <c r="K18" s="567"/>
    </row>
    <row r="19" spans="1:11" s="28" customFormat="1" ht="35.25" customHeight="1">
      <c r="A19" s="574" t="s">
        <v>76</v>
      </c>
      <c r="B19" s="575"/>
      <c r="C19" s="575"/>
      <c r="D19" s="575"/>
      <c r="E19" s="576"/>
      <c r="F19" s="562" t="s">
        <v>832</v>
      </c>
      <c r="G19" s="563"/>
      <c r="H19" s="563"/>
      <c r="I19" s="563"/>
      <c r="J19" s="563"/>
      <c r="K19" s="564"/>
    </row>
    <row r="20" spans="1:11" s="28" customFormat="1" ht="35.25" customHeight="1">
      <c r="A20" s="577" t="s">
        <v>77</v>
      </c>
      <c r="B20" s="578"/>
      <c r="C20" s="578"/>
      <c r="D20" s="578"/>
      <c r="E20" s="579"/>
      <c r="F20" s="562" t="s">
        <v>833</v>
      </c>
      <c r="G20" s="563"/>
      <c r="H20" s="563"/>
      <c r="I20" s="563"/>
      <c r="J20" s="563"/>
      <c r="K20" s="564"/>
    </row>
    <row r="21" spans="1:11" s="28" customFormat="1" ht="35.25" customHeight="1">
      <c r="A21" s="577" t="s">
        <v>78</v>
      </c>
      <c r="B21" s="578"/>
      <c r="C21" s="578"/>
      <c r="D21" s="578"/>
      <c r="E21" s="579"/>
      <c r="F21" s="562" t="s">
        <v>265</v>
      </c>
      <c r="G21" s="563"/>
      <c r="H21" s="563"/>
      <c r="I21" s="563"/>
      <c r="J21" s="563"/>
      <c r="K21" s="564"/>
    </row>
    <row r="22" spans="1:11" s="28" customFormat="1" ht="35.25" customHeight="1">
      <c r="A22" s="577" t="s">
        <v>79</v>
      </c>
      <c r="B22" s="578"/>
      <c r="C22" s="578"/>
      <c r="D22" s="578"/>
      <c r="E22" s="579"/>
      <c r="F22" s="562" t="s">
        <v>834</v>
      </c>
      <c r="G22" s="563"/>
      <c r="H22" s="563"/>
      <c r="I22" s="563"/>
      <c r="J22" s="563"/>
      <c r="K22" s="564"/>
    </row>
    <row r="23" spans="1:11" s="28" customFormat="1" ht="25.5" customHeight="1">
      <c r="A23" s="559" t="s">
        <v>81</v>
      </c>
      <c r="B23" s="560"/>
      <c r="C23" s="560"/>
      <c r="D23" s="560"/>
      <c r="E23" s="561"/>
      <c r="F23" s="523">
        <v>165</v>
      </c>
      <c r="G23" s="158"/>
      <c r="H23" s="158"/>
      <c r="I23" s="158"/>
      <c r="J23" s="158"/>
      <c r="K23" s="159"/>
    </row>
    <row r="24" spans="1:11" ht="25.5" customHeight="1">
      <c r="A24" s="559" t="s">
        <v>553</v>
      </c>
      <c r="B24" s="560"/>
      <c r="C24" s="560"/>
      <c r="D24" s="560"/>
      <c r="E24" s="561"/>
      <c r="F24" s="523">
        <v>60</v>
      </c>
      <c r="G24" s="158"/>
      <c r="H24" s="158"/>
      <c r="I24" s="158"/>
      <c r="J24" s="158"/>
      <c r="K24" s="159"/>
    </row>
    <row r="25" spans="1:11" ht="20.25">
      <c r="A25" s="583"/>
      <c r="B25" s="584"/>
      <c r="C25" s="584"/>
      <c r="D25" s="584"/>
      <c r="E25" s="584"/>
      <c r="F25" s="584"/>
      <c r="G25" s="584"/>
      <c r="H25" s="584"/>
      <c r="I25" s="584"/>
      <c r="J25" s="584"/>
      <c r="K25" s="585"/>
    </row>
    <row r="26" spans="1:11">
      <c r="A26" s="155"/>
      <c r="B26" s="156"/>
      <c r="C26" s="156"/>
      <c r="D26" s="156"/>
      <c r="E26" s="156"/>
      <c r="F26" s="156"/>
      <c r="G26" s="156"/>
      <c r="H26" s="156"/>
      <c r="I26" s="156"/>
      <c r="J26" s="156"/>
      <c r="K26" s="157"/>
    </row>
    <row r="27" spans="1:11" ht="20.25">
      <c r="A27" s="580"/>
      <c r="B27" s="581"/>
      <c r="C27" s="581"/>
      <c r="D27" s="581"/>
      <c r="E27" s="581"/>
      <c r="F27" s="581"/>
      <c r="G27" s="581"/>
      <c r="H27" s="581"/>
      <c r="I27" s="581"/>
      <c r="J27" s="581"/>
      <c r="K27" s="582"/>
    </row>
    <row r="28" spans="1:11">
      <c r="A28" s="155"/>
      <c r="B28" s="156"/>
      <c r="C28" s="156"/>
      <c r="D28" s="156"/>
      <c r="E28" s="156"/>
      <c r="F28" s="156"/>
      <c r="G28" s="156"/>
      <c r="H28" s="156"/>
      <c r="I28" s="156"/>
      <c r="J28" s="156"/>
      <c r="K28" s="157"/>
    </row>
    <row r="29" spans="1:11">
      <c r="A29" s="155"/>
      <c r="B29" s="156"/>
      <c r="C29" s="156"/>
      <c r="D29" s="156"/>
      <c r="E29" s="156"/>
      <c r="F29" s="156"/>
      <c r="G29" s="156"/>
      <c r="H29" s="156"/>
      <c r="I29" s="156"/>
      <c r="J29" s="156"/>
      <c r="K29" s="157"/>
    </row>
    <row r="30" spans="1:11">
      <c r="A30" s="160"/>
      <c r="B30" s="161"/>
      <c r="C30" s="161"/>
      <c r="D30" s="161"/>
      <c r="E30" s="161"/>
      <c r="F30" s="161"/>
      <c r="G30" s="161"/>
      <c r="H30" s="161"/>
      <c r="I30" s="161"/>
      <c r="J30" s="161"/>
      <c r="K30" s="162"/>
    </row>
    <row r="65512" spans="1:9">
      <c r="A65512" s="1" t="s">
        <v>547</v>
      </c>
      <c r="B65512" s="1" t="s">
        <v>547</v>
      </c>
      <c r="C65512" s="1" t="s">
        <v>547</v>
      </c>
      <c r="D65512" s="1" t="s">
        <v>547</v>
      </c>
      <c r="E65512" s="1" t="s">
        <v>547</v>
      </c>
      <c r="F65512" s="1" t="s">
        <v>547</v>
      </c>
      <c r="G65512" s="1" t="s">
        <v>547</v>
      </c>
      <c r="H65512" s="1" t="s">
        <v>547</v>
      </c>
      <c r="I65512" s="1" t="s">
        <v>547</v>
      </c>
    </row>
    <row r="65513" spans="1:9">
      <c r="A65513" s="1" t="s">
        <v>547</v>
      </c>
      <c r="B65513" s="1" t="s">
        <v>547</v>
      </c>
      <c r="C65513" s="1" t="s">
        <v>547</v>
      </c>
      <c r="D65513" s="1" t="s">
        <v>547</v>
      </c>
      <c r="E65513" s="1" t="s">
        <v>547</v>
      </c>
      <c r="F65513" s="1" t="s">
        <v>547</v>
      </c>
      <c r="G65513" s="1" t="s">
        <v>547</v>
      </c>
      <c r="H65513" s="1" t="s">
        <v>547</v>
      </c>
      <c r="I65513" s="1" t="s">
        <v>547</v>
      </c>
    </row>
    <row r="65514" spans="1:9">
      <c r="A65514" s="1" t="s">
        <v>547</v>
      </c>
      <c r="B65514" s="1" t="s">
        <v>547</v>
      </c>
      <c r="C65514" s="1" t="s">
        <v>547</v>
      </c>
      <c r="D65514" s="1" t="s">
        <v>547</v>
      </c>
      <c r="E65514" s="1" t="s">
        <v>547</v>
      </c>
      <c r="F65514" s="1" t="s">
        <v>547</v>
      </c>
      <c r="G65514" s="1" t="s">
        <v>547</v>
      </c>
      <c r="H65514" s="1" t="s">
        <v>547</v>
      </c>
      <c r="I65514" s="1" t="s">
        <v>547</v>
      </c>
    </row>
    <row r="65515" spans="1:9">
      <c r="A65515" s="1" t="s">
        <v>547</v>
      </c>
      <c r="B65515" s="1" t="s">
        <v>547</v>
      </c>
      <c r="C65515" s="1" t="s">
        <v>547</v>
      </c>
      <c r="D65515" s="1" t="s">
        <v>547</v>
      </c>
      <c r="E65515" s="1" t="s">
        <v>547</v>
      </c>
      <c r="F65515" s="1" t="s">
        <v>547</v>
      </c>
      <c r="G65515" s="1" t="s">
        <v>547</v>
      </c>
      <c r="H65515" s="1" t="s">
        <v>547</v>
      </c>
      <c r="I65515" s="1" t="s">
        <v>547</v>
      </c>
    </row>
    <row r="65516" spans="1:9">
      <c r="A65516" s="1" t="s">
        <v>547</v>
      </c>
      <c r="B65516" s="1" t="s">
        <v>547</v>
      </c>
      <c r="C65516" s="1" t="s">
        <v>547</v>
      </c>
      <c r="D65516" s="1" t="s">
        <v>547</v>
      </c>
      <c r="E65516" s="1" t="s">
        <v>547</v>
      </c>
      <c r="F65516" s="1" t="s">
        <v>547</v>
      </c>
      <c r="G65516" s="1" t="s">
        <v>547</v>
      </c>
      <c r="H65516" s="1" t="s">
        <v>547</v>
      </c>
      <c r="I65516" s="1" t="s">
        <v>547</v>
      </c>
    </row>
    <row r="65517" spans="1:9">
      <c r="A65517" s="1" t="s">
        <v>547</v>
      </c>
      <c r="B65517" s="1" t="s">
        <v>547</v>
      </c>
      <c r="C65517" s="1" t="s">
        <v>547</v>
      </c>
      <c r="D65517" s="1" t="s">
        <v>547</v>
      </c>
      <c r="E65517" s="1" t="s">
        <v>547</v>
      </c>
      <c r="F65517" s="1" t="s">
        <v>547</v>
      </c>
      <c r="G65517" s="1" t="s">
        <v>547</v>
      </c>
      <c r="H65517" s="1" t="s">
        <v>547</v>
      </c>
      <c r="I65517" s="1" t="s">
        <v>547</v>
      </c>
    </row>
    <row r="65518" spans="1:9">
      <c r="A65518" s="1" t="s">
        <v>547</v>
      </c>
      <c r="B65518" s="1" t="s">
        <v>547</v>
      </c>
      <c r="C65518" s="1" t="s">
        <v>547</v>
      </c>
      <c r="D65518" s="1" t="s">
        <v>547</v>
      </c>
      <c r="E65518" s="1" t="s">
        <v>547</v>
      </c>
      <c r="F65518" s="1" t="s">
        <v>547</v>
      </c>
      <c r="G65518" s="1" t="s">
        <v>547</v>
      </c>
      <c r="H65518" s="1" t="s">
        <v>547</v>
      </c>
      <c r="I65518" s="1" t="s">
        <v>547</v>
      </c>
    </row>
    <row r="65519" spans="1:9">
      <c r="A65519" s="1" t="s">
        <v>547</v>
      </c>
      <c r="B65519" s="1" t="s">
        <v>547</v>
      </c>
      <c r="C65519" s="1" t="s">
        <v>547</v>
      </c>
      <c r="D65519" s="1" t="s">
        <v>547</v>
      </c>
      <c r="E65519" s="1" t="s">
        <v>547</v>
      </c>
      <c r="F65519" s="1" t="s">
        <v>547</v>
      </c>
      <c r="G65519" s="1" t="s">
        <v>547</v>
      </c>
      <c r="H65519" s="1" t="s">
        <v>547</v>
      </c>
      <c r="I65519" s="1" t="s">
        <v>547</v>
      </c>
    </row>
    <row r="65520" spans="1:9">
      <c r="A65520" s="1" t="s">
        <v>547</v>
      </c>
      <c r="B65520" s="1" t="s">
        <v>547</v>
      </c>
      <c r="C65520" s="1" t="s">
        <v>547</v>
      </c>
      <c r="D65520" s="1" t="s">
        <v>547</v>
      </c>
      <c r="E65520" s="1" t="s">
        <v>547</v>
      </c>
      <c r="F65520" s="1" t="s">
        <v>547</v>
      </c>
      <c r="G65520" s="1" t="s">
        <v>547</v>
      </c>
      <c r="H65520" s="1" t="s">
        <v>547</v>
      </c>
      <c r="I65520" s="1" t="s">
        <v>547</v>
      </c>
    </row>
    <row r="65521" spans="1:9">
      <c r="A65521" s="1" t="s">
        <v>547</v>
      </c>
      <c r="B65521" s="1" t="s">
        <v>547</v>
      </c>
      <c r="C65521" s="1" t="s">
        <v>547</v>
      </c>
      <c r="D65521" s="1" t="s">
        <v>547</v>
      </c>
      <c r="E65521" s="1" t="s">
        <v>547</v>
      </c>
      <c r="F65521" s="1" t="s">
        <v>547</v>
      </c>
      <c r="G65521" s="1" t="s">
        <v>547</v>
      </c>
      <c r="H65521" s="1" t="s">
        <v>547</v>
      </c>
      <c r="I65521" s="1" t="s">
        <v>547</v>
      </c>
    </row>
    <row r="65522" spans="1:9">
      <c r="A65522" s="1" t="s">
        <v>547</v>
      </c>
      <c r="B65522" s="1" t="s">
        <v>547</v>
      </c>
      <c r="C65522" s="1" t="s">
        <v>547</v>
      </c>
      <c r="D65522" s="1" t="s">
        <v>547</v>
      </c>
      <c r="E65522" s="1" t="s">
        <v>547</v>
      </c>
      <c r="F65522" s="1" t="s">
        <v>547</v>
      </c>
      <c r="G65522" s="1" t="s">
        <v>547</v>
      </c>
      <c r="H65522" s="1" t="s">
        <v>547</v>
      </c>
      <c r="I65522" s="1" t="s">
        <v>547</v>
      </c>
    </row>
    <row r="65523" spans="1:9">
      <c r="A65523" s="1" t="s">
        <v>547</v>
      </c>
      <c r="B65523" s="1" t="s">
        <v>547</v>
      </c>
      <c r="C65523" s="1" t="s">
        <v>547</v>
      </c>
      <c r="D65523" s="1" t="s">
        <v>547</v>
      </c>
      <c r="E65523" s="1" t="s">
        <v>547</v>
      </c>
      <c r="F65523" s="1" t="s">
        <v>547</v>
      </c>
      <c r="G65523" s="1" t="s">
        <v>547</v>
      </c>
      <c r="H65523" s="1" t="s">
        <v>547</v>
      </c>
      <c r="I65523" s="1" t="s">
        <v>547</v>
      </c>
    </row>
    <row r="65524" spans="1:9">
      <c r="A65524" s="1" t="s">
        <v>547</v>
      </c>
      <c r="B65524" s="1" t="s">
        <v>547</v>
      </c>
      <c r="C65524" s="1" t="s">
        <v>547</v>
      </c>
      <c r="D65524" s="1" t="s">
        <v>547</v>
      </c>
      <c r="E65524" s="1" t="s">
        <v>547</v>
      </c>
      <c r="F65524" s="1" t="s">
        <v>547</v>
      </c>
      <c r="G65524" s="1" t="s">
        <v>547</v>
      </c>
      <c r="H65524" s="1" t="s">
        <v>547</v>
      </c>
      <c r="I65524" s="1" t="s">
        <v>547</v>
      </c>
    </row>
    <row r="65525" spans="1:9">
      <c r="A65525" s="1" t="s">
        <v>547</v>
      </c>
      <c r="B65525" s="1" t="s">
        <v>547</v>
      </c>
      <c r="C65525" s="1" t="s">
        <v>547</v>
      </c>
      <c r="D65525" s="1" t="s">
        <v>547</v>
      </c>
      <c r="E65525" s="1" t="s">
        <v>547</v>
      </c>
      <c r="F65525" s="1" t="s">
        <v>547</v>
      </c>
      <c r="G65525" s="1" t="s">
        <v>547</v>
      </c>
      <c r="H65525" s="1" t="s">
        <v>547</v>
      </c>
      <c r="I65525" s="1" t="s">
        <v>547</v>
      </c>
    </row>
    <row r="65526" spans="1:9">
      <c r="A65526" s="1" t="s">
        <v>547</v>
      </c>
      <c r="B65526" s="1" t="s">
        <v>547</v>
      </c>
      <c r="C65526" s="1" t="s">
        <v>547</v>
      </c>
      <c r="D65526" s="1" t="s">
        <v>547</v>
      </c>
      <c r="E65526" s="1" t="s">
        <v>547</v>
      </c>
      <c r="F65526" s="1" t="s">
        <v>547</v>
      </c>
      <c r="G65526" s="1" t="s">
        <v>547</v>
      </c>
      <c r="H65526" s="1" t="s">
        <v>547</v>
      </c>
      <c r="I65526" s="1" t="s">
        <v>547</v>
      </c>
    </row>
    <row r="65527" spans="1:9">
      <c r="A65527" s="1" t="s">
        <v>547</v>
      </c>
      <c r="B65527" s="1" t="s">
        <v>547</v>
      </c>
      <c r="C65527" s="1" t="s">
        <v>547</v>
      </c>
      <c r="D65527" s="1" t="s">
        <v>547</v>
      </c>
      <c r="E65527" s="1" t="s">
        <v>547</v>
      </c>
      <c r="F65527" s="1" t="s">
        <v>547</v>
      </c>
      <c r="G65527" s="1" t="s">
        <v>547</v>
      </c>
      <c r="H65527" s="1" t="s">
        <v>547</v>
      </c>
      <c r="I65527" s="1" t="s">
        <v>547</v>
      </c>
    </row>
    <row r="65528" spans="1:9">
      <c r="A65528" s="1" t="s">
        <v>547</v>
      </c>
      <c r="B65528" s="1" t="s">
        <v>547</v>
      </c>
      <c r="C65528" s="1" t="s">
        <v>547</v>
      </c>
      <c r="D65528" s="1" t="s">
        <v>547</v>
      </c>
      <c r="E65528" s="1" t="s">
        <v>547</v>
      </c>
      <c r="F65528" s="1" t="s">
        <v>547</v>
      </c>
      <c r="G65528" s="1" t="s">
        <v>547</v>
      </c>
      <c r="H65528" s="1" t="s">
        <v>547</v>
      </c>
      <c r="I65528" s="1" t="s">
        <v>547</v>
      </c>
    </row>
    <row r="65529" spans="1:9">
      <c r="A65529" s="1" t="s">
        <v>547</v>
      </c>
      <c r="B65529" s="1" t="s">
        <v>547</v>
      </c>
      <c r="C65529" s="1" t="s">
        <v>547</v>
      </c>
      <c r="D65529" s="1" t="s">
        <v>547</v>
      </c>
      <c r="E65529" s="1" t="s">
        <v>547</v>
      </c>
      <c r="F65529" s="1" t="s">
        <v>547</v>
      </c>
      <c r="G65529" s="1" t="s">
        <v>547</v>
      </c>
      <c r="H65529" s="1" t="s">
        <v>547</v>
      </c>
      <c r="I65529" s="1" t="s">
        <v>547</v>
      </c>
    </row>
    <row r="65530" spans="1:9">
      <c r="A65530" s="1" t="s">
        <v>547</v>
      </c>
      <c r="B65530" s="1" t="s">
        <v>547</v>
      </c>
      <c r="C65530" s="1" t="s">
        <v>547</v>
      </c>
      <c r="D65530" s="1" t="s">
        <v>547</v>
      </c>
      <c r="E65530" s="1" t="s">
        <v>547</v>
      </c>
      <c r="F65530" s="1" t="s">
        <v>547</v>
      </c>
      <c r="G65530" s="1" t="s">
        <v>547</v>
      </c>
      <c r="H65530" s="1" t="s">
        <v>547</v>
      </c>
      <c r="I65530" s="1" t="s">
        <v>547</v>
      </c>
    </row>
    <row r="65531" spans="1:9">
      <c r="A65531" s="1" t="s">
        <v>547</v>
      </c>
      <c r="B65531" s="1" t="s">
        <v>547</v>
      </c>
      <c r="C65531" s="1" t="s">
        <v>547</v>
      </c>
      <c r="D65531" s="1" t="s">
        <v>547</v>
      </c>
      <c r="E65531" s="1" t="s">
        <v>547</v>
      </c>
      <c r="F65531" s="1" t="s">
        <v>547</v>
      </c>
      <c r="G65531" s="1" t="s">
        <v>547</v>
      </c>
      <c r="H65531" s="1" t="s">
        <v>547</v>
      </c>
      <c r="I65531" s="1" t="s">
        <v>547</v>
      </c>
    </row>
    <row r="65532" spans="1:9">
      <c r="A65532" s="1" t="s">
        <v>547</v>
      </c>
      <c r="B65532" s="1" t="s">
        <v>547</v>
      </c>
      <c r="C65532" s="1" t="s">
        <v>547</v>
      </c>
      <c r="D65532" s="1" t="s">
        <v>547</v>
      </c>
      <c r="E65532" s="1" t="s">
        <v>547</v>
      </c>
      <c r="F65532" s="1" t="s">
        <v>547</v>
      </c>
      <c r="G65532" s="1" t="s">
        <v>547</v>
      </c>
      <c r="H65532" s="1" t="s">
        <v>547</v>
      </c>
      <c r="I65532" s="1" t="s">
        <v>547</v>
      </c>
    </row>
    <row r="65533" spans="1:9">
      <c r="A65533" s="1" t="s">
        <v>547</v>
      </c>
      <c r="B65533" s="1" t="s">
        <v>547</v>
      </c>
      <c r="C65533" s="1" t="s">
        <v>547</v>
      </c>
      <c r="D65533" s="1" t="s">
        <v>547</v>
      </c>
      <c r="E65533" s="1" t="s">
        <v>547</v>
      </c>
      <c r="F65533" s="1" t="s">
        <v>547</v>
      </c>
      <c r="G65533" s="1" t="s">
        <v>547</v>
      </c>
      <c r="H65533" s="1" t="s">
        <v>547</v>
      </c>
      <c r="I65533" s="1" t="s">
        <v>547</v>
      </c>
    </row>
    <row r="65534" spans="1:9">
      <c r="A65534" s="1" t="s">
        <v>547</v>
      </c>
      <c r="B65534" s="1" t="s">
        <v>547</v>
      </c>
      <c r="C65534" s="1" t="s">
        <v>547</v>
      </c>
      <c r="D65534" s="1" t="s">
        <v>547</v>
      </c>
      <c r="E65534" s="1" t="s">
        <v>547</v>
      </c>
      <c r="F65534" s="1" t="s">
        <v>547</v>
      </c>
      <c r="G65534" s="1" t="s">
        <v>547</v>
      </c>
      <c r="H65534" s="1" t="s">
        <v>547</v>
      </c>
      <c r="I65534" s="1" t="s">
        <v>547</v>
      </c>
    </row>
    <row r="65535" spans="1:9">
      <c r="A65535" s="1" t="s">
        <v>547</v>
      </c>
      <c r="B65535" s="1" t="s">
        <v>547</v>
      </c>
      <c r="C65535" s="1" t="s">
        <v>547</v>
      </c>
      <c r="D65535" s="1" t="s">
        <v>547</v>
      </c>
      <c r="E65535" s="1" t="s">
        <v>547</v>
      </c>
      <c r="F65535" s="1" t="s">
        <v>547</v>
      </c>
      <c r="G65535" s="1" t="s">
        <v>547</v>
      </c>
      <c r="H65535" s="1" t="s">
        <v>547</v>
      </c>
      <c r="I65535" s="1" t="s">
        <v>547</v>
      </c>
    </row>
    <row r="65536" spans="1:9">
      <c r="A65536" s="1" t="s">
        <v>547</v>
      </c>
      <c r="B65536" s="1" t="s">
        <v>547</v>
      </c>
      <c r="C65536" s="1" t="s">
        <v>547</v>
      </c>
      <c r="D65536" s="1" t="s">
        <v>547</v>
      </c>
      <c r="E65536" s="1" t="s">
        <v>547</v>
      </c>
      <c r="F65536" s="1" t="s">
        <v>547</v>
      </c>
      <c r="G65536" s="1" t="s">
        <v>547</v>
      </c>
      <c r="H65536" s="1" t="s">
        <v>547</v>
      </c>
      <c r="I65536" s="1" t="s">
        <v>547</v>
      </c>
    </row>
  </sheetData>
  <mergeCells count="19">
    <mergeCell ref="F22:K22"/>
    <mergeCell ref="A27:K27"/>
    <mergeCell ref="A25:K25"/>
    <mergeCell ref="A2:K2"/>
    <mergeCell ref="A13:K13"/>
    <mergeCell ref="A15:K15"/>
    <mergeCell ref="A14:K14"/>
    <mergeCell ref="A24:E24"/>
    <mergeCell ref="F19:K19"/>
    <mergeCell ref="F20:K20"/>
    <mergeCell ref="A18:K18"/>
    <mergeCell ref="A12:K12"/>
    <mergeCell ref="A17:K17"/>
    <mergeCell ref="A19:E19"/>
    <mergeCell ref="A20:E20"/>
    <mergeCell ref="A21:E21"/>
    <mergeCell ref="A22:E22"/>
    <mergeCell ref="A23:E23"/>
    <mergeCell ref="F21:K21"/>
  </mergeCells>
  <phoneticPr fontId="1" type="noConversion"/>
  <printOptions horizontalCentered="1" verticalCentered="1"/>
  <pageMargins left="0.55118110236220474" right="0.27559055118110237" top="0.47244094488188981" bottom="0.28000000000000003" header="0.35433070866141736" footer="0.17"/>
  <pageSetup paperSize="9" scale="95"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sheetPr codeName="Sayfa7">
    <tabColor rgb="FF00B050"/>
  </sheetPr>
  <dimension ref="A1:Z65536"/>
  <sheetViews>
    <sheetView view="pageBreakPreview" topLeftCell="A16" zoomScale="90" zoomScaleSheetLayoutView="90" workbookViewId="0">
      <selection activeCell="B25" sqref="B25"/>
    </sheetView>
  </sheetViews>
  <sheetFormatPr defaultRowHeight="12.75"/>
  <cols>
    <col min="1" max="1" width="4.85546875" style="22" customWidth="1"/>
    <col min="2" max="2" width="8.140625" style="22" customWidth="1"/>
    <col min="3" max="3" width="13.42578125" style="15" customWidth="1"/>
    <col min="4" max="4" width="22.140625" style="45" customWidth="1"/>
    <col min="5" max="5" width="26.7109375" style="45" customWidth="1"/>
    <col min="6" max="6" width="9.28515625" style="176" customWidth="1"/>
    <col min="7" max="7" width="7.5703125" style="23" customWidth="1"/>
    <col min="8" max="8" width="1.7109375" style="433" customWidth="1"/>
    <col min="9" max="9" width="4.42578125" style="22" customWidth="1"/>
    <col min="10" max="10" width="12.140625" style="22" hidden="1" customWidth="1"/>
    <col min="11" max="11" width="7.140625" style="22" customWidth="1"/>
    <col min="12" max="12" width="11.5703125" style="24" customWidth="1"/>
    <col min="13" max="13" width="17.42578125" style="49" customWidth="1"/>
    <col min="14" max="14" width="26.7109375" style="49" customWidth="1"/>
    <col min="15" max="15" width="10.85546875" style="49" customWidth="1"/>
    <col min="16" max="16" width="6.7109375" style="15" customWidth="1"/>
    <col min="17" max="17" width="5.7109375" style="15" customWidth="1"/>
    <col min="18" max="19" width="9.140625" style="15"/>
    <col min="20" max="20" width="7.7109375" style="291" bestFit="1" customWidth="1"/>
    <col min="21" max="21" width="4.42578125" style="280" bestFit="1" customWidth="1"/>
    <col min="22" max="16384" width="9.140625" style="15"/>
  </cols>
  <sheetData>
    <row r="1" spans="1:26" s="5" customFormat="1" ht="50.25" customHeight="1">
      <c r="A1" s="625" t="str">
        <f>('YARIŞMA BİLGİLERİ'!A2)</f>
        <v>Gençlik ve Spor Bakanlığı
Spor Genel Müdürlüğü
Spor Faaliyetleri Daire Başkanlığı</v>
      </c>
      <c r="B1" s="625"/>
      <c r="C1" s="625"/>
      <c r="D1" s="625"/>
      <c r="E1" s="625"/>
      <c r="F1" s="625"/>
      <c r="G1" s="625"/>
      <c r="H1" s="625"/>
      <c r="I1" s="625"/>
      <c r="J1" s="625"/>
      <c r="K1" s="625"/>
      <c r="L1" s="625"/>
      <c r="M1" s="625"/>
      <c r="N1" s="625"/>
      <c r="O1" s="625"/>
      <c r="P1" s="625"/>
      <c r="T1" s="290"/>
      <c r="U1" s="277"/>
    </row>
    <row r="2" spans="1:26" s="5" customFormat="1" ht="24.75" customHeight="1">
      <c r="A2" s="626" t="str">
        <f>'YARIŞMA BİLGİLERİ'!F19</f>
        <v>2013-14 Öğretim Yılı Okullararası Puanlı  Atletizm Türkiye Birinciliği Yarışmaları</v>
      </c>
      <c r="B2" s="626"/>
      <c r="C2" s="626"/>
      <c r="D2" s="626"/>
      <c r="E2" s="626"/>
      <c r="F2" s="626"/>
      <c r="G2" s="626"/>
      <c r="H2" s="626"/>
      <c r="I2" s="626"/>
      <c r="J2" s="626"/>
      <c r="K2" s="626"/>
      <c r="L2" s="626"/>
      <c r="M2" s="626"/>
      <c r="N2" s="626"/>
      <c r="O2" s="626"/>
      <c r="P2" s="626"/>
      <c r="T2" s="290"/>
      <c r="U2" s="277"/>
    </row>
    <row r="3" spans="1:26" s="6" customFormat="1" ht="29.25" customHeight="1">
      <c r="A3" s="627" t="s">
        <v>88</v>
      </c>
      <c r="B3" s="627"/>
      <c r="C3" s="627"/>
      <c r="D3" s="628" t="str">
        <f>'YARIŞMA PROGRAMI'!B9</f>
        <v>1500 Metre</v>
      </c>
      <c r="E3" s="628"/>
      <c r="F3" s="629"/>
      <c r="G3" s="629"/>
      <c r="H3" s="472"/>
      <c r="I3" s="649"/>
      <c r="J3" s="649"/>
      <c r="K3" s="649"/>
      <c r="L3" s="649"/>
      <c r="M3" s="463"/>
      <c r="N3" s="613"/>
      <c r="O3" s="613"/>
      <c r="P3" s="613"/>
      <c r="T3" s="290"/>
      <c r="U3" s="277"/>
    </row>
    <row r="4" spans="1:26" s="6" customFormat="1" ht="17.25" customHeight="1">
      <c r="A4" s="617" t="s">
        <v>78</v>
      </c>
      <c r="B4" s="617"/>
      <c r="C4" s="617"/>
      <c r="D4" s="618" t="str">
        <f>'YARIŞMA BİLGİLERİ'!F21</f>
        <v>Yıldız Kızlar</v>
      </c>
      <c r="E4" s="618"/>
      <c r="F4" s="474"/>
      <c r="G4" s="464"/>
      <c r="H4" s="473"/>
      <c r="I4" s="464"/>
      <c r="J4" s="464"/>
      <c r="K4" s="464"/>
      <c r="L4" s="465"/>
      <c r="M4" s="466" t="s">
        <v>5</v>
      </c>
      <c r="N4" s="615" t="str">
        <f>VLOOKUP(D3,'YARIŞMA PROGRAMI'!B7:E12,2,0)</f>
        <v>31 Mayıs 2014 19.00</v>
      </c>
      <c r="O4" s="615"/>
      <c r="P4" s="615"/>
      <c r="T4" s="290"/>
      <c r="U4" s="277"/>
    </row>
    <row r="5" spans="1:26" s="5" customFormat="1" ht="15" customHeight="1">
      <c r="A5" s="483"/>
      <c r="B5" s="483"/>
      <c r="C5" s="484"/>
      <c r="D5" s="485"/>
      <c r="E5" s="486"/>
      <c r="F5" s="491"/>
      <c r="G5" s="486"/>
      <c r="H5" s="490"/>
      <c r="I5" s="483"/>
      <c r="J5" s="483"/>
      <c r="K5" s="483"/>
      <c r="L5" s="487"/>
      <c r="M5" s="488"/>
      <c r="N5" s="637">
        <f ca="1">NOW()</f>
        <v>41791.860703819446</v>
      </c>
      <c r="O5" s="637"/>
      <c r="P5" s="637"/>
      <c r="T5" s="290"/>
      <c r="U5" s="277"/>
    </row>
    <row r="6" spans="1:26" s="13" customFormat="1" ht="18.75" customHeight="1">
      <c r="A6" s="611" t="s">
        <v>11</v>
      </c>
      <c r="B6" s="619" t="s">
        <v>73</v>
      </c>
      <c r="C6" s="621" t="s">
        <v>85</v>
      </c>
      <c r="D6" s="612" t="s">
        <v>13</v>
      </c>
      <c r="E6" s="612" t="s">
        <v>177</v>
      </c>
      <c r="F6" s="650" t="s">
        <v>14</v>
      </c>
      <c r="G6" s="623" t="s">
        <v>262</v>
      </c>
      <c r="H6" s="431"/>
      <c r="I6" s="467" t="s">
        <v>15</v>
      </c>
      <c r="J6" s="468"/>
      <c r="K6" s="468"/>
      <c r="L6" s="468"/>
      <c r="M6" s="468"/>
      <c r="N6" s="468"/>
      <c r="O6" s="468"/>
      <c r="P6" s="471"/>
      <c r="T6" s="291"/>
      <c r="U6" s="280"/>
    </row>
    <row r="7" spans="1:26" ht="26.25" customHeight="1">
      <c r="A7" s="611"/>
      <c r="B7" s="620"/>
      <c r="C7" s="621"/>
      <c r="D7" s="612"/>
      <c r="E7" s="612"/>
      <c r="F7" s="650"/>
      <c r="G7" s="624"/>
      <c r="H7" s="432"/>
      <c r="I7" s="42" t="s">
        <v>11</v>
      </c>
      <c r="J7" s="42" t="s">
        <v>74</v>
      </c>
      <c r="K7" s="42" t="s">
        <v>73</v>
      </c>
      <c r="L7" s="110" t="s">
        <v>12</v>
      </c>
      <c r="M7" s="111" t="s">
        <v>13</v>
      </c>
      <c r="N7" s="111" t="s">
        <v>177</v>
      </c>
      <c r="O7" s="39" t="s">
        <v>14</v>
      </c>
      <c r="P7" s="42" t="s">
        <v>26</v>
      </c>
    </row>
    <row r="8" spans="1:26" s="13" customFormat="1" ht="27.75" customHeight="1">
      <c r="A8" s="17">
        <v>1</v>
      </c>
      <c r="B8" s="407">
        <v>522</v>
      </c>
      <c r="C8" s="408">
        <v>36526</v>
      </c>
      <c r="D8" s="409" t="s">
        <v>737</v>
      </c>
      <c r="E8" s="409" t="s">
        <v>738</v>
      </c>
      <c r="F8" s="436">
        <v>44416</v>
      </c>
      <c r="G8" s="412"/>
      <c r="H8" s="419">
        <v>11</v>
      </c>
      <c r="I8" s="17">
        <v>1</v>
      </c>
      <c r="J8" s="18" t="s">
        <v>267</v>
      </c>
      <c r="K8" s="19">
        <v>403</v>
      </c>
      <c r="L8" s="20">
        <v>36535</v>
      </c>
      <c r="M8" s="43" t="s">
        <v>599</v>
      </c>
      <c r="N8" s="43" t="s">
        <v>597</v>
      </c>
      <c r="O8" s="403">
        <v>52484</v>
      </c>
      <c r="P8" s="19">
        <v>3</v>
      </c>
      <c r="T8" s="291"/>
      <c r="U8" s="280"/>
      <c r="Y8" s="423"/>
      <c r="Z8" s="423"/>
    </row>
    <row r="9" spans="1:26" s="13" customFormat="1" ht="27.75" customHeight="1">
      <c r="A9" s="17">
        <v>2</v>
      </c>
      <c r="B9" s="407">
        <v>533</v>
      </c>
      <c r="C9" s="408">
        <v>36787</v>
      </c>
      <c r="D9" s="409" t="s">
        <v>739</v>
      </c>
      <c r="E9" s="409" t="s">
        <v>740</v>
      </c>
      <c r="F9" s="436">
        <v>45931</v>
      </c>
      <c r="G9" s="412"/>
      <c r="H9" s="419">
        <v>18</v>
      </c>
      <c r="I9" s="17">
        <v>2</v>
      </c>
      <c r="J9" s="18" t="s">
        <v>268</v>
      </c>
      <c r="K9" s="19">
        <v>395</v>
      </c>
      <c r="L9" s="20">
        <v>37114</v>
      </c>
      <c r="M9" s="43" t="s">
        <v>591</v>
      </c>
      <c r="N9" s="43" t="s">
        <v>589</v>
      </c>
      <c r="O9" s="403">
        <v>54176</v>
      </c>
      <c r="P9" s="19">
        <v>6</v>
      </c>
      <c r="T9" s="291"/>
      <c r="U9" s="280"/>
      <c r="Y9" s="411"/>
      <c r="Z9" s="423"/>
    </row>
    <row r="10" spans="1:26" s="13" customFormat="1" ht="27.75" customHeight="1">
      <c r="A10" s="17">
        <v>3</v>
      </c>
      <c r="B10" s="407">
        <v>389</v>
      </c>
      <c r="C10" s="408" t="s">
        <v>577</v>
      </c>
      <c r="D10" s="409" t="s">
        <v>578</v>
      </c>
      <c r="E10" s="409" t="s">
        <v>576</v>
      </c>
      <c r="F10" s="436">
        <v>50216</v>
      </c>
      <c r="G10" s="412">
        <v>51</v>
      </c>
      <c r="H10" s="419">
        <v>8</v>
      </c>
      <c r="I10" s="17">
        <v>3</v>
      </c>
      <c r="J10" s="18" t="s">
        <v>269</v>
      </c>
      <c r="K10" s="19">
        <v>443</v>
      </c>
      <c r="L10" s="20">
        <v>36759</v>
      </c>
      <c r="M10" s="43" t="s">
        <v>654</v>
      </c>
      <c r="N10" s="43" t="s">
        <v>652</v>
      </c>
      <c r="O10" s="403">
        <v>51797</v>
      </c>
      <c r="P10" s="19">
        <v>1</v>
      </c>
      <c r="T10" s="291"/>
      <c r="U10" s="280"/>
      <c r="Y10" s="411"/>
      <c r="Z10" s="423"/>
    </row>
    <row r="11" spans="1:26" s="13" customFormat="1" ht="27.75" customHeight="1">
      <c r="A11" s="17">
        <v>4</v>
      </c>
      <c r="B11" s="407">
        <v>424</v>
      </c>
      <c r="C11" s="408">
        <v>36892</v>
      </c>
      <c r="D11" s="409" t="s">
        <v>628</v>
      </c>
      <c r="E11" s="409" t="s">
        <v>626</v>
      </c>
      <c r="F11" s="436">
        <v>50249</v>
      </c>
      <c r="G11" s="412">
        <v>51</v>
      </c>
      <c r="H11" s="419">
        <v>10</v>
      </c>
      <c r="I11" s="17">
        <v>4</v>
      </c>
      <c r="J11" s="18" t="s">
        <v>270</v>
      </c>
      <c r="K11" s="19">
        <v>433</v>
      </c>
      <c r="L11" s="20">
        <v>36770</v>
      </c>
      <c r="M11" s="43" t="s">
        <v>638</v>
      </c>
      <c r="N11" s="43" t="s">
        <v>636</v>
      </c>
      <c r="O11" s="403">
        <v>52007</v>
      </c>
      <c r="P11" s="19">
        <v>2</v>
      </c>
      <c r="T11" s="291"/>
      <c r="U11" s="280"/>
      <c r="Y11" s="411"/>
      <c r="Z11" s="423"/>
    </row>
    <row r="12" spans="1:26" s="13" customFormat="1" ht="27.75" customHeight="1">
      <c r="A12" s="17">
        <v>5</v>
      </c>
      <c r="B12" s="407">
        <v>519</v>
      </c>
      <c r="C12" s="408">
        <v>36681</v>
      </c>
      <c r="D12" s="409" t="s">
        <v>743</v>
      </c>
      <c r="E12" s="409" t="s">
        <v>744</v>
      </c>
      <c r="F12" s="436">
        <v>50528</v>
      </c>
      <c r="G12" s="412"/>
      <c r="H12" s="419">
        <v>22</v>
      </c>
      <c r="I12" s="17">
        <v>5</v>
      </c>
      <c r="J12" s="18" t="s">
        <v>271</v>
      </c>
      <c r="K12" s="19">
        <v>466</v>
      </c>
      <c r="L12" s="20">
        <v>36924</v>
      </c>
      <c r="M12" s="43" t="s">
        <v>684</v>
      </c>
      <c r="N12" s="43" t="s">
        <v>682</v>
      </c>
      <c r="O12" s="403">
        <v>60443</v>
      </c>
      <c r="P12" s="19">
        <v>8</v>
      </c>
      <c r="T12" s="291"/>
      <c r="U12" s="280"/>
      <c r="Y12" s="411"/>
      <c r="Z12" s="423"/>
    </row>
    <row r="13" spans="1:26" s="13" customFormat="1" ht="27.75" customHeight="1">
      <c r="A13" s="17">
        <v>6</v>
      </c>
      <c r="B13" s="407">
        <v>535</v>
      </c>
      <c r="C13" s="408">
        <v>36526</v>
      </c>
      <c r="D13" s="409" t="s">
        <v>748</v>
      </c>
      <c r="E13" s="409" t="s">
        <v>749</v>
      </c>
      <c r="F13" s="436">
        <v>50727</v>
      </c>
      <c r="G13" s="412"/>
      <c r="H13" s="419">
        <v>14</v>
      </c>
      <c r="I13" s="17">
        <v>6</v>
      </c>
      <c r="J13" s="18" t="s">
        <v>272</v>
      </c>
      <c r="K13" s="19">
        <v>472</v>
      </c>
      <c r="L13" s="20">
        <v>36939</v>
      </c>
      <c r="M13" s="43" t="s">
        <v>691</v>
      </c>
      <c r="N13" s="43" t="s">
        <v>690</v>
      </c>
      <c r="O13" s="403">
        <v>53243</v>
      </c>
      <c r="P13" s="19">
        <v>4</v>
      </c>
      <c r="T13" s="291"/>
      <c r="U13" s="280"/>
      <c r="Y13" s="411"/>
      <c r="Z13" s="423"/>
    </row>
    <row r="14" spans="1:26" s="13" customFormat="1" ht="27.75" customHeight="1">
      <c r="A14" s="17">
        <v>7</v>
      </c>
      <c r="B14" s="407">
        <v>536</v>
      </c>
      <c r="C14" s="408" t="s">
        <v>750</v>
      </c>
      <c r="D14" s="409" t="s">
        <v>751</v>
      </c>
      <c r="E14" s="409" t="s">
        <v>752</v>
      </c>
      <c r="F14" s="436">
        <v>51300</v>
      </c>
      <c r="G14" s="412"/>
      <c r="H14" s="419">
        <v>17</v>
      </c>
      <c r="I14" s="17">
        <v>7</v>
      </c>
      <c r="J14" s="18" t="s">
        <v>273</v>
      </c>
      <c r="K14" s="19">
        <v>486</v>
      </c>
      <c r="L14" s="20">
        <v>36636</v>
      </c>
      <c r="M14" s="43" t="s">
        <v>708</v>
      </c>
      <c r="N14" s="43" t="s">
        <v>706</v>
      </c>
      <c r="O14" s="403">
        <v>53952</v>
      </c>
      <c r="P14" s="19">
        <v>5</v>
      </c>
      <c r="T14" s="291"/>
      <c r="U14" s="280"/>
      <c r="Y14" s="411"/>
      <c r="Z14" s="423"/>
    </row>
    <row r="15" spans="1:26" s="13" customFormat="1" ht="27.75" customHeight="1">
      <c r="A15" s="17">
        <v>8</v>
      </c>
      <c r="B15" s="407">
        <v>443</v>
      </c>
      <c r="C15" s="408">
        <v>36759</v>
      </c>
      <c r="D15" s="409" t="s">
        <v>654</v>
      </c>
      <c r="E15" s="409" t="s">
        <v>652</v>
      </c>
      <c r="F15" s="436">
        <v>51797</v>
      </c>
      <c r="G15" s="412">
        <v>43</v>
      </c>
      <c r="H15" s="419">
        <v>20</v>
      </c>
      <c r="I15" s="17">
        <v>8</v>
      </c>
      <c r="J15" s="18" t="s">
        <v>274</v>
      </c>
      <c r="K15" s="19">
        <v>412</v>
      </c>
      <c r="L15" s="20" t="s">
        <v>609</v>
      </c>
      <c r="M15" s="43" t="s">
        <v>610</v>
      </c>
      <c r="N15" s="43" t="s">
        <v>606</v>
      </c>
      <c r="O15" s="403">
        <v>55517</v>
      </c>
      <c r="P15" s="19">
        <v>7</v>
      </c>
      <c r="T15" s="291"/>
      <c r="U15" s="280"/>
      <c r="Y15" s="411"/>
      <c r="Z15" s="423"/>
    </row>
    <row r="16" spans="1:26" s="13" customFormat="1" ht="27.75" customHeight="1">
      <c r="A16" s="17">
        <v>9</v>
      </c>
      <c r="B16" s="407">
        <v>385</v>
      </c>
      <c r="C16" s="408" t="s">
        <v>566</v>
      </c>
      <c r="D16" s="409" t="s">
        <v>567</v>
      </c>
      <c r="E16" s="409" t="s">
        <v>563</v>
      </c>
      <c r="F16" s="436">
        <v>51981</v>
      </c>
      <c r="G16" s="412">
        <v>42</v>
      </c>
      <c r="H16" s="419" t="s">
        <v>837</v>
      </c>
      <c r="I16" s="17">
        <v>9</v>
      </c>
      <c r="J16" s="18" t="s">
        <v>275</v>
      </c>
      <c r="K16" s="19" t="s">
        <v>837</v>
      </c>
      <c r="L16" s="20" t="s">
        <v>837</v>
      </c>
      <c r="M16" s="43" t="s">
        <v>837</v>
      </c>
      <c r="N16" s="43" t="s">
        <v>837</v>
      </c>
      <c r="O16" s="403"/>
      <c r="P16" s="19"/>
      <c r="T16" s="291"/>
      <c r="U16" s="280"/>
      <c r="Y16" s="411"/>
      <c r="Z16" s="423"/>
    </row>
    <row r="17" spans="1:26" s="13" customFormat="1" ht="27.75" customHeight="1">
      <c r="A17" s="17">
        <v>10</v>
      </c>
      <c r="B17" s="407">
        <v>433</v>
      </c>
      <c r="C17" s="408">
        <v>36770</v>
      </c>
      <c r="D17" s="409" t="s">
        <v>638</v>
      </c>
      <c r="E17" s="409" t="s">
        <v>636</v>
      </c>
      <c r="F17" s="436">
        <v>52007</v>
      </c>
      <c r="G17" s="412">
        <v>42</v>
      </c>
      <c r="H17" s="419" t="s">
        <v>837</v>
      </c>
      <c r="I17" s="17">
        <v>10</v>
      </c>
      <c r="J17" s="18" t="s">
        <v>276</v>
      </c>
      <c r="K17" s="19" t="s">
        <v>837</v>
      </c>
      <c r="L17" s="20" t="s">
        <v>837</v>
      </c>
      <c r="M17" s="43" t="s">
        <v>837</v>
      </c>
      <c r="N17" s="43" t="s">
        <v>837</v>
      </c>
      <c r="O17" s="403"/>
      <c r="P17" s="19"/>
      <c r="T17" s="291"/>
      <c r="U17" s="280"/>
      <c r="Y17" s="411"/>
      <c r="Z17" s="423"/>
    </row>
    <row r="18" spans="1:26" s="13" customFormat="1" ht="27.75" customHeight="1">
      <c r="A18" s="17">
        <v>11</v>
      </c>
      <c r="B18" s="407">
        <v>403</v>
      </c>
      <c r="C18" s="408">
        <v>36535</v>
      </c>
      <c r="D18" s="409" t="s">
        <v>599</v>
      </c>
      <c r="E18" s="409" t="s">
        <v>597</v>
      </c>
      <c r="F18" s="436">
        <v>52484</v>
      </c>
      <c r="G18" s="412">
        <v>39</v>
      </c>
      <c r="H18" s="419" t="s">
        <v>837</v>
      </c>
      <c r="I18" s="17">
        <v>11</v>
      </c>
      <c r="J18" s="18" t="s">
        <v>277</v>
      </c>
      <c r="K18" s="19" t="s">
        <v>837</v>
      </c>
      <c r="L18" s="20" t="s">
        <v>837</v>
      </c>
      <c r="M18" s="43" t="s">
        <v>837</v>
      </c>
      <c r="N18" s="43" t="s">
        <v>837</v>
      </c>
      <c r="O18" s="403"/>
      <c r="P18" s="19"/>
      <c r="T18" s="291"/>
      <c r="U18" s="280"/>
      <c r="Y18" s="411"/>
      <c r="Z18" s="423"/>
    </row>
    <row r="19" spans="1:26" s="13" customFormat="1" ht="27.75" customHeight="1">
      <c r="A19" s="17">
        <v>12</v>
      </c>
      <c r="B19" s="407">
        <v>481</v>
      </c>
      <c r="C19" s="408">
        <v>2000</v>
      </c>
      <c r="D19" s="409" t="s">
        <v>700</v>
      </c>
      <c r="E19" s="409" t="s">
        <v>698</v>
      </c>
      <c r="F19" s="436">
        <v>52484</v>
      </c>
      <c r="G19" s="412">
        <v>39</v>
      </c>
      <c r="H19" s="419" t="s">
        <v>837</v>
      </c>
      <c r="I19" s="17">
        <v>12</v>
      </c>
      <c r="J19" s="18" t="s">
        <v>278</v>
      </c>
      <c r="K19" s="19" t="s">
        <v>837</v>
      </c>
      <c r="L19" s="20" t="s">
        <v>837</v>
      </c>
      <c r="M19" s="43" t="s">
        <v>837</v>
      </c>
      <c r="N19" s="43" t="s">
        <v>837</v>
      </c>
      <c r="O19" s="403"/>
      <c r="P19" s="19"/>
      <c r="T19" s="291"/>
      <c r="U19" s="280"/>
      <c r="Y19" s="411"/>
      <c r="Z19" s="423"/>
    </row>
    <row r="20" spans="1:26" s="13" customFormat="1" ht="27.75" customHeight="1">
      <c r="A20" s="17">
        <v>13</v>
      </c>
      <c r="B20" s="407">
        <v>537</v>
      </c>
      <c r="C20" s="408">
        <v>36951</v>
      </c>
      <c r="D20" s="409" t="s">
        <v>753</v>
      </c>
      <c r="E20" s="409" t="s">
        <v>754</v>
      </c>
      <c r="F20" s="436">
        <v>53010</v>
      </c>
      <c r="G20" s="412"/>
      <c r="H20" s="419" t="s">
        <v>837</v>
      </c>
      <c r="I20" s="467" t="s">
        <v>16</v>
      </c>
      <c r="J20" s="468"/>
      <c r="K20" s="468"/>
      <c r="L20" s="468"/>
      <c r="M20" s="468"/>
      <c r="N20" s="468"/>
      <c r="O20" s="468"/>
      <c r="P20" s="471"/>
      <c r="T20" s="291"/>
      <c r="U20" s="280"/>
      <c r="Y20" s="411"/>
      <c r="Z20" s="423"/>
    </row>
    <row r="21" spans="1:26" s="13" customFormat="1" ht="27.75" customHeight="1">
      <c r="A21" s="17">
        <v>14</v>
      </c>
      <c r="B21" s="407">
        <v>472</v>
      </c>
      <c r="C21" s="408">
        <v>36939</v>
      </c>
      <c r="D21" s="409" t="s">
        <v>691</v>
      </c>
      <c r="E21" s="409" t="s">
        <v>690</v>
      </c>
      <c r="F21" s="436">
        <v>53243</v>
      </c>
      <c r="G21" s="412">
        <v>35</v>
      </c>
      <c r="H21" s="419" t="s">
        <v>837</v>
      </c>
      <c r="I21" s="42" t="s">
        <v>11</v>
      </c>
      <c r="J21" s="42" t="s">
        <v>74</v>
      </c>
      <c r="K21" s="42" t="s">
        <v>73</v>
      </c>
      <c r="L21" s="110" t="s">
        <v>12</v>
      </c>
      <c r="M21" s="111" t="s">
        <v>13</v>
      </c>
      <c r="N21" s="111" t="s">
        <v>177</v>
      </c>
      <c r="O21" s="39" t="s">
        <v>14</v>
      </c>
      <c r="P21" s="42" t="s">
        <v>26</v>
      </c>
      <c r="T21" s="291"/>
      <c r="U21" s="280"/>
      <c r="Y21" s="411"/>
      <c r="Z21" s="423"/>
    </row>
    <row r="22" spans="1:26" s="13" customFormat="1" ht="27.75" customHeight="1">
      <c r="A22" s="17">
        <v>15</v>
      </c>
      <c r="B22" s="407">
        <v>447</v>
      </c>
      <c r="C22" s="408" t="s">
        <v>661</v>
      </c>
      <c r="D22" s="409" t="s">
        <v>662</v>
      </c>
      <c r="E22" s="409" t="s">
        <v>660</v>
      </c>
      <c r="F22" s="436">
        <v>53819</v>
      </c>
      <c r="G22" s="412">
        <v>33</v>
      </c>
      <c r="H22" s="419">
        <v>21</v>
      </c>
      <c r="I22" s="17">
        <v>1</v>
      </c>
      <c r="J22" s="18" t="s">
        <v>279</v>
      </c>
      <c r="K22" s="19">
        <v>438</v>
      </c>
      <c r="L22" s="20">
        <v>36970</v>
      </c>
      <c r="M22" s="43" t="s">
        <v>644</v>
      </c>
      <c r="N22" s="43" t="s">
        <v>645</v>
      </c>
      <c r="O22" s="403">
        <v>55759</v>
      </c>
      <c r="P22" s="19">
        <v>8</v>
      </c>
      <c r="T22" s="291"/>
      <c r="U22" s="280"/>
      <c r="Y22" s="411"/>
      <c r="Z22" s="423"/>
    </row>
    <row r="23" spans="1:26" s="13" customFormat="1" ht="27.75" customHeight="1">
      <c r="A23" s="17">
        <v>16</v>
      </c>
      <c r="B23" s="407">
        <v>456</v>
      </c>
      <c r="C23" s="408">
        <v>36859</v>
      </c>
      <c r="D23" s="409" t="s">
        <v>674</v>
      </c>
      <c r="E23" s="409" t="s">
        <v>673</v>
      </c>
      <c r="F23" s="436">
        <v>53945</v>
      </c>
      <c r="G23" s="412">
        <v>33</v>
      </c>
      <c r="H23" s="419">
        <v>4</v>
      </c>
      <c r="I23" s="17">
        <v>2</v>
      </c>
      <c r="J23" s="18" t="s">
        <v>280</v>
      </c>
      <c r="K23" s="19">
        <v>424</v>
      </c>
      <c r="L23" s="20">
        <v>36892</v>
      </c>
      <c r="M23" s="43" t="s">
        <v>628</v>
      </c>
      <c r="N23" s="43" t="s">
        <v>626</v>
      </c>
      <c r="O23" s="403">
        <v>50249</v>
      </c>
      <c r="P23" s="19">
        <v>2</v>
      </c>
      <c r="T23" s="291"/>
      <c r="U23" s="280"/>
      <c r="Y23" s="411"/>
      <c r="Z23" s="423"/>
    </row>
    <row r="24" spans="1:26" s="13" customFormat="1" ht="27.75" customHeight="1">
      <c r="A24" s="17">
        <v>17</v>
      </c>
      <c r="B24" s="407">
        <v>486</v>
      </c>
      <c r="C24" s="408">
        <v>36636</v>
      </c>
      <c r="D24" s="409" t="s">
        <v>708</v>
      </c>
      <c r="E24" s="409" t="s">
        <v>706</v>
      </c>
      <c r="F24" s="436">
        <v>53952</v>
      </c>
      <c r="G24" s="412">
        <v>33</v>
      </c>
      <c r="H24" s="419">
        <v>3</v>
      </c>
      <c r="I24" s="17">
        <v>3</v>
      </c>
      <c r="J24" s="18" t="s">
        <v>281</v>
      </c>
      <c r="K24" s="19">
        <v>389</v>
      </c>
      <c r="L24" s="20" t="s">
        <v>577</v>
      </c>
      <c r="M24" s="43" t="s">
        <v>578</v>
      </c>
      <c r="N24" s="43" t="s">
        <v>576</v>
      </c>
      <c r="O24" s="403">
        <v>50216</v>
      </c>
      <c r="P24" s="19">
        <v>1</v>
      </c>
      <c r="T24" s="291"/>
      <c r="U24" s="280"/>
      <c r="Y24" s="411"/>
      <c r="Z24" s="423"/>
    </row>
    <row r="25" spans="1:26" s="13" customFormat="1" ht="27.75" customHeight="1">
      <c r="A25" s="17">
        <v>18</v>
      </c>
      <c r="B25" s="407">
        <v>395</v>
      </c>
      <c r="C25" s="408">
        <v>37114</v>
      </c>
      <c r="D25" s="409" t="s">
        <v>591</v>
      </c>
      <c r="E25" s="409" t="s">
        <v>589</v>
      </c>
      <c r="F25" s="436">
        <v>54176</v>
      </c>
      <c r="G25" s="412">
        <v>32</v>
      </c>
      <c r="H25" s="419">
        <v>16</v>
      </c>
      <c r="I25" s="17">
        <v>4</v>
      </c>
      <c r="J25" s="18" t="s">
        <v>282</v>
      </c>
      <c r="K25" s="19">
        <v>456</v>
      </c>
      <c r="L25" s="20">
        <v>36859</v>
      </c>
      <c r="M25" s="43" t="s">
        <v>674</v>
      </c>
      <c r="N25" s="43" t="s">
        <v>673</v>
      </c>
      <c r="O25" s="403">
        <v>53945</v>
      </c>
      <c r="P25" s="19">
        <v>6</v>
      </c>
      <c r="T25" s="291"/>
      <c r="U25" s="280"/>
      <c r="Y25" s="411"/>
      <c r="Z25" s="423"/>
    </row>
    <row r="26" spans="1:26" s="13" customFormat="1" ht="27.75" customHeight="1">
      <c r="A26" s="17">
        <v>19</v>
      </c>
      <c r="B26" s="407">
        <v>375</v>
      </c>
      <c r="C26" s="408">
        <v>36723</v>
      </c>
      <c r="D26" s="409" t="s">
        <v>556</v>
      </c>
      <c r="E26" s="409" t="s">
        <v>555</v>
      </c>
      <c r="F26" s="436">
        <v>55084</v>
      </c>
      <c r="G26" s="412">
        <v>30</v>
      </c>
      <c r="H26" s="419">
        <v>15</v>
      </c>
      <c r="I26" s="17">
        <v>5</v>
      </c>
      <c r="J26" s="18" t="s">
        <v>283</v>
      </c>
      <c r="K26" s="19">
        <v>447</v>
      </c>
      <c r="L26" s="20" t="s">
        <v>661</v>
      </c>
      <c r="M26" s="43" t="s">
        <v>662</v>
      </c>
      <c r="N26" s="43" t="s">
        <v>660</v>
      </c>
      <c r="O26" s="403">
        <v>53819</v>
      </c>
      <c r="P26" s="19">
        <v>5</v>
      </c>
      <c r="T26" s="291"/>
      <c r="U26" s="280"/>
      <c r="Y26" s="411"/>
      <c r="Z26" s="423"/>
    </row>
    <row r="27" spans="1:26" s="13" customFormat="1" ht="27.75" customHeight="1">
      <c r="A27" s="17">
        <v>20</v>
      </c>
      <c r="B27" s="407">
        <v>412</v>
      </c>
      <c r="C27" s="408" t="s">
        <v>609</v>
      </c>
      <c r="D27" s="409" t="s">
        <v>610</v>
      </c>
      <c r="E27" s="409" t="s">
        <v>606</v>
      </c>
      <c r="F27" s="436">
        <v>55517</v>
      </c>
      <c r="G27" s="412">
        <v>29</v>
      </c>
      <c r="H27" s="419">
        <v>12</v>
      </c>
      <c r="I27" s="17">
        <v>6</v>
      </c>
      <c r="J27" s="18" t="s">
        <v>284</v>
      </c>
      <c r="K27" s="19">
        <v>481</v>
      </c>
      <c r="L27" s="20">
        <v>2000</v>
      </c>
      <c r="M27" s="43" t="s">
        <v>700</v>
      </c>
      <c r="N27" s="43" t="s">
        <v>698</v>
      </c>
      <c r="O27" s="403">
        <v>52484</v>
      </c>
      <c r="P27" s="19">
        <v>4</v>
      </c>
      <c r="T27" s="291"/>
      <c r="U27" s="280"/>
      <c r="Y27" s="411"/>
      <c r="Z27" s="423"/>
    </row>
    <row r="28" spans="1:26" s="13" customFormat="1" ht="27.75" customHeight="1">
      <c r="A28" s="17">
        <v>21</v>
      </c>
      <c r="B28" s="407">
        <v>438</v>
      </c>
      <c r="C28" s="408">
        <v>36970</v>
      </c>
      <c r="D28" s="409" t="s">
        <v>644</v>
      </c>
      <c r="E28" s="409" t="s">
        <v>645</v>
      </c>
      <c r="F28" s="436">
        <v>55759</v>
      </c>
      <c r="G28" s="412">
        <v>28</v>
      </c>
      <c r="H28" s="419">
        <v>9</v>
      </c>
      <c r="I28" s="17">
        <v>7</v>
      </c>
      <c r="J28" s="18" t="s">
        <v>285</v>
      </c>
      <c r="K28" s="19">
        <v>385</v>
      </c>
      <c r="L28" s="20" t="s">
        <v>566</v>
      </c>
      <c r="M28" s="43" t="s">
        <v>567</v>
      </c>
      <c r="N28" s="43" t="s">
        <v>563</v>
      </c>
      <c r="O28" s="403">
        <v>51981</v>
      </c>
      <c r="P28" s="19">
        <v>3</v>
      </c>
      <c r="T28" s="291"/>
      <c r="U28" s="280"/>
      <c r="Y28" s="411"/>
      <c r="Z28" s="423"/>
    </row>
    <row r="29" spans="1:26" s="13" customFormat="1" ht="27.75" customHeight="1">
      <c r="A29" s="17">
        <v>22</v>
      </c>
      <c r="B29" s="407">
        <v>466</v>
      </c>
      <c r="C29" s="408">
        <v>36924</v>
      </c>
      <c r="D29" s="409" t="s">
        <v>684</v>
      </c>
      <c r="E29" s="409" t="s">
        <v>682</v>
      </c>
      <c r="F29" s="436">
        <v>60443</v>
      </c>
      <c r="G29" s="412">
        <v>26</v>
      </c>
      <c r="H29" s="419">
        <v>19</v>
      </c>
      <c r="I29" s="17">
        <v>8</v>
      </c>
      <c r="J29" s="18" t="s">
        <v>286</v>
      </c>
      <c r="K29" s="19">
        <v>375</v>
      </c>
      <c r="L29" s="20">
        <v>36723</v>
      </c>
      <c r="M29" s="43" t="s">
        <v>556</v>
      </c>
      <c r="N29" s="43" t="s">
        <v>555</v>
      </c>
      <c r="O29" s="403">
        <v>55084</v>
      </c>
      <c r="P29" s="19">
        <v>7</v>
      </c>
      <c r="T29" s="291"/>
      <c r="U29" s="280"/>
      <c r="Y29" s="411"/>
      <c r="Z29" s="423"/>
    </row>
    <row r="30" spans="1:26" s="13" customFormat="1" ht="27.75" customHeight="1">
      <c r="A30" s="17" t="s">
        <v>552</v>
      </c>
      <c r="B30" s="407">
        <v>534</v>
      </c>
      <c r="C30" s="408">
        <v>37103</v>
      </c>
      <c r="D30" s="409" t="s">
        <v>741</v>
      </c>
      <c r="E30" s="409" t="s">
        <v>742</v>
      </c>
      <c r="F30" s="436" t="s">
        <v>840</v>
      </c>
      <c r="G30" s="412">
        <v>0</v>
      </c>
      <c r="H30" s="419" t="s">
        <v>837</v>
      </c>
      <c r="I30" s="17">
        <v>9</v>
      </c>
      <c r="J30" s="18" t="s">
        <v>287</v>
      </c>
      <c r="K30" s="19" t="s">
        <v>837</v>
      </c>
      <c r="L30" s="20" t="s">
        <v>837</v>
      </c>
      <c r="M30" s="43" t="s">
        <v>837</v>
      </c>
      <c r="N30" s="43" t="s">
        <v>837</v>
      </c>
      <c r="O30" s="403"/>
      <c r="P30" s="19"/>
      <c r="T30" s="291"/>
      <c r="U30" s="280"/>
      <c r="Y30" s="411"/>
      <c r="Z30" s="423"/>
    </row>
    <row r="31" spans="1:26" s="13" customFormat="1" ht="27.75" customHeight="1">
      <c r="A31" s="17" t="s">
        <v>552</v>
      </c>
      <c r="B31" s="407">
        <v>525</v>
      </c>
      <c r="C31" s="408" t="s">
        <v>745</v>
      </c>
      <c r="D31" s="409" t="s">
        <v>746</v>
      </c>
      <c r="E31" s="409" t="s">
        <v>747</v>
      </c>
      <c r="F31" s="436" t="s">
        <v>836</v>
      </c>
      <c r="G31" s="412">
        <v>0</v>
      </c>
      <c r="H31" s="419" t="s">
        <v>837</v>
      </c>
      <c r="I31" s="17">
        <v>10</v>
      </c>
      <c r="J31" s="18" t="s">
        <v>288</v>
      </c>
      <c r="K31" s="19" t="s">
        <v>837</v>
      </c>
      <c r="L31" s="20" t="s">
        <v>837</v>
      </c>
      <c r="M31" s="43" t="s">
        <v>837</v>
      </c>
      <c r="N31" s="43" t="s">
        <v>837</v>
      </c>
      <c r="O31" s="403"/>
      <c r="P31" s="19"/>
      <c r="T31" s="291"/>
      <c r="U31" s="280"/>
      <c r="Y31" s="411"/>
      <c r="Z31" s="423"/>
    </row>
    <row r="32" spans="1:26" s="13" customFormat="1" ht="27.75" customHeight="1">
      <c r="A32" s="17"/>
      <c r="B32" s="407" t="s">
        <v>837</v>
      </c>
      <c r="C32" s="408" t="s">
        <v>837</v>
      </c>
      <c r="D32" s="409" t="s">
        <v>837</v>
      </c>
      <c r="E32" s="409" t="s">
        <v>837</v>
      </c>
      <c r="F32" s="436" t="s">
        <v>837</v>
      </c>
      <c r="G32" s="412">
        <v>0</v>
      </c>
      <c r="H32" s="419" t="s">
        <v>837</v>
      </c>
      <c r="I32" s="17">
        <v>11</v>
      </c>
      <c r="J32" s="18" t="s">
        <v>289</v>
      </c>
      <c r="K32" s="19" t="s">
        <v>837</v>
      </c>
      <c r="L32" s="20" t="s">
        <v>837</v>
      </c>
      <c r="M32" s="43" t="s">
        <v>837</v>
      </c>
      <c r="N32" s="43" t="s">
        <v>837</v>
      </c>
      <c r="O32" s="403"/>
      <c r="P32" s="19"/>
      <c r="T32" s="291"/>
      <c r="U32" s="280"/>
      <c r="Y32" s="411"/>
      <c r="Z32" s="423"/>
    </row>
    <row r="33" spans="1:26" s="13" customFormat="1" ht="27.75" customHeight="1">
      <c r="A33" s="17"/>
      <c r="B33" s="407" t="s">
        <v>837</v>
      </c>
      <c r="C33" s="408" t="s">
        <v>837</v>
      </c>
      <c r="D33" s="409" t="s">
        <v>837</v>
      </c>
      <c r="E33" s="409" t="s">
        <v>837</v>
      </c>
      <c r="F33" s="436" t="s">
        <v>837</v>
      </c>
      <c r="G33" s="412">
        <v>0</v>
      </c>
      <c r="H33" s="419" t="s">
        <v>837</v>
      </c>
      <c r="I33" s="17">
        <v>12</v>
      </c>
      <c r="J33" s="18" t="s">
        <v>290</v>
      </c>
      <c r="K33" s="19" t="s">
        <v>837</v>
      </c>
      <c r="L33" s="20" t="s">
        <v>837</v>
      </c>
      <c r="M33" s="43" t="s">
        <v>837</v>
      </c>
      <c r="N33" s="43" t="s">
        <v>837</v>
      </c>
      <c r="O33" s="403"/>
      <c r="P33" s="19"/>
      <c r="T33" s="291"/>
      <c r="U33" s="280"/>
      <c r="Y33" s="411"/>
      <c r="Z33" s="423"/>
    </row>
    <row r="34" spans="1:26" s="13" customFormat="1" ht="27.75" customHeight="1">
      <c r="A34" s="17"/>
      <c r="B34" s="407" t="s">
        <v>837</v>
      </c>
      <c r="C34" s="408" t="s">
        <v>837</v>
      </c>
      <c r="D34" s="409" t="s">
        <v>837</v>
      </c>
      <c r="E34" s="409" t="s">
        <v>837</v>
      </c>
      <c r="F34" s="436" t="s">
        <v>837</v>
      </c>
      <c r="G34" s="412">
        <v>0</v>
      </c>
      <c r="H34" s="419" t="s">
        <v>837</v>
      </c>
      <c r="I34" s="467" t="s">
        <v>17</v>
      </c>
      <c r="J34" s="468"/>
      <c r="K34" s="468"/>
      <c r="L34" s="468"/>
      <c r="M34" s="468"/>
      <c r="N34" s="468"/>
      <c r="O34" s="468"/>
      <c r="P34" s="471"/>
      <c r="T34" s="291"/>
      <c r="U34" s="280"/>
      <c r="Y34" s="411"/>
      <c r="Z34" s="423"/>
    </row>
    <row r="35" spans="1:26" s="13" customFormat="1" ht="27.75" customHeight="1">
      <c r="A35" s="17"/>
      <c r="B35" s="407" t="s">
        <v>837</v>
      </c>
      <c r="C35" s="408" t="s">
        <v>837</v>
      </c>
      <c r="D35" s="409" t="s">
        <v>837</v>
      </c>
      <c r="E35" s="409" t="s">
        <v>837</v>
      </c>
      <c r="F35" s="436" t="s">
        <v>837</v>
      </c>
      <c r="G35" s="412">
        <v>0</v>
      </c>
      <c r="H35" s="419" t="s">
        <v>837</v>
      </c>
      <c r="I35" s="42" t="s">
        <v>11</v>
      </c>
      <c r="J35" s="42" t="s">
        <v>74</v>
      </c>
      <c r="K35" s="42" t="s">
        <v>73</v>
      </c>
      <c r="L35" s="110" t="s">
        <v>12</v>
      </c>
      <c r="M35" s="111" t="s">
        <v>13</v>
      </c>
      <c r="N35" s="111" t="s">
        <v>177</v>
      </c>
      <c r="O35" s="39" t="s">
        <v>14</v>
      </c>
      <c r="P35" s="42" t="s">
        <v>26</v>
      </c>
      <c r="T35" s="291"/>
      <c r="U35" s="280"/>
      <c r="Y35" s="411"/>
      <c r="Z35" s="423"/>
    </row>
    <row r="36" spans="1:26" s="13" customFormat="1" ht="27.75" customHeight="1">
      <c r="A36" s="17"/>
      <c r="B36" s="407" t="s">
        <v>837</v>
      </c>
      <c r="C36" s="408" t="s">
        <v>837</v>
      </c>
      <c r="D36" s="409" t="s">
        <v>837</v>
      </c>
      <c r="E36" s="409" t="s">
        <v>837</v>
      </c>
      <c r="F36" s="436" t="s">
        <v>837</v>
      </c>
      <c r="G36" s="412">
        <v>0</v>
      </c>
      <c r="H36" s="419">
        <v>2</v>
      </c>
      <c r="I36" s="17">
        <v>1</v>
      </c>
      <c r="J36" s="18" t="s">
        <v>291</v>
      </c>
      <c r="K36" s="19">
        <v>533</v>
      </c>
      <c r="L36" s="20">
        <v>36787</v>
      </c>
      <c r="M36" s="43" t="s">
        <v>739</v>
      </c>
      <c r="N36" s="43" t="s">
        <v>740</v>
      </c>
      <c r="O36" s="403">
        <v>45931</v>
      </c>
      <c r="P36" s="19">
        <v>2</v>
      </c>
      <c r="T36" s="291"/>
      <c r="U36" s="280"/>
      <c r="Y36" s="411"/>
      <c r="Z36" s="423"/>
    </row>
    <row r="37" spans="1:26" s="13" customFormat="1" ht="27.75" customHeight="1">
      <c r="A37" s="17"/>
      <c r="B37" s="407" t="s">
        <v>837</v>
      </c>
      <c r="C37" s="408" t="s">
        <v>837</v>
      </c>
      <c r="D37" s="409" t="s">
        <v>837</v>
      </c>
      <c r="E37" s="409" t="s">
        <v>837</v>
      </c>
      <c r="F37" s="436" t="s">
        <v>837</v>
      </c>
      <c r="G37" s="412">
        <v>0</v>
      </c>
      <c r="H37" s="419">
        <v>7</v>
      </c>
      <c r="I37" s="17">
        <v>2</v>
      </c>
      <c r="J37" s="18" t="s">
        <v>292</v>
      </c>
      <c r="K37" s="19">
        <v>536</v>
      </c>
      <c r="L37" s="20" t="s">
        <v>750</v>
      </c>
      <c r="M37" s="43" t="s">
        <v>751</v>
      </c>
      <c r="N37" s="43" t="s">
        <v>752</v>
      </c>
      <c r="O37" s="403">
        <v>51300</v>
      </c>
      <c r="P37" s="19">
        <v>5</v>
      </c>
      <c r="T37" s="291"/>
      <c r="U37" s="280"/>
      <c r="Y37" s="411"/>
      <c r="Z37" s="423"/>
    </row>
    <row r="38" spans="1:26" s="13" customFormat="1" ht="27.75" customHeight="1">
      <c r="A38" s="17"/>
      <c r="B38" s="407" t="s">
        <v>837</v>
      </c>
      <c r="C38" s="408" t="s">
        <v>837</v>
      </c>
      <c r="D38" s="409" t="s">
        <v>837</v>
      </c>
      <c r="E38" s="409" t="s">
        <v>837</v>
      </c>
      <c r="F38" s="436" t="s">
        <v>837</v>
      </c>
      <c r="G38" s="412">
        <v>0</v>
      </c>
      <c r="H38" s="419">
        <v>24</v>
      </c>
      <c r="I38" s="17">
        <v>3</v>
      </c>
      <c r="J38" s="18" t="s">
        <v>293</v>
      </c>
      <c r="K38" s="19">
        <v>525</v>
      </c>
      <c r="L38" s="20" t="s">
        <v>745</v>
      </c>
      <c r="M38" s="43" t="s">
        <v>746</v>
      </c>
      <c r="N38" s="43" t="s">
        <v>747</v>
      </c>
      <c r="O38" s="403" t="s">
        <v>836</v>
      </c>
      <c r="P38" s="19"/>
      <c r="T38" s="291"/>
      <c r="U38" s="280"/>
      <c r="Y38" s="411"/>
      <c r="Z38" s="423"/>
    </row>
    <row r="39" spans="1:26" s="13" customFormat="1" ht="27.75" customHeight="1">
      <c r="A39" s="17"/>
      <c r="B39" s="407" t="s">
        <v>837</v>
      </c>
      <c r="C39" s="408" t="s">
        <v>837</v>
      </c>
      <c r="D39" s="409" t="s">
        <v>837</v>
      </c>
      <c r="E39" s="409" t="s">
        <v>837</v>
      </c>
      <c r="F39" s="436" t="s">
        <v>837</v>
      </c>
      <c r="G39" s="412">
        <v>0</v>
      </c>
      <c r="H39" s="419">
        <v>1</v>
      </c>
      <c r="I39" s="17">
        <v>4</v>
      </c>
      <c r="J39" s="18" t="s">
        <v>294</v>
      </c>
      <c r="K39" s="19">
        <v>522</v>
      </c>
      <c r="L39" s="20">
        <v>36526</v>
      </c>
      <c r="M39" s="43" t="s">
        <v>737</v>
      </c>
      <c r="N39" s="43" t="s">
        <v>738</v>
      </c>
      <c r="O39" s="403">
        <v>44416</v>
      </c>
      <c r="P39" s="19">
        <v>1</v>
      </c>
      <c r="T39" s="291"/>
      <c r="U39" s="280"/>
      <c r="Y39" s="411"/>
      <c r="Z39" s="423"/>
    </row>
    <row r="40" spans="1:26" s="13" customFormat="1" ht="27.75" customHeight="1">
      <c r="A40" s="17"/>
      <c r="B40" s="407" t="s">
        <v>837</v>
      </c>
      <c r="C40" s="408" t="s">
        <v>837</v>
      </c>
      <c r="D40" s="409" t="s">
        <v>837</v>
      </c>
      <c r="E40" s="409" t="s">
        <v>837</v>
      </c>
      <c r="F40" s="436" t="s">
        <v>837</v>
      </c>
      <c r="G40" s="412">
        <v>0</v>
      </c>
      <c r="H40" s="419">
        <v>5</v>
      </c>
      <c r="I40" s="17">
        <v>5</v>
      </c>
      <c r="J40" s="18" t="s">
        <v>295</v>
      </c>
      <c r="K40" s="19">
        <v>519</v>
      </c>
      <c r="L40" s="20">
        <v>36681</v>
      </c>
      <c r="M40" s="43" t="s">
        <v>743</v>
      </c>
      <c r="N40" s="43" t="s">
        <v>744</v>
      </c>
      <c r="O40" s="403">
        <v>50528</v>
      </c>
      <c r="P40" s="19">
        <v>3</v>
      </c>
      <c r="T40" s="291"/>
      <c r="U40" s="280"/>
      <c r="Y40" s="411"/>
      <c r="Z40" s="423"/>
    </row>
    <row r="41" spans="1:26" s="13" customFormat="1" ht="27.75" customHeight="1">
      <c r="A41" s="17"/>
      <c r="B41" s="407" t="s">
        <v>837</v>
      </c>
      <c r="C41" s="408" t="s">
        <v>837</v>
      </c>
      <c r="D41" s="409" t="s">
        <v>837</v>
      </c>
      <c r="E41" s="409" t="s">
        <v>837</v>
      </c>
      <c r="F41" s="436" t="s">
        <v>837</v>
      </c>
      <c r="G41" s="412">
        <v>0</v>
      </c>
      <c r="H41" s="419">
        <v>6</v>
      </c>
      <c r="I41" s="17">
        <v>6</v>
      </c>
      <c r="J41" s="18" t="s">
        <v>296</v>
      </c>
      <c r="K41" s="19">
        <v>535</v>
      </c>
      <c r="L41" s="20">
        <v>36526</v>
      </c>
      <c r="M41" s="43" t="s">
        <v>748</v>
      </c>
      <c r="N41" s="43" t="s">
        <v>749</v>
      </c>
      <c r="O41" s="403">
        <v>50727</v>
      </c>
      <c r="P41" s="19">
        <v>4</v>
      </c>
      <c r="T41" s="291"/>
      <c r="U41" s="280"/>
      <c r="Y41" s="411"/>
      <c r="Z41" s="423"/>
    </row>
    <row r="42" spans="1:26" s="13" customFormat="1" ht="27.75" customHeight="1">
      <c r="A42" s="17"/>
      <c r="B42" s="407" t="s">
        <v>837</v>
      </c>
      <c r="C42" s="408" t="s">
        <v>837</v>
      </c>
      <c r="D42" s="409" t="s">
        <v>837</v>
      </c>
      <c r="E42" s="409" t="s">
        <v>837</v>
      </c>
      <c r="F42" s="436" t="s">
        <v>837</v>
      </c>
      <c r="G42" s="412">
        <v>0</v>
      </c>
      <c r="H42" s="419">
        <v>13</v>
      </c>
      <c r="I42" s="17">
        <v>7</v>
      </c>
      <c r="J42" s="18" t="s">
        <v>297</v>
      </c>
      <c r="K42" s="19">
        <v>537</v>
      </c>
      <c r="L42" s="20">
        <v>36951</v>
      </c>
      <c r="M42" s="43" t="s">
        <v>753</v>
      </c>
      <c r="N42" s="43" t="s">
        <v>754</v>
      </c>
      <c r="O42" s="403">
        <v>53010</v>
      </c>
      <c r="P42" s="19">
        <v>6</v>
      </c>
      <c r="T42" s="291"/>
      <c r="U42" s="280"/>
      <c r="Y42" s="411"/>
      <c r="Z42" s="423"/>
    </row>
    <row r="43" spans="1:26" s="13" customFormat="1" ht="27.75" customHeight="1">
      <c r="A43" s="17"/>
      <c r="B43" s="407" t="s">
        <v>837</v>
      </c>
      <c r="C43" s="408" t="s">
        <v>837</v>
      </c>
      <c r="D43" s="409" t="s">
        <v>837</v>
      </c>
      <c r="E43" s="409" t="s">
        <v>837</v>
      </c>
      <c r="F43" s="436" t="s">
        <v>837</v>
      </c>
      <c r="G43" s="412">
        <v>0</v>
      </c>
      <c r="H43" s="419">
        <v>23</v>
      </c>
      <c r="I43" s="17">
        <v>8</v>
      </c>
      <c r="J43" s="18" t="s">
        <v>298</v>
      </c>
      <c r="K43" s="19">
        <v>534</v>
      </c>
      <c r="L43" s="20">
        <v>37103</v>
      </c>
      <c r="M43" s="43" t="s">
        <v>741</v>
      </c>
      <c r="N43" s="43" t="s">
        <v>742</v>
      </c>
      <c r="O43" s="403" t="s">
        <v>840</v>
      </c>
      <c r="P43" s="19"/>
      <c r="T43" s="291"/>
      <c r="U43" s="280"/>
      <c r="Y43" s="411"/>
      <c r="Z43" s="423"/>
    </row>
    <row r="44" spans="1:26" s="13" customFormat="1" ht="27.75" customHeight="1">
      <c r="A44" s="17"/>
      <c r="B44" s="407" t="s">
        <v>837</v>
      </c>
      <c r="C44" s="408" t="s">
        <v>837</v>
      </c>
      <c r="D44" s="409" t="s">
        <v>837</v>
      </c>
      <c r="E44" s="409" t="s">
        <v>837</v>
      </c>
      <c r="F44" s="436" t="s">
        <v>837</v>
      </c>
      <c r="G44" s="412">
        <v>0</v>
      </c>
      <c r="H44" s="419" t="s">
        <v>837</v>
      </c>
      <c r="I44" s="17">
        <v>9</v>
      </c>
      <c r="J44" s="18" t="s">
        <v>299</v>
      </c>
      <c r="K44" s="19" t="s">
        <v>837</v>
      </c>
      <c r="L44" s="20" t="s">
        <v>837</v>
      </c>
      <c r="M44" s="43" t="s">
        <v>837</v>
      </c>
      <c r="N44" s="43" t="s">
        <v>837</v>
      </c>
      <c r="O44" s="403"/>
      <c r="P44" s="19"/>
      <c r="T44" s="291"/>
      <c r="U44" s="280"/>
      <c r="Y44" s="411"/>
      <c r="Z44" s="423"/>
    </row>
    <row r="45" spans="1:26" s="13" customFormat="1" ht="27.75" customHeight="1">
      <c r="A45" s="17"/>
      <c r="B45" s="407" t="s">
        <v>837</v>
      </c>
      <c r="C45" s="408" t="s">
        <v>837</v>
      </c>
      <c r="D45" s="409" t="s">
        <v>837</v>
      </c>
      <c r="E45" s="409" t="s">
        <v>837</v>
      </c>
      <c r="F45" s="436" t="s">
        <v>837</v>
      </c>
      <c r="G45" s="412">
        <v>0</v>
      </c>
      <c r="H45" s="419" t="s">
        <v>837</v>
      </c>
      <c r="I45" s="17">
        <v>10</v>
      </c>
      <c r="J45" s="18" t="s">
        <v>300</v>
      </c>
      <c r="K45" s="19" t="s">
        <v>837</v>
      </c>
      <c r="L45" s="20" t="s">
        <v>837</v>
      </c>
      <c r="M45" s="43" t="s">
        <v>837</v>
      </c>
      <c r="N45" s="43" t="s">
        <v>837</v>
      </c>
      <c r="O45" s="403"/>
      <c r="P45" s="19"/>
      <c r="T45" s="291"/>
      <c r="U45" s="280"/>
      <c r="Y45" s="411"/>
      <c r="Z45" s="423"/>
    </row>
    <row r="46" spans="1:26" s="13" customFormat="1" ht="27.75" customHeight="1">
      <c r="A46" s="17"/>
      <c r="B46" s="407" t="s">
        <v>837</v>
      </c>
      <c r="C46" s="408" t="s">
        <v>837</v>
      </c>
      <c r="D46" s="409" t="s">
        <v>837</v>
      </c>
      <c r="E46" s="409" t="s">
        <v>837</v>
      </c>
      <c r="F46" s="436" t="s">
        <v>837</v>
      </c>
      <c r="G46" s="412">
        <v>0</v>
      </c>
      <c r="H46" s="419" t="s">
        <v>837</v>
      </c>
      <c r="I46" s="17">
        <v>11</v>
      </c>
      <c r="J46" s="18" t="s">
        <v>301</v>
      </c>
      <c r="K46" s="19" t="s">
        <v>837</v>
      </c>
      <c r="L46" s="20" t="s">
        <v>837</v>
      </c>
      <c r="M46" s="43" t="s">
        <v>837</v>
      </c>
      <c r="N46" s="43" t="s">
        <v>837</v>
      </c>
      <c r="O46" s="403"/>
      <c r="P46" s="19"/>
      <c r="T46" s="291"/>
      <c r="U46" s="280"/>
      <c r="Y46" s="411"/>
      <c r="Z46" s="423"/>
    </row>
    <row r="47" spans="1:26" s="13" customFormat="1" ht="27.75" customHeight="1">
      <c r="A47" s="17"/>
      <c r="B47" s="407" t="s">
        <v>837</v>
      </c>
      <c r="C47" s="408" t="s">
        <v>837</v>
      </c>
      <c r="D47" s="409" t="s">
        <v>837</v>
      </c>
      <c r="E47" s="409" t="s">
        <v>837</v>
      </c>
      <c r="F47" s="436" t="s">
        <v>837</v>
      </c>
      <c r="G47" s="412">
        <v>0</v>
      </c>
      <c r="H47" s="419" t="s">
        <v>837</v>
      </c>
      <c r="I47" s="17">
        <v>12</v>
      </c>
      <c r="J47" s="18" t="s">
        <v>302</v>
      </c>
      <c r="K47" s="19" t="s">
        <v>837</v>
      </c>
      <c r="L47" s="20" t="s">
        <v>837</v>
      </c>
      <c r="M47" s="43" t="s">
        <v>837</v>
      </c>
      <c r="N47" s="43" t="s">
        <v>837</v>
      </c>
      <c r="O47" s="403"/>
      <c r="P47" s="19"/>
      <c r="T47" s="291"/>
      <c r="U47" s="280"/>
      <c r="Y47" s="411"/>
      <c r="Z47" s="423"/>
    </row>
    <row r="48" spans="1:26" s="13" customFormat="1" ht="18.75" hidden="1" customHeight="1">
      <c r="A48" s="17"/>
      <c r="B48" s="407" t="str">
        <f t="shared" ref="B48:B61" si="0">IFERROR(VLOOKUP($A48,$H$8:$O$45,COLUMN(D41),0),"")</f>
        <v/>
      </c>
      <c r="C48" s="408" t="str">
        <f t="shared" ref="C48:C61" si="1">IFERROR(VLOOKUP($A48,$H$8:$O$45,COLUMN(E41),0),"")</f>
        <v/>
      </c>
      <c r="D48" s="409" t="str">
        <f t="shared" ref="D48:D61" si="2">IFERROR(VLOOKUP($A48,$H$8:$O$45,COLUMN(F43),0),"")</f>
        <v/>
      </c>
      <c r="E48" s="409" t="str">
        <f t="shared" ref="E48:E61" si="3">IFERROR(VLOOKUP($A48,$H$8:$O$45,COLUMN(G43),0),"")</f>
        <v/>
      </c>
      <c r="F48" s="410" t="str">
        <f t="shared" ref="F48:F61" si="4">IFERROR(VLOOKUP($A48,$H$8:$O$45,COLUMN(H42),0),"")</f>
        <v/>
      </c>
      <c r="G48" s="412">
        <f>IF(ISTEXT(F48),0,IFERROR(VLOOKUP(SMALL(PUANLAR!$P$5:$U$104,COUNTIF(PUANLAR!$P$5:$U$104,"&lt;"&amp;F48)+1),PUANLAR!$P$5:$U$104, 4,0)," "))</f>
        <v>0</v>
      </c>
      <c r="H48" s="419" t="str">
        <f>IFERROR(RANK(Z48,$Z$8:$Z$45,ROW(I42))+COUNTIF($Z$8:Z48,Z48)-1,"")</f>
        <v/>
      </c>
      <c r="I48" s="296" t="s">
        <v>42</v>
      </c>
      <c r="J48" s="297"/>
      <c r="K48" s="297"/>
      <c r="L48" s="297"/>
      <c r="M48" s="297"/>
      <c r="N48" s="297"/>
      <c r="O48" s="297"/>
      <c r="P48" s="298"/>
      <c r="T48" s="291"/>
      <c r="U48" s="280"/>
      <c r="Y48" s="411"/>
      <c r="Z48" s="411"/>
    </row>
    <row r="49" spans="1:26" s="13" customFormat="1" ht="24" hidden="1" customHeight="1">
      <c r="A49" s="17"/>
      <c r="B49" s="407" t="str">
        <f t="shared" si="0"/>
        <v/>
      </c>
      <c r="C49" s="408" t="str">
        <f t="shared" si="1"/>
        <v/>
      </c>
      <c r="D49" s="409" t="str">
        <f t="shared" si="2"/>
        <v/>
      </c>
      <c r="E49" s="409" t="str">
        <f t="shared" si="3"/>
        <v/>
      </c>
      <c r="F49" s="410" t="str">
        <f t="shared" si="4"/>
        <v/>
      </c>
      <c r="G49" s="412">
        <f>IF(ISTEXT(F49),0,IFERROR(VLOOKUP(SMALL(PUANLAR!$P$5:$U$104,COUNTIF(PUANLAR!$P$5:$U$104,"&lt;"&amp;F49)+1),PUANLAR!$P$5:$U$104, 4,0)," "))</f>
        <v>0</v>
      </c>
      <c r="H49" s="419" t="str">
        <f>IFERROR(RANK(Z49,$Z$8:$Z$45,ROW(I43))+COUNTIF($Z$8:Z49,Z49)-1,"")</f>
        <v/>
      </c>
      <c r="I49" s="42" t="s">
        <v>11</v>
      </c>
      <c r="J49" s="42" t="s">
        <v>74</v>
      </c>
      <c r="K49" s="42" t="s">
        <v>73</v>
      </c>
      <c r="L49" s="110" t="s">
        <v>12</v>
      </c>
      <c r="M49" s="111" t="s">
        <v>13</v>
      </c>
      <c r="N49" s="111" t="s">
        <v>177</v>
      </c>
      <c r="O49" s="111"/>
      <c r="P49" s="42" t="s">
        <v>26</v>
      </c>
      <c r="T49" s="291"/>
      <c r="U49" s="280"/>
      <c r="Y49" s="411"/>
      <c r="Z49" s="411"/>
    </row>
    <row r="50" spans="1:26" s="13" customFormat="1" ht="18.75" hidden="1" customHeight="1">
      <c r="A50" s="17"/>
      <c r="B50" s="407" t="str">
        <f t="shared" si="0"/>
        <v/>
      </c>
      <c r="C50" s="408" t="str">
        <f t="shared" si="1"/>
        <v/>
      </c>
      <c r="D50" s="409" t="str">
        <f t="shared" si="2"/>
        <v/>
      </c>
      <c r="E50" s="409" t="str">
        <f t="shared" si="3"/>
        <v/>
      </c>
      <c r="F50" s="410" t="str">
        <f t="shared" si="4"/>
        <v/>
      </c>
      <c r="G50" s="412">
        <f>IF(ISTEXT(F50),0,IFERROR(VLOOKUP(SMALL(PUANLAR!$P$5:$U$104,COUNTIF(PUANLAR!$P$5:$U$104,"&lt;"&amp;F50)+1),PUANLAR!$P$5:$U$104, 4,0)," "))</f>
        <v>0</v>
      </c>
      <c r="H50" s="419" t="str">
        <f>IFERROR(RANK(Z50,$Z$8:$Z$45,ROW(I44))+COUNTIF($Z$8:Z50,Z50)-1,"")</f>
        <v/>
      </c>
      <c r="I50" s="17">
        <v>1</v>
      </c>
      <c r="J50" s="18" t="s">
        <v>303</v>
      </c>
      <c r="K50" s="19" t="str">
        <f>IF(ISERROR(VLOOKUP(J50,'KAYIT LİSTESİ'!$B$4:$H$1044,2,0)),"",(VLOOKUP(J50,'KAYIT LİSTESİ'!$B$4:$H$1044,2,0)))</f>
        <v/>
      </c>
      <c r="L50" s="20" t="str">
        <f>IF(ISERROR(VLOOKUP(J50,'KAYIT LİSTESİ'!$B$4:$H$1044,4,0)),"",(VLOOKUP(J50,'KAYIT LİSTESİ'!$B$4:$H$1044,4,0)))</f>
        <v/>
      </c>
      <c r="M50" s="43" t="str">
        <f>IF(ISERROR(VLOOKUP(J50,'KAYIT LİSTESİ'!$B$4:$H$1044,5,0)),"",(VLOOKUP(J50,'KAYIT LİSTESİ'!$B$4:$H$1044,5,0)))</f>
        <v/>
      </c>
      <c r="N50" s="43" t="str">
        <f>IF(ISERROR(VLOOKUP(J50,'KAYIT LİSTESİ'!$B$4:$H$1044,6,0)),"",(VLOOKUP(J50,'KAYIT LİSTESİ'!$B$4:$H$1044,6,0)))</f>
        <v/>
      </c>
      <c r="O50" s="43"/>
      <c r="P50" s="19"/>
      <c r="T50" s="291"/>
      <c r="U50" s="280"/>
      <c r="Y50" s="411"/>
      <c r="Z50" s="411"/>
    </row>
    <row r="51" spans="1:26" s="13" customFormat="1" ht="18.75" hidden="1" customHeight="1">
      <c r="A51" s="17"/>
      <c r="B51" s="407" t="str">
        <f t="shared" si="0"/>
        <v/>
      </c>
      <c r="C51" s="408" t="str">
        <f t="shared" si="1"/>
        <v/>
      </c>
      <c r="D51" s="409" t="str">
        <f t="shared" si="2"/>
        <v/>
      </c>
      <c r="E51" s="409" t="str">
        <f t="shared" si="3"/>
        <v/>
      </c>
      <c r="F51" s="410" t="str">
        <f t="shared" si="4"/>
        <v/>
      </c>
      <c r="G51" s="412">
        <f>IF(ISTEXT(F51),0,IFERROR(VLOOKUP(SMALL(PUANLAR!$P$5:$U$104,COUNTIF(PUANLAR!$P$5:$U$104,"&lt;"&amp;F51)+1),PUANLAR!$P$5:$U$104, 4,0)," "))</f>
        <v>0</v>
      </c>
      <c r="H51" s="419" t="str">
        <f>IFERROR(RANK(Z51,$Z$8:$Z$45,ROW(I45))+COUNTIF($Z$8:Z51,Z51)-1,"")</f>
        <v/>
      </c>
      <c r="I51" s="17">
        <v>2</v>
      </c>
      <c r="J51" s="18" t="s">
        <v>304</v>
      </c>
      <c r="K51" s="19" t="str">
        <f>IF(ISERROR(VLOOKUP(J51,'KAYIT LİSTESİ'!$B$4:$H$1044,2,0)),"",(VLOOKUP(J51,'KAYIT LİSTESİ'!$B$4:$H$1044,2,0)))</f>
        <v/>
      </c>
      <c r="L51" s="20" t="str">
        <f>IF(ISERROR(VLOOKUP(J51,'KAYIT LİSTESİ'!$B$4:$H$1044,4,0)),"",(VLOOKUP(J51,'KAYIT LİSTESİ'!$B$4:$H$1044,4,0)))</f>
        <v/>
      </c>
      <c r="M51" s="43" t="str">
        <f>IF(ISERROR(VLOOKUP(J51,'KAYIT LİSTESİ'!$B$4:$H$1044,5,0)),"",(VLOOKUP(J51,'KAYIT LİSTESİ'!$B$4:$H$1044,5,0)))</f>
        <v/>
      </c>
      <c r="N51" s="43" t="str">
        <f>IF(ISERROR(VLOOKUP(J51,'KAYIT LİSTESİ'!$B$4:$H$1044,6,0)),"",(VLOOKUP(J51,'KAYIT LİSTESİ'!$B$4:$H$1044,6,0)))</f>
        <v/>
      </c>
      <c r="O51" s="43"/>
      <c r="P51" s="19"/>
      <c r="T51" s="291"/>
      <c r="U51" s="280"/>
      <c r="Y51" s="411"/>
      <c r="Z51" s="411"/>
    </row>
    <row r="52" spans="1:26" s="13" customFormat="1" ht="18.75" hidden="1" customHeight="1">
      <c r="A52" s="17"/>
      <c r="B52" s="407" t="str">
        <f t="shared" si="0"/>
        <v/>
      </c>
      <c r="C52" s="408" t="str">
        <f t="shared" si="1"/>
        <v/>
      </c>
      <c r="D52" s="409" t="str">
        <f t="shared" si="2"/>
        <v/>
      </c>
      <c r="E52" s="409" t="str">
        <f t="shared" si="3"/>
        <v/>
      </c>
      <c r="F52" s="410" t="str">
        <f t="shared" si="4"/>
        <v/>
      </c>
      <c r="G52" s="412">
        <f>IF(ISTEXT(F52),0,IFERROR(VLOOKUP(SMALL(PUANLAR!$P$5:$U$104,COUNTIF(PUANLAR!$P$5:$U$104,"&lt;"&amp;F52)+1),PUANLAR!$P$5:$U$104, 4,0)," "))</f>
        <v>0</v>
      </c>
      <c r="H52" s="419" t="str">
        <f>IFERROR(RANK(Z52,$Z$8:$Z$45,ROW(I46))+COUNTIF($Z$8:Z52,Z52)-1,"")</f>
        <v/>
      </c>
      <c r="I52" s="17">
        <v>3</v>
      </c>
      <c r="J52" s="18" t="s">
        <v>305</v>
      </c>
      <c r="K52" s="19" t="str">
        <f>IF(ISERROR(VLOOKUP(J52,'KAYIT LİSTESİ'!$B$4:$H$1044,2,0)),"",(VLOOKUP(J52,'KAYIT LİSTESİ'!$B$4:$H$1044,2,0)))</f>
        <v/>
      </c>
      <c r="L52" s="20" t="str">
        <f>IF(ISERROR(VLOOKUP(J52,'KAYIT LİSTESİ'!$B$4:$H$1044,4,0)),"",(VLOOKUP(J52,'KAYIT LİSTESİ'!$B$4:$H$1044,4,0)))</f>
        <v/>
      </c>
      <c r="M52" s="43" t="str">
        <f>IF(ISERROR(VLOOKUP(J52,'KAYIT LİSTESİ'!$B$4:$H$1044,5,0)),"",(VLOOKUP(J52,'KAYIT LİSTESİ'!$B$4:$H$1044,5,0)))</f>
        <v/>
      </c>
      <c r="N52" s="43" t="str">
        <f>IF(ISERROR(VLOOKUP(J52,'KAYIT LİSTESİ'!$B$4:$H$1044,6,0)),"",(VLOOKUP(J52,'KAYIT LİSTESİ'!$B$4:$H$1044,6,0)))</f>
        <v/>
      </c>
      <c r="O52" s="43"/>
      <c r="P52" s="19"/>
      <c r="T52" s="291"/>
      <c r="U52" s="280"/>
      <c r="Y52" s="411"/>
      <c r="Z52" s="411"/>
    </row>
    <row r="53" spans="1:26" s="13" customFormat="1" ht="18.75" hidden="1" customHeight="1">
      <c r="A53" s="17"/>
      <c r="B53" s="407" t="str">
        <f t="shared" si="0"/>
        <v/>
      </c>
      <c r="C53" s="408" t="str">
        <f t="shared" si="1"/>
        <v/>
      </c>
      <c r="D53" s="409" t="str">
        <f t="shared" si="2"/>
        <v/>
      </c>
      <c r="E53" s="409" t="str">
        <f t="shared" si="3"/>
        <v/>
      </c>
      <c r="F53" s="410" t="str">
        <f t="shared" si="4"/>
        <v/>
      </c>
      <c r="G53" s="412">
        <f>IF(ISTEXT(F53),0,IFERROR(VLOOKUP(SMALL(PUANLAR!$P$5:$U$104,COUNTIF(PUANLAR!$P$5:$U$104,"&lt;"&amp;F53)+1),PUANLAR!$P$5:$U$104, 4,0)," "))</f>
        <v>0</v>
      </c>
      <c r="H53" s="419" t="str">
        <f>IFERROR(RANK(Z53,$Z$8:$Z$45,ROW(I47))+COUNTIF($Z$8:Z53,Z53)-1,"")</f>
        <v/>
      </c>
      <c r="I53" s="17">
        <v>4</v>
      </c>
      <c r="J53" s="18" t="s">
        <v>306</v>
      </c>
      <c r="K53" s="19" t="str">
        <f>IF(ISERROR(VLOOKUP(J53,'KAYIT LİSTESİ'!$B$4:$H$1044,2,0)),"",(VLOOKUP(J53,'KAYIT LİSTESİ'!$B$4:$H$1044,2,0)))</f>
        <v/>
      </c>
      <c r="L53" s="20" t="str">
        <f>IF(ISERROR(VLOOKUP(J53,'KAYIT LİSTESİ'!$B$4:$H$1044,4,0)),"",(VLOOKUP(J53,'KAYIT LİSTESİ'!$B$4:$H$1044,4,0)))</f>
        <v/>
      </c>
      <c r="M53" s="43" t="str">
        <f>IF(ISERROR(VLOOKUP(J53,'KAYIT LİSTESİ'!$B$4:$H$1044,5,0)),"",(VLOOKUP(J53,'KAYIT LİSTESİ'!$B$4:$H$1044,5,0)))</f>
        <v/>
      </c>
      <c r="N53" s="43" t="str">
        <f>IF(ISERROR(VLOOKUP(J53,'KAYIT LİSTESİ'!$B$4:$H$1044,6,0)),"",(VLOOKUP(J53,'KAYIT LİSTESİ'!$B$4:$H$1044,6,0)))</f>
        <v/>
      </c>
      <c r="O53" s="43"/>
      <c r="P53" s="19"/>
      <c r="T53" s="291"/>
      <c r="U53" s="280"/>
      <c r="Y53" s="411"/>
      <c r="Z53" s="411"/>
    </row>
    <row r="54" spans="1:26" s="13" customFormat="1" ht="18.75" hidden="1" customHeight="1">
      <c r="A54" s="17"/>
      <c r="B54" s="407" t="str">
        <f t="shared" si="0"/>
        <v/>
      </c>
      <c r="C54" s="408" t="str">
        <f t="shared" si="1"/>
        <v/>
      </c>
      <c r="D54" s="409" t="str">
        <f t="shared" si="2"/>
        <v/>
      </c>
      <c r="E54" s="409" t="str">
        <f t="shared" si="3"/>
        <v/>
      </c>
      <c r="F54" s="410" t="str">
        <f t="shared" si="4"/>
        <v/>
      </c>
      <c r="G54" s="412">
        <f>IF(ISTEXT(F54),0,IFERROR(VLOOKUP(SMALL(PUANLAR!$P$5:$U$104,COUNTIF(PUANLAR!$P$5:$U$104,"&lt;"&amp;F54)+1),PUANLAR!$P$5:$U$104, 4,0)," "))</f>
        <v>0</v>
      </c>
      <c r="H54" s="419" t="str">
        <f>IFERROR(RANK(Z54,$Z$8:$Z$45,ROW(I48))+COUNTIF($Z$8:Z54,Z54)-1,"")</f>
        <v/>
      </c>
      <c r="I54" s="17">
        <v>5</v>
      </c>
      <c r="J54" s="18" t="s">
        <v>307</v>
      </c>
      <c r="K54" s="19" t="str">
        <f>IF(ISERROR(VLOOKUP(J54,'KAYIT LİSTESİ'!$B$4:$H$1044,2,0)),"",(VLOOKUP(J54,'KAYIT LİSTESİ'!$B$4:$H$1044,2,0)))</f>
        <v/>
      </c>
      <c r="L54" s="20" t="str">
        <f>IF(ISERROR(VLOOKUP(J54,'KAYIT LİSTESİ'!$B$4:$H$1044,4,0)),"",(VLOOKUP(J54,'KAYIT LİSTESİ'!$B$4:$H$1044,4,0)))</f>
        <v/>
      </c>
      <c r="M54" s="43" t="str">
        <f>IF(ISERROR(VLOOKUP(J54,'KAYIT LİSTESİ'!$B$4:$H$1044,5,0)),"",(VLOOKUP(J54,'KAYIT LİSTESİ'!$B$4:$H$1044,5,0)))</f>
        <v/>
      </c>
      <c r="N54" s="43" t="str">
        <f>IF(ISERROR(VLOOKUP(J54,'KAYIT LİSTESİ'!$B$4:$H$1044,6,0)),"",(VLOOKUP(J54,'KAYIT LİSTESİ'!$B$4:$H$1044,6,0)))</f>
        <v/>
      </c>
      <c r="O54" s="43"/>
      <c r="P54" s="19"/>
      <c r="T54" s="291"/>
      <c r="U54" s="280"/>
      <c r="Y54" s="411"/>
      <c r="Z54" s="411"/>
    </row>
    <row r="55" spans="1:26" s="13" customFormat="1" ht="18.75" hidden="1" customHeight="1">
      <c r="A55" s="17"/>
      <c r="B55" s="407" t="str">
        <f t="shared" si="0"/>
        <v/>
      </c>
      <c r="C55" s="408" t="str">
        <f t="shared" si="1"/>
        <v/>
      </c>
      <c r="D55" s="409" t="str">
        <f t="shared" si="2"/>
        <v/>
      </c>
      <c r="E55" s="409" t="str">
        <f t="shared" si="3"/>
        <v/>
      </c>
      <c r="F55" s="410" t="str">
        <f t="shared" si="4"/>
        <v/>
      </c>
      <c r="G55" s="412">
        <f>IF(ISTEXT(F55),0,IFERROR(VLOOKUP(SMALL(PUANLAR!$P$5:$U$104,COUNTIF(PUANLAR!$P$5:$U$104,"&lt;"&amp;F55)+1),PUANLAR!$P$5:$U$104, 4,0)," "))</f>
        <v>0</v>
      </c>
      <c r="H55" s="419" t="str">
        <f>IFERROR(RANK(Z55,$Z$8:$Z$45,ROW(I49))+COUNTIF($Z$8:Z55,Z55)-1,"")</f>
        <v/>
      </c>
      <c r="I55" s="17">
        <v>6</v>
      </c>
      <c r="J55" s="18" t="s">
        <v>308</v>
      </c>
      <c r="K55" s="19" t="str">
        <f>IF(ISERROR(VLOOKUP(J55,'KAYIT LİSTESİ'!$B$4:$H$1044,2,0)),"",(VLOOKUP(J55,'KAYIT LİSTESİ'!$B$4:$H$1044,2,0)))</f>
        <v/>
      </c>
      <c r="L55" s="20" t="str">
        <f>IF(ISERROR(VLOOKUP(J55,'KAYIT LİSTESİ'!$B$4:$H$1044,4,0)),"",(VLOOKUP(J55,'KAYIT LİSTESİ'!$B$4:$H$1044,4,0)))</f>
        <v/>
      </c>
      <c r="M55" s="43" t="str">
        <f>IF(ISERROR(VLOOKUP(J55,'KAYIT LİSTESİ'!$B$4:$H$1044,5,0)),"",(VLOOKUP(J55,'KAYIT LİSTESİ'!$B$4:$H$1044,5,0)))</f>
        <v/>
      </c>
      <c r="N55" s="43" t="str">
        <f>IF(ISERROR(VLOOKUP(J55,'KAYIT LİSTESİ'!$B$4:$H$1044,6,0)),"",(VLOOKUP(J55,'KAYIT LİSTESİ'!$B$4:$H$1044,6,0)))</f>
        <v/>
      </c>
      <c r="O55" s="43"/>
      <c r="P55" s="19"/>
      <c r="T55" s="291"/>
      <c r="U55" s="280"/>
      <c r="Y55" s="411"/>
      <c r="Z55" s="411"/>
    </row>
    <row r="56" spans="1:26" s="13" customFormat="1" ht="18.75" hidden="1" customHeight="1">
      <c r="A56" s="17"/>
      <c r="B56" s="407" t="str">
        <f t="shared" si="0"/>
        <v/>
      </c>
      <c r="C56" s="408" t="str">
        <f t="shared" si="1"/>
        <v/>
      </c>
      <c r="D56" s="409" t="str">
        <f t="shared" si="2"/>
        <v/>
      </c>
      <c r="E56" s="409" t="str">
        <f t="shared" si="3"/>
        <v/>
      </c>
      <c r="F56" s="410" t="str">
        <f t="shared" si="4"/>
        <v/>
      </c>
      <c r="G56" s="412">
        <f>IF(ISTEXT(F56),0,IFERROR(VLOOKUP(SMALL(PUANLAR!$P$5:$U$104,COUNTIF(PUANLAR!$P$5:$U$104,"&lt;"&amp;F56)+1),PUANLAR!$P$5:$U$104, 4,0)," "))</f>
        <v>0</v>
      </c>
      <c r="H56" s="419" t="str">
        <f>IFERROR(RANK(Z56,$Z$8:$Z$45,ROW(I50))+COUNTIF($Z$8:Z56,Z56)-1,"")</f>
        <v/>
      </c>
      <c r="I56" s="17">
        <v>7</v>
      </c>
      <c r="J56" s="18" t="s">
        <v>309</v>
      </c>
      <c r="K56" s="19" t="str">
        <f>IF(ISERROR(VLOOKUP(J56,'KAYIT LİSTESİ'!$B$4:$H$1044,2,0)),"",(VLOOKUP(J56,'KAYIT LİSTESİ'!$B$4:$H$1044,2,0)))</f>
        <v/>
      </c>
      <c r="L56" s="20" t="str">
        <f>IF(ISERROR(VLOOKUP(J56,'KAYIT LİSTESİ'!$B$4:$H$1044,4,0)),"",(VLOOKUP(J56,'KAYIT LİSTESİ'!$B$4:$H$1044,4,0)))</f>
        <v/>
      </c>
      <c r="M56" s="43" t="str">
        <f>IF(ISERROR(VLOOKUP(J56,'KAYIT LİSTESİ'!$B$4:$H$1044,5,0)),"",(VLOOKUP(J56,'KAYIT LİSTESİ'!$B$4:$H$1044,5,0)))</f>
        <v/>
      </c>
      <c r="N56" s="43" t="str">
        <f>IF(ISERROR(VLOOKUP(J56,'KAYIT LİSTESİ'!$B$4:$H$1044,6,0)),"",(VLOOKUP(J56,'KAYIT LİSTESİ'!$B$4:$H$1044,6,0)))</f>
        <v/>
      </c>
      <c r="O56" s="43"/>
      <c r="P56" s="19"/>
      <c r="T56" s="291"/>
      <c r="U56" s="280"/>
      <c r="Y56" s="411"/>
      <c r="Z56" s="411"/>
    </row>
    <row r="57" spans="1:26" s="13" customFormat="1" ht="18.75" hidden="1" customHeight="1">
      <c r="A57" s="17"/>
      <c r="B57" s="407" t="str">
        <f t="shared" si="0"/>
        <v/>
      </c>
      <c r="C57" s="408" t="str">
        <f t="shared" si="1"/>
        <v/>
      </c>
      <c r="D57" s="409" t="str">
        <f t="shared" si="2"/>
        <v/>
      </c>
      <c r="E57" s="409" t="str">
        <f t="shared" si="3"/>
        <v/>
      </c>
      <c r="F57" s="410" t="str">
        <f t="shared" si="4"/>
        <v/>
      </c>
      <c r="G57" s="412">
        <f>IF(ISTEXT(F57),0,IFERROR(VLOOKUP(SMALL(PUANLAR!$P$5:$U$104,COUNTIF(PUANLAR!$P$5:$U$104,"&lt;"&amp;F57)+1),PUANLAR!$P$5:$U$104, 4,0)," "))</f>
        <v>0</v>
      </c>
      <c r="H57" s="419" t="str">
        <f>IFERROR(RANK(Z57,$Z$8:$Z$45,ROW(I51))+COUNTIF($Z$8:Z57,Z57)-1,"")</f>
        <v/>
      </c>
      <c r="I57" s="17">
        <v>8</v>
      </c>
      <c r="J57" s="18" t="s">
        <v>310</v>
      </c>
      <c r="K57" s="19" t="str">
        <f>IF(ISERROR(VLOOKUP(J57,'KAYIT LİSTESİ'!$B$4:$H$1044,2,0)),"",(VLOOKUP(J57,'KAYIT LİSTESİ'!$B$4:$H$1044,2,0)))</f>
        <v/>
      </c>
      <c r="L57" s="20" t="str">
        <f>IF(ISERROR(VLOOKUP(J57,'KAYIT LİSTESİ'!$B$4:$H$1044,4,0)),"",(VLOOKUP(J57,'KAYIT LİSTESİ'!$B$4:$H$1044,4,0)))</f>
        <v/>
      </c>
      <c r="M57" s="43" t="str">
        <f>IF(ISERROR(VLOOKUP(J57,'KAYIT LİSTESİ'!$B$4:$H$1044,5,0)),"",(VLOOKUP(J57,'KAYIT LİSTESİ'!$B$4:$H$1044,5,0)))</f>
        <v/>
      </c>
      <c r="N57" s="43" t="str">
        <f>IF(ISERROR(VLOOKUP(J57,'KAYIT LİSTESİ'!$B$4:$H$1044,6,0)),"",(VLOOKUP(J57,'KAYIT LİSTESİ'!$B$4:$H$1044,6,0)))</f>
        <v/>
      </c>
      <c r="O57" s="43"/>
      <c r="P57" s="19"/>
      <c r="T57" s="291"/>
      <c r="U57" s="280"/>
      <c r="Y57" s="411"/>
      <c r="Z57" s="411"/>
    </row>
    <row r="58" spans="1:26" s="13" customFormat="1" ht="18.75" hidden="1" customHeight="1">
      <c r="A58" s="17"/>
      <c r="B58" s="407" t="str">
        <f t="shared" si="0"/>
        <v/>
      </c>
      <c r="C58" s="408" t="str">
        <f t="shared" si="1"/>
        <v/>
      </c>
      <c r="D58" s="409" t="str">
        <f t="shared" si="2"/>
        <v/>
      </c>
      <c r="E58" s="409" t="str">
        <f t="shared" si="3"/>
        <v/>
      </c>
      <c r="F58" s="410" t="str">
        <f t="shared" si="4"/>
        <v/>
      </c>
      <c r="G58" s="412">
        <f>IF(ISTEXT(F58),0,IFERROR(VLOOKUP(SMALL(PUANLAR!$P$5:$U$104,COUNTIF(PUANLAR!$P$5:$U$104,"&lt;"&amp;F58)+1),PUANLAR!$P$5:$U$104, 4,0)," "))</f>
        <v>0</v>
      </c>
      <c r="H58" s="419" t="str">
        <f>IFERROR(RANK(Z58,$Z$8:$Z$45,ROW(I52))+COUNTIF($Z$8:Z58,Z58)-1,"")</f>
        <v/>
      </c>
      <c r="I58" s="17">
        <v>9</v>
      </c>
      <c r="J58" s="18" t="s">
        <v>311</v>
      </c>
      <c r="K58" s="19" t="str">
        <f>IF(ISERROR(VLOOKUP(J58,'KAYIT LİSTESİ'!$B$4:$H$1044,2,0)),"",(VLOOKUP(J58,'KAYIT LİSTESİ'!$B$4:$H$1044,2,0)))</f>
        <v/>
      </c>
      <c r="L58" s="20" t="str">
        <f>IF(ISERROR(VLOOKUP(J58,'KAYIT LİSTESİ'!$B$4:$H$1044,4,0)),"",(VLOOKUP(J58,'KAYIT LİSTESİ'!$B$4:$H$1044,4,0)))</f>
        <v/>
      </c>
      <c r="M58" s="43" t="str">
        <f>IF(ISERROR(VLOOKUP(J58,'KAYIT LİSTESİ'!$B$4:$H$1044,5,0)),"",(VLOOKUP(J58,'KAYIT LİSTESİ'!$B$4:$H$1044,5,0)))</f>
        <v/>
      </c>
      <c r="N58" s="43" t="str">
        <f>IF(ISERROR(VLOOKUP(J58,'KAYIT LİSTESİ'!$B$4:$H$1044,6,0)),"",(VLOOKUP(J58,'KAYIT LİSTESİ'!$B$4:$H$1044,6,0)))</f>
        <v/>
      </c>
      <c r="O58" s="43"/>
      <c r="P58" s="19"/>
      <c r="T58" s="291"/>
      <c r="U58" s="280"/>
      <c r="Y58" s="411"/>
      <c r="Z58" s="411"/>
    </row>
    <row r="59" spans="1:26" s="13" customFormat="1" ht="18.75" hidden="1" customHeight="1">
      <c r="A59" s="17"/>
      <c r="B59" s="407" t="str">
        <f t="shared" si="0"/>
        <v/>
      </c>
      <c r="C59" s="408" t="str">
        <f t="shared" si="1"/>
        <v/>
      </c>
      <c r="D59" s="409" t="str">
        <f t="shared" si="2"/>
        <v/>
      </c>
      <c r="E59" s="409" t="str">
        <f t="shared" si="3"/>
        <v/>
      </c>
      <c r="F59" s="410" t="str">
        <f t="shared" si="4"/>
        <v/>
      </c>
      <c r="G59" s="412">
        <f>IF(ISTEXT(F59),0,IFERROR(VLOOKUP(SMALL(PUANLAR!$P$5:$U$104,COUNTIF(PUANLAR!$P$5:$U$104,"&lt;"&amp;F59)+1),PUANLAR!$P$5:$U$104, 4,0)," "))</f>
        <v>0</v>
      </c>
      <c r="H59" s="419" t="str">
        <f>IFERROR(RANK(Z59,$Z$8:$Z$45,ROW(I53))+COUNTIF($Z$8:Z59,Z59)-1,"")</f>
        <v/>
      </c>
      <c r="I59" s="17">
        <v>10</v>
      </c>
      <c r="J59" s="18" t="s">
        <v>312</v>
      </c>
      <c r="K59" s="19" t="str">
        <f>IF(ISERROR(VLOOKUP(J59,'KAYIT LİSTESİ'!$B$4:$H$1044,2,0)),"",(VLOOKUP(J59,'KAYIT LİSTESİ'!$B$4:$H$1044,2,0)))</f>
        <v/>
      </c>
      <c r="L59" s="20" t="str">
        <f>IF(ISERROR(VLOOKUP(J59,'KAYIT LİSTESİ'!$B$4:$H$1044,4,0)),"",(VLOOKUP(J59,'KAYIT LİSTESİ'!$B$4:$H$1044,4,0)))</f>
        <v/>
      </c>
      <c r="M59" s="43" t="str">
        <f>IF(ISERROR(VLOOKUP(J59,'KAYIT LİSTESİ'!$B$4:$H$1044,5,0)),"",(VLOOKUP(J59,'KAYIT LİSTESİ'!$B$4:$H$1044,5,0)))</f>
        <v/>
      </c>
      <c r="N59" s="43" t="str">
        <f>IF(ISERROR(VLOOKUP(J59,'KAYIT LİSTESİ'!$B$4:$H$1044,6,0)),"",(VLOOKUP(J59,'KAYIT LİSTESİ'!$B$4:$H$1044,6,0)))</f>
        <v/>
      </c>
      <c r="O59" s="43"/>
      <c r="P59" s="19"/>
      <c r="T59" s="291"/>
      <c r="U59" s="280"/>
      <c r="Y59" s="411"/>
      <c r="Z59" s="411"/>
    </row>
    <row r="60" spans="1:26" s="13" customFormat="1" ht="18.75" hidden="1" customHeight="1">
      <c r="A60" s="17"/>
      <c r="B60" s="407" t="str">
        <f t="shared" si="0"/>
        <v/>
      </c>
      <c r="C60" s="408" t="str">
        <f t="shared" si="1"/>
        <v/>
      </c>
      <c r="D60" s="409" t="str">
        <f t="shared" si="2"/>
        <v/>
      </c>
      <c r="E60" s="409" t="str">
        <f t="shared" si="3"/>
        <v/>
      </c>
      <c r="F60" s="410" t="str">
        <f t="shared" si="4"/>
        <v/>
      </c>
      <c r="G60" s="412">
        <f>IF(ISTEXT(F60),0,IFERROR(VLOOKUP(SMALL(PUANLAR!$P$5:$U$104,COUNTIF(PUANLAR!$P$5:$U$104,"&lt;"&amp;F60)+1),PUANLAR!$P$5:$U$104, 4,0)," "))</f>
        <v>0</v>
      </c>
      <c r="H60" s="419" t="str">
        <f>IFERROR(RANK(Z60,$Z$8:$Z$45,ROW(I54))+COUNTIF($Z$8:Z60,Z60)-1,"")</f>
        <v/>
      </c>
      <c r="I60" s="17">
        <v>11</v>
      </c>
      <c r="J60" s="18" t="s">
        <v>313</v>
      </c>
      <c r="K60" s="19" t="str">
        <f>IF(ISERROR(VLOOKUP(J60,'KAYIT LİSTESİ'!$B$4:$H$1044,2,0)),"",(VLOOKUP(J60,'KAYIT LİSTESİ'!$B$4:$H$1044,2,0)))</f>
        <v/>
      </c>
      <c r="L60" s="20" t="str">
        <f>IF(ISERROR(VLOOKUP(J60,'KAYIT LİSTESİ'!$B$4:$H$1044,4,0)),"",(VLOOKUP(J60,'KAYIT LİSTESİ'!$B$4:$H$1044,4,0)))</f>
        <v/>
      </c>
      <c r="M60" s="43" t="str">
        <f>IF(ISERROR(VLOOKUP(J60,'KAYIT LİSTESİ'!$B$4:$H$1044,5,0)),"",(VLOOKUP(J60,'KAYIT LİSTESİ'!$B$4:$H$1044,5,0)))</f>
        <v/>
      </c>
      <c r="N60" s="43" t="str">
        <f>IF(ISERROR(VLOOKUP(J60,'KAYIT LİSTESİ'!$B$4:$H$1044,6,0)),"",(VLOOKUP(J60,'KAYIT LİSTESİ'!$B$4:$H$1044,6,0)))</f>
        <v/>
      </c>
      <c r="O60" s="43"/>
      <c r="P60" s="19"/>
      <c r="T60" s="291"/>
      <c r="U60" s="280"/>
      <c r="Y60" s="411"/>
      <c r="Z60" s="411"/>
    </row>
    <row r="61" spans="1:26" s="13" customFormat="1" ht="18.75" hidden="1" customHeight="1">
      <c r="A61" s="17"/>
      <c r="B61" s="407" t="str">
        <f t="shared" si="0"/>
        <v/>
      </c>
      <c r="C61" s="408" t="str">
        <f t="shared" si="1"/>
        <v/>
      </c>
      <c r="D61" s="409" t="str">
        <f t="shared" si="2"/>
        <v/>
      </c>
      <c r="E61" s="409" t="str">
        <f t="shared" si="3"/>
        <v/>
      </c>
      <c r="F61" s="410" t="str">
        <f t="shared" si="4"/>
        <v/>
      </c>
      <c r="G61" s="412">
        <f>IF(ISTEXT(F61),0,IFERROR(VLOOKUP(SMALL(PUANLAR!$P$5:$U$104,COUNTIF(PUANLAR!$P$5:$U$104,"&lt;"&amp;F61)+1),PUANLAR!$P$5:$U$104, 4,0)," "))</f>
        <v>0</v>
      </c>
      <c r="H61" s="419" t="str">
        <f>IFERROR(RANK(Z61,$Z$8:$Z$45,ROW(I55))+COUNTIF($Z$8:Z61,Z61)-1,"")</f>
        <v/>
      </c>
      <c r="I61" s="17">
        <v>12</v>
      </c>
      <c r="J61" s="18" t="s">
        <v>314</v>
      </c>
      <c r="K61" s="19" t="str">
        <f>IF(ISERROR(VLOOKUP(J61,'KAYIT LİSTESİ'!$B$4:$H$1044,2,0)),"",(VLOOKUP(J61,'KAYIT LİSTESİ'!$B$4:$H$1044,2,0)))</f>
        <v/>
      </c>
      <c r="L61" s="20" t="str">
        <f>IF(ISERROR(VLOOKUP(J61,'KAYIT LİSTESİ'!$B$4:$H$1044,4,0)),"",(VLOOKUP(J61,'KAYIT LİSTESİ'!$B$4:$H$1044,4,0)))</f>
        <v/>
      </c>
      <c r="M61" s="43" t="str">
        <f>IF(ISERROR(VLOOKUP(J61,'KAYIT LİSTESİ'!$B$4:$H$1044,5,0)),"",(VLOOKUP(J61,'KAYIT LİSTESİ'!$B$4:$H$1044,5,0)))</f>
        <v/>
      </c>
      <c r="N61" s="43" t="str">
        <f>IF(ISERROR(VLOOKUP(J61,'KAYIT LİSTESİ'!$B$4:$H$1044,6,0)),"",(VLOOKUP(J61,'KAYIT LİSTESİ'!$B$4:$H$1044,6,0)))</f>
        <v/>
      </c>
      <c r="O61" s="43"/>
      <c r="P61" s="19"/>
      <c r="T61" s="291"/>
      <c r="U61" s="280"/>
      <c r="Y61" s="411"/>
      <c r="Z61" s="411"/>
    </row>
    <row r="62" spans="1:26" ht="7.5" customHeight="1">
      <c r="A62" s="29"/>
      <c r="B62" s="29"/>
      <c r="C62" s="30"/>
      <c r="D62" s="50"/>
      <c r="E62" s="31"/>
      <c r="F62" s="178"/>
      <c r="G62" s="413"/>
      <c r="I62" s="33"/>
      <c r="J62" s="34"/>
      <c r="K62" s="35"/>
      <c r="L62" s="36"/>
      <c r="M62" s="46"/>
      <c r="N62" s="46"/>
      <c r="O62" s="46"/>
      <c r="P62" s="35"/>
    </row>
    <row r="63" spans="1:26" ht="14.25" customHeight="1">
      <c r="A63" s="25" t="s">
        <v>18</v>
      </c>
      <c r="B63" s="25"/>
      <c r="C63" s="25"/>
      <c r="D63" s="51"/>
      <c r="E63" s="44" t="s">
        <v>0</v>
      </c>
      <c r="F63" s="179" t="s">
        <v>1</v>
      </c>
      <c r="G63" s="414"/>
      <c r="H63" s="434" t="s">
        <v>2</v>
      </c>
      <c r="I63" s="26"/>
      <c r="J63" s="26"/>
      <c r="K63" s="26"/>
      <c r="M63" s="47" t="s">
        <v>3</v>
      </c>
      <c r="N63" s="48" t="s">
        <v>3</v>
      </c>
      <c r="O63" s="48"/>
      <c r="P63" s="25"/>
      <c r="Q63" s="27"/>
    </row>
    <row r="64" spans="1:26">
      <c r="G64" s="415"/>
    </row>
    <row r="65" spans="7:7">
      <c r="G65" s="415"/>
    </row>
    <row r="66" spans="7:7">
      <c r="G66" s="415"/>
    </row>
    <row r="67" spans="7:7">
      <c r="G67" s="415"/>
    </row>
    <row r="68" spans="7:7">
      <c r="G68" s="415"/>
    </row>
    <row r="69" spans="7:7">
      <c r="G69" s="415"/>
    </row>
    <row r="70" spans="7:7">
      <c r="G70" s="415"/>
    </row>
    <row r="71" spans="7:7">
      <c r="G71" s="415"/>
    </row>
    <row r="72" spans="7:7">
      <c r="G72" s="415"/>
    </row>
    <row r="73" spans="7:7">
      <c r="G73" s="415"/>
    </row>
    <row r="74" spans="7:7">
      <c r="G74" s="415"/>
    </row>
    <row r="75" spans="7:7">
      <c r="G75" s="415"/>
    </row>
    <row r="76" spans="7:7">
      <c r="G76" s="415"/>
    </row>
    <row r="77" spans="7:7">
      <c r="G77" s="415"/>
    </row>
    <row r="78" spans="7:7">
      <c r="G78" s="415"/>
    </row>
    <row r="79" spans="7:7">
      <c r="G79" s="415"/>
    </row>
    <row r="80" spans="7:7">
      <c r="G80" s="415"/>
    </row>
    <row r="81" spans="7:7">
      <c r="G81" s="415"/>
    </row>
    <row r="82" spans="7:7">
      <c r="G82" s="415"/>
    </row>
    <row r="83" spans="7:7">
      <c r="G83" s="415"/>
    </row>
    <row r="84" spans="7:7">
      <c r="G84" s="415"/>
    </row>
    <row r="85" spans="7:7">
      <c r="G85" s="415"/>
    </row>
    <row r="86" spans="7:7">
      <c r="G86" s="415"/>
    </row>
    <row r="87" spans="7:7">
      <c r="G87" s="415"/>
    </row>
    <row r="88" spans="7:7">
      <c r="G88" s="415"/>
    </row>
    <row r="89" spans="7:7">
      <c r="G89" s="415"/>
    </row>
    <row r="90" spans="7:7">
      <c r="G90" s="415"/>
    </row>
    <row r="91" spans="7:7">
      <c r="G91" s="415"/>
    </row>
    <row r="92" spans="7:7">
      <c r="G92" s="415"/>
    </row>
    <row r="93" spans="7:7">
      <c r="G93" s="415"/>
    </row>
    <row r="94" spans="7:7">
      <c r="G94" s="415"/>
    </row>
    <row r="95" spans="7:7">
      <c r="G95" s="415"/>
    </row>
    <row r="96" spans="7:7">
      <c r="G96" s="415"/>
    </row>
    <row r="97" spans="7:21">
      <c r="G97" s="415"/>
    </row>
    <row r="101" spans="7:21">
      <c r="T101" s="311"/>
      <c r="U101" s="310"/>
    </row>
    <row r="65512" spans="1:9">
      <c r="A65512" s="22" t="s">
        <v>547</v>
      </c>
      <c r="B65512" s="22" t="s">
        <v>547</v>
      </c>
      <c r="C65512" s="22" t="s">
        <v>547</v>
      </c>
      <c r="D65512" s="22" t="s">
        <v>547</v>
      </c>
      <c r="E65512" s="22" t="s">
        <v>547</v>
      </c>
      <c r="F65512" s="22" t="s">
        <v>547</v>
      </c>
      <c r="G65512" s="22" t="s">
        <v>547</v>
      </c>
      <c r="H65512" s="435" t="s">
        <v>547</v>
      </c>
      <c r="I65512" s="22" t="s">
        <v>547</v>
      </c>
    </row>
    <row r="65513" spans="1:9">
      <c r="A65513" s="22" t="s">
        <v>547</v>
      </c>
      <c r="B65513" s="22" t="s">
        <v>547</v>
      </c>
      <c r="C65513" s="22" t="s">
        <v>547</v>
      </c>
      <c r="D65513" s="22" t="s">
        <v>547</v>
      </c>
      <c r="E65513" s="22" t="s">
        <v>547</v>
      </c>
      <c r="F65513" s="22" t="s">
        <v>547</v>
      </c>
      <c r="G65513" s="22" t="s">
        <v>547</v>
      </c>
      <c r="H65513" s="435" t="s">
        <v>547</v>
      </c>
      <c r="I65513" s="22" t="s">
        <v>547</v>
      </c>
    </row>
    <row r="65514" spans="1:9">
      <c r="A65514" s="22" t="s">
        <v>547</v>
      </c>
      <c r="B65514" s="22" t="s">
        <v>547</v>
      </c>
      <c r="C65514" s="22" t="s">
        <v>547</v>
      </c>
      <c r="D65514" s="22" t="s">
        <v>547</v>
      </c>
      <c r="E65514" s="22" t="s">
        <v>547</v>
      </c>
      <c r="F65514" s="22" t="s">
        <v>547</v>
      </c>
      <c r="G65514" s="22" t="s">
        <v>547</v>
      </c>
      <c r="H65514" s="435" t="s">
        <v>547</v>
      </c>
      <c r="I65514" s="22" t="s">
        <v>547</v>
      </c>
    </row>
    <row r="65515" spans="1:9">
      <c r="A65515" s="22" t="s">
        <v>547</v>
      </c>
      <c r="B65515" s="22" t="s">
        <v>547</v>
      </c>
      <c r="C65515" s="22" t="s">
        <v>547</v>
      </c>
      <c r="D65515" s="22" t="s">
        <v>547</v>
      </c>
      <c r="E65515" s="22" t="s">
        <v>547</v>
      </c>
      <c r="F65515" s="22" t="s">
        <v>547</v>
      </c>
      <c r="G65515" s="22" t="s">
        <v>547</v>
      </c>
      <c r="H65515" s="435" t="s">
        <v>547</v>
      </c>
      <c r="I65515" s="22" t="s">
        <v>547</v>
      </c>
    </row>
    <row r="65516" spans="1:9">
      <c r="A65516" s="22" t="s">
        <v>547</v>
      </c>
      <c r="B65516" s="22" t="s">
        <v>547</v>
      </c>
      <c r="C65516" s="22" t="s">
        <v>547</v>
      </c>
      <c r="D65516" s="22" t="s">
        <v>547</v>
      </c>
      <c r="E65516" s="22" t="s">
        <v>547</v>
      </c>
      <c r="F65516" s="22" t="s">
        <v>547</v>
      </c>
      <c r="G65516" s="22" t="s">
        <v>547</v>
      </c>
      <c r="H65516" s="435" t="s">
        <v>547</v>
      </c>
      <c r="I65516" s="22" t="s">
        <v>547</v>
      </c>
    </row>
    <row r="65517" spans="1:9">
      <c r="A65517" s="22" t="s">
        <v>547</v>
      </c>
      <c r="B65517" s="22" t="s">
        <v>547</v>
      </c>
      <c r="C65517" s="22" t="s">
        <v>547</v>
      </c>
      <c r="D65517" s="22" t="s">
        <v>547</v>
      </c>
      <c r="E65517" s="22" t="s">
        <v>547</v>
      </c>
      <c r="F65517" s="22" t="s">
        <v>547</v>
      </c>
      <c r="G65517" s="22" t="s">
        <v>547</v>
      </c>
      <c r="H65517" s="435" t="s">
        <v>547</v>
      </c>
      <c r="I65517" s="22" t="s">
        <v>547</v>
      </c>
    </row>
    <row r="65518" spans="1:9">
      <c r="A65518" s="22" t="s">
        <v>547</v>
      </c>
      <c r="B65518" s="22" t="s">
        <v>547</v>
      </c>
      <c r="C65518" s="22" t="s">
        <v>547</v>
      </c>
      <c r="D65518" s="22" t="s">
        <v>547</v>
      </c>
      <c r="E65518" s="22" t="s">
        <v>547</v>
      </c>
      <c r="F65518" s="22" t="s">
        <v>547</v>
      </c>
      <c r="G65518" s="22" t="s">
        <v>547</v>
      </c>
      <c r="H65518" s="435" t="s">
        <v>547</v>
      </c>
      <c r="I65518" s="22" t="s">
        <v>547</v>
      </c>
    </row>
    <row r="65519" spans="1:9">
      <c r="A65519" s="22" t="s">
        <v>547</v>
      </c>
      <c r="B65519" s="22" t="s">
        <v>547</v>
      </c>
      <c r="C65519" s="22" t="s">
        <v>547</v>
      </c>
      <c r="D65519" s="22" t="s">
        <v>547</v>
      </c>
      <c r="E65519" s="22" t="s">
        <v>547</v>
      </c>
      <c r="F65519" s="22" t="s">
        <v>547</v>
      </c>
      <c r="G65519" s="22" t="s">
        <v>547</v>
      </c>
      <c r="H65519" s="435" t="s">
        <v>547</v>
      </c>
      <c r="I65519" s="22" t="s">
        <v>547</v>
      </c>
    </row>
    <row r="65520" spans="1:9">
      <c r="A65520" s="22" t="s">
        <v>547</v>
      </c>
      <c r="B65520" s="22" t="s">
        <v>547</v>
      </c>
      <c r="C65520" s="22" t="s">
        <v>547</v>
      </c>
      <c r="D65520" s="22" t="s">
        <v>547</v>
      </c>
      <c r="E65520" s="22" t="s">
        <v>547</v>
      </c>
      <c r="F65520" s="22" t="s">
        <v>547</v>
      </c>
      <c r="G65520" s="22" t="s">
        <v>547</v>
      </c>
      <c r="H65520" s="435" t="s">
        <v>547</v>
      </c>
      <c r="I65520" s="22" t="s">
        <v>547</v>
      </c>
    </row>
    <row r="65521" spans="1:9">
      <c r="A65521" s="22" t="s">
        <v>547</v>
      </c>
      <c r="B65521" s="22" t="s">
        <v>547</v>
      </c>
      <c r="C65521" s="22" t="s">
        <v>547</v>
      </c>
      <c r="D65521" s="22" t="s">
        <v>547</v>
      </c>
      <c r="E65521" s="22" t="s">
        <v>547</v>
      </c>
      <c r="F65521" s="22" t="s">
        <v>547</v>
      </c>
      <c r="G65521" s="22" t="s">
        <v>547</v>
      </c>
      <c r="H65521" s="435" t="s">
        <v>547</v>
      </c>
      <c r="I65521" s="22" t="s">
        <v>547</v>
      </c>
    </row>
    <row r="65522" spans="1:9">
      <c r="A65522" s="22" t="s">
        <v>547</v>
      </c>
      <c r="B65522" s="22" t="s">
        <v>547</v>
      </c>
      <c r="C65522" s="22" t="s">
        <v>547</v>
      </c>
      <c r="D65522" s="22" t="s">
        <v>547</v>
      </c>
      <c r="E65522" s="22" t="s">
        <v>547</v>
      </c>
      <c r="F65522" s="22" t="s">
        <v>547</v>
      </c>
      <c r="G65522" s="22" t="s">
        <v>547</v>
      </c>
      <c r="H65522" s="435" t="s">
        <v>547</v>
      </c>
      <c r="I65522" s="22" t="s">
        <v>547</v>
      </c>
    </row>
    <row r="65523" spans="1:9">
      <c r="A65523" s="22" t="s">
        <v>547</v>
      </c>
      <c r="B65523" s="22" t="s">
        <v>547</v>
      </c>
      <c r="C65523" s="22" t="s">
        <v>547</v>
      </c>
      <c r="D65523" s="22" t="s">
        <v>547</v>
      </c>
      <c r="E65523" s="22" t="s">
        <v>547</v>
      </c>
      <c r="F65523" s="22" t="s">
        <v>547</v>
      </c>
      <c r="G65523" s="22" t="s">
        <v>547</v>
      </c>
      <c r="H65523" s="435" t="s">
        <v>547</v>
      </c>
      <c r="I65523" s="22" t="s">
        <v>547</v>
      </c>
    </row>
    <row r="65524" spans="1:9">
      <c r="A65524" s="22" t="s">
        <v>547</v>
      </c>
      <c r="B65524" s="22" t="s">
        <v>547</v>
      </c>
      <c r="C65524" s="22" t="s">
        <v>547</v>
      </c>
      <c r="D65524" s="22" t="s">
        <v>547</v>
      </c>
      <c r="E65524" s="22" t="s">
        <v>547</v>
      </c>
      <c r="F65524" s="22" t="s">
        <v>547</v>
      </c>
      <c r="G65524" s="22" t="s">
        <v>547</v>
      </c>
      <c r="H65524" s="435" t="s">
        <v>547</v>
      </c>
      <c r="I65524" s="22" t="s">
        <v>547</v>
      </c>
    </row>
    <row r="65525" spans="1:9">
      <c r="A65525" s="22" t="s">
        <v>547</v>
      </c>
      <c r="B65525" s="22" t="s">
        <v>547</v>
      </c>
      <c r="C65525" s="22" t="s">
        <v>547</v>
      </c>
      <c r="D65525" s="22" t="s">
        <v>547</v>
      </c>
      <c r="E65525" s="22" t="s">
        <v>547</v>
      </c>
      <c r="F65525" s="22" t="s">
        <v>547</v>
      </c>
      <c r="G65525" s="22" t="s">
        <v>547</v>
      </c>
      <c r="H65525" s="435" t="s">
        <v>547</v>
      </c>
      <c r="I65525" s="22" t="s">
        <v>547</v>
      </c>
    </row>
    <row r="65526" spans="1:9">
      <c r="A65526" s="22" t="s">
        <v>547</v>
      </c>
      <c r="B65526" s="22" t="s">
        <v>547</v>
      </c>
      <c r="C65526" s="22" t="s">
        <v>547</v>
      </c>
      <c r="D65526" s="22" t="s">
        <v>547</v>
      </c>
      <c r="E65526" s="22" t="s">
        <v>547</v>
      </c>
      <c r="F65526" s="22" t="s">
        <v>547</v>
      </c>
      <c r="G65526" s="22" t="s">
        <v>547</v>
      </c>
      <c r="H65526" s="435" t="s">
        <v>547</v>
      </c>
      <c r="I65526" s="22" t="s">
        <v>547</v>
      </c>
    </row>
    <row r="65527" spans="1:9">
      <c r="A65527" s="22" t="s">
        <v>547</v>
      </c>
      <c r="B65527" s="22" t="s">
        <v>547</v>
      </c>
      <c r="C65527" s="22" t="s">
        <v>547</v>
      </c>
      <c r="D65527" s="22" t="s">
        <v>547</v>
      </c>
      <c r="E65527" s="22" t="s">
        <v>547</v>
      </c>
      <c r="F65527" s="22" t="s">
        <v>547</v>
      </c>
      <c r="G65527" s="22" t="s">
        <v>547</v>
      </c>
      <c r="H65527" s="435" t="s">
        <v>547</v>
      </c>
      <c r="I65527" s="22" t="s">
        <v>547</v>
      </c>
    </row>
    <row r="65528" spans="1:9">
      <c r="A65528" s="22" t="s">
        <v>547</v>
      </c>
      <c r="B65528" s="22" t="s">
        <v>547</v>
      </c>
      <c r="C65528" s="22" t="s">
        <v>547</v>
      </c>
      <c r="D65528" s="22" t="s">
        <v>547</v>
      </c>
      <c r="E65528" s="22" t="s">
        <v>547</v>
      </c>
      <c r="F65528" s="22" t="s">
        <v>547</v>
      </c>
      <c r="G65528" s="22" t="s">
        <v>547</v>
      </c>
      <c r="H65528" s="435" t="s">
        <v>547</v>
      </c>
      <c r="I65528" s="22" t="s">
        <v>547</v>
      </c>
    </row>
    <row r="65529" spans="1:9">
      <c r="A65529" s="22" t="s">
        <v>547</v>
      </c>
      <c r="B65529" s="22" t="s">
        <v>547</v>
      </c>
      <c r="C65529" s="22" t="s">
        <v>547</v>
      </c>
      <c r="D65529" s="22" t="s">
        <v>547</v>
      </c>
      <c r="E65529" s="22" t="s">
        <v>547</v>
      </c>
      <c r="F65529" s="22" t="s">
        <v>547</v>
      </c>
      <c r="G65529" s="22" t="s">
        <v>547</v>
      </c>
      <c r="H65529" s="435" t="s">
        <v>547</v>
      </c>
      <c r="I65529" s="22" t="s">
        <v>547</v>
      </c>
    </row>
    <row r="65530" spans="1:9">
      <c r="A65530" s="22" t="s">
        <v>547</v>
      </c>
      <c r="B65530" s="22" t="s">
        <v>547</v>
      </c>
      <c r="C65530" s="22" t="s">
        <v>547</v>
      </c>
      <c r="D65530" s="22" t="s">
        <v>547</v>
      </c>
      <c r="E65530" s="22" t="s">
        <v>547</v>
      </c>
      <c r="F65530" s="22" t="s">
        <v>547</v>
      </c>
      <c r="G65530" s="22" t="s">
        <v>547</v>
      </c>
      <c r="H65530" s="435" t="s">
        <v>547</v>
      </c>
      <c r="I65530" s="22" t="s">
        <v>547</v>
      </c>
    </row>
    <row r="65531" spans="1:9">
      <c r="A65531" s="22" t="s">
        <v>547</v>
      </c>
      <c r="B65531" s="22" t="s">
        <v>547</v>
      </c>
      <c r="C65531" s="22" t="s">
        <v>547</v>
      </c>
      <c r="D65531" s="22" t="s">
        <v>547</v>
      </c>
      <c r="E65531" s="22" t="s">
        <v>547</v>
      </c>
      <c r="F65531" s="22" t="s">
        <v>547</v>
      </c>
      <c r="G65531" s="22" t="s">
        <v>547</v>
      </c>
      <c r="H65531" s="435" t="s">
        <v>547</v>
      </c>
      <c r="I65531" s="22" t="s">
        <v>547</v>
      </c>
    </row>
    <row r="65532" spans="1:9">
      <c r="A65532" s="22" t="s">
        <v>547</v>
      </c>
      <c r="B65532" s="22" t="s">
        <v>547</v>
      </c>
      <c r="C65532" s="22" t="s">
        <v>547</v>
      </c>
      <c r="D65532" s="22" t="s">
        <v>547</v>
      </c>
      <c r="E65532" s="22" t="s">
        <v>547</v>
      </c>
      <c r="F65532" s="22" t="s">
        <v>547</v>
      </c>
      <c r="G65532" s="22" t="s">
        <v>547</v>
      </c>
      <c r="H65532" s="435" t="s">
        <v>547</v>
      </c>
      <c r="I65532" s="22" t="s">
        <v>547</v>
      </c>
    </row>
    <row r="65533" spans="1:9">
      <c r="A65533" s="22" t="s">
        <v>547</v>
      </c>
      <c r="B65533" s="22" t="s">
        <v>547</v>
      </c>
      <c r="C65533" s="22" t="s">
        <v>547</v>
      </c>
      <c r="D65533" s="22" t="s">
        <v>547</v>
      </c>
      <c r="E65533" s="22" t="s">
        <v>547</v>
      </c>
      <c r="F65533" s="22" t="s">
        <v>547</v>
      </c>
      <c r="G65533" s="22" t="s">
        <v>547</v>
      </c>
      <c r="H65533" s="435" t="s">
        <v>547</v>
      </c>
      <c r="I65533" s="22" t="s">
        <v>547</v>
      </c>
    </row>
    <row r="65534" spans="1:9">
      <c r="A65534" s="22" t="s">
        <v>547</v>
      </c>
      <c r="B65534" s="22" t="s">
        <v>547</v>
      </c>
      <c r="C65534" s="22" t="s">
        <v>547</v>
      </c>
      <c r="D65534" s="22" t="s">
        <v>547</v>
      </c>
      <c r="E65534" s="22" t="s">
        <v>547</v>
      </c>
      <c r="F65534" s="22" t="s">
        <v>547</v>
      </c>
      <c r="G65534" s="22" t="s">
        <v>547</v>
      </c>
      <c r="H65534" s="435" t="s">
        <v>547</v>
      </c>
      <c r="I65534" s="22" t="s">
        <v>547</v>
      </c>
    </row>
    <row r="65535" spans="1:9">
      <c r="A65535" s="22" t="s">
        <v>547</v>
      </c>
      <c r="B65535" s="22" t="s">
        <v>547</v>
      </c>
      <c r="C65535" s="22" t="s">
        <v>547</v>
      </c>
      <c r="D65535" s="22" t="s">
        <v>547</v>
      </c>
      <c r="E65535" s="22" t="s">
        <v>547</v>
      </c>
      <c r="F65535" s="22" t="s">
        <v>547</v>
      </c>
      <c r="G65535" s="22" t="s">
        <v>547</v>
      </c>
      <c r="H65535" s="435" t="s">
        <v>547</v>
      </c>
      <c r="I65535" s="22" t="s">
        <v>547</v>
      </c>
    </row>
    <row r="65536" spans="1:9">
      <c r="A65536" s="22" t="s">
        <v>547</v>
      </c>
      <c r="B65536" s="22" t="s">
        <v>547</v>
      </c>
      <c r="C65536" s="22" t="s">
        <v>547</v>
      </c>
      <c r="D65536" s="22" t="s">
        <v>547</v>
      </c>
      <c r="E65536" s="22" t="s">
        <v>547</v>
      </c>
      <c r="F65536" s="22" t="s">
        <v>547</v>
      </c>
      <c r="G65536" s="22" t="s">
        <v>547</v>
      </c>
      <c r="H65536" s="435" t="s">
        <v>547</v>
      </c>
      <c r="I65536" s="22" t="s">
        <v>547</v>
      </c>
    </row>
  </sheetData>
  <mergeCells count="18">
    <mergeCell ref="N4:P4"/>
    <mergeCell ref="N5:P5"/>
    <mergeCell ref="G6:G7"/>
    <mergeCell ref="A6:A7"/>
    <mergeCell ref="B6:B7"/>
    <mergeCell ref="A4:C4"/>
    <mergeCell ref="D4:E4"/>
    <mergeCell ref="F6:F7"/>
    <mergeCell ref="C6:C7"/>
    <mergeCell ref="D6:D7"/>
    <mergeCell ref="E6:E7"/>
    <mergeCell ref="A1:P1"/>
    <mergeCell ref="A2:P2"/>
    <mergeCell ref="A3:C3"/>
    <mergeCell ref="D3:E3"/>
    <mergeCell ref="F3:G3"/>
    <mergeCell ref="N3:P3"/>
    <mergeCell ref="I3:L3"/>
  </mergeCells>
  <conditionalFormatting sqref="F8:F61">
    <cfRule type="cellIs" dxfId="60" priority="6" operator="lessThan">
      <formula>$I$3</formula>
    </cfRule>
  </conditionalFormatting>
  <conditionalFormatting sqref="D1:D1048576">
    <cfRule type="containsText" dxfId="59" priority="2" operator="containsText" text="(F)">
      <formula>NOT(ISERROR(SEARCH("(F)",D1)))</formula>
    </cfRule>
    <cfRule type="containsText" dxfId="58"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Sayfa11">
    <tabColor rgb="FF00B0F0"/>
    <pageSetUpPr fitToPage="1"/>
  </sheetPr>
  <dimension ref="A1:Q65518"/>
  <sheetViews>
    <sheetView tabSelected="1" view="pageBreakPreview" topLeftCell="A16" zoomScale="60" workbookViewId="0">
      <selection activeCell="O31" sqref="O31"/>
    </sheetView>
  </sheetViews>
  <sheetFormatPr defaultRowHeight="12.75"/>
  <cols>
    <col min="2" max="2" width="75.7109375" customWidth="1"/>
    <col min="3" max="3" width="12.7109375" customWidth="1"/>
    <col min="4" max="4" width="11.85546875" customWidth="1"/>
    <col min="5" max="5" width="13.42578125" customWidth="1"/>
    <col min="6" max="6" width="12.42578125" customWidth="1"/>
    <col min="7" max="7" width="13.28515625" customWidth="1"/>
    <col min="8" max="8" width="12.42578125" customWidth="1"/>
    <col min="9" max="9" width="14.140625" customWidth="1"/>
    <col min="10" max="10" width="13.140625" customWidth="1"/>
    <col min="11" max="11" width="15.7109375" customWidth="1"/>
    <col min="12" max="12" width="13" customWidth="1"/>
    <col min="13" max="13" width="14.140625" customWidth="1"/>
    <col min="14" max="14" width="11.7109375" customWidth="1"/>
    <col min="15" max="15" width="14.85546875" customWidth="1"/>
    <col min="16" max="16" width="11.7109375" customWidth="1"/>
  </cols>
  <sheetData>
    <row r="1" spans="1:17" ht="57.75" customHeight="1">
      <c r="A1" s="663" t="s">
        <v>138</v>
      </c>
      <c r="B1" s="663"/>
      <c r="C1" s="663"/>
      <c r="D1" s="663"/>
      <c r="E1" s="663"/>
      <c r="F1" s="663"/>
      <c r="G1" s="663"/>
      <c r="H1" s="663"/>
      <c r="I1" s="663"/>
      <c r="J1" s="663"/>
      <c r="K1" s="663"/>
      <c r="L1" s="663"/>
      <c r="M1" s="663"/>
      <c r="N1" s="663"/>
      <c r="O1" s="663"/>
      <c r="P1" s="663"/>
      <c r="Q1" s="663"/>
    </row>
    <row r="2" spans="1:17" ht="27.75" customHeight="1">
      <c r="A2" s="664" t="s">
        <v>832</v>
      </c>
      <c r="B2" s="664"/>
      <c r="C2" s="664"/>
      <c r="D2" s="664"/>
      <c r="E2" s="664"/>
      <c r="F2" s="664"/>
      <c r="G2" s="664"/>
      <c r="H2" s="664"/>
      <c r="I2" s="664"/>
      <c r="J2" s="664"/>
      <c r="K2" s="664"/>
      <c r="L2" s="664"/>
      <c r="M2" s="664"/>
      <c r="N2" s="664"/>
      <c r="O2" s="664"/>
      <c r="P2" s="664"/>
      <c r="Q2" s="664"/>
    </row>
    <row r="3" spans="1:17" ht="23.25" customHeight="1">
      <c r="A3" s="654" t="s">
        <v>517</v>
      </c>
      <c r="B3" s="654"/>
      <c r="C3" s="654"/>
      <c r="D3" s="654"/>
      <c r="E3" s="654"/>
      <c r="F3" s="654"/>
      <c r="G3" s="654"/>
      <c r="H3" s="654"/>
      <c r="I3" s="654"/>
      <c r="J3" s="654"/>
      <c r="K3" s="654"/>
      <c r="L3" s="654"/>
      <c r="M3" s="654"/>
      <c r="N3" s="654"/>
      <c r="O3" s="654"/>
      <c r="P3" s="654"/>
      <c r="Q3" s="654"/>
    </row>
    <row r="4" spans="1:17" ht="23.25" customHeight="1">
      <c r="A4" s="654" t="s">
        <v>265</v>
      </c>
      <c r="B4" s="654"/>
      <c r="C4" s="654"/>
      <c r="D4" s="654"/>
      <c r="E4" s="654"/>
      <c r="F4" s="654"/>
      <c r="G4" s="654"/>
      <c r="H4" s="654"/>
      <c r="I4" s="654"/>
      <c r="J4" s="654"/>
      <c r="K4" s="654"/>
      <c r="L4" s="654"/>
      <c r="M4" s="654"/>
      <c r="N4" s="654"/>
      <c r="O4" s="654"/>
      <c r="P4" s="654"/>
      <c r="Q4" s="654"/>
    </row>
    <row r="5" spans="1:17" ht="23.25" customHeight="1">
      <c r="A5" s="276"/>
      <c r="B5" s="276"/>
      <c r="C5" s="276"/>
      <c r="D5" s="276"/>
      <c r="E5" s="276"/>
      <c r="F5" s="276"/>
      <c r="G5" s="276"/>
      <c r="H5" s="276"/>
      <c r="I5" s="276"/>
      <c r="J5" s="276"/>
      <c r="K5" s="276"/>
      <c r="L5" s="276"/>
      <c r="M5" s="665">
        <v>41791.610876388891</v>
      </c>
      <c r="N5" s="665"/>
      <c r="O5" s="665"/>
    </row>
    <row r="6" spans="1:17" ht="36.75" customHeight="1">
      <c r="A6" s="662" t="s">
        <v>258</v>
      </c>
      <c r="B6" s="662" t="s">
        <v>176</v>
      </c>
      <c r="C6" s="653" t="s">
        <v>252</v>
      </c>
      <c r="D6" s="653"/>
      <c r="E6" s="653" t="s">
        <v>256</v>
      </c>
      <c r="F6" s="653"/>
      <c r="G6" s="653" t="s">
        <v>472</v>
      </c>
      <c r="H6" s="653"/>
      <c r="I6" s="655" t="s">
        <v>471</v>
      </c>
      <c r="J6" s="656"/>
      <c r="K6" s="653" t="s">
        <v>513</v>
      </c>
      <c r="L6" s="653"/>
      <c r="M6" s="653" t="s">
        <v>514</v>
      </c>
      <c r="N6" s="653"/>
      <c r="O6" s="659" t="s">
        <v>259</v>
      </c>
      <c r="P6" s="261"/>
      <c r="Q6" s="261"/>
    </row>
    <row r="7" spans="1:17" ht="27" customHeight="1">
      <c r="A7" s="662"/>
      <c r="B7" s="662"/>
      <c r="C7" s="204" t="s">
        <v>25</v>
      </c>
      <c r="D7" s="205" t="s">
        <v>137</v>
      </c>
      <c r="E7" s="204" t="s">
        <v>25</v>
      </c>
      <c r="F7" s="205" t="s">
        <v>137</v>
      </c>
      <c r="G7" s="204" t="s">
        <v>25</v>
      </c>
      <c r="H7" s="205" t="s">
        <v>137</v>
      </c>
      <c r="I7" s="204" t="s">
        <v>25</v>
      </c>
      <c r="J7" s="205" t="s">
        <v>137</v>
      </c>
      <c r="K7" s="204" t="s">
        <v>25</v>
      </c>
      <c r="L7" s="205" t="s">
        <v>137</v>
      </c>
      <c r="M7" s="204" t="s">
        <v>25</v>
      </c>
      <c r="N7" s="205" t="s">
        <v>137</v>
      </c>
      <c r="O7" s="659"/>
      <c r="P7" s="261"/>
      <c r="Q7" s="261"/>
    </row>
    <row r="8" spans="1:17" ht="31.5" customHeight="1">
      <c r="A8" s="206">
        <v>1</v>
      </c>
      <c r="B8" s="209" t="s">
        <v>673</v>
      </c>
      <c r="C8" s="207">
        <v>1299</v>
      </c>
      <c r="D8" s="293">
        <v>50</v>
      </c>
      <c r="E8" s="208">
        <v>462</v>
      </c>
      <c r="F8" s="294">
        <v>49</v>
      </c>
      <c r="G8" s="272">
        <v>926</v>
      </c>
      <c r="H8" s="293">
        <v>38</v>
      </c>
      <c r="I8" s="260">
        <v>53945</v>
      </c>
      <c r="J8" s="295">
        <v>33</v>
      </c>
      <c r="K8" s="207">
        <v>4357</v>
      </c>
      <c r="L8" s="293">
        <v>87</v>
      </c>
      <c r="M8" s="208">
        <v>3165</v>
      </c>
      <c r="N8" s="294">
        <v>44</v>
      </c>
      <c r="O8" s="524">
        <v>301</v>
      </c>
      <c r="P8" s="261"/>
      <c r="Q8" s="261"/>
    </row>
    <row r="9" spans="1:17" ht="31.5" customHeight="1">
      <c r="A9" s="206">
        <v>2</v>
      </c>
      <c r="B9" s="209" t="s">
        <v>576</v>
      </c>
      <c r="C9" s="207">
        <v>1348</v>
      </c>
      <c r="D9" s="293">
        <v>40</v>
      </c>
      <c r="E9" s="208">
        <v>496</v>
      </c>
      <c r="F9" s="294">
        <v>57</v>
      </c>
      <c r="G9" s="272">
        <v>757</v>
      </c>
      <c r="H9" s="293">
        <v>27</v>
      </c>
      <c r="I9" s="260">
        <v>50216</v>
      </c>
      <c r="J9" s="295">
        <v>51</v>
      </c>
      <c r="K9" s="207">
        <v>4391</v>
      </c>
      <c r="L9" s="293">
        <v>86</v>
      </c>
      <c r="M9" s="208">
        <v>2413</v>
      </c>
      <c r="N9" s="294">
        <v>27</v>
      </c>
      <c r="O9" s="524">
        <v>288</v>
      </c>
      <c r="P9" s="261"/>
      <c r="Q9" s="261"/>
    </row>
    <row r="10" spans="1:17" ht="31.5" customHeight="1">
      <c r="A10" s="206">
        <v>3</v>
      </c>
      <c r="B10" s="209" t="s">
        <v>698</v>
      </c>
      <c r="C10" s="207">
        <v>1394</v>
      </c>
      <c r="D10" s="293">
        <v>36</v>
      </c>
      <c r="E10" s="208">
        <v>455</v>
      </c>
      <c r="F10" s="294">
        <v>48</v>
      </c>
      <c r="G10" s="272">
        <v>918</v>
      </c>
      <c r="H10" s="293">
        <v>37</v>
      </c>
      <c r="I10" s="260">
        <v>52484</v>
      </c>
      <c r="J10" s="295">
        <v>39</v>
      </c>
      <c r="K10" s="207">
        <v>4495</v>
      </c>
      <c r="L10" s="293">
        <v>80</v>
      </c>
      <c r="M10" s="208">
        <v>3003</v>
      </c>
      <c r="N10" s="294">
        <v>40</v>
      </c>
      <c r="O10" s="524">
        <v>280</v>
      </c>
      <c r="P10" s="261"/>
      <c r="Q10" s="261"/>
    </row>
    <row r="11" spans="1:17" ht="31.5" customHeight="1">
      <c r="A11" s="206">
        <v>4</v>
      </c>
      <c r="B11" s="209" t="s">
        <v>563</v>
      </c>
      <c r="C11" s="207">
        <v>1370</v>
      </c>
      <c r="D11" s="293">
        <v>38</v>
      </c>
      <c r="E11" s="208">
        <v>439</v>
      </c>
      <c r="F11" s="294">
        <v>44</v>
      </c>
      <c r="G11" s="272">
        <v>778</v>
      </c>
      <c r="H11" s="293">
        <v>28</v>
      </c>
      <c r="I11" s="260">
        <v>51981</v>
      </c>
      <c r="J11" s="295">
        <v>42</v>
      </c>
      <c r="K11" s="207">
        <v>4372</v>
      </c>
      <c r="L11" s="293">
        <v>87</v>
      </c>
      <c r="M11" s="208">
        <v>2793</v>
      </c>
      <c r="N11" s="294">
        <v>35</v>
      </c>
      <c r="O11" s="524">
        <v>274</v>
      </c>
      <c r="P11" s="261"/>
      <c r="Q11" s="261"/>
    </row>
    <row r="12" spans="1:17" ht="31.5" customHeight="1">
      <c r="A12" s="206">
        <v>5</v>
      </c>
      <c r="B12" s="209" t="s">
        <v>660</v>
      </c>
      <c r="C12" s="207">
        <v>1297</v>
      </c>
      <c r="D12" s="293">
        <v>50</v>
      </c>
      <c r="E12" s="208">
        <v>489</v>
      </c>
      <c r="F12" s="294">
        <v>56</v>
      </c>
      <c r="G12" s="272">
        <v>576</v>
      </c>
      <c r="H12" s="293">
        <v>16</v>
      </c>
      <c r="I12" s="260">
        <v>53819</v>
      </c>
      <c r="J12" s="295">
        <v>33</v>
      </c>
      <c r="K12" s="207">
        <v>4248</v>
      </c>
      <c r="L12" s="293">
        <v>93</v>
      </c>
      <c r="M12" s="208">
        <v>2145</v>
      </c>
      <c r="N12" s="294">
        <v>21</v>
      </c>
      <c r="O12" s="524">
        <v>269</v>
      </c>
      <c r="P12" s="261"/>
      <c r="Q12" s="261"/>
    </row>
    <row r="13" spans="1:17" ht="31.5" customHeight="1">
      <c r="A13" s="206">
        <v>6</v>
      </c>
      <c r="B13" s="209" t="s">
        <v>626</v>
      </c>
      <c r="C13" s="207">
        <v>1343</v>
      </c>
      <c r="D13" s="293">
        <v>41</v>
      </c>
      <c r="E13" s="208">
        <v>447</v>
      </c>
      <c r="F13" s="294">
        <v>46</v>
      </c>
      <c r="G13" s="272">
        <v>740</v>
      </c>
      <c r="H13" s="293">
        <v>26</v>
      </c>
      <c r="I13" s="260">
        <v>50249</v>
      </c>
      <c r="J13" s="295">
        <v>51</v>
      </c>
      <c r="K13" s="207">
        <v>4578</v>
      </c>
      <c r="L13" s="293">
        <v>76</v>
      </c>
      <c r="M13" s="208">
        <v>2190</v>
      </c>
      <c r="N13" s="294">
        <v>22</v>
      </c>
      <c r="O13" s="524">
        <v>262</v>
      </c>
      <c r="P13" s="261"/>
      <c r="Q13" s="261"/>
    </row>
    <row r="14" spans="1:17" ht="31.5" customHeight="1">
      <c r="A14" s="206">
        <v>7</v>
      </c>
      <c r="B14" s="209" t="s">
        <v>645</v>
      </c>
      <c r="C14" s="207">
        <v>1403</v>
      </c>
      <c r="D14" s="293">
        <v>34</v>
      </c>
      <c r="E14" s="208">
        <v>455</v>
      </c>
      <c r="F14" s="294">
        <v>48</v>
      </c>
      <c r="G14" s="272">
        <v>975</v>
      </c>
      <c r="H14" s="293">
        <v>41</v>
      </c>
      <c r="I14" s="260">
        <v>55759</v>
      </c>
      <c r="J14" s="295">
        <v>28</v>
      </c>
      <c r="K14" s="207">
        <v>4674</v>
      </c>
      <c r="L14" s="293">
        <v>71</v>
      </c>
      <c r="M14" s="208">
        <v>2846</v>
      </c>
      <c r="N14" s="294">
        <v>37</v>
      </c>
      <c r="O14" s="524">
        <v>259</v>
      </c>
      <c r="P14" s="261"/>
      <c r="Q14" s="261"/>
    </row>
    <row r="15" spans="1:17" ht="31.5" customHeight="1">
      <c r="A15" s="206">
        <v>8</v>
      </c>
      <c r="B15" s="209" t="s">
        <v>555</v>
      </c>
      <c r="C15" s="207">
        <v>1384</v>
      </c>
      <c r="D15" s="293">
        <v>36</v>
      </c>
      <c r="E15" s="208">
        <v>465</v>
      </c>
      <c r="F15" s="294">
        <v>50</v>
      </c>
      <c r="G15" s="272">
        <v>814</v>
      </c>
      <c r="H15" s="293">
        <v>30</v>
      </c>
      <c r="I15" s="260">
        <v>55084</v>
      </c>
      <c r="J15" s="295">
        <v>30</v>
      </c>
      <c r="K15" s="207">
        <v>4659</v>
      </c>
      <c r="L15" s="293">
        <v>72</v>
      </c>
      <c r="M15" s="208">
        <v>2590</v>
      </c>
      <c r="N15" s="294">
        <v>31</v>
      </c>
      <c r="O15" s="524">
        <v>249</v>
      </c>
      <c r="P15" s="261"/>
      <c r="Q15" s="261"/>
    </row>
    <row r="16" spans="1:17" ht="31.5" customHeight="1">
      <c r="A16" s="206">
        <v>9</v>
      </c>
      <c r="B16" s="209" t="s">
        <v>690</v>
      </c>
      <c r="C16" s="207">
        <v>1440</v>
      </c>
      <c r="D16" s="293">
        <v>31</v>
      </c>
      <c r="E16" s="208">
        <v>468</v>
      </c>
      <c r="F16" s="294">
        <v>50</v>
      </c>
      <c r="G16" s="272">
        <v>885</v>
      </c>
      <c r="H16" s="293">
        <v>35</v>
      </c>
      <c r="I16" s="260">
        <v>53243</v>
      </c>
      <c r="J16" s="295">
        <v>35</v>
      </c>
      <c r="K16" s="207">
        <v>4755</v>
      </c>
      <c r="L16" s="293">
        <v>67</v>
      </c>
      <c r="M16" s="208">
        <v>2559</v>
      </c>
      <c r="N16" s="294">
        <v>30</v>
      </c>
      <c r="O16" s="524">
        <v>248</v>
      </c>
      <c r="P16" s="261"/>
      <c r="Q16" s="261"/>
    </row>
    <row r="17" spans="1:17" ht="31.5" customHeight="1">
      <c r="A17" s="206">
        <v>10</v>
      </c>
      <c r="B17" s="209" t="s">
        <v>636</v>
      </c>
      <c r="C17" s="207">
        <v>1413</v>
      </c>
      <c r="D17" s="293">
        <v>34</v>
      </c>
      <c r="E17" s="208">
        <v>462</v>
      </c>
      <c r="F17" s="294">
        <v>49</v>
      </c>
      <c r="G17" s="272">
        <v>791</v>
      </c>
      <c r="H17" s="293">
        <v>29</v>
      </c>
      <c r="I17" s="260">
        <v>52007</v>
      </c>
      <c r="J17" s="295">
        <v>42</v>
      </c>
      <c r="K17" s="207">
        <v>4886</v>
      </c>
      <c r="L17" s="293">
        <v>56</v>
      </c>
      <c r="M17" s="208">
        <v>2255</v>
      </c>
      <c r="N17" s="294">
        <v>24</v>
      </c>
      <c r="O17" s="524">
        <v>234</v>
      </c>
      <c r="P17" s="261"/>
      <c r="Q17" s="261"/>
    </row>
    <row r="18" spans="1:17" ht="31.5" customHeight="1">
      <c r="A18" s="206">
        <v>11</v>
      </c>
      <c r="B18" s="209" t="s">
        <v>652</v>
      </c>
      <c r="C18" s="207">
        <v>1426</v>
      </c>
      <c r="D18" s="293">
        <v>32</v>
      </c>
      <c r="E18" s="208">
        <v>401</v>
      </c>
      <c r="F18" s="294">
        <v>36</v>
      </c>
      <c r="G18" s="272">
        <v>646</v>
      </c>
      <c r="H18" s="293">
        <v>20</v>
      </c>
      <c r="I18" s="260">
        <v>51797</v>
      </c>
      <c r="J18" s="295">
        <v>43</v>
      </c>
      <c r="K18" s="207">
        <v>4487</v>
      </c>
      <c r="L18" s="293">
        <v>81</v>
      </c>
      <c r="M18" s="208">
        <v>2165</v>
      </c>
      <c r="N18" s="294">
        <v>22</v>
      </c>
      <c r="O18" s="524">
        <v>234</v>
      </c>
      <c r="P18" s="261"/>
      <c r="Q18" s="261"/>
    </row>
    <row r="19" spans="1:17" ht="31.5" customHeight="1">
      <c r="A19" s="206">
        <v>12</v>
      </c>
      <c r="B19" s="209" t="s">
        <v>682</v>
      </c>
      <c r="C19" s="207">
        <v>1357</v>
      </c>
      <c r="D19" s="293">
        <v>38</v>
      </c>
      <c r="E19" s="208">
        <v>389</v>
      </c>
      <c r="F19" s="294">
        <v>34</v>
      </c>
      <c r="G19" s="272">
        <v>678</v>
      </c>
      <c r="H19" s="293">
        <v>22</v>
      </c>
      <c r="I19" s="260">
        <v>60443</v>
      </c>
      <c r="J19" s="295">
        <v>26</v>
      </c>
      <c r="K19" s="207">
        <v>4396</v>
      </c>
      <c r="L19" s="293">
        <v>85</v>
      </c>
      <c r="M19" s="208">
        <v>2401</v>
      </c>
      <c r="N19" s="294">
        <v>27</v>
      </c>
      <c r="O19" s="524">
        <v>232</v>
      </c>
      <c r="P19" s="261"/>
      <c r="Q19" s="261"/>
    </row>
    <row r="20" spans="1:17" ht="31.5" customHeight="1">
      <c r="A20" s="206">
        <v>13</v>
      </c>
      <c r="B20" s="209" t="s">
        <v>589</v>
      </c>
      <c r="C20" s="207">
        <v>1463</v>
      </c>
      <c r="D20" s="293">
        <v>28</v>
      </c>
      <c r="E20" s="208">
        <v>409</v>
      </c>
      <c r="F20" s="294">
        <v>38</v>
      </c>
      <c r="G20" s="272">
        <v>812</v>
      </c>
      <c r="H20" s="293">
        <v>30</v>
      </c>
      <c r="I20" s="260">
        <v>54176</v>
      </c>
      <c r="J20" s="295">
        <v>32</v>
      </c>
      <c r="K20" s="207">
        <v>4714</v>
      </c>
      <c r="L20" s="293">
        <v>69</v>
      </c>
      <c r="M20" s="208">
        <v>2299</v>
      </c>
      <c r="N20" s="294">
        <v>24</v>
      </c>
      <c r="O20" s="524">
        <v>221</v>
      </c>
      <c r="P20" s="261"/>
      <c r="Q20" s="261"/>
    </row>
    <row r="21" spans="1:17" ht="31.5" customHeight="1">
      <c r="A21" s="206">
        <v>14</v>
      </c>
      <c r="B21" s="209" t="s">
        <v>706</v>
      </c>
      <c r="C21" s="207">
        <v>1410</v>
      </c>
      <c r="D21" s="293">
        <v>34</v>
      </c>
      <c r="E21" s="208">
        <v>439</v>
      </c>
      <c r="F21" s="294">
        <v>44</v>
      </c>
      <c r="G21" s="272">
        <v>683</v>
      </c>
      <c r="H21" s="293">
        <v>22</v>
      </c>
      <c r="I21" s="260">
        <v>53952</v>
      </c>
      <c r="J21" s="295">
        <v>33</v>
      </c>
      <c r="K21" s="207">
        <v>5163</v>
      </c>
      <c r="L21" s="293">
        <v>28</v>
      </c>
      <c r="M21" s="208">
        <v>2233</v>
      </c>
      <c r="N21" s="294">
        <v>23</v>
      </c>
      <c r="O21" s="524">
        <v>184</v>
      </c>
      <c r="P21" s="261"/>
      <c r="Q21" s="261"/>
    </row>
    <row r="22" spans="1:17" ht="31.5" customHeight="1">
      <c r="A22" s="206">
        <v>15</v>
      </c>
      <c r="B22" s="209" t="s">
        <v>597</v>
      </c>
      <c r="C22" s="207">
        <v>1553</v>
      </c>
      <c r="D22" s="293">
        <v>19</v>
      </c>
      <c r="E22" s="208">
        <v>370</v>
      </c>
      <c r="F22" s="294">
        <v>30</v>
      </c>
      <c r="G22" s="272">
        <v>635</v>
      </c>
      <c r="H22" s="293">
        <v>19</v>
      </c>
      <c r="I22" s="260">
        <v>52484</v>
      </c>
      <c r="J22" s="295">
        <v>39</v>
      </c>
      <c r="K22" s="207">
        <v>4900</v>
      </c>
      <c r="L22" s="293">
        <v>55</v>
      </c>
      <c r="M22" s="208">
        <v>1785</v>
      </c>
      <c r="N22" s="294">
        <v>14</v>
      </c>
      <c r="O22" s="524">
        <v>176</v>
      </c>
      <c r="P22" s="261"/>
      <c r="Q22" s="261"/>
    </row>
    <row r="23" spans="1:17" ht="31.5" customHeight="1">
      <c r="A23" s="206">
        <v>16</v>
      </c>
      <c r="B23" s="209" t="s">
        <v>606</v>
      </c>
      <c r="C23" s="207">
        <v>1418</v>
      </c>
      <c r="D23" s="293">
        <v>33</v>
      </c>
      <c r="E23" s="208">
        <v>437</v>
      </c>
      <c r="F23" s="294">
        <v>44</v>
      </c>
      <c r="G23" s="272">
        <v>737</v>
      </c>
      <c r="H23" s="293">
        <v>26</v>
      </c>
      <c r="I23" s="260">
        <v>55517</v>
      </c>
      <c r="J23" s="295">
        <v>29</v>
      </c>
      <c r="K23" s="207">
        <v>5216</v>
      </c>
      <c r="L23" s="293">
        <v>23</v>
      </c>
      <c r="M23" s="208">
        <v>1774</v>
      </c>
      <c r="N23" s="294">
        <v>14</v>
      </c>
      <c r="O23" s="524">
        <v>169</v>
      </c>
      <c r="P23" s="261"/>
      <c r="Q23" s="261"/>
    </row>
    <row r="24" spans="1:17" ht="30" customHeight="1">
      <c r="A24" s="657" t="s">
        <v>518</v>
      </c>
      <c r="B24" s="657"/>
      <c r="C24" s="657"/>
      <c r="D24" s="657"/>
      <c r="E24" s="657"/>
      <c r="F24" s="657"/>
      <c r="G24" s="657"/>
      <c r="H24" s="657"/>
      <c r="I24" s="657"/>
      <c r="J24" s="657"/>
      <c r="K24" s="657"/>
      <c r="L24" s="657"/>
      <c r="M24" s="657"/>
      <c r="N24" s="657"/>
      <c r="O24" s="657"/>
      <c r="P24" s="657"/>
      <c r="Q24" s="657"/>
    </row>
    <row r="25" spans="1:17" ht="24" customHeight="1">
      <c r="A25" s="658" t="s">
        <v>265</v>
      </c>
      <c r="B25" s="658"/>
      <c r="C25" s="658"/>
      <c r="D25" s="658"/>
      <c r="E25" s="658"/>
      <c r="F25" s="658"/>
      <c r="G25" s="658"/>
      <c r="H25" s="658"/>
      <c r="I25" s="658"/>
      <c r="J25" s="658"/>
      <c r="K25" s="658"/>
      <c r="L25" s="658"/>
      <c r="M25" s="658"/>
      <c r="N25" s="658"/>
      <c r="O25" s="658"/>
      <c r="P25" s="658"/>
      <c r="Q25" s="658"/>
    </row>
    <row r="26" spans="1:17" ht="24" customHeight="1">
      <c r="A26" s="651" t="s">
        <v>258</v>
      </c>
      <c r="B26" s="662" t="s">
        <v>176</v>
      </c>
      <c r="C26" s="653" t="s">
        <v>516</v>
      </c>
      <c r="D26" s="653"/>
      <c r="E26" s="655" t="s">
        <v>515</v>
      </c>
      <c r="F26" s="656"/>
      <c r="G26" s="655" t="s">
        <v>255</v>
      </c>
      <c r="H26" s="656"/>
      <c r="I26" s="655" t="s">
        <v>254</v>
      </c>
      <c r="J26" s="656"/>
      <c r="K26" s="655" t="s">
        <v>257</v>
      </c>
      <c r="L26" s="656"/>
      <c r="M26" s="660" t="s">
        <v>259</v>
      </c>
      <c r="N26" s="659" t="s">
        <v>260</v>
      </c>
      <c r="O26" s="659" t="s">
        <v>261</v>
      </c>
    </row>
    <row r="27" spans="1:17" ht="24" customHeight="1">
      <c r="A27" s="652"/>
      <c r="B27" s="662"/>
      <c r="C27" s="204" t="s">
        <v>25</v>
      </c>
      <c r="D27" s="205" t="s">
        <v>137</v>
      </c>
      <c r="E27" s="204" t="s">
        <v>25</v>
      </c>
      <c r="F27" s="205" t="s">
        <v>137</v>
      </c>
      <c r="G27" s="204" t="s">
        <v>25</v>
      </c>
      <c r="H27" s="205" t="s">
        <v>137</v>
      </c>
      <c r="I27" s="204" t="s">
        <v>25</v>
      </c>
      <c r="J27" s="205" t="s">
        <v>137</v>
      </c>
      <c r="K27" s="204" t="s">
        <v>25</v>
      </c>
      <c r="L27" s="205" t="s">
        <v>137</v>
      </c>
      <c r="M27" s="661"/>
      <c r="N27" s="659"/>
      <c r="O27" s="659"/>
    </row>
    <row r="28" spans="1:17" ht="48" customHeight="1">
      <c r="A28" s="206">
        <v>1</v>
      </c>
      <c r="B28" s="209" t="s">
        <v>673</v>
      </c>
      <c r="C28" s="207">
        <v>1826</v>
      </c>
      <c r="D28" s="293">
        <v>35</v>
      </c>
      <c r="E28" s="208">
        <v>2986</v>
      </c>
      <c r="F28" s="294">
        <v>36</v>
      </c>
      <c r="G28" s="401">
        <v>23958</v>
      </c>
      <c r="H28" s="293">
        <v>38</v>
      </c>
      <c r="I28" s="208">
        <v>143</v>
      </c>
      <c r="J28" s="294">
        <v>53</v>
      </c>
      <c r="K28" s="401">
        <v>5357</v>
      </c>
      <c r="L28" s="404">
        <v>89</v>
      </c>
      <c r="M28" s="404">
        <v>301</v>
      </c>
      <c r="N28" s="417">
        <v>251</v>
      </c>
      <c r="O28" s="418">
        <v>552</v>
      </c>
    </row>
    <row r="29" spans="1:17" ht="48" customHeight="1">
      <c r="A29" s="206">
        <v>2</v>
      </c>
      <c r="B29" s="209" t="s">
        <v>576</v>
      </c>
      <c r="C29" s="207">
        <v>1855</v>
      </c>
      <c r="D29" s="293">
        <v>33</v>
      </c>
      <c r="E29" s="208">
        <v>2200</v>
      </c>
      <c r="F29" s="294">
        <v>20</v>
      </c>
      <c r="G29" s="401">
        <v>23007</v>
      </c>
      <c r="H29" s="293">
        <v>46</v>
      </c>
      <c r="I29" s="208">
        <v>161</v>
      </c>
      <c r="J29" s="294">
        <v>71</v>
      </c>
      <c r="K29" s="401">
        <v>5521</v>
      </c>
      <c r="L29" s="404">
        <v>79</v>
      </c>
      <c r="M29" s="404">
        <v>288</v>
      </c>
      <c r="N29" s="417">
        <v>249</v>
      </c>
      <c r="O29" s="418">
        <v>537</v>
      </c>
    </row>
    <row r="30" spans="1:17" ht="48" customHeight="1">
      <c r="A30" s="206">
        <v>3</v>
      </c>
      <c r="B30" s="209" t="s">
        <v>660</v>
      </c>
      <c r="C30" s="207">
        <v>1791</v>
      </c>
      <c r="D30" s="293">
        <v>37</v>
      </c>
      <c r="E30" s="208">
        <v>1582</v>
      </c>
      <c r="F30" s="294">
        <v>8</v>
      </c>
      <c r="G30" s="401">
        <v>23413</v>
      </c>
      <c r="H30" s="293">
        <v>42</v>
      </c>
      <c r="I30" s="208">
        <v>155</v>
      </c>
      <c r="J30" s="294">
        <v>65</v>
      </c>
      <c r="K30" s="401">
        <v>5222</v>
      </c>
      <c r="L30" s="404">
        <v>100</v>
      </c>
      <c r="M30" s="404">
        <v>269</v>
      </c>
      <c r="N30" s="417">
        <v>252</v>
      </c>
      <c r="O30" s="418">
        <v>521</v>
      </c>
    </row>
    <row r="31" spans="1:17" ht="48" customHeight="1">
      <c r="A31" s="206">
        <v>4</v>
      </c>
      <c r="B31" s="209" t="s">
        <v>563</v>
      </c>
      <c r="C31" s="207">
        <v>1861</v>
      </c>
      <c r="D31" s="293">
        <v>33</v>
      </c>
      <c r="E31" s="208">
        <v>3032</v>
      </c>
      <c r="F31" s="294">
        <v>37</v>
      </c>
      <c r="G31" s="401">
        <v>23006</v>
      </c>
      <c r="H31" s="293">
        <v>46</v>
      </c>
      <c r="I31" s="208">
        <v>128</v>
      </c>
      <c r="J31" s="294">
        <v>38</v>
      </c>
      <c r="K31" s="401">
        <v>5427</v>
      </c>
      <c r="L31" s="404">
        <v>83</v>
      </c>
      <c r="M31" s="404">
        <v>274</v>
      </c>
      <c r="N31" s="417">
        <v>237</v>
      </c>
      <c r="O31" s="418">
        <v>511</v>
      </c>
    </row>
    <row r="32" spans="1:17" ht="48" customHeight="1">
      <c r="A32" s="206">
        <v>5</v>
      </c>
      <c r="B32" s="209" t="s">
        <v>698</v>
      </c>
      <c r="C32" s="207">
        <v>2003</v>
      </c>
      <c r="D32" s="293">
        <v>26</v>
      </c>
      <c r="E32" s="208">
        <v>2985</v>
      </c>
      <c r="F32" s="294">
        <v>36</v>
      </c>
      <c r="G32" s="401">
        <v>22486</v>
      </c>
      <c r="H32" s="293">
        <v>52</v>
      </c>
      <c r="I32" s="208">
        <v>115</v>
      </c>
      <c r="J32" s="294">
        <v>28</v>
      </c>
      <c r="K32" s="401">
        <v>5646</v>
      </c>
      <c r="L32" s="404">
        <v>72</v>
      </c>
      <c r="M32" s="404">
        <v>280</v>
      </c>
      <c r="N32" s="417">
        <v>214</v>
      </c>
      <c r="O32" s="418">
        <v>494</v>
      </c>
    </row>
    <row r="33" spans="1:15" ht="48" customHeight="1">
      <c r="A33" s="206">
        <v>6</v>
      </c>
      <c r="B33" s="209" t="s">
        <v>626</v>
      </c>
      <c r="C33" s="207">
        <v>2059</v>
      </c>
      <c r="D33" s="293">
        <v>23</v>
      </c>
      <c r="E33" s="208">
        <v>2690</v>
      </c>
      <c r="F33" s="294">
        <v>30</v>
      </c>
      <c r="G33" s="401">
        <v>22982</v>
      </c>
      <c r="H33" s="293">
        <v>47</v>
      </c>
      <c r="I33" s="208">
        <v>131</v>
      </c>
      <c r="J33" s="294">
        <v>41</v>
      </c>
      <c r="K33" s="401">
        <v>5418</v>
      </c>
      <c r="L33" s="404">
        <v>84</v>
      </c>
      <c r="M33" s="404">
        <v>262</v>
      </c>
      <c r="N33" s="417">
        <v>225</v>
      </c>
      <c r="O33" s="418">
        <v>487</v>
      </c>
    </row>
    <row r="34" spans="1:15" ht="48" customHeight="1">
      <c r="A34" s="206">
        <v>7</v>
      </c>
      <c r="B34" s="209" t="s">
        <v>645</v>
      </c>
      <c r="C34" s="207">
        <v>2069</v>
      </c>
      <c r="D34" s="293">
        <v>23</v>
      </c>
      <c r="E34" s="208">
        <v>2755</v>
      </c>
      <c r="F34" s="294">
        <v>31</v>
      </c>
      <c r="G34" s="401">
        <v>24186</v>
      </c>
      <c r="H34" s="293">
        <v>36</v>
      </c>
      <c r="I34" s="208">
        <v>143</v>
      </c>
      <c r="J34" s="294">
        <v>53</v>
      </c>
      <c r="K34" s="401">
        <v>5535</v>
      </c>
      <c r="L34" s="404">
        <v>78</v>
      </c>
      <c r="M34" s="404">
        <v>259</v>
      </c>
      <c r="N34" s="417">
        <v>221</v>
      </c>
      <c r="O34" s="418">
        <v>480</v>
      </c>
    </row>
    <row r="35" spans="1:15" ht="48" customHeight="1">
      <c r="A35" s="206">
        <v>8</v>
      </c>
      <c r="B35" s="209" t="s">
        <v>555</v>
      </c>
      <c r="C35" s="207">
        <v>1706</v>
      </c>
      <c r="D35" s="293">
        <v>46</v>
      </c>
      <c r="E35" s="208">
        <v>2435</v>
      </c>
      <c r="F35" s="294">
        <v>24</v>
      </c>
      <c r="G35" s="401">
        <v>24779</v>
      </c>
      <c r="H35" s="293">
        <v>31</v>
      </c>
      <c r="I35" s="208">
        <v>137</v>
      </c>
      <c r="J35" s="294">
        <v>47</v>
      </c>
      <c r="K35" s="401">
        <v>5611</v>
      </c>
      <c r="L35" s="404">
        <v>74</v>
      </c>
      <c r="M35" s="404">
        <v>249</v>
      </c>
      <c r="N35" s="417">
        <v>222</v>
      </c>
      <c r="O35" s="418">
        <v>471</v>
      </c>
    </row>
    <row r="36" spans="1:15" ht="48" customHeight="1">
      <c r="A36" s="206">
        <v>9</v>
      </c>
      <c r="B36" s="209" t="s">
        <v>652</v>
      </c>
      <c r="C36" s="207">
        <v>2159</v>
      </c>
      <c r="D36" s="293">
        <v>18</v>
      </c>
      <c r="E36" s="208">
        <v>2887</v>
      </c>
      <c r="F36" s="294">
        <v>34</v>
      </c>
      <c r="G36" s="401">
        <v>23094</v>
      </c>
      <c r="H36" s="293">
        <v>45</v>
      </c>
      <c r="I36" s="208">
        <v>115</v>
      </c>
      <c r="J36" s="294">
        <v>28</v>
      </c>
      <c r="K36" s="401">
        <v>5581</v>
      </c>
      <c r="L36" s="404">
        <v>76</v>
      </c>
      <c r="M36" s="404">
        <v>234</v>
      </c>
      <c r="N36" s="417">
        <v>201</v>
      </c>
      <c r="O36" s="418">
        <v>435</v>
      </c>
    </row>
    <row r="37" spans="1:15" ht="48" customHeight="1">
      <c r="A37" s="206">
        <v>10</v>
      </c>
      <c r="B37" s="209" t="s">
        <v>682</v>
      </c>
      <c r="C37" s="207">
        <v>2127</v>
      </c>
      <c r="D37" s="293">
        <v>20</v>
      </c>
      <c r="E37" s="208">
        <v>3242</v>
      </c>
      <c r="F37" s="294">
        <v>41</v>
      </c>
      <c r="G37" s="401">
        <v>24315</v>
      </c>
      <c r="H37" s="293">
        <v>35</v>
      </c>
      <c r="I37" s="208">
        <v>120</v>
      </c>
      <c r="J37" s="294">
        <v>31</v>
      </c>
      <c r="K37" s="401">
        <v>5599</v>
      </c>
      <c r="L37" s="404">
        <v>75</v>
      </c>
      <c r="M37" s="404">
        <v>232</v>
      </c>
      <c r="N37" s="417">
        <v>202</v>
      </c>
      <c r="O37" s="418">
        <v>434</v>
      </c>
    </row>
    <row r="38" spans="1:15" ht="48" customHeight="1">
      <c r="A38" s="206">
        <v>11</v>
      </c>
      <c r="B38" s="209" t="s">
        <v>636</v>
      </c>
      <c r="C38" s="207">
        <v>1772</v>
      </c>
      <c r="D38" s="293">
        <v>39</v>
      </c>
      <c r="E38" s="208">
        <v>1490</v>
      </c>
      <c r="F38" s="294">
        <v>6</v>
      </c>
      <c r="G38" s="401">
        <v>24022</v>
      </c>
      <c r="H38" s="293">
        <v>37</v>
      </c>
      <c r="I38" s="208">
        <v>120</v>
      </c>
      <c r="J38" s="294">
        <v>31</v>
      </c>
      <c r="K38" s="401">
        <v>5738</v>
      </c>
      <c r="L38" s="404">
        <v>68</v>
      </c>
      <c r="M38" s="404">
        <v>234</v>
      </c>
      <c r="N38" s="417">
        <v>181</v>
      </c>
      <c r="O38" s="418">
        <v>415</v>
      </c>
    </row>
    <row r="39" spans="1:15" ht="48" customHeight="1">
      <c r="A39" s="206">
        <v>12</v>
      </c>
      <c r="B39" s="209" t="s">
        <v>589</v>
      </c>
      <c r="C39" s="207">
        <v>2061</v>
      </c>
      <c r="D39" s="293">
        <v>23</v>
      </c>
      <c r="E39" s="208">
        <v>1847</v>
      </c>
      <c r="F39" s="294">
        <v>13</v>
      </c>
      <c r="G39" s="401">
        <v>23580</v>
      </c>
      <c r="H39" s="293">
        <v>41</v>
      </c>
      <c r="I39" s="208">
        <v>125</v>
      </c>
      <c r="J39" s="294">
        <v>35</v>
      </c>
      <c r="K39" s="401">
        <v>5654</v>
      </c>
      <c r="L39" s="404">
        <v>73</v>
      </c>
      <c r="M39" s="404">
        <v>221</v>
      </c>
      <c r="N39" s="417">
        <v>185</v>
      </c>
      <c r="O39" s="418">
        <v>406</v>
      </c>
    </row>
    <row r="40" spans="1:15" ht="48" customHeight="1">
      <c r="A40" s="206">
        <v>13</v>
      </c>
      <c r="B40" s="209" t="s">
        <v>690</v>
      </c>
      <c r="C40" s="207">
        <v>1882</v>
      </c>
      <c r="D40" s="293">
        <v>32</v>
      </c>
      <c r="E40" s="208">
        <v>2971</v>
      </c>
      <c r="F40" s="294">
        <v>35</v>
      </c>
      <c r="G40" s="401">
        <v>23797</v>
      </c>
      <c r="H40" s="293">
        <v>39</v>
      </c>
      <c r="I40" s="208">
        <v>125</v>
      </c>
      <c r="J40" s="294">
        <v>35</v>
      </c>
      <c r="K40" s="401" t="s">
        <v>848</v>
      </c>
      <c r="L40" s="404">
        <v>0</v>
      </c>
      <c r="M40" s="404">
        <v>248</v>
      </c>
      <c r="N40" s="417">
        <v>141</v>
      </c>
      <c r="O40" s="418">
        <v>389</v>
      </c>
    </row>
    <row r="41" spans="1:15" ht="48" customHeight="1">
      <c r="A41" s="206">
        <v>14</v>
      </c>
      <c r="B41" s="209" t="s">
        <v>706</v>
      </c>
      <c r="C41" s="207">
        <v>2117</v>
      </c>
      <c r="D41" s="293">
        <v>20</v>
      </c>
      <c r="E41" s="208">
        <v>2224</v>
      </c>
      <c r="F41" s="294">
        <v>20</v>
      </c>
      <c r="G41" s="401">
        <v>25644</v>
      </c>
      <c r="H41" s="293">
        <v>25</v>
      </c>
      <c r="I41" s="208">
        <v>120</v>
      </c>
      <c r="J41" s="294">
        <v>31</v>
      </c>
      <c r="K41" s="401">
        <v>5770</v>
      </c>
      <c r="L41" s="404">
        <v>66</v>
      </c>
      <c r="M41" s="404">
        <v>184</v>
      </c>
      <c r="N41" s="417">
        <v>162</v>
      </c>
      <c r="O41" s="418">
        <v>346</v>
      </c>
    </row>
    <row r="42" spans="1:15" ht="48" customHeight="1">
      <c r="A42" s="206">
        <v>15</v>
      </c>
      <c r="B42" s="209" t="s">
        <v>606</v>
      </c>
      <c r="C42" s="207">
        <v>2005</v>
      </c>
      <c r="D42" s="293">
        <v>26</v>
      </c>
      <c r="E42" s="208">
        <v>2200</v>
      </c>
      <c r="F42" s="294">
        <v>20</v>
      </c>
      <c r="G42" s="401">
        <v>24638</v>
      </c>
      <c r="H42" s="293">
        <v>31</v>
      </c>
      <c r="I42" s="208">
        <v>128</v>
      </c>
      <c r="J42" s="294">
        <v>38</v>
      </c>
      <c r="K42" s="401">
        <v>5905</v>
      </c>
      <c r="L42" s="404">
        <v>59</v>
      </c>
      <c r="M42" s="404">
        <v>169</v>
      </c>
      <c r="N42" s="417">
        <v>174</v>
      </c>
      <c r="O42" s="418">
        <v>343</v>
      </c>
    </row>
    <row r="43" spans="1:15" ht="48" customHeight="1">
      <c r="A43" s="206">
        <v>16</v>
      </c>
      <c r="B43" s="209" t="s">
        <v>597</v>
      </c>
      <c r="C43" s="207">
        <v>2107</v>
      </c>
      <c r="D43" s="293">
        <v>21</v>
      </c>
      <c r="E43" s="208">
        <v>2014</v>
      </c>
      <c r="F43" s="294">
        <v>16</v>
      </c>
      <c r="G43" s="401">
        <v>24770</v>
      </c>
      <c r="H43" s="293">
        <v>31</v>
      </c>
      <c r="I43" s="208">
        <v>115</v>
      </c>
      <c r="J43" s="294">
        <v>28</v>
      </c>
      <c r="K43" s="401">
        <v>6014</v>
      </c>
      <c r="L43" s="404">
        <v>55</v>
      </c>
      <c r="M43" s="404">
        <v>176</v>
      </c>
      <c r="N43" s="417">
        <v>151</v>
      </c>
      <c r="O43" s="418">
        <v>327</v>
      </c>
    </row>
    <row r="44" spans="1:15" ht="24" customHeight="1"/>
    <row r="45" spans="1:15" ht="24" customHeight="1"/>
    <row r="46" spans="1:15" ht="24" customHeight="1"/>
    <row r="47" spans="1:15" ht="24" customHeight="1"/>
    <row r="48" spans="1:15" ht="22.5" customHeight="1"/>
    <row r="51" ht="50.25" customHeight="1"/>
    <row r="52" ht="50.25" customHeight="1"/>
    <row r="53" ht="50.25" customHeight="1"/>
    <row r="54" ht="50.25" customHeight="1"/>
    <row r="55" ht="50.25" customHeight="1"/>
    <row r="56" ht="50.25" customHeight="1"/>
    <row r="57" ht="50.25" customHeight="1"/>
    <row r="58" ht="50.25" customHeight="1"/>
    <row r="61" ht="61.5" customHeight="1"/>
    <row r="62" ht="61.5" customHeight="1"/>
    <row r="63" ht="61.5" customHeight="1"/>
    <row r="64" ht="61.5" customHeight="1"/>
    <row r="65" ht="61.5" customHeight="1"/>
    <row r="66" ht="61.5" customHeight="1"/>
    <row r="67" ht="61.5" customHeight="1"/>
    <row r="68" ht="61.5" customHeight="1"/>
    <row r="65494" spans="1:9">
      <c r="A65494" t="s">
        <v>547</v>
      </c>
      <c r="B65494" t="s">
        <v>547</v>
      </c>
      <c r="C65494" t="s">
        <v>547</v>
      </c>
      <c r="D65494" t="s">
        <v>547</v>
      </c>
      <c r="E65494" t="s">
        <v>547</v>
      </c>
      <c r="F65494" t="s">
        <v>547</v>
      </c>
      <c r="G65494" t="s">
        <v>547</v>
      </c>
      <c r="H65494" t="s">
        <v>547</v>
      </c>
      <c r="I65494" t="s">
        <v>547</v>
      </c>
    </row>
    <row r="65495" spans="1:9">
      <c r="A65495" t="s">
        <v>547</v>
      </c>
      <c r="B65495" t="s">
        <v>547</v>
      </c>
      <c r="C65495" t="s">
        <v>547</v>
      </c>
      <c r="D65495" t="s">
        <v>547</v>
      </c>
      <c r="E65495" t="s">
        <v>547</v>
      </c>
      <c r="F65495" t="s">
        <v>547</v>
      </c>
      <c r="G65495" t="s">
        <v>547</v>
      </c>
      <c r="H65495" t="s">
        <v>547</v>
      </c>
      <c r="I65495" t="s">
        <v>547</v>
      </c>
    </row>
    <row r="65496" spans="1:9">
      <c r="A65496" t="s">
        <v>547</v>
      </c>
      <c r="B65496" t="s">
        <v>547</v>
      </c>
      <c r="C65496" t="s">
        <v>547</v>
      </c>
      <c r="D65496" t="s">
        <v>547</v>
      </c>
      <c r="E65496" t="s">
        <v>547</v>
      </c>
      <c r="F65496" t="s">
        <v>547</v>
      </c>
      <c r="G65496" t="s">
        <v>547</v>
      </c>
      <c r="H65496" t="s">
        <v>547</v>
      </c>
      <c r="I65496" t="s">
        <v>547</v>
      </c>
    </row>
    <row r="65497" spans="1:9">
      <c r="A65497" t="s">
        <v>547</v>
      </c>
      <c r="B65497" t="s">
        <v>547</v>
      </c>
      <c r="C65497" t="s">
        <v>547</v>
      </c>
      <c r="D65497" t="s">
        <v>547</v>
      </c>
      <c r="E65497" t="s">
        <v>547</v>
      </c>
      <c r="F65497" t="s">
        <v>547</v>
      </c>
      <c r="G65497" t="s">
        <v>547</v>
      </c>
      <c r="H65497" t="s">
        <v>547</v>
      </c>
      <c r="I65497" t="s">
        <v>547</v>
      </c>
    </row>
    <row r="65498" spans="1:9">
      <c r="A65498" t="s">
        <v>547</v>
      </c>
      <c r="B65498" t="s">
        <v>547</v>
      </c>
      <c r="C65498" t="s">
        <v>547</v>
      </c>
      <c r="D65498" t="s">
        <v>547</v>
      </c>
      <c r="E65498" t="s">
        <v>547</v>
      </c>
      <c r="F65498" t="s">
        <v>547</v>
      </c>
      <c r="G65498" t="s">
        <v>547</v>
      </c>
      <c r="H65498" t="s">
        <v>547</v>
      </c>
      <c r="I65498" t="s">
        <v>547</v>
      </c>
    </row>
    <row r="65499" spans="1:9">
      <c r="A65499" t="s">
        <v>547</v>
      </c>
      <c r="B65499" t="s">
        <v>547</v>
      </c>
      <c r="C65499" t="s">
        <v>547</v>
      </c>
      <c r="D65499" t="s">
        <v>547</v>
      </c>
      <c r="E65499" t="s">
        <v>547</v>
      </c>
      <c r="F65499" t="s">
        <v>547</v>
      </c>
      <c r="G65499" t="s">
        <v>547</v>
      </c>
      <c r="H65499" t="s">
        <v>547</v>
      </c>
      <c r="I65499" t="s">
        <v>547</v>
      </c>
    </row>
    <row r="65500" spans="1:9">
      <c r="A65500" t="s">
        <v>547</v>
      </c>
      <c r="B65500" t="s">
        <v>547</v>
      </c>
      <c r="C65500" t="s">
        <v>547</v>
      </c>
      <c r="D65500" t="s">
        <v>547</v>
      </c>
      <c r="E65500" t="s">
        <v>547</v>
      </c>
      <c r="F65500" t="s">
        <v>547</v>
      </c>
      <c r="G65500" t="s">
        <v>547</v>
      </c>
      <c r="H65500" t="s">
        <v>547</v>
      </c>
      <c r="I65500" t="s">
        <v>547</v>
      </c>
    </row>
    <row r="65501" spans="1:9">
      <c r="A65501" t="s">
        <v>547</v>
      </c>
      <c r="B65501" t="s">
        <v>547</v>
      </c>
      <c r="C65501" t="s">
        <v>547</v>
      </c>
      <c r="D65501" t="s">
        <v>547</v>
      </c>
      <c r="E65501" t="s">
        <v>547</v>
      </c>
      <c r="F65501" t="s">
        <v>547</v>
      </c>
      <c r="G65501" t="s">
        <v>547</v>
      </c>
      <c r="H65501" t="s">
        <v>547</v>
      </c>
      <c r="I65501" t="s">
        <v>547</v>
      </c>
    </row>
    <row r="65502" spans="1:9">
      <c r="A65502" t="s">
        <v>547</v>
      </c>
      <c r="B65502" t="s">
        <v>547</v>
      </c>
      <c r="C65502" t="s">
        <v>547</v>
      </c>
      <c r="D65502" t="s">
        <v>547</v>
      </c>
      <c r="E65502" t="s">
        <v>547</v>
      </c>
      <c r="F65502" t="s">
        <v>547</v>
      </c>
      <c r="G65502" t="s">
        <v>547</v>
      </c>
      <c r="H65502" t="s">
        <v>547</v>
      </c>
      <c r="I65502" t="s">
        <v>547</v>
      </c>
    </row>
    <row r="65503" spans="1:9">
      <c r="A65503" t="s">
        <v>547</v>
      </c>
      <c r="B65503" t="s">
        <v>547</v>
      </c>
      <c r="C65503" t="s">
        <v>547</v>
      </c>
      <c r="D65503" t="s">
        <v>547</v>
      </c>
      <c r="E65503" t="s">
        <v>547</v>
      </c>
      <c r="F65503" t="s">
        <v>547</v>
      </c>
      <c r="G65503" t="s">
        <v>547</v>
      </c>
      <c r="H65503" t="s">
        <v>547</v>
      </c>
      <c r="I65503" t="s">
        <v>547</v>
      </c>
    </row>
    <row r="65504" spans="1:9">
      <c r="A65504" t="s">
        <v>547</v>
      </c>
      <c r="B65504" t="s">
        <v>547</v>
      </c>
      <c r="C65504" t="s">
        <v>547</v>
      </c>
      <c r="D65504" t="s">
        <v>547</v>
      </c>
      <c r="E65504" t="s">
        <v>547</v>
      </c>
      <c r="F65504" t="s">
        <v>547</v>
      </c>
      <c r="G65504" t="s">
        <v>547</v>
      </c>
      <c r="H65504" t="s">
        <v>547</v>
      </c>
      <c r="I65504" t="s">
        <v>547</v>
      </c>
    </row>
    <row r="65505" spans="1:9">
      <c r="A65505" t="s">
        <v>547</v>
      </c>
      <c r="B65505" t="s">
        <v>547</v>
      </c>
      <c r="C65505" t="s">
        <v>547</v>
      </c>
      <c r="D65505" t="s">
        <v>547</v>
      </c>
      <c r="E65505" t="s">
        <v>547</v>
      </c>
      <c r="F65505" t="s">
        <v>547</v>
      </c>
      <c r="G65505" t="s">
        <v>547</v>
      </c>
      <c r="H65505" t="s">
        <v>547</v>
      </c>
      <c r="I65505" t="s">
        <v>547</v>
      </c>
    </row>
    <row r="65506" spans="1:9">
      <c r="A65506" t="s">
        <v>547</v>
      </c>
      <c r="B65506" t="s">
        <v>547</v>
      </c>
      <c r="C65506" t="s">
        <v>547</v>
      </c>
      <c r="D65506" t="s">
        <v>547</v>
      </c>
      <c r="E65506" t="s">
        <v>547</v>
      </c>
      <c r="F65506" t="s">
        <v>547</v>
      </c>
      <c r="G65506" t="s">
        <v>547</v>
      </c>
      <c r="H65506" t="s">
        <v>547</v>
      </c>
      <c r="I65506" t="s">
        <v>547</v>
      </c>
    </row>
    <row r="65507" spans="1:9">
      <c r="A65507" t="s">
        <v>547</v>
      </c>
      <c r="B65507" t="s">
        <v>547</v>
      </c>
      <c r="C65507" t="s">
        <v>547</v>
      </c>
      <c r="D65507" t="s">
        <v>547</v>
      </c>
      <c r="E65507" t="s">
        <v>547</v>
      </c>
      <c r="F65507" t="s">
        <v>547</v>
      </c>
      <c r="G65507" t="s">
        <v>547</v>
      </c>
      <c r="H65507" t="s">
        <v>547</v>
      </c>
      <c r="I65507" t="s">
        <v>547</v>
      </c>
    </row>
    <row r="65508" spans="1:9">
      <c r="A65508" t="s">
        <v>547</v>
      </c>
      <c r="B65508" t="s">
        <v>547</v>
      </c>
      <c r="C65508" t="s">
        <v>547</v>
      </c>
      <c r="D65508" t="s">
        <v>547</v>
      </c>
      <c r="E65508" t="s">
        <v>547</v>
      </c>
      <c r="F65508" t="s">
        <v>547</v>
      </c>
      <c r="G65508" t="s">
        <v>547</v>
      </c>
      <c r="H65508" t="s">
        <v>547</v>
      </c>
      <c r="I65508" t="s">
        <v>547</v>
      </c>
    </row>
    <row r="65509" spans="1:9">
      <c r="A65509" t="s">
        <v>547</v>
      </c>
      <c r="B65509" t="s">
        <v>547</v>
      </c>
      <c r="C65509" t="s">
        <v>547</v>
      </c>
      <c r="D65509" t="s">
        <v>547</v>
      </c>
      <c r="E65509" t="s">
        <v>547</v>
      </c>
      <c r="F65509" t="s">
        <v>547</v>
      </c>
      <c r="G65509" t="s">
        <v>547</v>
      </c>
      <c r="H65509" t="s">
        <v>547</v>
      </c>
      <c r="I65509" t="s">
        <v>547</v>
      </c>
    </row>
    <row r="65510" spans="1:9">
      <c r="A65510" t="s">
        <v>547</v>
      </c>
      <c r="B65510" t="s">
        <v>547</v>
      </c>
      <c r="C65510" t="s">
        <v>547</v>
      </c>
      <c r="D65510" t="s">
        <v>547</v>
      </c>
      <c r="E65510" t="s">
        <v>547</v>
      </c>
      <c r="F65510" t="s">
        <v>547</v>
      </c>
      <c r="G65510" t="s">
        <v>547</v>
      </c>
      <c r="H65510" t="s">
        <v>547</v>
      </c>
      <c r="I65510" t="s">
        <v>547</v>
      </c>
    </row>
    <row r="65511" spans="1:9">
      <c r="A65511" t="s">
        <v>547</v>
      </c>
      <c r="B65511" t="s">
        <v>547</v>
      </c>
      <c r="C65511" t="s">
        <v>547</v>
      </c>
      <c r="D65511" t="s">
        <v>547</v>
      </c>
      <c r="E65511" t="s">
        <v>547</v>
      </c>
      <c r="F65511" t="s">
        <v>547</v>
      </c>
      <c r="G65511" t="s">
        <v>547</v>
      </c>
      <c r="H65511" t="s">
        <v>547</v>
      </c>
      <c r="I65511" t="s">
        <v>547</v>
      </c>
    </row>
    <row r="65512" spans="1:9">
      <c r="A65512" t="s">
        <v>547</v>
      </c>
      <c r="B65512" t="s">
        <v>547</v>
      </c>
      <c r="C65512" t="s">
        <v>547</v>
      </c>
      <c r="D65512" t="s">
        <v>547</v>
      </c>
      <c r="E65512" t="s">
        <v>547</v>
      </c>
      <c r="F65512" t="s">
        <v>547</v>
      </c>
      <c r="G65512" t="s">
        <v>547</v>
      </c>
      <c r="H65512" t="s">
        <v>547</v>
      </c>
      <c r="I65512" t="s">
        <v>547</v>
      </c>
    </row>
    <row r="65513" spans="1:9">
      <c r="A65513" t="s">
        <v>547</v>
      </c>
      <c r="B65513" t="s">
        <v>547</v>
      </c>
      <c r="C65513" t="s">
        <v>547</v>
      </c>
      <c r="D65513" t="s">
        <v>547</v>
      </c>
      <c r="E65513" t="s">
        <v>547</v>
      </c>
      <c r="F65513" t="s">
        <v>547</v>
      </c>
      <c r="G65513" t="s">
        <v>547</v>
      </c>
      <c r="H65513" t="s">
        <v>547</v>
      </c>
      <c r="I65513" t="s">
        <v>547</v>
      </c>
    </row>
    <row r="65514" spans="1:9">
      <c r="A65514" t="s">
        <v>547</v>
      </c>
      <c r="B65514" t="s">
        <v>547</v>
      </c>
      <c r="C65514" t="s">
        <v>547</v>
      </c>
      <c r="D65514" t="s">
        <v>547</v>
      </c>
      <c r="E65514" t="s">
        <v>547</v>
      </c>
      <c r="F65514" t="s">
        <v>547</v>
      </c>
      <c r="G65514" t="s">
        <v>547</v>
      </c>
      <c r="H65514" t="s">
        <v>547</v>
      </c>
      <c r="I65514" t="s">
        <v>547</v>
      </c>
    </row>
    <row r="65515" spans="1:9">
      <c r="A65515" t="s">
        <v>547</v>
      </c>
      <c r="B65515" t="s">
        <v>547</v>
      </c>
      <c r="C65515" t="s">
        <v>547</v>
      </c>
      <c r="D65515" t="s">
        <v>547</v>
      </c>
      <c r="E65515" t="s">
        <v>547</v>
      </c>
      <c r="F65515" t="s">
        <v>547</v>
      </c>
      <c r="G65515" t="s">
        <v>547</v>
      </c>
      <c r="H65515" t="s">
        <v>547</v>
      </c>
      <c r="I65515" t="s">
        <v>547</v>
      </c>
    </row>
    <row r="65516" spans="1:9">
      <c r="A65516" t="s">
        <v>547</v>
      </c>
      <c r="B65516" t="s">
        <v>547</v>
      </c>
      <c r="C65516" t="s">
        <v>547</v>
      </c>
      <c r="D65516" t="s">
        <v>547</v>
      </c>
      <c r="E65516" t="s">
        <v>547</v>
      </c>
      <c r="F65516" t="s">
        <v>547</v>
      </c>
      <c r="G65516" t="s">
        <v>547</v>
      </c>
      <c r="H65516" t="s">
        <v>547</v>
      </c>
      <c r="I65516" t="s">
        <v>547</v>
      </c>
    </row>
    <row r="65517" spans="1:9">
      <c r="A65517" t="s">
        <v>547</v>
      </c>
      <c r="B65517" t="s">
        <v>547</v>
      </c>
      <c r="C65517" t="s">
        <v>547</v>
      </c>
      <c r="D65517" t="s">
        <v>547</v>
      </c>
      <c r="E65517" t="s">
        <v>547</v>
      </c>
      <c r="F65517" t="s">
        <v>547</v>
      </c>
      <c r="G65517" t="s">
        <v>547</v>
      </c>
      <c r="H65517" t="s">
        <v>547</v>
      </c>
      <c r="I65517" t="s">
        <v>547</v>
      </c>
    </row>
    <row r="65518" spans="1:9">
      <c r="A65518" t="s">
        <v>547</v>
      </c>
      <c r="B65518" t="s">
        <v>547</v>
      </c>
      <c r="C65518" t="s">
        <v>547</v>
      </c>
      <c r="D65518" t="s">
        <v>547</v>
      </c>
      <c r="E65518" t="s">
        <v>547</v>
      </c>
      <c r="F65518" t="s">
        <v>547</v>
      </c>
      <c r="G65518" t="s">
        <v>547</v>
      </c>
      <c r="H65518" t="s">
        <v>547</v>
      </c>
      <c r="I65518" t="s">
        <v>547</v>
      </c>
    </row>
  </sheetData>
  <sortState ref="B28:O43">
    <sortCondition descending="1" ref="O28:O43"/>
  </sortState>
  <mergeCells count="26">
    <mergeCell ref="A1:Q1"/>
    <mergeCell ref="A2:Q2"/>
    <mergeCell ref="A3:Q3"/>
    <mergeCell ref="A6:A7"/>
    <mergeCell ref="B6:B7"/>
    <mergeCell ref="I6:J6"/>
    <mergeCell ref="C6:D6"/>
    <mergeCell ref="O6:O7"/>
    <mergeCell ref="M6:N6"/>
    <mergeCell ref="M5:O5"/>
    <mergeCell ref="A26:A27"/>
    <mergeCell ref="E6:F6"/>
    <mergeCell ref="G6:H6"/>
    <mergeCell ref="A4:Q4"/>
    <mergeCell ref="K6:L6"/>
    <mergeCell ref="C26:D26"/>
    <mergeCell ref="E26:F26"/>
    <mergeCell ref="G26:H26"/>
    <mergeCell ref="A24:Q24"/>
    <mergeCell ref="A25:Q25"/>
    <mergeCell ref="N26:N27"/>
    <mergeCell ref="M26:M27"/>
    <mergeCell ref="B26:B27"/>
    <mergeCell ref="O26:O27"/>
    <mergeCell ref="I26:J26"/>
    <mergeCell ref="K26:L26"/>
  </mergeCells>
  <hyperlinks>
    <hyperlink ref="A3:Q3" location="'YARIŞMA PROGRAMI'!A1" display="GENEL PUAN TABLOSU"/>
    <hyperlink ref="A24:Q24" location="'YARIŞMA PROGRAMI'!A1" display="GENEL PUAN TABLOSU"/>
  </hyperlinks>
  <pageMargins left="0.70866141732283472" right="0.70866141732283472" top="0.74803149606299213" bottom="0.74803149606299213" header="0.31496062992125984" footer="0.31496062992125984"/>
  <pageSetup paperSize="9" scale="51" fitToHeight="0" orientation="landscape" r:id="rId1"/>
  <rowBreaks count="1" manualBreakCount="1">
    <brk id="23" max="16" man="1"/>
  </rowBreaks>
  <drawing r:id="rId2"/>
</worksheet>
</file>

<file path=xl/worksheets/sheet12.xml><?xml version="1.0" encoding="utf-8"?>
<worksheet xmlns="http://schemas.openxmlformats.org/spreadsheetml/2006/main" xmlns:r="http://schemas.openxmlformats.org/officeDocument/2006/relationships">
  <sheetPr codeName="Sayfa12">
    <tabColor theme="8" tint="0.39997558519241921"/>
  </sheetPr>
  <dimension ref="A1:O65536"/>
  <sheetViews>
    <sheetView view="pageBreakPreview" zoomScale="60" workbookViewId="0">
      <selection activeCell="A65536" sqref="A65536"/>
    </sheetView>
  </sheetViews>
  <sheetFormatPr defaultRowHeight="12.75"/>
  <cols>
    <col min="2" max="2" width="0" hidden="1" customWidth="1"/>
    <col min="4" max="4" width="16.140625" customWidth="1"/>
    <col min="5" max="5" width="19.5703125" customWidth="1"/>
    <col min="6" max="6" width="19.28515625" customWidth="1"/>
    <col min="7" max="7" width="12.85546875" customWidth="1"/>
    <col min="8" max="8" width="9.140625" customWidth="1"/>
    <col min="10" max="10" width="0" hidden="1" customWidth="1"/>
    <col min="11" max="11" width="13.140625" hidden="1" customWidth="1"/>
    <col min="12" max="12" width="17.42578125" customWidth="1"/>
    <col min="13" max="13" width="29.85546875" customWidth="1"/>
    <col min="14" max="14" width="31" customWidth="1"/>
    <col min="15" max="15" width="19.140625" customWidth="1"/>
  </cols>
  <sheetData>
    <row r="1" spans="1:15" ht="48" customHeight="1">
      <c r="A1" s="606" t="str">
        <f>('YARIŞMA BİLGİLERİ'!A2)</f>
        <v>Gençlik ve Spor Bakanlığı
Spor Genel Müdürlüğü
Spor Faaliyetleri Daire Başkanlığı</v>
      </c>
      <c r="B1" s="606"/>
      <c r="C1" s="606"/>
      <c r="D1" s="606"/>
      <c r="E1" s="606"/>
      <c r="F1" s="606"/>
      <c r="G1" s="606"/>
      <c r="H1" s="606"/>
      <c r="I1" s="606"/>
      <c r="J1" s="606"/>
      <c r="K1" s="606"/>
      <c r="L1" s="606"/>
      <c r="M1" s="606"/>
      <c r="N1" s="606"/>
      <c r="O1" s="606"/>
    </row>
    <row r="2" spans="1:15" ht="18" customHeight="1">
      <c r="A2" s="607" t="str">
        <f>'YARIŞMA BİLGİLERİ'!F19</f>
        <v>2013-14 Öğretim Yılı Okullararası Puanlı  Atletizm Türkiye Birinciliği Yarışmaları</v>
      </c>
      <c r="B2" s="607"/>
      <c r="C2" s="607"/>
      <c r="D2" s="607"/>
      <c r="E2" s="607"/>
      <c r="F2" s="607"/>
      <c r="G2" s="607"/>
      <c r="H2" s="607"/>
      <c r="I2" s="607"/>
      <c r="J2" s="607"/>
      <c r="K2" s="607"/>
      <c r="L2" s="607"/>
      <c r="M2" s="607"/>
      <c r="N2" s="607"/>
      <c r="O2" s="607"/>
    </row>
    <row r="3" spans="1:15" ht="23.25" customHeight="1">
      <c r="A3" s="608" t="s">
        <v>520</v>
      </c>
      <c r="B3" s="608"/>
      <c r="C3" s="608"/>
      <c r="D3" s="608"/>
      <c r="E3" s="608"/>
      <c r="F3" s="608"/>
      <c r="G3" s="608"/>
      <c r="H3" s="608"/>
      <c r="I3" s="608"/>
      <c r="J3" s="608"/>
      <c r="K3" s="608"/>
      <c r="L3" s="608"/>
      <c r="M3" s="608"/>
      <c r="N3" s="608"/>
      <c r="O3" s="608"/>
    </row>
    <row r="4" spans="1:15" ht="23.25" customHeight="1">
      <c r="A4" s="603" t="s">
        <v>255</v>
      </c>
      <c r="B4" s="603"/>
      <c r="C4" s="603"/>
      <c r="D4" s="603"/>
      <c r="E4" s="603"/>
      <c r="F4" s="603"/>
      <c r="G4" s="603"/>
      <c r="H4" s="241"/>
      <c r="I4" s="609" t="s">
        <v>256</v>
      </c>
      <c r="J4" s="609"/>
      <c r="K4" s="609"/>
      <c r="L4" s="609"/>
      <c r="M4" s="609"/>
      <c r="N4" s="609"/>
      <c r="O4" s="609"/>
    </row>
    <row r="5" spans="1:15" ht="27" customHeight="1">
      <c r="A5" s="601" t="s">
        <v>15</v>
      </c>
      <c r="B5" s="602"/>
      <c r="C5" s="602"/>
      <c r="D5" s="602"/>
      <c r="E5" s="602"/>
      <c r="F5" s="602"/>
      <c r="G5" s="602"/>
      <c r="H5" s="237"/>
      <c r="I5" s="242"/>
      <c r="J5" s="243"/>
      <c r="K5" s="244"/>
      <c r="L5" s="244"/>
      <c r="M5" s="244"/>
      <c r="N5" s="244"/>
      <c r="O5" s="244"/>
    </row>
    <row r="6" spans="1:15" ht="28.5">
      <c r="A6" s="200" t="s">
        <v>11</v>
      </c>
      <c r="B6" s="200" t="s">
        <v>74</v>
      </c>
      <c r="C6" s="200" t="s">
        <v>73</v>
      </c>
      <c r="D6" s="201" t="s">
        <v>12</v>
      </c>
      <c r="E6" s="202" t="s">
        <v>13</v>
      </c>
      <c r="F6" s="202" t="s">
        <v>177</v>
      </c>
      <c r="G6" s="203" t="s">
        <v>253</v>
      </c>
      <c r="H6" s="238"/>
      <c r="I6" s="666" t="s">
        <v>6</v>
      </c>
      <c r="J6" s="668"/>
      <c r="K6" s="239" t="s">
        <v>72</v>
      </c>
      <c r="L6" s="666" t="s">
        <v>19</v>
      </c>
      <c r="M6" s="666" t="s">
        <v>7</v>
      </c>
      <c r="N6" s="666" t="s">
        <v>176</v>
      </c>
      <c r="O6" s="666" t="s">
        <v>263</v>
      </c>
    </row>
    <row r="7" spans="1:15" ht="26.25" customHeight="1">
      <c r="A7" s="58">
        <v>1</v>
      </c>
      <c r="B7" s="211" t="s">
        <v>48</v>
      </c>
      <c r="C7" s="59">
        <f>IF(ISERROR(VLOOKUP(B7,'KAYIT LİSTESİ'!$B$4:$H$1044,2,0)),"",(VLOOKUP(B7,'KAYIT LİSTESİ'!$B$4:$H$1044,2,0)))</f>
        <v>0</v>
      </c>
      <c r="D7" s="108">
        <f>IF(ISERROR(VLOOKUP(B7,'KAYIT LİSTESİ'!$B$4:$H$1044,4,0)),"",(VLOOKUP(B7,'KAYIT LİSTESİ'!$B$4:$H$1044,4,0)))</f>
        <v>36535</v>
      </c>
      <c r="E7" s="212" t="str">
        <f>IF(ISERROR(VLOOKUP(B7,'KAYIT LİSTESİ'!$B$4:$H$1044,5,0)),"",(VLOOKUP(B7,'KAYIT LİSTESİ'!$B$4:$H$1044,5,0)))</f>
        <v>MEDİNE SARIYEL</v>
      </c>
      <c r="F7" s="212" t="str">
        <f>IF(ISERROR(VLOOKUP(B7,'KAYIT LİSTESİ'!$B$4:$H$1044,6,0)),"",(VLOOKUP(B7,'KAYIT LİSTESİ'!$B$4:$H$1044,6,0)))</f>
        <v>DİYARBAKIR YAHYA KEMAL BEYATLI İ.O</v>
      </c>
      <c r="G7" s="177"/>
      <c r="H7" s="238"/>
      <c r="I7" s="667"/>
      <c r="J7" s="668"/>
      <c r="K7" s="240"/>
      <c r="L7" s="667"/>
      <c r="M7" s="667"/>
      <c r="N7" s="667"/>
      <c r="O7" s="667"/>
    </row>
    <row r="8" spans="1:15" ht="26.25" customHeight="1">
      <c r="A8" s="58">
        <v>2</v>
      </c>
      <c r="B8" s="211" t="s">
        <v>49</v>
      </c>
      <c r="C8" s="59">
        <f>IF(ISERROR(VLOOKUP(B8,'KAYIT LİSTESİ'!$B$4:$H$1044,2,0)),"",(VLOOKUP(B8,'KAYIT LİSTESİ'!$B$4:$H$1044,2,0)))</f>
        <v>0</v>
      </c>
      <c r="D8" s="108">
        <f>IF(ISERROR(VLOOKUP(B8,'KAYIT LİSTESİ'!$B$4:$H$1044,4,0)),"",(VLOOKUP(B8,'KAYIT LİSTESİ'!$B$4:$H$1044,4,0)))</f>
        <v>36832</v>
      </c>
      <c r="E8" s="212" t="str">
        <f>IF(ISERROR(VLOOKUP(B8,'KAYIT LİSTESİ'!$B$4:$H$1044,5,0)),"",(VLOOKUP(B8,'KAYIT LİSTESİ'!$B$4:$H$1044,5,0)))</f>
        <v>ÖZLEM IRMAK</v>
      </c>
      <c r="F8" s="212" t="str">
        <f>IF(ISERROR(VLOOKUP(B8,'KAYIT LİSTESİ'!$B$4:$H$1044,6,0)),"",(VLOOKUP(B8,'KAYIT LİSTESİ'!$B$4:$H$1044,6,0)))</f>
        <v>ÇANKIRI-İSMET İNÖNÜ O.O.</v>
      </c>
      <c r="G8" s="177"/>
      <c r="H8" s="238"/>
      <c r="I8" s="58">
        <v>1</v>
      </c>
      <c r="J8" s="211" t="s">
        <v>178</v>
      </c>
      <c r="K8" s="213">
        <f>IF(ISERROR(VLOOKUP(J8,'KAYIT LİSTESİ'!$B$4:$H$1044,2,0)),"",(VLOOKUP(J8,'KAYIT LİSTESİ'!$B$4:$H$1044,2,0)))</f>
        <v>0</v>
      </c>
      <c r="L8" s="214" t="str">
        <f>IF(ISERROR(VLOOKUP(J8,'KAYIT LİSTESİ'!$B$4:$H$1044,4,0)),"",(VLOOKUP(J8,'KAYIT LİSTESİ'!$B$4:$H$1044,4,0)))</f>
        <v>03,05,2001</v>
      </c>
      <c r="M8" s="172" t="str">
        <f>IF(ISERROR(VLOOKUP(J8,'KAYIT LİSTESİ'!$B$4:$H$1044,5,0)),"",(VLOOKUP(J8,'KAYIT LİSTESİ'!$B$4:$H$1044,5,0)))</f>
        <v>NAZİRE İNANLI</v>
      </c>
      <c r="N8" s="172" t="str">
        <f>IF(ISERROR(VLOOKUP(J8,'KAYIT LİSTESİ'!$B$4:$H$1044,6,0)),"",(VLOOKUP(J8,'KAYIT LİSTESİ'!$B$4:$H$1044,6,0)))</f>
        <v>ELAZIĞ-MEZRE ORTAOKULU</v>
      </c>
      <c r="O8" s="215"/>
    </row>
    <row r="9" spans="1:15" ht="26.25" customHeight="1">
      <c r="A9" s="58">
        <v>3</v>
      </c>
      <c r="B9" s="211" t="s">
        <v>50</v>
      </c>
      <c r="C9" s="59">
        <f>IF(ISERROR(VLOOKUP(B9,'KAYIT LİSTESİ'!$B$4:$H$1044,2,0)),"",(VLOOKUP(B9,'KAYIT LİSTESİ'!$B$4:$H$1044,2,0)))</f>
        <v>0</v>
      </c>
      <c r="D9" s="108">
        <f>IF(ISERROR(VLOOKUP(B9,'KAYIT LİSTESİ'!$B$4:$H$1044,4,0)),"",(VLOOKUP(B9,'KAYIT LİSTESİ'!$B$4:$H$1044,4,0)))</f>
        <v>37153</v>
      </c>
      <c r="E9" s="212" t="str">
        <f>IF(ISERROR(VLOOKUP(B9,'KAYIT LİSTESİ'!$B$4:$H$1044,5,0)),"",(VLOOKUP(B9,'KAYIT LİSTESİ'!$B$4:$H$1044,5,0)))</f>
        <v>ZEHRA ERHAN</v>
      </c>
      <c r="F9" s="212" t="str">
        <f>IF(ISERROR(VLOOKUP(B9,'KAYIT LİSTESİ'!$B$4:$H$1044,6,0)),"",(VLOOKUP(B9,'KAYIT LİSTESİ'!$B$4:$H$1044,6,0)))</f>
        <v>İSTANBUL SULTANBEYLİ MEVLANA ORTA OKULU</v>
      </c>
      <c r="G9" s="177"/>
      <c r="H9" s="238"/>
      <c r="I9" s="58">
        <v>2</v>
      </c>
      <c r="J9" s="211" t="s">
        <v>179</v>
      </c>
      <c r="K9" s="213">
        <f>IF(ISERROR(VLOOKUP(J9,'KAYIT LİSTESİ'!$B$4:$H$1044,2,0)),"",(VLOOKUP(J9,'KAYIT LİSTESİ'!$B$4:$H$1044,2,0)))</f>
        <v>0</v>
      </c>
      <c r="L9" s="214">
        <f>IF(ISERROR(VLOOKUP(J9,'KAYIT LİSTESİ'!$B$4:$H$1044,4,0)),"",(VLOOKUP(J9,'KAYIT LİSTESİ'!$B$4:$H$1044,4,0)))</f>
        <v>36595</v>
      </c>
      <c r="M9" s="172" t="str">
        <f>IF(ISERROR(VLOOKUP(J9,'KAYIT LİSTESİ'!$B$4:$H$1044,5,0)),"",(VLOOKUP(J9,'KAYIT LİSTESİ'!$B$4:$H$1044,5,0)))</f>
        <v>HELİN KARACADAĞ</v>
      </c>
      <c r="N9" s="172" t="str">
        <f>IF(ISERROR(VLOOKUP(J9,'KAYIT LİSTESİ'!$B$4:$H$1044,6,0)),"",(VLOOKUP(J9,'KAYIT LİSTESİ'!$B$4:$H$1044,6,0)))</f>
        <v>DİYARBAKIR YAHYA KEMAL BEYATLI İ.O</v>
      </c>
      <c r="O9" s="215"/>
    </row>
    <row r="10" spans="1:15" ht="26.25" customHeight="1">
      <c r="A10" s="58">
        <v>4</v>
      </c>
      <c r="B10" s="211" t="s">
        <v>51</v>
      </c>
      <c r="C10" s="59">
        <f>IF(ISERROR(VLOOKUP(B10,'KAYIT LİSTESİ'!$B$4:$H$1044,2,0)),"",(VLOOKUP(B10,'KAYIT LİSTESİ'!$B$4:$H$1044,2,0)))</f>
        <v>0</v>
      </c>
      <c r="D10" s="108">
        <f>IF(ISERROR(VLOOKUP(B10,'KAYIT LİSTESİ'!$B$4:$H$1044,4,0)),"",(VLOOKUP(B10,'KAYIT LİSTESİ'!$B$4:$H$1044,4,0)))</f>
        <v>36770</v>
      </c>
      <c r="E10" s="212" t="str">
        <f>IF(ISERROR(VLOOKUP(B10,'KAYIT LİSTESİ'!$B$4:$H$1044,5,0)),"",(VLOOKUP(B10,'KAYIT LİSTESİ'!$B$4:$H$1044,5,0)))</f>
        <v>Pınar GÖDEK</v>
      </c>
      <c r="F10" s="212" t="str">
        <f>IF(ISERROR(VLOOKUP(B10,'KAYIT LİSTESİ'!$B$4:$H$1044,6,0)),"",(VLOOKUP(B10,'KAYIT LİSTESİ'!$B$4:$H$1044,6,0)))</f>
        <v>Giresun Eynesil Şht.Şahin Abanoz Orta Okulu</v>
      </c>
      <c r="G10" s="177"/>
      <c r="H10" s="238"/>
      <c r="I10" s="58">
        <v>3</v>
      </c>
      <c r="J10" s="211" t="s">
        <v>180</v>
      </c>
      <c r="K10" s="213">
        <f>IF(ISERROR(VLOOKUP(J10,'KAYIT LİSTESİ'!$B$4:$H$1044,2,0)),"",(VLOOKUP(J10,'KAYIT LİSTESİ'!$B$4:$H$1044,2,0)))</f>
        <v>0</v>
      </c>
      <c r="L10" s="214">
        <f>IF(ISERROR(VLOOKUP(J10,'KAYIT LİSTESİ'!$B$4:$H$1044,4,0)),"",(VLOOKUP(J10,'KAYIT LİSTESİ'!$B$4:$H$1044,4,0)))</f>
        <v>36557</v>
      </c>
      <c r="M10" s="172" t="str">
        <f>IF(ISERROR(VLOOKUP(J10,'KAYIT LİSTESİ'!$B$4:$H$1044,5,0)),"",(VLOOKUP(J10,'KAYIT LİSTESİ'!$B$4:$H$1044,5,0)))</f>
        <v>KEZİBAN KARABULUT</v>
      </c>
      <c r="N10" s="172" t="str">
        <f>IF(ISERROR(VLOOKUP(J10,'KAYIT LİSTESİ'!$B$4:$H$1044,6,0)),"",(VLOOKUP(J10,'KAYIT LİSTESİ'!$B$4:$H$1044,6,0)))</f>
        <v>SİVAS-YILDIZELİ ATATÜRK ORTAOKULU</v>
      </c>
      <c r="O10" s="215"/>
    </row>
    <row r="11" spans="1:15" ht="26.25" customHeight="1">
      <c r="A11" s="58">
        <v>5</v>
      </c>
      <c r="B11" s="211" t="s">
        <v>52</v>
      </c>
      <c r="C11" s="59">
        <f>IF(ISERROR(VLOOKUP(B11,'KAYIT LİSTESİ'!$B$4:$H$1044,2,0)),"",(VLOOKUP(B11,'KAYIT LİSTESİ'!$B$4:$H$1044,2,0)))</f>
        <v>0</v>
      </c>
      <c r="D11" s="108">
        <f>IF(ISERROR(VLOOKUP(B11,'KAYIT LİSTESİ'!$B$4:$H$1044,4,0)),"",(VLOOKUP(B11,'KAYIT LİSTESİ'!$B$4:$H$1044,4,0)))</f>
        <v>36933</v>
      </c>
      <c r="E11" s="212" t="str">
        <f>IF(ISERROR(VLOOKUP(B11,'KAYIT LİSTESİ'!$B$4:$H$1044,5,0)),"",(VLOOKUP(B11,'KAYIT LİSTESİ'!$B$4:$H$1044,5,0)))</f>
        <v>BESTE GÜLLECİ</v>
      </c>
      <c r="F11" s="212" t="str">
        <f>IF(ISERROR(VLOOKUP(B11,'KAYIT LİSTESİ'!$B$4:$H$1044,6,0)),"",(VLOOKUP(B11,'KAYIT LİSTESİ'!$B$4:$H$1044,6,0)))</f>
        <v>MERSİN- SİLİFKE ATATÜRK ORTA OKULU</v>
      </c>
      <c r="G11" s="177"/>
      <c r="H11" s="238"/>
      <c r="I11" s="58">
        <v>4</v>
      </c>
      <c r="J11" s="211" t="s">
        <v>181</v>
      </c>
      <c r="K11" s="213">
        <f>IF(ISERROR(VLOOKUP(J11,'KAYIT LİSTESİ'!$B$4:$H$1044,2,0)),"",(VLOOKUP(J11,'KAYIT LİSTESİ'!$B$4:$H$1044,2,0)))</f>
        <v>0</v>
      </c>
      <c r="L11" s="214">
        <f>IF(ISERROR(VLOOKUP(J11,'KAYIT LİSTESİ'!$B$4:$H$1044,4,0)),"",(VLOOKUP(J11,'KAYIT LİSTESİ'!$B$4:$H$1044,4,0)))</f>
        <v>36896</v>
      </c>
      <c r="M11" s="172" t="str">
        <f>IF(ISERROR(VLOOKUP(J11,'KAYIT LİSTESİ'!$B$4:$H$1044,5,0)),"",(VLOOKUP(J11,'KAYIT LİSTESİ'!$B$4:$H$1044,5,0)))</f>
        <v>YASEMİN ÇIRAK</v>
      </c>
      <c r="N11" s="172" t="str">
        <f>IF(ISERROR(VLOOKUP(J11,'KAYIT LİSTESİ'!$B$4:$H$1044,6,0)),"",(VLOOKUP(J11,'KAYIT LİSTESİ'!$B$4:$H$1044,6,0)))</f>
        <v>ÇANKIRI-İSMET İNÖNÜ O.O.</v>
      </c>
      <c r="O11" s="215"/>
    </row>
    <row r="12" spans="1:15" ht="26.25" customHeight="1">
      <c r="A12" s="58">
        <v>6</v>
      </c>
      <c r="B12" s="211" t="s">
        <v>53</v>
      </c>
      <c r="C12" s="59">
        <f>IF(ISERROR(VLOOKUP(B12,'KAYIT LİSTESİ'!$B$4:$H$1044,2,0)),"",(VLOOKUP(B12,'KAYIT LİSTESİ'!$B$4:$H$1044,2,0)))</f>
        <v>0</v>
      </c>
      <c r="D12" s="108">
        <f>IF(ISERROR(VLOOKUP(B12,'KAYIT LİSTESİ'!$B$4:$H$1044,4,0)),"",(VLOOKUP(B12,'KAYIT LİSTESİ'!$B$4:$H$1044,4,0)))</f>
        <v>36939</v>
      </c>
      <c r="E12" s="212" t="str">
        <f>IF(ISERROR(VLOOKUP(B12,'KAYIT LİSTESİ'!$B$4:$H$1044,5,0)),"",(VLOOKUP(B12,'KAYIT LİSTESİ'!$B$4:$H$1044,5,0)))</f>
        <v>KARDELEN YILDIZ</v>
      </c>
      <c r="F12" s="212" t="str">
        <f>IF(ISERROR(VLOOKUP(B12,'KAYIT LİSTESİ'!$B$4:$H$1044,6,0)),"",(VLOOKUP(B12,'KAYIT LİSTESİ'!$B$4:$H$1044,6,0)))</f>
        <v>MUĞLA  DALAMAN CUMHURİYET O.O.</v>
      </c>
      <c r="G12" s="177"/>
      <c r="H12" s="238"/>
      <c r="I12" s="58">
        <v>5</v>
      </c>
      <c r="J12" s="211" t="s">
        <v>182</v>
      </c>
      <c r="K12" s="213">
        <f>IF(ISERROR(VLOOKUP(J12,'KAYIT LİSTESİ'!$B$4:$H$1044,2,0)),"",(VLOOKUP(J12,'KAYIT LİSTESİ'!$B$4:$H$1044,2,0)))</f>
        <v>0</v>
      </c>
      <c r="L12" s="214">
        <f>IF(ISERROR(VLOOKUP(J12,'KAYIT LİSTESİ'!$B$4:$H$1044,4,0)),"",(VLOOKUP(J12,'KAYIT LİSTESİ'!$B$4:$H$1044,4,0)))</f>
        <v>37062</v>
      </c>
      <c r="M12" s="172" t="str">
        <f>IF(ISERROR(VLOOKUP(J12,'KAYIT LİSTESİ'!$B$4:$H$1044,5,0)),"",(VLOOKUP(J12,'KAYIT LİSTESİ'!$B$4:$H$1044,5,0)))</f>
        <v>MELİS ÇELİKTEN</v>
      </c>
      <c r="N12" s="172" t="str">
        <f>IF(ISERROR(VLOOKUP(J12,'KAYIT LİSTESİ'!$B$4:$H$1044,6,0)),"",(VLOOKUP(J12,'KAYIT LİSTESİ'!$B$4:$H$1044,6,0)))</f>
        <v>MUĞLA  DALAMAN CUMHURİYET O.O.</v>
      </c>
      <c r="O12" s="215"/>
    </row>
    <row r="13" spans="1:15" ht="26.25" customHeight="1">
      <c r="A13" s="58">
        <v>7</v>
      </c>
      <c r="B13" s="211" t="s">
        <v>211</v>
      </c>
      <c r="C13" s="59">
        <f>IF(ISERROR(VLOOKUP(B13,'KAYIT LİSTESİ'!$B$4:$H$1044,2,0)),"",(VLOOKUP(B13,'KAYIT LİSTESİ'!$B$4:$H$1044,2,0)))</f>
        <v>0</v>
      </c>
      <c r="D13" s="108">
        <f>IF(ISERROR(VLOOKUP(B13,'KAYIT LİSTESİ'!$B$4:$H$1044,4,0)),"",(VLOOKUP(B13,'KAYIT LİSTESİ'!$B$4:$H$1044,4,0)))</f>
        <v>36636</v>
      </c>
      <c r="E13" s="212" t="str">
        <f>IF(ISERROR(VLOOKUP(B13,'KAYIT LİSTESİ'!$B$4:$H$1044,5,0)),"",(VLOOKUP(B13,'KAYIT LİSTESİ'!$B$4:$H$1044,5,0)))</f>
        <v>KADER LALE</v>
      </c>
      <c r="F13" s="212" t="str">
        <f>IF(ISERROR(VLOOKUP(B13,'KAYIT LİSTESİ'!$B$4:$H$1044,6,0)),"",(VLOOKUP(B13,'KAYIT LİSTESİ'!$B$4:$H$1044,6,0)))</f>
        <v>SİVAS-YILDIZELİ ATATÜRK ORTAOKULU</v>
      </c>
      <c r="G13" s="177"/>
      <c r="H13" s="238"/>
      <c r="I13" s="58">
        <v>6</v>
      </c>
      <c r="J13" s="211" t="s">
        <v>183</v>
      </c>
      <c r="K13" s="213">
        <f>IF(ISERROR(VLOOKUP(J13,'KAYIT LİSTESİ'!$B$4:$H$1044,2,0)),"",(VLOOKUP(J13,'KAYIT LİSTESİ'!$B$4:$H$1044,2,0)))</f>
        <v>0</v>
      </c>
      <c r="L13" s="214">
        <f>IF(ISERROR(VLOOKUP(J13,'KAYIT LİSTESİ'!$B$4:$H$1044,4,0)),"",(VLOOKUP(J13,'KAYIT LİSTESİ'!$B$4:$H$1044,4,0)))</f>
        <v>36759</v>
      </c>
      <c r="M13" s="172" t="str">
        <f>IF(ISERROR(VLOOKUP(J13,'KAYIT LİSTESİ'!$B$4:$H$1044,5,0)),"",(VLOOKUP(J13,'KAYIT LİSTESİ'!$B$4:$H$1044,5,0)))</f>
        <v>TUĞBA YAĞIŞAN</v>
      </c>
      <c r="N13" s="172" t="str">
        <f>IF(ISERROR(VLOOKUP(J13,'KAYIT LİSTESİ'!$B$4:$H$1044,6,0)),"",(VLOOKUP(J13,'KAYIT LİSTESİ'!$B$4:$H$1044,6,0)))</f>
        <v>İSTANBUL SULTANBEYLİ MEVLANA ORTA OKULU</v>
      </c>
      <c r="O13" s="215"/>
    </row>
    <row r="14" spans="1:15" ht="26.25" customHeight="1">
      <c r="A14" s="58">
        <v>8</v>
      </c>
      <c r="B14" s="211" t="s">
        <v>212</v>
      </c>
      <c r="C14" s="59">
        <f>IF(ISERROR(VLOOKUP(B14,'KAYIT LİSTESİ'!$B$4:$H$1044,2,0)),"",(VLOOKUP(B14,'KAYIT LİSTESİ'!$B$4:$H$1044,2,0)))</f>
        <v>0</v>
      </c>
      <c r="D14" s="108" t="str">
        <f>IF(ISERROR(VLOOKUP(B14,'KAYIT LİSTESİ'!$B$4:$H$1044,4,0)),"",(VLOOKUP(B14,'KAYIT LİSTESİ'!$B$4:$H$1044,4,0)))</f>
        <v>15,03,2000</v>
      </c>
      <c r="E14" s="212" t="str">
        <f>IF(ISERROR(VLOOKUP(B14,'KAYIT LİSTESİ'!$B$4:$H$1044,5,0)),"",(VLOOKUP(B14,'KAYIT LİSTESİ'!$B$4:$H$1044,5,0)))</f>
        <v>H.DİLARA ALBAYRAK</v>
      </c>
      <c r="F14" s="212" t="str">
        <f>IF(ISERROR(VLOOKUP(B14,'KAYIT LİSTESİ'!$B$4:$H$1044,6,0)),"",(VLOOKUP(B14,'KAYIT LİSTESİ'!$B$4:$H$1044,6,0)))</f>
        <v>ELAZIĞ-MEZRE ORTAOKULU</v>
      </c>
      <c r="G14" s="177"/>
      <c r="H14" s="238"/>
      <c r="I14" s="58">
        <v>7</v>
      </c>
      <c r="J14" s="211" t="s">
        <v>184</v>
      </c>
      <c r="K14" s="213">
        <f>IF(ISERROR(VLOOKUP(J14,'KAYIT LİSTESİ'!$B$4:$H$1044,2,0)),"",(VLOOKUP(J14,'KAYIT LİSTESİ'!$B$4:$H$1044,2,0)))</f>
        <v>0</v>
      </c>
      <c r="L14" s="214">
        <f>IF(ISERROR(VLOOKUP(J14,'KAYIT LİSTESİ'!$B$4:$H$1044,4,0)),"",(VLOOKUP(J14,'KAYIT LİSTESİ'!$B$4:$H$1044,4,0)))</f>
        <v>36933</v>
      </c>
      <c r="M14" s="172" t="str">
        <f>IF(ISERROR(VLOOKUP(J14,'KAYIT LİSTESİ'!$B$4:$H$1044,5,0)),"",(VLOOKUP(J14,'KAYIT LİSTESİ'!$B$4:$H$1044,5,0)))</f>
        <v>BESTE GÜLLECİ</v>
      </c>
      <c r="N14" s="172" t="str">
        <f>IF(ISERROR(VLOOKUP(J14,'KAYIT LİSTESİ'!$B$4:$H$1044,6,0)),"",(VLOOKUP(J14,'KAYIT LİSTESİ'!$B$4:$H$1044,6,0)))</f>
        <v>MERSİN- SİLİFKE ATATÜRK ORTA OKULU</v>
      </c>
      <c r="O14" s="215"/>
    </row>
    <row r="15" spans="1:15" ht="26.25" customHeight="1">
      <c r="A15" s="58">
        <v>9</v>
      </c>
      <c r="B15" s="211" t="s">
        <v>213</v>
      </c>
      <c r="C15" s="59" t="str">
        <f>IF(ISERROR(VLOOKUP(B15,'KAYIT LİSTESİ'!$B$4:$H$1044,2,0)),"",(VLOOKUP(B15,'KAYIT LİSTESİ'!$B$4:$H$1044,2,0)))</f>
        <v/>
      </c>
      <c r="D15" s="108" t="str">
        <f>IF(ISERROR(VLOOKUP(B15,'KAYIT LİSTESİ'!$B$4:$H$1044,4,0)),"",(VLOOKUP(B15,'KAYIT LİSTESİ'!$B$4:$H$1044,4,0)))</f>
        <v/>
      </c>
      <c r="E15" s="212" t="str">
        <f>IF(ISERROR(VLOOKUP(B15,'KAYIT LİSTESİ'!$B$4:$H$1044,5,0)),"",(VLOOKUP(B15,'KAYIT LİSTESİ'!$B$4:$H$1044,5,0)))</f>
        <v/>
      </c>
      <c r="F15" s="212" t="str">
        <f>IF(ISERROR(VLOOKUP(B15,'KAYIT LİSTESİ'!$B$4:$H$1044,6,0)),"",(VLOOKUP(B15,'KAYIT LİSTESİ'!$B$4:$H$1044,6,0)))</f>
        <v/>
      </c>
      <c r="G15" s="177"/>
      <c r="H15" s="238"/>
      <c r="I15" s="58">
        <v>8</v>
      </c>
      <c r="J15" s="211" t="s">
        <v>185</v>
      </c>
      <c r="K15" s="213">
        <f>IF(ISERROR(VLOOKUP(J15,'KAYIT LİSTESİ'!$B$4:$H$1044,2,0)),"",(VLOOKUP(J15,'KAYIT LİSTESİ'!$B$4:$H$1044,2,0)))</f>
        <v>0</v>
      </c>
      <c r="L15" s="214">
        <f>IF(ISERROR(VLOOKUP(J15,'KAYIT LİSTESİ'!$B$4:$H$1044,4,0)),"",(VLOOKUP(J15,'KAYIT LİSTESİ'!$B$4:$H$1044,4,0)))</f>
        <v>37166</v>
      </c>
      <c r="M15" s="172" t="str">
        <f>IF(ISERROR(VLOOKUP(J15,'KAYIT LİSTESİ'!$B$4:$H$1044,5,0)),"",(VLOOKUP(J15,'KAYIT LİSTESİ'!$B$4:$H$1044,5,0)))</f>
        <v>Dilara KÜÇÜK</v>
      </c>
      <c r="N15" s="172" t="str">
        <f>IF(ISERROR(VLOOKUP(J15,'KAYIT LİSTESİ'!$B$4:$H$1044,6,0)),"",(VLOOKUP(J15,'KAYIT LİSTESİ'!$B$4:$H$1044,6,0)))</f>
        <v>Giresun Eynesil Şht.Şahin Abanoz Orta Okulu</v>
      </c>
      <c r="O15" s="215"/>
    </row>
    <row r="16" spans="1:15" ht="26.25" customHeight="1">
      <c r="A16" s="58">
        <v>10</v>
      </c>
      <c r="B16" s="211" t="s">
        <v>214</v>
      </c>
      <c r="C16" s="59" t="str">
        <f>IF(ISERROR(VLOOKUP(B16,'KAYIT LİSTESİ'!$B$4:$H$1044,2,0)),"",(VLOOKUP(B16,'KAYIT LİSTESİ'!$B$4:$H$1044,2,0)))</f>
        <v/>
      </c>
      <c r="D16" s="108" t="str">
        <f>IF(ISERROR(VLOOKUP(B16,'KAYIT LİSTESİ'!$B$4:$H$1044,4,0)),"",(VLOOKUP(B16,'KAYIT LİSTESİ'!$B$4:$H$1044,4,0)))</f>
        <v/>
      </c>
      <c r="E16" s="212" t="str">
        <f>IF(ISERROR(VLOOKUP(B16,'KAYIT LİSTESİ'!$B$4:$H$1044,5,0)),"",(VLOOKUP(B16,'KAYIT LİSTESİ'!$B$4:$H$1044,5,0)))</f>
        <v/>
      </c>
      <c r="F16" s="212" t="str">
        <f>IF(ISERROR(VLOOKUP(B16,'KAYIT LİSTESİ'!$B$4:$H$1044,6,0)),"",(VLOOKUP(B16,'KAYIT LİSTESİ'!$B$4:$H$1044,6,0)))</f>
        <v/>
      </c>
      <c r="G16" s="177"/>
      <c r="H16" s="238"/>
      <c r="I16" s="58">
        <v>9</v>
      </c>
      <c r="J16" s="211" t="s">
        <v>186</v>
      </c>
      <c r="K16" s="213">
        <f>IF(ISERROR(VLOOKUP(J16,'KAYIT LİSTESİ'!$B$4:$H$1044,2,0)),"",(VLOOKUP(J16,'KAYIT LİSTESİ'!$B$4:$H$1044,2,0)))</f>
        <v>0</v>
      </c>
      <c r="L16" s="214">
        <f>IF(ISERROR(VLOOKUP(J16,'KAYIT LİSTESİ'!$B$4:$H$1044,4,0)),"",(VLOOKUP(J16,'KAYIT LİSTESİ'!$B$4:$H$1044,4,0)))</f>
        <v>36702</v>
      </c>
      <c r="M16" s="172" t="str">
        <f>IF(ISERROR(VLOOKUP(J16,'KAYIT LİSTESİ'!$B$4:$H$1044,5,0)),"",(VLOOKUP(J16,'KAYIT LİSTESİ'!$B$4:$H$1044,5,0)))</f>
        <v>ESRA BARAN</v>
      </c>
      <c r="N16" s="172" t="str">
        <f>IF(ISERROR(VLOOKUP(J16,'KAYIT LİSTESİ'!$B$4:$H$1044,6,0)),"",(VLOOKUP(J16,'KAYIT LİSTESİ'!$B$4:$H$1044,6,0)))</f>
        <v>ADANA DERVİŞLER ORTAOKULU</v>
      </c>
      <c r="O16" s="215"/>
    </row>
    <row r="17" spans="1:15" ht="26.25" customHeight="1">
      <c r="A17" s="58">
        <v>11</v>
      </c>
      <c r="B17" s="211" t="s">
        <v>215</v>
      </c>
      <c r="C17" s="59" t="str">
        <f>IF(ISERROR(VLOOKUP(B17,'KAYIT LİSTESİ'!$B$4:$H$1044,2,0)),"",(VLOOKUP(B17,'KAYIT LİSTESİ'!$B$4:$H$1044,2,0)))</f>
        <v/>
      </c>
      <c r="D17" s="108" t="str">
        <f>IF(ISERROR(VLOOKUP(B17,'KAYIT LİSTESİ'!$B$4:$H$1044,4,0)),"",(VLOOKUP(B17,'KAYIT LİSTESİ'!$B$4:$H$1044,4,0)))</f>
        <v/>
      </c>
      <c r="E17" s="212" t="str">
        <f>IF(ISERROR(VLOOKUP(B17,'KAYIT LİSTESİ'!$B$4:$H$1044,5,0)),"",(VLOOKUP(B17,'KAYIT LİSTESİ'!$B$4:$H$1044,5,0)))</f>
        <v/>
      </c>
      <c r="F17" s="212" t="str">
        <f>IF(ISERROR(VLOOKUP(B17,'KAYIT LİSTESİ'!$B$4:$H$1044,6,0)),"",(VLOOKUP(B17,'KAYIT LİSTESİ'!$B$4:$H$1044,6,0)))</f>
        <v/>
      </c>
      <c r="G17" s="177"/>
      <c r="H17" s="238"/>
      <c r="I17" s="58">
        <v>10</v>
      </c>
      <c r="J17" s="211" t="s">
        <v>187</v>
      </c>
      <c r="K17" s="213">
        <f>IF(ISERROR(VLOOKUP(J17,'KAYIT LİSTESİ'!$B$4:$H$1044,2,0)),"",(VLOOKUP(J17,'KAYIT LİSTESİ'!$B$4:$H$1044,2,0)))</f>
        <v>0</v>
      </c>
      <c r="L17" s="214">
        <f>IF(ISERROR(VLOOKUP(J17,'KAYIT LİSTESİ'!$B$4:$H$1044,4,0)),"",(VLOOKUP(J17,'KAYIT LİSTESİ'!$B$4:$H$1044,4,0)))</f>
        <v>37026</v>
      </c>
      <c r="M17" s="172" t="str">
        <f>IF(ISERROR(VLOOKUP(J17,'KAYIT LİSTESİ'!$B$4:$H$1044,5,0)),"",(VLOOKUP(J17,'KAYIT LİSTESİ'!$B$4:$H$1044,5,0)))</f>
        <v>İ.ZEHRA KARABABA</v>
      </c>
      <c r="N17" s="172" t="str">
        <f>IF(ISERROR(VLOOKUP(J17,'KAYIT LİSTESİ'!$B$4:$H$1044,6,0)),"",(VLOOKUP(J17,'KAYIT LİSTESİ'!$B$4:$H$1044,6,0)))</f>
        <v>İSTANBUL-PAŞABAHÇE O.O</v>
      </c>
      <c r="O17" s="215"/>
    </row>
    <row r="18" spans="1:15" ht="26.25" customHeight="1">
      <c r="A18" s="58">
        <v>12</v>
      </c>
      <c r="B18" s="211" t="s">
        <v>216</v>
      </c>
      <c r="C18" s="59" t="str">
        <f>IF(ISERROR(VLOOKUP(B18,'KAYIT LİSTESİ'!$B$4:$H$1044,2,0)),"",(VLOOKUP(B18,'KAYIT LİSTESİ'!$B$4:$H$1044,2,0)))</f>
        <v/>
      </c>
      <c r="D18" s="108" t="str">
        <f>IF(ISERROR(VLOOKUP(B18,'KAYIT LİSTESİ'!$B$4:$H$1044,4,0)),"",(VLOOKUP(B18,'KAYIT LİSTESİ'!$B$4:$H$1044,4,0)))</f>
        <v/>
      </c>
      <c r="E18" s="212" t="str">
        <f>IF(ISERROR(VLOOKUP(B18,'KAYIT LİSTESİ'!$B$4:$H$1044,5,0)),"",(VLOOKUP(B18,'KAYIT LİSTESİ'!$B$4:$H$1044,5,0)))</f>
        <v/>
      </c>
      <c r="F18" s="212" t="str">
        <f>IF(ISERROR(VLOOKUP(B18,'KAYIT LİSTESİ'!$B$4:$H$1044,6,0)),"",(VLOOKUP(B18,'KAYIT LİSTESİ'!$B$4:$H$1044,6,0)))</f>
        <v/>
      </c>
      <c r="G18" s="177"/>
      <c r="H18" s="238"/>
      <c r="I18" s="58">
        <v>11</v>
      </c>
      <c r="J18" s="211" t="s">
        <v>188</v>
      </c>
      <c r="K18" s="213">
        <f>IF(ISERROR(VLOOKUP(J18,'KAYIT LİSTESİ'!$B$4:$H$1044,2,0)),"",(VLOOKUP(J18,'KAYIT LİSTESİ'!$B$4:$H$1044,2,0)))</f>
        <v>0</v>
      </c>
      <c r="L18" s="214" t="str">
        <f>IF(ISERROR(VLOOKUP(J18,'KAYIT LİSTESİ'!$B$4:$H$1044,4,0)),"",(VLOOKUP(J18,'KAYIT LİSTESİ'!$B$4:$H$1044,4,0)))</f>
        <v>01.01.2000-</v>
      </c>
      <c r="M18" s="172" t="str">
        <f>IF(ISERROR(VLOOKUP(J18,'KAYIT LİSTESİ'!$B$4:$H$1044,5,0)),"",(VLOOKUP(J18,'KAYIT LİSTESİ'!$B$4:$H$1044,5,0)))</f>
        <v>CANSU SARI</v>
      </c>
      <c r="N18" s="172" t="str">
        <f>IF(ISERROR(VLOOKUP(J18,'KAYIT LİSTESİ'!$B$4:$H$1044,6,0)),"",(VLOOKUP(J18,'KAYIT LİSTESİ'!$B$4:$H$1044,6,0)))</f>
        <v>BALIKESİR ERDEK 18 EYLÜL ORTAOKULU</v>
      </c>
      <c r="O18" s="215"/>
    </row>
    <row r="19" spans="1:15" ht="26.25" customHeight="1">
      <c r="A19" s="601" t="s">
        <v>16</v>
      </c>
      <c r="B19" s="602"/>
      <c r="C19" s="602"/>
      <c r="D19" s="602"/>
      <c r="E19" s="602"/>
      <c r="F19" s="602"/>
      <c r="G19" s="602"/>
      <c r="H19" s="238"/>
      <c r="I19" s="58">
        <v>12</v>
      </c>
      <c r="J19" s="211" t="s">
        <v>189</v>
      </c>
      <c r="K19" s="213">
        <f>IF(ISERROR(VLOOKUP(J19,'KAYIT LİSTESİ'!$B$4:$H$1044,2,0)),"",(VLOOKUP(J19,'KAYIT LİSTESİ'!$B$4:$H$1044,2,0)))</f>
        <v>0</v>
      </c>
      <c r="L19" s="214">
        <f>IF(ISERROR(VLOOKUP(J19,'KAYIT LİSTESİ'!$B$4:$H$1044,4,0)),"",(VLOOKUP(J19,'KAYIT LİSTESİ'!$B$4:$H$1044,4,0)))</f>
        <v>36892</v>
      </c>
      <c r="M19" s="172" t="str">
        <f>IF(ISERROR(VLOOKUP(J19,'KAYIT LİSTESİ'!$B$4:$H$1044,5,0)),"",(VLOOKUP(J19,'KAYIT LİSTESİ'!$B$4:$H$1044,5,0)))</f>
        <v>FADİME GÜL ŞEN</v>
      </c>
      <c r="N19" s="172" t="str">
        <f>IF(ISERROR(VLOOKUP(J19,'KAYIT LİSTESİ'!$B$4:$H$1044,6,0)),"",(VLOOKUP(J19,'KAYIT LİSTESİ'!$B$4:$H$1044,6,0)))</f>
        <v>ESKİŞEHİR-ŞEHİT ALİ GAFFAR OKKAN ORTAOKULU</v>
      </c>
      <c r="O19" s="215"/>
    </row>
    <row r="20" spans="1:15" ht="26.25" customHeight="1">
      <c r="A20" s="200" t="s">
        <v>11</v>
      </c>
      <c r="B20" s="200" t="s">
        <v>74</v>
      </c>
      <c r="C20" s="200" t="s">
        <v>73</v>
      </c>
      <c r="D20" s="201" t="s">
        <v>12</v>
      </c>
      <c r="E20" s="202" t="s">
        <v>13</v>
      </c>
      <c r="F20" s="202" t="s">
        <v>177</v>
      </c>
      <c r="G20" s="203" t="s">
        <v>253</v>
      </c>
      <c r="H20" s="238"/>
      <c r="I20" s="58">
        <v>13</v>
      </c>
      <c r="J20" s="211" t="s">
        <v>190</v>
      </c>
      <c r="K20" s="213">
        <f>IF(ISERROR(VLOOKUP(J20,'KAYIT LİSTESİ'!$B$4:$H$1044,2,0)),"",(VLOOKUP(J20,'KAYIT LİSTESİ'!$B$4:$H$1044,2,0)))</f>
        <v>0</v>
      </c>
      <c r="L20" s="214">
        <f>IF(ISERROR(VLOOKUP(J20,'KAYIT LİSTESİ'!$B$4:$H$1044,4,0)),"",(VLOOKUP(J20,'KAYIT LİSTESİ'!$B$4:$H$1044,4,0)))</f>
        <v>2000</v>
      </c>
      <c r="M20" s="172" t="str">
        <f>IF(ISERROR(VLOOKUP(J20,'KAYIT LİSTESİ'!$B$4:$H$1044,5,0)),"",(VLOOKUP(J20,'KAYIT LİSTESİ'!$B$4:$H$1044,5,0)))</f>
        <v>HAVVANUR DEMİR</v>
      </c>
      <c r="N20" s="172" t="str">
        <f>IF(ISERROR(VLOOKUP(J20,'KAYIT LİSTESİ'!$B$4:$H$1044,6,0)),"",(VLOOKUP(J20,'KAYIT LİSTESİ'!$B$4:$H$1044,6,0)))</f>
        <v>SAMSUN-CANİK TEVFİK İLERİ(KOCATEPE)O.OKULU</v>
      </c>
      <c r="O20" s="215"/>
    </row>
    <row r="21" spans="1:15" ht="26.25" customHeight="1">
      <c r="A21" s="58">
        <v>1</v>
      </c>
      <c r="B21" s="211" t="s">
        <v>54</v>
      </c>
      <c r="C21" s="59">
        <f>IF(ISERROR(VLOOKUP(B21,'KAYIT LİSTESİ'!$B$4:$H$1044,2,0)),"",(VLOOKUP(B21,'KAYIT LİSTESİ'!$B$4:$H$1044,2,0)))</f>
        <v>0</v>
      </c>
      <c r="D21" s="108">
        <f>IF(ISERROR(VLOOKUP(B21,'KAYIT LİSTESİ'!$B$4:$H$1044,4,0)),"",(VLOOKUP(B21,'KAYIT LİSTESİ'!$B$4:$H$1044,4,0)))</f>
        <v>36721</v>
      </c>
      <c r="E21" s="212" t="str">
        <f>IF(ISERROR(VLOOKUP(B21,'KAYIT LİSTESİ'!$B$4:$H$1044,5,0)),"",(VLOOKUP(B21,'KAYIT LİSTESİ'!$B$4:$H$1044,5,0)))</f>
        <v>ŞEYMANUR ÇOŞKUN</v>
      </c>
      <c r="F21" s="212" t="str">
        <f>IF(ISERROR(VLOOKUP(B21,'KAYIT LİSTESİ'!$B$4:$H$1044,6,0)),"",(VLOOKUP(B21,'KAYIT LİSTESİ'!$B$4:$H$1044,6,0)))</f>
        <v>İSTANBUL-PAŞABAHÇE O.O</v>
      </c>
      <c r="G21" s="177"/>
      <c r="H21" s="238"/>
      <c r="I21" s="58">
        <v>14</v>
      </c>
      <c r="J21" s="211" t="s">
        <v>191</v>
      </c>
      <c r="K21" s="213">
        <f>IF(ISERROR(VLOOKUP(J21,'KAYIT LİSTESİ'!$B$4:$H$1044,2,0)),"",(VLOOKUP(J21,'KAYIT LİSTESİ'!$B$4:$H$1044,2,0)))</f>
        <v>0</v>
      </c>
      <c r="L21" s="214" t="str">
        <f>IF(ISERROR(VLOOKUP(J21,'KAYIT LİSTESİ'!$B$4:$H$1044,4,0)),"",(VLOOKUP(J21,'KAYIT LİSTESİ'!$B$4:$H$1044,4,0)))</f>
        <v>07,02,2000</v>
      </c>
      <c r="M21" s="172" t="str">
        <f>IF(ISERROR(VLOOKUP(J21,'KAYIT LİSTESİ'!$B$4:$H$1044,5,0)),"",(VLOOKUP(J21,'KAYIT LİSTESİ'!$B$4:$H$1044,5,0)))</f>
        <v>RÜMEYSA ÖKDEM</v>
      </c>
      <c r="N21" s="172" t="str">
        <f>IF(ISERROR(VLOOKUP(J21,'KAYIT LİSTESİ'!$B$4:$H$1044,6,0)),"",(VLOOKUP(J21,'KAYIT LİSTESİ'!$B$4:$H$1044,6,0)))</f>
        <v>BURSA PANAYIR ORTAOKULU</v>
      </c>
      <c r="O21" s="215"/>
    </row>
    <row r="22" spans="1:15" ht="26.25" customHeight="1">
      <c r="A22" s="58">
        <v>2</v>
      </c>
      <c r="B22" s="211" t="s">
        <v>55</v>
      </c>
      <c r="C22" s="59">
        <f>IF(ISERROR(VLOOKUP(B22,'KAYIT LİSTESİ'!$B$4:$H$1044,2,0)),"",(VLOOKUP(B22,'KAYIT LİSTESİ'!$B$4:$H$1044,2,0)))</f>
        <v>0</v>
      </c>
      <c r="D22" s="108">
        <f>IF(ISERROR(VLOOKUP(B22,'KAYIT LİSTESİ'!$B$4:$H$1044,4,0)),"",(VLOOKUP(B22,'KAYIT LİSTESİ'!$B$4:$H$1044,4,0)))</f>
        <v>36892</v>
      </c>
      <c r="E22" s="212" t="str">
        <f>IF(ISERROR(VLOOKUP(B22,'KAYIT LİSTESİ'!$B$4:$H$1044,5,0)),"",(VLOOKUP(B22,'KAYIT LİSTESİ'!$B$4:$H$1044,5,0)))</f>
        <v>TUĞBA AKDOĞAN</v>
      </c>
      <c r="F22" s="212" t="str">
        <f>IF(ISERROR(VLOOKUP(B22,'KAYIT LİSTESİ'!$B$4:$H$1044,6,0)),"",(VLOOKUP(B22,'KAYIT LİSTESİ'!$B$4:$H$1044,6,0)))</f>
        <v>ESKİŞEHİR-ŞEHİT ALİ GAFFAR OKKAN ORTAOKULU</v>
      </c>
      <c r="G22" s="177"/>
      <c r="H22" s="238"/>
      <c r="I22" s="58">
        <v>15</v>
      </c>
      <c r="J22" s="211" t="s">
        <v>192</v>
      </c>
      <c r="K22" s="213">
        <f>IF(ISERROR(VLOOKUP(J22,'KAYIT LİSTESİ'!$B$4:$H$1044,2,0)),"",(VLOOKUP(J22,'KAYIT LİSTESİ'!$B$4:$H$1044,2,0)))</f>
        <v>0</v>
      </c>
      <c r="L22" s="214" t="str">
        <f>IF(ISERROR(VLOOKUP(J22,'KAYIT LİSTESİ'!$B$4:$H$1044,4,0)),"",(VLOOKUP(J22,'KAYIT LİSTESİ'!$B$4:$H$1044,4,0)))</f>
        <v>01,01,2000</v>
      </c>
      <c r="M22" s="172" t="str">
        <f>IF(ISERROR(VLOOKUP(J22,'KAYIT LİSTESİ'!$B$4:$H$1044,5,0)),"",(VLOOKUP(J22,'KAYIT LİSTESİ'!$B$4:$H$1044,5,0)))</f>
        <v>NURSENA ŞENGÖZ</v>
      </c>
      <c r="N22" s="172" t="str">
        <f>IF(ISERROR(VLOOKUP(J22,'KAYIT LİSTESİ'!$B$4:$H$1044,6,0)),"",(VLOOKUP(J22,'KAYIT LİSTESİ'!$B$4:$H$1044,6,0)))</f>
        <v>İZMİR-KARŞIYAKA SELÇUK YAŞAR O.O.</v>
      </c>
      <c r="O22" s="215"/>
    </row>
    <row r="23" spans="1:15" ht="26.25" customHeight="1">
      <c r="A23" s="58">
        <v>3</v>
      </c>
      <c r="B23" s="211" t="s">
        <v>56</v>
      </c>
      <c r="C23" s="59">
        <f>IF(ISERROR(VLOOKUP(B23,'KAYIT LİSTESİ'!$B$4:$H$1044,2,0)),"",(VLOOKUP(B23,'KAYIT LİSTESİ'!$B$4:$H$1044,2,0)))</f>
        <v>0</v>
      </c>
      <c r="D23" s="108" t="str">
        <f>IF(ISERROR(VLOOKUP(B23,'KAYIT LİSTESİ'!$B$4:$H$1044,4,0)),"",(VLOOKUP(B23,'KAYIT LİSTESİ'!$B$4:$H$1044,4,0)))</f>
        <v>20,11,2000</v>
      </c>
      <c r="E23" s="212" t="str">
        <f>IF(ISERROR(VLOOKUP(B23,'KAYIT LİSTESİ'!$B$4:$H$1044,5,0)),"",(VLOOKUP(B23,'KAYIT LİSTESİ'!$B$4:$H$1044,5,0)))</f>
        <v>MERVE KAPLAN</v>
      </c>
      <c r="F23" s="212" t="str">
        <f>IF(ISERROR(VLOOKUP(B23,'KAYIT LİSTESİ'!$B$4:$H$1044,6,0)),"",(VLOOKUP(B23,'KAYIT LİSTESİ'!$B$4:$H$1044,6,0)))</f>
        <v>BURSA PANAYIR ORTAOKULU</v>
      </c>
      <c r="G23" s="177"/>
      <c r="H23" s="238"/>
      <c r="I23" s="58">
        <v>16</v>
      </c>
      <c r="J23" s="211" t="s">
        <v>193</v>
      </c>
      <c r="K23" s="213">
        <f>IF(ISERROR(VLOOKUP(J23,'KAYIT LİSTESİ'!$B$4:$H$1044,2,0)),"",(VLOOKUP(J23,'KAYIT LİSTESİ'!$B$4:$H$1044,2,0)))</f>
        <v>0</v>
      </c>
      <c r="L23" s="214">
        <f>IF(ISERROR(VLOOKUP(J23,'KAYIT LİSTESİ'!$B$4:$H$1044,4,0)),"",(VLOOKUP(J23,'KAYIT LİSTESİ'!$B$4:$H$1044,4,0)))</f>
        <v>36536</v>
      </c>
      <c r="M23" s="172" t="str">
        <f>IF(ISERROR(VLOOKUP(J23,'KAYIT LİSTESİ'!$B$4:$H$1044,5,0)),"",(VLOOKUP(J23,'KAYIT LİSTESİ'!$B$4:$H$1044,5,0)))</f>
        <v>MİLENAY GÜNSOY</v>
      </c>
      <c r="N23" s="172" t="str">
        <f>IF(ISERROR(VLOOKUP(J23,'KAYIT LİSTESİ'!$B$4:$H$1044,6,0)),"",(VLOOKUP(J23,'KAYIT LİSTESİ'!$B$4:$H$1044,6,0)))</f>
        <v>KKTC YAKINDOĞU KOLEJİ</v>
      </c>
      <c r="O23" s="215"/>
    </row>
    <row r="24" spans="1:15" ht="26.25" customHeight="1">
      <c r="A24" s="58">
        <v>4</v>
      </c>
      <c r="B24" s="211" t="s">
        <v>57</v>
      </c>
      <c r="C24" s="59">
        <f>IF(ISERROR(VLOOKUP(B24,'KAYIT LİSTESİ'!$B$4:$H$1044,2,0)),"",(VLOOKUP(B24,'KAYIT LİSTESİ'!$B$4:$H$1044,2,0)))</f>
        <v>0</v>
      </c>
      <c r="D24" s="108">
        <f>IF(ISERROR(VLOOKUP(B24,'KAYIT LİSTESİ'!$B$4:$H$1044,4,0)),"",(VLOOKUP(B24,'KAYIT LİSTESİ'!$B$4:$H$1044,4,0)))</f>
        <v>36859</v>
      </c>
      <c r="E24" s="212" t="str">
        <f>IF(ISERROR(VLOOKUP(B24,'KAYIT LİSTESİ'!$B$4:$H$1044,5,0)),"",(VLOOKUP(B24,'KAYIT LİSTESİ'!$B$4:$H$1044,5,0)))</f>
        <v>NEZİHAT DOYGUNEL</v>
      </c>
      <c r="F24" s="212" t="str">
        <f>IF(ISERROR(VLOOKUP(B24,'KAYIT LİSTESİ'!$B$4:$H$1044,6,0)),"",(VLOOKUP(B24,'KAYIT LİSTESİ'!$B$4:$H$1044,6,0)))</f>
        <v>KKTC YAKINDOĞU KOLEJİ</v>
      </c>
      <c r="G24" s="177"/>
      <c r="H24" s="238"/>
      <c r="I24" s="58">
        <v>17</v>
      </c>
      <c r="J24" s="211" t="s">
        <v>194</v>
      </c>
      <c r="K24" s="213">
        <f>IF(ISERROR(VLOOKUP(J24,'KAYIT LİSTESİ'!$B$4:$H$1044,2,0)),"",(VLOOKUP(J24,'KAYIT LİSTESİ'!$B$4:$H$1044,2,0)))</f>
        <v>0</v>
      </c>
      <c r="L24" s="214">
        <f>IF(ISERROR(VLOOKUP(J24,'KAYIT LİSTESİ'!$B$4:$H$1044,4,0)),"",(VLOOKUP(J24,'KAYIT LİSTESİ'!$B$4:$H$1044,4,0)))</f>
        <v>36916</v>
      </c>
      <c r="M24" s="172" t="str">
        <f>IF(ISERROR(VLOOKUP(J24,'KAYIT LİSTESİ'!$B$4:$H$1044,5,0)),"",(VLOOKUP(J24,'KAYIT LİSTESİ'!$B$4:$H$1044,5,0)))</f>
        <v>ALMİNA MALKOÇ (F)</v>
      </c>
      <c r="N24" s="172" t="str">
        <f>IF(ISERROR(VLOOKUP(J24,'KAYIT LİSTESİ'!$B$4:$H$1044,6,0)),"",(VLOOKUP(J24,'KAYIT LİSTESİ'!$B$4:$H$1044,6,0)))</f>
        <v>ÇORLU ORTAOKULU</v>
      </c>
      <c r="O24" s="215"/>
    </row>
    <row r="25" spans="1:15" ht="26.25" customHeight="1">
      <c r="A25" s="58">
        <v>5</v>
      </c>
      <c r="B25" s="211" t="s">
        <v>58</v>
      </c>
      <c r="C25" s="59">
        <f>IF(ISERROR(VLOOKUP(B25,'KAYIT LİSTESİ'!$B$4:$H$1044,2,0)),"",(VLOOKUP(B25,'KAYIT LİSTESİ'!$B$4:$H$1044,2,0)))</f>
        <v>0</v>
      </c>
      <c r="D25" s="108" t="str">
        <f>IF(ISERROR(VLOOKUP(B25,'KAYIT LİSTESİ'!$B$4:$H$1044,4,0)),"",(VLOOKUP(B25,'KAYIT LİSTESİ'!$B$4:$H$1044,4,0)))</f>
        <v>16,05,2000</v>
      </c>
      <c r="E25" s="212" t="str">
        <f>IF(ISERROR(VLOOKUP(B25,'KAYIT LİSTESİ'!$B$4:$H$1044,5,0)),"",(VLOOKUP(B25,'KAYIT LİSTESİ'!$B$4:$H$1044,5,0)))</f>
        <v>BERİVAN YETGİL</v>
      </c>
      <c r="F25" s="212" t="str">
        <f>IF(ISERROR(VLOOKUP(B25,'KAYIT LİSTESİ'!$B$4:$H$1044,6,0)),"",(VLOOKUP(B25,'KAYIT LİSTESİ'!$B$4:$H$1044,6,0)))</f>
        <v>İZMİR-KARŞIYAKA SELÇUK YAŞAR O.O.</v>
      </c>
      <c r="G25" s="177"/>
      <c r="H25" s="238"/>
      <c r="I25" s="58">
        <v>18</v>
      </c>
      <c r="J25" s="211" t="s">
        <v>195</v>
      </c>
      <c r="K25" s="213">
        <f>IF(ISERROR(VLOOKUP(J25,'KAYIT LİSTESİ'!$B$4:$H$1044,2,0)),"",(VLOOKUP(J25,'KAYIT LİSTESİ'!$B$4:$H$1044,2,0)))</f>
        <v>0</v>
      </c>
      <c r="L25" s="214">
        <f>IF(ISERROR(VLOOKUP(J25,'KAYIT LİSTESİ'!$B$4:$H$1044,4,0)),"",(VLOOKUP(J25,'KAYIT LİSTESİ'!$B$4:$H$1044,4,0)))</f>
        <v>36709</v>
      </c>
      <c r="M25" s="172" t="str">
        <f>IF(ISERROR(VLOOKUP(J25,'KAYIT LİSTESİ'!$B$4:$H$1044,5,0)),"",(VLOOKUP(J25,'KAYIT LİSTESİ'!$B$4:$H$1044,5,0)))</f>
        <v>İLKAY TOPARLAR (F)</v>
      </c>
      <c r="N25" s="172" t="str">
        <f>IF(ISERROR(VLOOKUP(J25,'KAYIT LİSTESİ'!$B$4:$H$1044,6,0)),"",(VLOOKUP(J25,'KAYIT LİSTESİ'!$B$4:$H$1044,6,0)))</f>
        <v>FATİH SULTAN MEHMET ORTAOKULU</v>
      </c>
      <c r="O25" s="215"/>
    </row>
    <row r="26" spans="1:15" ht="26.25" customHeight="1">
      <c r="A26" s="58">
        <v>6</v>
      </c>
      <c r="B26" s="211" t="s">
        <v>59</v>
      </c>
      <c r="C26" s="59">
        <f>IF(ISERROR(VLOOKUP(B26,'KAYIT LİSTESİ'!$B$4:$H$1044,2,0)),"",(VLOOKUP(B26,'KAYIT LİSTESİ'!$B$4:$H$1044,2,0)))</f>
        <v>0</v>
      </c>
      <c r="D26" s="108">
        <f>IF(ISERROR(VLOOKUP(B26,'KAYIT LİSTESİ'!$B$4:$H$1044,4,0)),"",(VLOOKUP(B26,'KAYIT LİSTESİ'!$B$4:$H$1044,4,0)))</f>
        <v>2000</v>
      </c>
      <c r="E26" s="212" t="str">
        <f>IF(ISERROR(VLOOKUP(B26,'KAYIT LİSTESİ'!$B$4:$H$1044,5,0)),"",(VLOOKUP(B26,'KAYIT LİSTESİ'!$B$4:$H$1044,5,0)))</f>
        <v>FİLİZ KARAKOÇ</v>
      </c>
      <c r="F26" s="212" t="str">
        <f>IF(ISERROR(VLOOKUP(B26,'KAYIT LİSTESİ'!$B$4:$H$1044,6,0)),"",(VLOOKUP(B26,'KAYIT LİSTESİ'!$B$4:$H$1044,6,0)))</f>
        <v>SAMSUN-CANİK TEVFİK İLERİ(KOCATEPE)O.OKULU</v>
      </c>
      <c r="G26" s="177"/>
      <c r="H26" s="238"/>
      <c r="I26" s="58">
        <v>19</v>
      </c>
      <c r="J26" s="211" t="s">
        <v>196</v>
      </c>
      <c r="K26" s="213">
        <f>IF(ISERROR(VLOOKUP(J26,'KAYIT LİSTESİ'!$B$4:$H$1044,2,0)),"",(VLOOKUP(J26,'KAYIT LİSTESİ'!$B$4:$H$1044,2,0)))</f>
        <v>0</v>
      </c>
      <c r="L26" s="214">
        <f>IF(ISERROR(VLOOKUP(J26,'KAYIT LİSTESİ'!$B$4:$H$1044,4,0)),"",(VLOOKUP(J26,'KAYIT LİSTESİ'!$B$4:$H$1044,4,0)))</f>
        <v>36896</v>
      </c>
      <c r="M26" s="172" t="str">
        <f>IF(ISERROR(VLOOKUP(J26,'KAYIT LİSTESİ'!$B$4:$H$1044,5,0)),"",(VLOOKUP(J26,'KAYIT LİSTESİ'!$B$4:$H$1044,5,0)))</f>
        <v>GİZEM AKGÖZ (F)</v>
      </c>
      <c r="N26" s="172" t="str">
        <f>IF(ISERROR(VLOOKUP(J26,'KAYIT LİSTESİ'!$B$4:$H$1044,6,0)),"",(VLOOKUP(J26,'KAYIT LİSTESİ'!$B$4:$H$1044,6,0)))</f>
        <v>75. YIL ORTAOKULU</v>
      </c>
      <c r="O26" s="215"/>
    </row>
    <row r="27" spans="1:15" ht="26.25" customHeight="1">
      <c r="A27" s="58">
        <v>7</v>
      </c>
      <c r="B27" s="211" t="s">
        <v>217</v>
      </c>
      <c r="C27" s="59">
        <f>IF(ISERROR(VLOOKUP(B27,'KAYIT LİSTESİ'!$B$4:$H$1044,2,0)),"",(VLOOKUP(B27,'KAYIT LİSTESİ'!$B$4:$H$1044,2,0)))</f>
        <v>0</v>
      </c>
      <c r="D27" s="108" t="str">
        <f>IF(ISERROR(VLOOKUP(B27,'KAYIT LİSTESİ'!$B$4:$H$1044,4,0)),"",(VLOOKUP(B27,'KAYIT LİSTESİ'!$B$4:$H$1044,4,0)))</f>
        <v>18.03.2000-</v>
      </c>
      <c r="E27" s="212" t="str">
        <f>IF(ISERROR(VLOOKUP(B27,'KAYIT LİSTESİ'!$B$4:$H$1044,5,0)),"",(VLOOKUP(B27,'KAYIT LİSTESİ'!$B$4:$H$1044,5,0)))</f>
        <v>ALEYNA ÇAKMAK</v>
      </c>
      <c r="F27" s="212" t="str">
        <f>IF(ISERROR(VLOOKUP(B27,'KAYIT LİSTESİ'!$B$4:$H$1044,6,0)),"",(VLOOKUP(B27,'KAYIT LİSTESİ'!$B$4:$H$1044,6,0)))</f>
        <v>BALIKESİR ERDEK 18 EYLÜL ORTAOKULU</v>
      </c>
      <c r="G27" s="177"/>
      <c r="H27" s="238"/>
      <c r="I27" s="58">
        <v>20</v>
      </c>
      <c r="J27" s="211" t="s">
        <v>197</v>
      </c>
      <c r="K27" s="213">
        <f>IF(ISERROR(VLOOKUP(J27,'KAYIT LİSTESİ'!$B$4:$H$1044,2,0)),"",(VLOOKUP(J27,'KAYIT LİSTESİ'!$B$4:$H$1044,2,0)))</f>
        <v>0</v>
      </c>
      <c r="L27" s="214">
        <f>IF(ISERROR(VLOOKUP(J27,'KAYIT LİSTESİ'!$B$4:$H$1044,4,0)),"",(VLOOKUP(J27,'KAYIT LİSTESİ'!$B$4:$H$1044,4,0)))</f>
        <v>36581</v>
      </c>
      <c r="M27" s="172" t="str">
        <f>IF(ISERROR(VLOOKUP(J27,'KAYIT LİSTESİ'!$B$4:$H$1044,5,0)),"",(VLOOKUP(J27,'KAYIT LİSTESİ'!$B$4:$H$1044,5,0)))</f>
        <v>NEFİSE KARATAY (F)</v>
      </c>
      <c r="N27" s="172" t="str">
        <f>IF(ISERROR(VLOOKUP(J27,'KAYIT LİSTESİ'!$B$4:$H$1044,6,0)),"",(VLOOKUP(J27,'KAYIT LİSTESİ'!$B$4:$H$1044,6,0)))</f>
        <v>BATI ANADOLU ÇİMENTO ORTAOKULU</v>
      </c>
      <c r="O27" s="215"/>
    </row>
    <row r="28" spans="1:15" ht="26.25" customHeight="1">
      <c r="A28" s="58">
        <v>8</v>
      </c>
      <c r="B28" s="211" t="s">
        <v>218</v>
      </c>
      <c r="C28" s="59">
        <f>IF(ISERROR(VLOOKUP(B28,'KAYIT LİSTESİ'!$B$4:$H$1044,2,0)),"",(VLOOKUP(B28,'KAYIT LİSTESİ'!$B$4:$H$1044,2,0)))</f>
        <v>0</v>
      </c>
      <c r="D28" s="108">
        <f>IF(ISERROR(VLOOKUP(B28,'KAYIT LİSTESİ'!$B$4:$H$1044,4,0)),"",(VLOOKUP(B28,'KAYIT LİSTESİ'!$B$4:$H$1044,4,0)))</f>
        <v>36723</v>
      </c>
      <c r="E28" s="212" t="str">
        <f>IF(ISERROR(VLOOKUP(B28,'KAYIT LİSTESİ'!$B$4:$H$1044,5,0)),"",(VLOOKUP(B28,'KAYIT LİSTESİ'!$B$4:$H$1044,5,0)))</f>
        <v>DİLARA ÇİFTÇİ</v>
      </c>
      <c r="F28" s="212" t="str">
        <f>IF(ISERROR(VLOOKUP(B28,'KAYIT LİSTESİ'!$B$4:$H$1044,6,0)),"",(VLOOKUP(B28,'KAYIT LİSTESİ'!$B$4:$H$1044,6,0)))</f>
        <v>ADANA DERVİŞLER ORTAOKULU</v>
      </c>
      <c r="G28" s="177"/>
      <c r="H28" s="238"/>
      <c r="I28" s="58">
        <v>21</v>
      </c>
      <c r="J28" s="211" t="s">
        <v>198</v>
      </c>
      <c r="K28" s="213">
        <f>IF(ISERROR(VLOOKUP(J28,'KAYIT LİSTESİ'!$B$4:$H$1044,2,0)),"",(VLOOKUP(J28,'KAYIT LİSTESİ'!$B$4:$H$1044,2,0)))</f>
        <v>0</v>
      </c>
      <c r="L28" s="214">
        <f>IF(ISERROR(VLOOKUP(J28,'KAYIT LİSTESİ'!$B$4:$H$1044,4,0)),"",(VLOOKUP(J28,'KAYIT LİSTESİ'!$B$4:$H$1044,4,0)))</f>
        <v>36853</v>
      </c>
      <c r="M28" s="172" t="str">
        <f>IF(ISERROR(VLOOKUP(J28,'KAYIT LİSTESİ'!$B$4:$H$1044,5,0)),"",(VLOOKUP(J28,'KAYIT LİSTESİ'!$B$4:$H$1044,5,0)))</f>
        <v>MELİKE MALKOÇ (F)</v>
      </c>
      <c r="N28" s="172" t="str">
        <f>IF(ISERROR(VLOOKUP(J28,'KAYIT LİSTESİ'!$B$4:$H$1044,6,0)),"",(VLOOKUP(J28,'KAYIT LİSTESİ'!$B$4:$H$1044,6,0)))</f>
        <v>YAYLA ORTAOKULU</v>
      </c>
      <c r="O28" s="215"/>
    </row>
    <row r="29" spans="1:15" ht="26.25" customHeight="1">
      <c r="A29" s="58">
        <v>9</v>
      </c>
      <c r="B29" s="211" t="s">
        <v>219</v>
      </c>
      <c r="C29" s="59" t="str">
        <f>IF(ISERROR(VLOOKUP(B29,'KAYIT LİSTESİ'!$B$4:$H$1044,2,0)),"",(VLOOKUP(B29,'KAYIT LİSTESİ'!$B$4:$H$1044,2,0)))</f>
        <v/>
      </c>
      <c r="D29" s="108" t="str">
        <f>IF(ISERROR(VLOOKUP(B29,'KAYIT LİSTESİ'!$B$4:$H$1044,4,0)),"",(VLOOKUP(B29,'KAYIT LİSTESİ'!$B$4:$H$1044,4,0)))</f>
        <v/>
      </c>
      <c r="E29" s="212" t="str">
        <f>IF(ISERROR(VLOOKUP(B29,'KAYIT LİSTESİ'!$B$4:$H$1044,5,0)),"",(VLOOKUP(B29,'KAYIT LİSTESİ'!$B$4:$H$1044,5,0)))</f>
        <v/>
      </c>
      <c r="F29" s="212" t="str">
        <f>IF(ISERROR(VLOOKUP(B29,'KAYIT LİSTESİ'!$B$4:$H$1044,6,0)),"",(VLOOKUP(B29,'KAYIT LİSTESİ'!$B$4:$H$1044,6,0)))</f>
        <v/>
      </c>
      <c r="G29" s="177"/>
      <c r="H29" s="238"/>
      <c r="I29" s="58">
        <v>22</v>
      </c>
      <c r="J29" s="211" t="s">
        <v>199</v>
      </c>
      <c r="K29" s="213">
        <f>IF(ISERROR(VLOOKUP(J29,'KAYIT LİSTESİ'!$B$4:$H$1044,2,0)),"",(VLOOKUP(J29,'KAYIT LİSTESİ'!$B$4:$H$1044,2,0)))</f>
        <v>0</v>
      </c>
      <c r="L29" s="214">
        <f>IF(ISERROR(VLOOKUP(J29,'KAYIT LİSTESİ'!$B$4:$H$1044,4,0)),"",(VLOOKUP(J29,'KAYIT LİSTESİ'!$B$4:$H$1044,4,0)))</f>
        <v>36794</v>
      </c>
      <c r="M29" s="172" t="str">
        <f>IF(ISERROR(VLOOKUP(J29,'KAYIT LİSTESİ'!$B$4:$H$1044,5,0)),"",(VLOOKUP(J29,'KAYIT LİSTESİ'!$B$4:$H$1044,5,0)))</f>
        <v>ŞEVVAL AYAZ (F)</v>
      </c>
      <c r="N29" s="172" t="str">
        <f>IF(ISERROR(VLOOKUP(J29,'KAYIT LİSTESİ'!$B$4:$H$1044,6,0)),"",(VLOOKUP(J29,'KAYIT LİSTESİ'!$B$4:$H$1044,6,0)))</f>
        <v>ÇAĞDAŞKENT İLKÖĞRETİMOKULU</v>
      </c>
      <c r="O29" s="215"/>
    </row>
    <row r="30" spans="1:15" ht="26.25" customHeight="1">
      <c r="A30" s="58">
        <v>10</v>
      </c>
      <c r="B30" s="211" t="s">
        <v>220</v>
      </c>
      <c r="C30" s="59" t="str">
        <f>IF(ISERROR(VLOOKUP(B30,'KAYIT LİSTESİ'!$B$4:$H$1044,2,0)),"",(VLOOKUP(B30,'KAYIT LİSTESİ'!$B$4:$H$1044,2,0)))</f>
        <v/>
      </c>
      <c r="D30" s="108" t="str">
        <f>IF(ISERROR(VLOOKUP(B30,'KAYIT LİSTESİ'!$B$4:$H$1044,4,0)),"",(VLOOKUP(B30,'KAYIT LİSTESİ'!$B$4:$H$1044,4,0)))</f>
        <v/>
      </c>
      <c r="E30" s="212" t="str">
        <f>IF(ISERROR(VLOOKUP(B30,'KAYIT LİSTESİ'!$B$4:$H$1044,5,0)),"",(VLOOKUP(B30,'KAYIT LİSTESİ'!$B$4:$H$1044,5,0)))</f>
        <v/>
      </c>
      <c r="F30" s="212" t="str">
        <f>IF(ISERROR(VLOOKUP(B30,'KAYIT LİSTESİ'!$B$4:$H$1044,6,0)),"",(VLOOKUP(B30,'KAYIT LİSTESİ'!$B$4:$H$1044,6,0)))</f>
        <v/>
      </c>
      <c r="G30" s="177"/>
      <c r="H30" s="238"/>
      <c r="I30" s="58">
        <v>23</v>
      </c>
      <c r="J30" s="211" t="s">
        <v>200</v>
      </c>
      <c r="K30" s="213">
        <f>IF(ISERROR(VLOOKUP(J30,'KAYIT LİSTESİ'!$B$4:$H$1044,2,0)),"",(VLOOKUP(J30,'KAYIT LİSTESİ'!$B$4:$H$1044,2,0)))</f>
        <v>0</v>
      </c>
      <c r="L30" s="214">
        <f>IF(ISERROR(VLOOKUP(J30,'KAYIT LİSTESİ'!$B$4:$H$1044,4,0)),"",(VLOOKUP(J30,'KAYIT LİSTESİ'!$B$4:$H$1044,4,0)))</f>
        <v>36637</v>
      </c>
      <c r="M30" s="172" t="str">
        <f>IF(ISERROR(VLOOKUP(J30,'KAYIT LİSTESİ'!$B$4:$H$1044,5,0)),"",(VLOOKUP(J30,'KAYIT LİSTESİ'!$B$4:$H$1044,5,0)))</f>
        <v>ESRA ERKEÇ (F)</v>
      </c>
      <c r="N30" s="172" t="str">
        <f>IF(ISERROR(VLOOKUP(J30,'KAYIT LİSTESİ'!$B$4:$H$1044,6,0)),"",(VLOOKUP(J30,'KAYIT LİSTESİ'!$B$4:$H$1044,6,0)))</f>
        <v>MARAŞAL MUSTAFA KEMAL ORTAOKULU</v>
      </c>
      <c r="O30" s="215"/>
    </row>
    <row r="31" spans="1:15" ht="26.25" customHeight="1">
      <c r="A31" s="58">
        <v>11</v>
      </c>
      <c r="B31" s="211" t="s">
        <v>221</v>
      </c>
      <c r="C31" s="59" t="str">
        <f>IF(ISERROR(VLOOKUP(B31,'KAYIT LİSTESİ'!$B$4:$H$1044,2,0)),"",(VLOOKUP(B31,'KAYIT LİSTESİ'!$B$4:$H$1044,2,0)))</f>
        <v/>
      </c>
      <c r="D31" s="108" t="str">
        <f>IF(ISERROR(VLOOKUP(B31,'KAYIT LİSTESİ'!$B$4:$H$1044,4,0)),"",(VLOOKUP(B31,'KAYIT LİSTESİ'!$B$4:$H$1044,4,0)))</f>
        <v/>
      </c>
      <c r="E31" s="212" t="str">
        <f>IF(ISERROR(VLOOKUP(B31,'KAYIT LİSTESİ'!$B$4:$H$1044,5,0)),"",(VLOOKUP(B31,'KAYIT LİSTESİ'!$B$4:$H$1044,5,0)))</f>
        <v/>
      </c>
      <c r="F31" s="212" t="str">
        <f>IF(ISERROR(VLOOKUP(B31,'KAYIT LİSTESİ'!$B$4:$H$1044,6,0)),"",(VLOOKUP(B31,'KAYIT LİSTESİ'!$B$4:$H$1044,6,0)))</f>
        <v/>
      </c>
      <c r="G31" s="177"/>
      <c r="H31" s="238"/>
      <c r="I31" s="58">
        <v>24</v>
      </c>
      <c r="J31" s="211" t="s">
        <v>201</v>
      </c>
      <c r="K31" s="213" t="str">
        <f>IF(ISERROR(VLOOKUP(J31,'KAYIT LİSTESİ'!$B$4:$H$1044,2,0)),"",(VLOOKUP(J31,'KAYIT LİSTESİ'!$B$4:$H$1044,2,0)))</f>
        <v/>
      </c>
      <c r="L31" s="214" t="str">
        <f>IF(ISERROR(VLOOKUP(J31,'KAYIT LİSTESİ'!$B$4:$H$1044,4,0)),"",(VLOOKUP(J31,'KAYIT LİSTESİ'!$B$4:$H$1044,4,0)))</f>
        <v/>
      </c>
      <c r="M31" s="172" t="str">
        <f>IF(ISERROR(VLOOKUP(J31,'KAYIT LİSTESİ'!$B$4:$H$1044,5,0)),"",(VLOOKUP(J31,'KAYIT LİSTESİ'!$B$4:$H$1044,5,0)))</f>
        <v/>
      </c>
      <c r="N31" s="172" t="str">
        <f>IF(ISERROR(VLOOKUP(J31,'KAYIT LİSTESİ'!$B$4:$H$1044,6,0)),"",(VLOOKUP(J31,'KAYIT LİSTESİ'!$B$4:$H$1044,6,0)))</f>
        <v/>
      </c>
      <c r="O31" s="215"/>
    </row>
    <row r="32" spans="1:15" ht="26.25" customHeight="1">
      <c r="A32" s="58">
        <v>12</v>
      </c>
      <c r="B32" s="211" t="s">
        <v>222</v>
      </c>
      <c r="C32" s="59" t="str">
        <f>IF(ISERROR(VLOOKUP(B32,'KAYIT LİSTESİ'!$B$4:$H$1044,2,0)),"",(VLOOKUP(B32,'KAYIT LİSTESİ'!$B$4:$H$1044,2,0)))</f>
        <v/>
      </c>
      <c r="D32" s="108" t="str">
        <f>IF(ISERROR(VLOOKUP(B32,'KAYIT LİSTESİ'!$B$4:$H$1044,4,0)),"",(VLOOKUP(B32,'KAYIT LİSTESİ'!$B$4:$H$1044,4,0)))</f>
        <v/>
      </c>
      <c r="E32" s="212" t="str">
        <f>IF(ISERROR(VLOOKUP(B32,'KAYIT LİSTESİ'!$B$4:$H$1044,5,0)),"",(VLOOKUP(B32,'KAYIT LİSTESİ'!$B$4:$H$1044,5,0)))</f>
        <v/>
      </c>
      <c r="F32" s="212" t="str">
        <f>IF(ISERROR(VLOOKUP(B32,'KAYIT LİSTESİ'!$B$4:$H$1044,6,0)),"",(VLOOKUP(B32,'KAYIT LİSTESİ'!$B$4:$H$1044,6,0)))</f>
        <v/>
      </c>
      <c r="G32" s="177"/>
      <c r="H32" s="238"/>
      <c r="I32" s="58">
        <v>25</v>
      </c>
      <c r="J32" s="211" t="s">
        <v>202</v>
      </c>
      <c r="K32" s="213" t="str">
        <f>IF(ISERROR(VLOOKUP(J32,'KAYIT LİSTESİ'!$B$4:$H$1044,2,0)),"",(VLOOKUP(J32,'KAYIT LİSTESİ'!$B$4:$H$1044,2,0)))</f>
        <v/>
      </c>
      <c r="L32" s="214" t="str">
        <f>IF(ISERROR(VLOOKUP(J32,'KAYIT LİSTESİ'!$B$4:$H$1044,4,0)),"",(VLOOKUP(J32,'KAYIT LİSTESİ'!$B$4:$H$1044,4,0)))</f>
        <v/>
      </c>
      <c r="M32" s="172" t="str">
        <f>IF(ISERROR(VLOOKUP(J32,'KAYIT LİSTESİ'!$B$4:$H$1044,5,0)),"",(VLOOKUP(J32,'KAYIT LİSTESİ'!$B$4:$H$1044,5,0)))</f>
        <v/>
      </c>
      <c r="N32" s="172" t="str">
        <f>IF(ISERROR(VLOOKUP(J32,'KAYIT LİSTESİ'!$B$4:$H$1044,6,0)),"",(VLOOKUP(J32,'KAYIT LİSTESİ'!$B$4:$H$1044,6,0)))</f>
        <v/>
      </c>
      <c r="O32" s="215"/>
    </row>
    <row r="33" spans="1:15" ht="26.25" customHeight="1">
      <c r="A33" s="601" t="s">
        <v>17</v>
      </c>
      <c r="B33" s="602"/>
      <c r="C33" s="602"/>
      <c r="D33" s="602"/>
      <c r="E33" s="602"/>
      <c r="F33" s="602"/>
      <c r="G33" s="602"/>
      <c r="H33" s="238"/>
      <c r="I33" s="609" t="s">
        <v>514</v>
      </c>
      <c r="J33" s="609"/>
      <c r="K33" s="609"/>
      <c r="L33" s="609"/>
      <c r="M33" s="609"/>
      <c r="N33" s="609"/>
      <c r="O33" s="609"/>
    </row>
    <row r="34" spans="1:15" ht="35.25" customHeight="1">
      <c r="A34" s="200" t="s">
        <v>11</v>
      </c>
      <c r="B34" s="200" t="s">
        <v>74</v>
      </c>
      <c r="C34" s="200" t="s">
        <v>73</v>
      </c>
      <c r="D34" s="201" t="s">
        <v>12</v>
      </c>
      <c r="E34" s="202" t="s">
        <v>13</v>
      </c>
      <c r="F34" s="202" t="s">
        <v>177</v>
      </c>
      <c r="G34" s="203" t="s">
        <v>253</v>
      </c>
      <c r="H34" s="238"/>
      <c r="I34" s="239" t="s">
        <v>6</v>
      </c>
      <c r="J34" s="259"/>
      <c r="K34" s="239" t="s">
        <v>72</v>
      </c>
      <c r="L34" s="239" t="s">
        <v>19</v>
      </c>
      <c r="M34" s="239" t="s">
        <v>7</v>
      </c>
      <c r="N34" s="239" t="s">
        <v>176</v>
      </c>
      <c r="O34" s="239" t="s">
        <v>263</v>
      </c>
    </row>
    <row r="35" spans="1:15" ht="26.25" customHeight="1">
      <c r="A35" s="58">
        <v>1</v>
      </c>
      <c r="B35" s="211" t="s">
        <v>60</v>
      </c>
      <c r="C35" s="59" t="str">
        <f>IF(ISERROR(VLOOKUP(B35,'KAYIT LİSTESİ'!$B$4:$H$1044,2,0)),"",(VLOOKUP(B35,'KAYIT LİSTESİ'!$B$4:$H$1044,2,0)))</f>
        <v/>
      </c>
      <c r="D35" s="108" t="str">
        <f>IF(ISERROR(VLOOKUP(B35,'KAYIT LİSTESİ'!$B$4:$H$1044,4,0)),"",(VLOOKUP(B35,'KAYIT LİSTESİ'!$B$4:$H$1044,4,0)))</f>
        <v/>
      </c>
      <c r="E35" s="212" t="str">
        <f>IF(ISERROR(VLOOKUP(B35,'KAYIT LİSTESİ'!$B$4:$H$1044,5,0)),"",(VLOOKUP(B35,'KAYIT LİSTESİ'!$B$4:$H$1044,5,0)))</f>
        <v/>
      </c>
      <c r="F35" s="212" t="str">
        <f>IF(ISERROR(VLOOKUP(B35,'KAYIT LİSTESİ'!$B$4:$H$1044,6,0)),"",(VLOOKUP(B35,'KAYIT LİSTESİ'!$B$4:$H$1044,6,0)))</f>
        <v/>
      </c>
      <c r="G35" s="177"/>
      <c r="H35" s="238"/>
      <c r="I35" s="82">
        <v>1</v>
      </c>
      <c r="J35" s="83" t="s">
        <v>390</v>
      </c>
      <c r="K35" s="84">
        <f>IF(ISERROR(VLOOKUP(J35,'KAYIT LİSTESİ'!$B$4:$H$1044,2,0)),"",(VLOOKUP(J35,'KAYIT LİSTESİ'!$B$4:$H$1044,2,0)))</f>
        <v>0</v>
      </c>
      <c r="L35" s="85" t="str">
        <f>IF(ISERROR(VLOOKUP(J35,'KAYIT LİSTESİ'!$B$4:$H$1044,4,0)),"",(VLOOKUP(J35,'KAYIT LİSTESİ'!$B$4:$H$1044,4,0)))</f>
        <v>24,04,2000</v>
      </c>
      <c r="M35" s="182" t="str">
        <f>IF(ISERROR(VLOOKUP(J35,'KAYIT LİSTESİ'!$B$4:$H$1044,5,0)),"",(VLOOKUP(J35,'KAYIT LİSTESİ'!$B$4:$H$1044,5,0)))</f>
        <v>CANSU YILDIRIM</v>
      </c>
      <c r="N35" s="182" t="str">
        <f>IF(ISERROR(VLOOKUP(J35,'KAYIT LİSTESİ'!$B$4:$H$1044,6,0)),"",(VLOOKUP(J35,'KAYIT LİSTESİ'!$B$4:$H$1044,6,0)))</f>
        <v>ELAZIĞ-MEZRE ORTAOKULU</v>
      </c>
      <c r="O35" s="215"/>
    </row>
    <row r="36" spans="1:15" ht="26.25" customHeight="1">
      <c r="A36" s="58">
        <v>2</v>
      </c>
      <c r="B36" s="211" t="s">
        <v>61</v>
      </c>
      <c r="C36" s="59">
        <f>IF(ISERROR(VLOOKUP(B36,'KAYIT LİSTESİ'!$B$4:$H$1044,2,0)),"",(VLOOKUP(B36,'KAYIT LİSTESİ'!$B$4:$H$1044,2,0)))</f>
        <v>0</v>
      </c>
      <c r="D36" s="108" t="str">
        <f>IF(ISERROR(VLOOKUP(B36,'KAYIT LİSTESİ'!$B$4:$H$1044,4,0)),"",(VLOOKUP(B36,'KAYIT LİSTESİ'!$B$4:$H$1044,4,0)))</f>
        <v>21\01\2001</v>
      </c>
      <c r="E36" s="212" t="str">
        <f>IF(ISERROR(VLOOKUP(B36,'KAYIT LİSTESİ'!$B$4:$H$1044,5,0)),"",(VLOOKUP(B36,'KAYIT LİSTESİ'!$B$4:$H$1044,5,0)))</f>
        <v>SEVİLAY ÜNALER (F)</v>
      </c>
      <c r="F36" s="212" t="str">
        <f>IF(ISERROR(VLOOKUP(B36,'KAYIT LİSTESİ'!$B$4:$H$1044,6,0)),"",(VLOOKUP(B36,'KAYIT LİSTESİ'!$B$4:$H$1044,6,0)))</f>
        <v>EREĞLİ TOROS ORTAOKULU</v>
      </c>
      <c r="G36" s="177"/>
      <c r="H36" s="238"/>
      <c r="I36" s="82">
        <v>2</v>
      </c>
      <c r="J36" s="83" t="s">
        <v>391</v>
      </c>
      <c r="K36" s="84">
        <f>IF(ISERROR(VLOOKUP(J36,'KAYIT LİSTESİ'!$B$4:$H$1044,2,0)),"",(VLOOKUP(J36,'KAYIT LİSTESİ'!$B$4:$H$1044,2,0)))</f>
        <v>0</v>
      </c>
      <c r="L36" s="85">
        <f>IF(ISERROR(VLOOKUP(J36,'KAYIT LİSTESİ'!$B$4:$H$1044,4,0)),"",(VLOOKUP(J36,'KAYIT LİSTESİ'!$B$4:$H$1044,4,0)))</f>
        <v>36541</v>
      </c>
      <c r="M36" s="182" t="str">
        <f>IF(ISERROR(VLOOKUP(J36,'KAYIT LİSTESİ'!$B$4:$H$1044,5,0)),"",(VLOOKUP(J36,'KAYIT LİSTESİ'!$B$4:$H$1044,5,0)))</f>
        <v>ZELAL ASLAN</v>
      </c>
      <c r="N36" s="182" t="str">
        <f>IF(ISERROR(VLOOKUP(J36,'KAYIT LİSTESİ'!$B$4:$H$1044,6,0)),"",(VLOOKUP(J36,'KAYIT LİSTESİ'!$B$4:$H$1044,6,0)))</f>
        <v>DİYARBAKIR YAHYA KEMAL BEYATLI İ.O</v>
      </c>
      <c r="O36" s="215"/>
    </row>
    <row r="37" spans="1:15" ht="26.25" customHeight="1">
      <c r="A37" s="58">
        <v>3</v>
      </c>
      <c r="B37" s="211" t="s">
        <v>62</v>
      </c>
      <c r="C37" s="59">
        <f>IF(ISERROR(VLOOKUP(B37,'KAYIT LİSTESİ'!$B$4:$H$1044,2,0)),"",(VLOOKUP(B37,'KAYIT LİSTESİ'!$B$4:$H$1044,2,0)))</f>
        <v>0</v>
      </c>
      <c r="D37" s="108">
        <f>IF(ISERROR(VLOOKUP(B37,'KAYIT LİSTESİ'!$B$4:$H$1044,4,0)),"",(VLOOKUP(B37,'KAYIT LİSTESİ'!$B$4:$H$1044,4,0)))</f>
        <v>36892</v>
      </c>
      <c r="E37" s="212" t="str">
        <f>IF(ISERROR(VLOOKUP(B37,'KAYIT LİSTESİ'!$B$4:$H$1044,5,0)),"",(VLOOKUP(B37,'KAYIT LİSTESİ'!$B$4:$H$1044,5,0)))</f>
        <v>RAHİME ERGÜL (F)</v>
      </c>
      <c r="F37" s="212" t="str">
        <f>IF(ISERROR(VLOOKUP(B37,'KAYIT LİSTESİ'!$B$4:$H$1044,6,0)),"",(VLOOKUP(B37,'KAYIT LİSTESİ'!$B$4:$H$1044,6,0)))</f>
        <v>SABRİ TURAN ORTAOKULU</v>
      </c>
      <c r="G37" s="177"/>
      <c r="H37" s="238"/>
      <c r="I37" s="82">
        <v>3</v>
      </c>
      <c r="J37" s="83" t="s">
        <v>392</v>
      </c>
      <c r="K37" s="84">
        <f>IF(ISERROR(VLOOKUP(J37,'KAYIT LİSTESİ'!$B$4:$H$1044,2,0)),"",(VLOOKUP(J37,'KAYIT LİSTESİ'!$B$4:$H$1044,2,0)))</f>
        <v>0</v>
      </c>
      <c r="L37" s="85">
        <f>IF(ISERROR(VLOOKUP(J37,'KAYIT LİSTESİ'!$B$4:$H$1044,4,0)),"",(VLOOKUP(J37,'KAYIT LİSTESİ'!$B$4:$H$1044,4,0)))</f>
        <v>36826</v>
      </c>
      <c r="M37" s="182" t="str">
        <f>IF(ISERROR(VLOOKUP(J37,'KAYIT LİSTESİ'!$B$4:$H$1044,5,0)),"",(VLOOKUP(J37,'KAYIT LİSTESİ'!$B$4:$H$1044,5,0)))</f>
        <v>BETÜL EKİCİ</v>
      </c>
      <c r="N37" s="182" t="str">
        <f>IF(ISERROR(VLOOKUP(J37,'KAYIT LİSTESİ'!$B$4:$H$1044,6,0)),"",(VLOOKUP(J37,'KAYIT LİSTESİ'!$B$4:$H$1044,6,0)))</f>
        <v>SİVAS-YILDIZELİ ATATÜRK ORTAOKULU</v>
      </c>
      <c r="O37" s="215"/>
    </row>
    <row r="38" spans="1:15" ht="26.25" customHeight="1">
      <c r="A38" s="58">
        <v>4</v>
      </c>
      <c r="B38" s="211" t="s">
        <v>63</v>
      </c>
      <c r="C38" s="59">
        <f>IF(ISERROR(VLOOKUP(B38,'KAYIT LİSTESİ'!$B$4:$H$1044,2,0)),"",(VLOOKUP(B38,'KAYIT LİSTESİ'!$B$4:$H$1044,2,0)))</f>
        <v>0</v>
      </c>
      <c r="D38" s="108">
        <f>IF(ISERROR(VLOOKUP(B38,'KAYIT LİSTESİ'!$B$4:$H$1044,4,0)),"",(VLOOKUP(B38,'KAYIT LİSTESİ'!$B$4:$H$1044,4,0)))</f>
        <v>36526</v>
      </c>
      <c r="E38" s="212" t="str">
        <f>IF(ISERROR(VLOOKUP(B38,'KAYIT LİSTESİ'!$B$4:$H$1044,5,0)),"",(VLOOKUP(B38,'KAYIT LİSTESİ'!$B$4:$H$1044,5,0)))</f>
        <v>MERYEM ÖZÇELİK (F)</v>
      </c>
      <c r="F38" s="212" t="str">
        <f>IF(ISERROR(VLOOKUP(B38,'KAYIT LİSTESİ'!$B$4:$H$1044,6,0)),"",(VLOOKUP(B38,'KAYIT LİSTESİ'!$B$4:$H$1044,6,0)))</f>
        <v>YAHYA KEMALBEYATLI ORTAOKULU</v>
      </c>
      <c r="G38" s="177"/>
      <c r="H38" s="238"/>
      <c r="I38" s="82">
        <v>4</v>
      </c>
      <c r="J38" s="83" t="s">
        <v>393</v>
      </c>
      <c r="K38" s="84">
        <f>IF(ISERROR(VLOOKUP(J38,'KAYIT LİSTESİ'!$B$4:$H$1044,2,0)),"",(VLOOKUP(J38,'KAYIT LİSTESİ'!$B$4:$H$1044,2,0)))</f>
        <v>0</v>
      </c>
      <c r="L38" s="85">
        <f>IF(ISERROR(VLOOKUP(J38,'KAYIT LİSTESİ'!$B$4:$H$1044,4,0)),"",(VLOOKUP(J38,'KAYIT LİSTESİ'!$B$4:$H$1044,4,0)))</f>
        <v>36662</v>
      </c>
      <c r="M38" s="182" t="str">
        <f>IF(ISERROR(VLOOKUP(J38,'KAYIT LİSTESİ'!$B$4:$H$1044,5,0)),"",(VLOOKUP(J38,'KAYIT LİSTESİ'!$B$4:$H$1044,5,0)))</f>
        <v>BETÜL UZUN</v>
      </c>
      <c r="N38" s="182" t="str">
        <f>IF(ISERROR(VLOOKUP(J38,'KAYIT LİSTESİ'!$B$4:$H$1044,6,0)),"",(VLOOKUP(J38,'KAYIT LİSTESİ'!$B$4:$H$1044,6,0)))</f>
        <v>ÇANKIRI-İSMET İNÖNÜ O.O.</v>
      </c>
      <c r="O38" s="215"/>
    </row>
    <row r="39" spans="1:15" ht="26.25" customHeight="1">
      <c r="A39" s="58">
        <v>5</v>
      </c>
      <c r="B39" s="211" t="s">
        <v>64</v>
      </c>
      <c r="C39" s="59">
        <f>IF(ISERROR(VLOOKUP(B39,'KAYIT LİSTESİ'!$B$4:$H$1044,2,0)),"",(VLOOKUP(B39,'KAYIT LİSTESİ'!$B$4:$H$1044,2,0)))</f>
        <v>0</v>
      </c>
      <c r="D39" s="108">
        <f>IF(ISERROR(VLOOKUP(B39,'KAYIT LİSTESİ'!$B$4:$H$1044,4,0)),"",(VLOOKUP(B39,'KAYIT LİSTESİ'!$B$4:$H$1044,4,0)))</f>
        <v>36681</v>
      </c>
      <c r="E39" s="212" t="str">
        <f>IF(ISERROR(VLOOKUP(B39,'KAYIT LİSTESİ'!$B$4:$H$1044,5,0)),"",(VLOOKUP(B39,'KAYIT LİSTESİ'!$B$4:$H$1044,5,0)))</f>
        <v>MEDİNE ÖKTE (F)</v>
      </c>
      <c r="F39" s="212" t="str">
        <f>IF(ISERROR(VLOOKUP(B39,'KAYIT LİSTESİ'!$B$4:$H$1044,6,0)),"",(VLOOKUP(B39,'KAYIT LİSTESİ'!$B$4:$H$1044,6,0)))</f>
        <v>MUSTAFA VEDAT MUTLU ORTAOKULU</v>
      </c>
      <c r="G39" s="177"/>
      <c r="H39" s="238"/>
      <c r="I39" s="82">
        <v>5</v>
      </c>
      <c r="J39" s="83" t="s">
        <v>394</v>
      </c>
      <c r="K39" s="84">
        <f>IF(ISERROR(VLOOKUP(J39,'KAYIT LİSTESİ'!$B$4:$H$1044,2,0)),"",(VLOOKUP(J39,'KAYIT LİSTESİ'!$B$4:$H$1044,2,0)))</f>
        <v>0</v>
      </c>
      <c r="L39" s="85">
        <f>IF(ISERROR(VLOOKUP(J39,'KAYIT LİSTESİ'!$B$4:$H$1044,4,0)),"",(VLOOKUP(J39,'KAYIT LİSTESİ'!$B$4:$H$1044,4,0)))</f>
        <v>36666</v>
      </c>
      <c r="M39" s="182" t="str">
        <f>IF(ISERROR(VLOOKUP(J39,'KAYIT LİSTESİ'!$B$4:$H$1044,5,0)),"",(VLOOKUP(J39,'KAYIT LİSTESİ'!$B$4:$H$1044,5,0)))</f>
        <v>ELÇİN TOKTAKAYA</v>
      </c>
      <c r="N39" s="182" t="str">
        <f>IF(ISERROR(VLOOKUP(J39,'KAYIT LİSTESİ'!$B$4:$H$1044,6,0)),"",(VLOOKUP(J39,'KAYIT LİSTESİ'!$B$4:$H$1044,6,0)))</f>
        <v>MUĞLA  DALAMAN CUMHURİYET O.O.</v>
      </c>
      <c r="O39" s="215"/>
    </row>
    <row r="40" spans="1:15" ht="26.25" customHeight="1">
      <c r="A40" s="58">
        <v>6</v>
      </c>
      <c r="B40" s="211" t="s">
        <v>65</v>
      </c>
      <c r="C40" s="59">
        <f>IF(ISERROR(VLOOKUP(B40,'KAYIT LİSTESİ'!$B$4:$H$1044,2,0)),"",(VLOOKUP(B40,'KAYIT LİSTESİ'!$B$4:$H$1044,2,0)))</f>
        <v>0</v>
      </c>
      <c r="D40" s="108">
        <f>IF(ISERROR(VLOOKUP(B40,'KAYIT LİSTESİ'!$B$4:$H$1044,4,0)),"",(VLOOKUP(B40,'KAYIT LİSTESİ'!$B$4:$H$1044,4,0)))</f>
        <v>36526</v>
      </c>
      <c r="E40" s="212" t="str">
        <f>IF(ISERROR(VLOOKUP(B40,'KAYIT LİSTESİ'!$B$4:$H$1044,5,0)),"",(VLOOKUP(B40,'KAYIT LİSTESİ'!$B$4:$H$1044,5,0)))</f>
        <v>EBRU YILMAZ (F)</v>
      </c>
      <c r="F40" s="212" t="str">
        <f>IF(ISERROR(VLOOKUP(B40,'KAYIT LİSTESİ'!$B$4:$H$1044,6,0)),"",(VLOOKUP(B40,'KAYIT LİSTESİ'!$B$4:$H$1044,6,0)))</f>
        <v>HASAN KATIKÇI ORTAOKULU</v>
      </c>
      <c r="G40" s="177"/>
      <c r="H40" s="238"/>
      <c r="I40" s="82">
        <v>6</v>
      </c>
      <c r="J40" s="83" t="s">
        <v>395</v>
      </c>
      <c r="K40" s="84">
        <f>IF(ISERROR(VLOOKUP(J40,'KAYIT LİSTESİ'!$B$4:$H$1044,2,0)),"",(VLOOKUP(J40,'KAYIT LİSTESİ'!$B$4:$H$1044,2,0)))</f>
        <v>0</v>
      </c>
      <c r="L40" s="85">
        <f>IF(ISERROR(VLOOKUP(J40,'KAYIT LİSTESİ'!$B$4:$H$1044,4,0)),"",(VLOOKUP(J40,'KAYIT LİSTESİ'!$B$4:$H$1044,4,0)))</f>
        <v>36794</v>
      </c>
      <c r="M40" s="182" t="str">
        <f>IF(ISERROR(VLOOKUP(J40,'KAYIT LİSTESİ'!$B$4:$H$1044,5,0)),"",(VLOOKUP(J40,'KAYIT LİSTESİ'!$B$4:$H$1044,5,0)))</f>
        <v>GÜLSEVEN KILINÇ</v>
      </c>
      <c r="N40" s="182" t="str">
        <f>IF(ISERROR(VLOOKUP(J40,'KAYIT LİSTESİ'!$B$4:$H$1044,6,0)),"",(VLOOKUP(J40,'KAYIT LİSTESİ'!$B$4:$H$1044,6,0)))</f>
        <v>İSTANBUL SULTANBEYLİ MEVLANA ORTA OKULU</v>
      </c>
      <c r="O40" s="215"/>
    </row>
    <row r="41" spans="1:15" ht="26.25" customHeight="1">
      <c r="A41" s="58">
        <v>7</v>
      </c>
      <c r="B41" s="211" t="s">
        <v>223</v>
      </c>
      <c r="C41" s="59">
        <f>IF(ISERROR(VLOOKUP(B41,'KAYIT LİSTESİ'!$B$4:$H$1044,2,0)),"",(VLOOKUP(B41,'KAYIT LİSTESİ'!$B$4:$H$1044,2,0)))</f>
        <v>0</v>
      </c>
      <c r="D41" s="108">
        <f>IF(ISERROR(VLOOKUP(B41,'KAYIT LİSTESİ'!$B$4:$H$1044,4,0)),"",(VLOOKUP(B41,'KAYIT LİSTESİ'!$B$4:$H$1044,4,0)))</f>
        <v>36591</v>
      </c>
      <c r="E41" s="212" t="str">
        <f>IF(ISERROR(VLOOKUP(B41,'KAYIT LİSTESİ'!$B$4:$H$1044,5,0)),"",(VLOOKUP(B41,'KAYIT LİSTESİ'!$B$4:$H$1044,5,0)))</f>
        <v>BEYZANUR YAVUZ (F)</v>
      </c>
      <c r="F41" s="212" t="str">
        <f>IF(ISERROR(VLOOKUP(B41,'KAYIT LİSTESİ'!$B$4:$H$1044,6,0)),"",(VLOOKUP(B41,'KAYIT LİSTESİ'!$B$4:$H$1044,6,0)))</f>
        <v>AKÇAABAT MEVLÜT SELAMİ YARDIM ORTAOKULU</v>
      </c>
      <c r="G41" s="177"/>
      <c r="H41" s="238"/>
      <c r="I41" s="82">
        <v>7</v>
      </c>
      <c r="J41" s="83" t="s">
        <v>396</v>
      </c>
      <c r="K41" s="84">
        <f>IF(ISERROR(VLOOKUP(J41,'KAYIT LİSTESİ'!$B$4:$H$1044,2,0)),"",(VLOOKUP(J41,'KAYIT LİSTESİ'!$B$4:$H$1044,2,0)))</f>
        <v>0</v>
      </c>
      <c r="L41" s="85">
        <f>IF(ISERROR(VLOOKUP(J41,'KAYIT LİSTESİ'!$B$4:$H$1044,4,0)),"",(VLOOKUP(J41,'KAYIT LİSTESİ'!$B$4:$H$1044,4,0)))</f>
        <v>37036</v>
      </c>
      <c r="M41" s="182" t="str">
        <f>IF(ISERROR(VLOOKUP(J41,'KAYIT LİSTESİ'!$B$4:$H$1044,5,0)),"",(VLOOKUP(J41,'KAYIT LİSTESİ'!$B$4:$H$1044,5,0)))</f>
        <v>CEREN ŞAHİN</v>
      </c>
      <c r="N41" s="182" t="str">
        <f>IF(ISERROR(VLOOKUP(J41,'KAYIT LİSTESİ'!$B$4:$H$1044,6,0)),"",(VLOOKUP(J41,'KAYIT LİSTESİ'!$B$4:$H$1044,6,0)))</f>
        <v>MERSİN- SİLİFKE ATATÜRK ORTA OKULU</v>
      </c>
      <c r="O41" s="215"/>
    </row>
    <row r="42" spans="1:15" ht="26.25" customHeight="1">
      <c r="A42" s="58">
        <v>8</v>
      </c>
      <c r="B42" s="211" t="s">
        <v>224</v>
      </c>
      <c r="C42" s="59">
        <f>IF(ISERROR(VLOOKUP(B42,'KAYIT LİSTESİ'!$B$4:$H$1044,2,0)),"",(VLOOKUP(B42,'KAYIT LİSTESİ'!$B$4:$H$1044,2,0)))</f>
        <v>0</v>
      </c>
      <c r="D42" s="108">
        <f>IF(ISERROR(VLOOKUP(B42,'KAYIT LİSTESİ'!$B$4:$H$1044,4,0)),"",(VLOOKUP(B42,'KAYIT LİSTESİ'!$B$4:$H$1044,4,0)))</f>
        <v>37057</v>
      </c>
      <c r="E42" s="212" t="str">
        <f>IF(ISERROR(VLOOKUP(B42,'KAYIT LİSTESİ'!$B$4:$H$1044,5,0)),"",(VLOOKUP(B42,'KAYIT LİSTESİ'!$B$4:$H$1044,5,0)))</f>
        <v>GAMZE AĞIL (F)</v>
      </c>
      <c r="F42" s="212" t="str">
        <f>IF(ISERROR(VLOOKUP(B42,'KAYIT LİSTESİ'!$B$4:$H$1044,6,0)),"",(VLOOKUP(B42,'KAYIT LİSTESİ'!$B$4:$H$1044,6,0)))</f>
        <v>MUSTAFA YAZICI ORTAOKULU</v>
      </c>
      <c r="G42" s="177"/>
      <c r="H42" s="238"/>
      <c r="I42" s="82">
        <v>8</v>
      </c>
      <c r="J42" s="83" t="s">
        <v>397</v>
      </c>
      <c r="K42" s="84">
        <f>IF(ISERROR(VLOOKUP(J42,'KAYIT LİSTESİ'!$B$4:$H$1044,2,0)),"",(VLOOKUP(J42,'KAYIT LİSTESİ'!$B$4:$H$1044,2,0)))</f>
        <v>0</v>
      </c>
      <c r="L42" s="85">
        <f>IF(ISERROR(VLOOKUP(J42,'KAYIT LİSTESİ'!$B$4:$H$1044,4,0)),"",(VLOOKUP(J42,'KAYIT LİSTESİ'!$B$4:$H$1044,4,0)))</f>
        <v>36635</v>
      </c>
      <c r="M42" s="182" t="str">
        <f>IF(ISERROR(VLOOKUP(J42,'KAYIT LİSTESİ'!$B$4:$H$1044,5,0)),"",(VLOOKUP(J42,'KAYIT LİSTESİ'!$B$4:$H$1044,5,0)))</f>
        <v>Esra ABANOZ</v>
      </c>
      <c r="N42" s="182" t="str">
        <f>IF(ISERROR(VLOOKUP(J42,'KAYIT LİSTESİ'!$B$4:$H$1044,6,0)),"",(VLOOKUP(J42,'KAYIT LİSTESİ'!$B$4:$H$1044,6,0)))</f>
        <v>Giresun Eynesil Şht.Şahin Abanoz Orta Okulu</v>
      </c>
      <c r="O42" s="215"/>
    </row>
    <row r="43" spans="1:15" ht="26.25" customHeight="1">
      <c r="A43" s="58">
        <v>9</v>
      </c>
      <c r="B43" s="211" t="s">
        <v>225</v>
      </c>
      <c r="C43" s="59" t="str">
        <f>IF(ISERROR(VLOOKUP(B43,'KAYIT LİSTESİ'!$B$4:$H$1044,2,0)),"",(VLOOKUP(B43,'KAYIT LİSTESİ'!$B$4:$H$1044,2,0)))</f>
        <v/>
      </c>
      <c r="D43" s="108" t="str">
        <f>IF(ISERROR(VLOOKUP(B43,'KAYIT LİSTESİ'!$B$4:$H$1044,4,0)),"",(VLOOKUP(B43,'KAYIT LİSTESİ'!$B$4:$H$1044,4,0)))</f>
        <v/>
      </c>
      <c r="E43" s="212" t="str">
        <f>IF(ISERROR(VLOOKUP(B43,'KAYIT LİSTESİ'!$B$4:$H$1044,5,0)),"",(VLOOKUP(B43,'KAYIT LİSTESİ'!$B$4:$H$1044,5,0)))</f>
        <v/>
      </c>
      <c r="F43" s="212" t="str">
        <f>IF(ISERROR(VLOOKUP(B43,'KAYIT LİSTESİ'!$B$4:$H$1044,6,0)),"",(VLOOKUP(B43,'KAYIT LİSTESİ'!$B$4:$H$1044,6,0)))</f>
        <v/>
      </c>
      <c r="G43" s="177"/>
      <c r="H43" s="238"/>
      <c r="I43" s="82">
        <v>9</v>
      </c>
      <c r="J43" s="83" t="s">
        <v>398</v>
      </c>
      <c r="K43" s="84">
        <f>IF(ISERROR(VLOOKUP(J43,'KAYIT LİSTESİ'!$B$4:$H$1044,2,0)),"",(VLOOKUP(J43,'KAYIT LİSTESİ'!$B$4:$H$1044,2,0)))</f>
        <v>0</v>
      </c>
      <c r="L43" s="85">
        <f>IF(ISERROR(VLOOKUP(J43,'KAYIT LİSTESİ'!$B$4:$H$1044,4,0)),"",(VLOOKUP(J43,'KAYIT LİSTESİ'!$B$4:$H$1044,4,0)))</f>
        <v>36803</v>
      </c>
      <c r="M43" s="182" t="str">
        <f>IF(ISERROR(VLOOKUP(J43,'KAYIT LİSTESİ'!$B$4:$H$1044,5,0)),"",(VLOOKUP(J43,'KAYIT LİSTESİ'!$B$4:$H$1044,5,0)))</f>
        <v>SEVGİ PINAR</v>
      </c>
      <c r="N43" s="182" t="str">
        <f>IF(ISERROR(VLOOKUP(J43,'KAYIT LİSTESİ'!$B$4:$H$1044,6,0)),"",(VLOOKUP(J43,'KAYIT LİSTESİ'!$B$4:$H$1044,6,0)))</f>
        <v>ADANA DERVİŞLER ORTAOKULU</v>
      </c>
      <c r="O43" s="215"/>
    </row>
    <row r="44" spans="1:15" ht="26.25" customHeight="1">
      <c r="A44" s="58">
        <v>10</v>
      </c>
      <c r="B44" s="211" t="s">
        <v>226</v>
      </c>
      <c r="C44" s="59" t="str">
        <f>IF(ISERROR(VLOOKUP(B44,'KAYIT LİSTESİ'!$B$4:$H$1044,2,0)),"",(VLOOKUP(B44,'KAYIT LİSTESİ'!$B$4:$H$1044,2,0)))</f>
        <v/>
      </c>
      <c r="D44" s="108" t="str">
        <f>IF(ISERROR(VLOOKUP(B44,'KAYIT LİSTESİ'!$B$4:$H$1044,4,0)),"",(VLOOKUP(B44,'KAYIT LİSTESİ'!$B$4:$H$1044,4,0)))</f>
        <v/>
      </c>
      <c r="E44" s="212" t="str">
        <f>IF(ISERROR(VLOOKUP(B44,'KAYIT LİSTESİ'!$B$4:$H$1044,5,0)),"",(VLOOKUP(B44,'KAYIT LİSTESİ'!$B$4:$H$1044,5,0)))</f>
        <v/>
      </c>
      <c r="F44" s="212" t="str">
        <f>IF(ISERROR(VLOOKUP(B44,'KAYIT LİSTESİ'!$B$4:$H$1044,6,0)),"",(VLOOKUP(B44,'KAYIT LİSTESİ'!$B$4:$H$1044,6,0)))</f>
        <v/>
      </c>
      <c r="G44" s="177"/>
      <c r="H44" s="238"/>
      <c r="I44" s="82">
        <v>10</v>
      </c>
      <c r="J44" s="83" t="s">
        <v>399</v>
      </c>
      <c r="K44" s="84">
        <f>IF(ISERROR(VLOOKUP(J44,'KAYIT LİSTESİ'!$B$4:$H$1044,2,0)),"",(VLOOKUP(J44,'KAYIT LİSTESİ'!$B$4:$H$1044,2,0)))</f>
        <v>0</v>
      </c>
      <c r="L44" s="85">
        <f>IF(ISERROR(VLOOKUP(J44,'KAYIT LİSTESİ'!$B$4:$H$1044,4,0)),"",(VLOOKUP(J44,'KAYIT LİSTESİ'!$B$4:$H$1044,4,0)))</f>
        <v>37207</v>
      </c>
      <c r="M44" s="182" t="str">
        <f>IF(ISERROR(VLOOKUP(J44,'KAYIT LİSTESİ'!$B$4:$H$1044,5,0)),"",(VLOOKUP(J44,'KAYIT LİSTESİ'!$B$4:$H$1044,5,0)))</f>
        <v>BUKET USTA</v>
      </c>
      <c r="N44" s="182" t="str">
        <f>IF(ISERROR(VLOOKUP(J44,'KAYIT LİSTESİ'!$B$4:$H$1044,6,0)),"",(VLOOKUP(J44,'KAYIT LİSTESİ'!$B$4:$H$1044,6,0)))</f>
        <v>İSTANBUL-PAŞABAHÇE O.O</v>
      </c>
      <c r="O44" s="215"/>
    </row>
    <row r="45" spans="1:15" ht="26.25" customHeight="1">
      <c r="A45" s="58">
        <v>11</v>
      </c>
      <c r="B45" s="211" t="s">
        <v>227</v>
      </c>
      <c r="C45" s="59" t="str">
        <f>IF(ISERROR(VLOOKUP(B45,'KAYIT LİSTESİ'!$B$4:$H$1044,2,0)),"",(VLOOKUP(B45,'KAYIT LİSTESİ'!$B$4:$H$1044,2,0)))</f>
        <v/>
      </c>
      <c r="D45" s="108" t="str">
        <f>IF(ISERROR(VLOOKUP(B45,'KAYIT LİSTESİ'!$B$4:$H$1044,4,0)),"",(VLOOKUP(B45,'KAYIT LİSTESİ'!$B$4:$H$1044,4,0)))</f>
        <v/>
      </c>
      <c r="E45" s="212" t="str">
        <f>IF(ISERROR(VLOOKUP(B45,'KAYIT LİSTESİ'!$B$4:$H$1044,5,0)),"",(VLOOKUP(B45,'KAYIT LİSTESİ'!$B$4:$H$1044,5,0)))</f>
        <v/>
      </c>
      <c r="F45" s="212" t="str">
        <f>IF(ISERROR(VLOOKUP(B45,'KAYIT LİSTESİ'!$B$4:$H$1044,6,0)),"",(VLOOKUP(B45,'KAYIT LİSTESİ'!$B$4:$H$1044,6,0)))</f>
        <v/>
      </c>
      <c r="G45" s="177"/>
      <c r="H45" s="238"/>
      <c r="I45" s="82">
        <v>11</v>
      </c>
      <c r="J45" s="83" t="s">
        <v>400</v>
      </c>
      <c r="K45" s="84">
        <f>IF(ISERROR(VLOOKUP(J45,'KAYIT LİSTESİ'!$B$4:$H$1044,2,0)),"",(VLOOKUP(J45,'KAYIT LİSTESİ'!$B$4:$H$1044,2,0)))</f>
        <v>0</v>
      </c>
      <c r="L45" s="85" t="str">
        <f>IF(ISERROR(VLOOKUP(J45,'KAYIT LİSTESİ'!$B$4:$H$1044,4,0)),"",(VLOOKUP(J45,'KAYIT LİSTESİ'!$B$4:$H$1044,4,0)))</f>
        <v>28.02.2001-</v>
      </c>
      <c r="M45" s="182" t="str">
        <f>IF(ISERROR(VLOOKUP(J45,'KAYIT LİSTESİ'!$B$4:$H$1044,5,0)),"",(VLOOKUP(J45,'KAYIT LİSTESİ'!$B$4:$H$1044,5,0)))</f>
        <v>SENA KAYNAR</v>
      </c>
      <c r="N45" s="182" t="str">
        <f>IF(ISERROR(VLOOKUP(J45,'KAYIT LİSTESİ'!$B$4:$H$1044,6,0)),"",(VLOOKUP(J45,'KAYIT LİSTESİ'!$B$4:$H$1044,6,0)))</f>
        <v>BALIKESİR ERDEK 18 EYLÜL ORTAOKULU</v>
      </c>
      <c r="O45" s="215"/>
    </row>
    <row r="46" spans="1:15" ht="26.25" customHeight="1">
      <c r="A46" s="58">
        <v>12</v>
      </c>
      <c r="B46" s="211" t="s">
        <v>228</v>
      </c>
      <c r="C46" s="59" t="str">
        <f>IF(ISERROR(VLOOKUP(B46,'KAYIT LİSTESİ'!$B$4:$H$1044,2,0)),"",(VLOOKUP(B46,'KAYIT LİSTESİ'!$B$4:$H$1044,2,0)))</f>
        <v/>
      </c>
      <c r="D46" s="108" t="str">
        <f>IF(ISERROR(VLOOKUP(B46,'KAYIT LİSTESİ'!$B$4:$H$1044,4,0)),"",(VLOOKUP(B46,'KAYIT LİSTESİ'!$B$4:$H$1044,4,0)))</f>
        <v/>
      </c>
      <c r="E46" s="212" t="str">
        <f>IF(ISERROR(VLOOKUP(B46,'KAYIT LİSTESİ'!$B$4:$H$1044,5,0)),"",(VLOOKUP(B46,'KAYIT LİSTESİ'!$B$4:$H$1044,5,0)))</f>
        <v/>
      </c>
      <c r="F46" s="212" t="str">
        <f>IF(ISERROR(VLOOKUP(B46,'KAYIT LİSTESİ'!$B$4:$H$1044,6,0)),"",(VLOOKUP(B46,'KAYIT LİSTESİ'!$B$4:$H$1044,6,0)))</f>
        <v/>
      </c>
      <c r="G46" s="177"/>
      <c r="H46" s="238"/>
      <c r="I46" s="82">
        <v>12</v>
      </c>
      <c r="J46" s="83" t="s">
        <v>401</v>
      </c>
      <c r="K46" s="84">
        <f>IF(ISERROR(VLOOKUP(J46,'KAYIT LİSTESİ'!$B$4:$H$1044,2,0)),"",(VLOOKUP(J46,'KAYIT LİSTESİ'!$B$4:$H$1044,2,0)))</f>
        <v>0</v>
      </c>
      <c r="L46" s="85">
        <f>IF(ISERROR(VLOOKUP(J46,'KAYIT LİSTESİ'!$B$4:$H$1044,4,0)),"",(VLOOKUP(J46,'KAYIT LİSTESİ'!$B$4:$H$1044,4,0)))</f>
        <v>36526</v>
      </c>
      <c r="M46" s="182" t="str">
        <f>IF(ISERROR(VLOOKUP(J46,'KAYIT LİSTESİ'!$B$4:$H$1044,5,0)),"",(VLOOKUP(J46,'KAYIT LİSTESİ'!$B$4:$H$1044,5,0)))</f>
        <v>ZEYNEP PUSATLI</v>
      </c>
      <c r="N46" s="182" t="str">
        <f>IF(ISERROR(VLOOKUP(J46,'KAYIT LİSTESİ'!$B$4:$H$1044,6,0)),"",(VLOOKUP(J46,'KAYIT LİSTESİ'!$B$4:$H$1044,6,0)))</f>
        <v>ESKİŞEHİR-ŞEHİT ALİ GAFFAR OKKAN ORTAOKULU</v>
      </c>
      <c r="O46" s="215"/>
    </row>
    <row r="47" spans="1:15" ht="26.25" customHeight="1">
      <c r="A47" s="601" t="s">
        <v>42</v>
      </c>
      <c r="B47" s="602"/>
      <c r="C47" s="602"/>
      <c r="D47" s="602"/>
      <c r="E47" s="602"/>
      <c r="F47" s="602"/>
      <c r="G47" s="602"/>
      <c r="H47" s="238"/>
      <c r="I47" s="82">
        <v>13</v>
      </c>
      <c r="J47" s="83" t="s">
        <v>402</v>
      </c>
      <c r="K47" s="84">
        <f>IF(ISERROR(VLOOKUP(J47,'KAYIT LİSTESİ'!$B$4:$H$1044,2,0)),"",(VLOOKUP(J47,'KAYIT LİSTESİ'!$B$4:$H$1044,2,0)))</f>
        <v>0</v>
      </c>
      <c r="L47" s="85">
        <f>IF(ISERROR(VLOOKUP(J47,'KAYIT LİSTESİ'!$B$4:$H$1044,4,0)),"",(VLOOKUP(J47,'KAYIT LİSTESİ'!$B$4:$H$1044,4,0)))</f>
        <v>2000</v>
      </c>
      <c r="M47" s="182" t="str">
        <f>IF(ISERROR(VLOOKUP(J47,'KAYIT LİSTESİ'!$B$4:$H$1044,5,0)),"",(VLOOKUP(J47,'KAYIT LİSTESİ'!$B$4:$H$1044,5,0)))</f>
        <v>BURCU HAMURCUOĞLU</v>
      </c>
      <c r="N47" s="182" t="str">
        <f>IF(ISERROR(VLOOKUP(J47,'KAYIT LİSTESİ'!$B$4:$H$1044,6,0)),"",(VLOOKUP(J47,'KAYIT LİSTESİ'!$B$4:$H$1044,6,0)))</f>
        <v>SAMSUN-CANİK TEVFİK İLERİ(KOCATEPE)O.OKULU</v>
      </c>
      <c r="O47" s="215"/>
    </row>
    <row r="48" spans="1:15" ht="26.25" customHeight="1">
      <c r="A48" s="200" t="s">
        <v>11</v>
      </c>
      <c r="B48" s="200" t="s">
        <v>74</v>
      </c>
      <c r="C48" s="200" t="s">
        <v>73</v>
      </c>
      <c r="D48" s="201" t="s">
        <v>12</v>
      </c>
      <c r="E48" s="202" t="s">
        <v>13</v>
      </c>
      <c r="F48" s="202" t="s">
        <v>177</v>
      </c>
      <c r="G48" s="203" t="s">
        <v>253</v>
      </c>
      <c r="H48" s="238"/>
      <c r="I48" s="82">
        <v>14</v>
      </c>
      <c r="J48" s="83" t="s">
        <v>403</v>
      </c>
      <c r="K48" s="84">
        <f>IF(ISERROR(VLOOKUP(J48,'KAYIT LİSTESİ'!$B$4:$H$1044,2,0)),"",(VLOOKUP(J48,'KAYIT LİSTESİ'!$B$4:$H$1044,2,0)))</f>
        <v>0</v>
      </c>
      <c r="L48" s="85" t="str">
        <f>IF(ISERROR(VLOOKUP(J48,'KAYIT LİSTESİ'!$B$4:$H$1044,4,0)),"",(VLOOKUP(J48,'KAYIT LİSTESİ'!$B$4:$H$1044,4,0)))</f>
        <v>01,01,2001</v>
      </c>
      <c r="M48" s="182" t="str">
        <f>IF(ISERROR(VLOOKUP(J48,'KAYIT LİSTESİ'!$B$4:$H$1044,5,0)),"",(VLOOKUP(J48,'KAYIT LİSTESİ'!$B$4:$H$1044,5,0)))</f>
        <v>HİLALGÜL ŞİMŞEK</v>
      </c>
      <c r="N48" s="182" t="str">
        <f>IF(ISERROR(VLOOKUP(J48,'KAYIT LİSTESİ'!$B$4:$H$1044,6,0)),"",(VLOOKUP(J48,'KAYIT LİSTESİ'!$B$4:$H$1044,6,0)))</f>
        <v>BURSA PANAYIR ORTAOKULU</v>
      </c>
      <c r="O48" s="215"/>
    </row>
    <row r="49" spans="1:15" ht="26.25" customHeight="1">
      <c r="A49" s="58">
        <v>1</v>
      </c>
      <c r="B49" s="211" t="s">
        <v>66</v>
      </c>
      <c r="C49" s="59" t="str">
        <f>IF(ISERROR(VLOOKUP(B49,'KAYIT LİSTESİ'!$B$4:$H$1044,2,0)),"",(VLOOKUP(B49,'KAYIT LİSTESİ'!$B$4:$H$1044,2,0)))</f>
        <v/>
      </c>
      <c r="D49" s="108" t="str">
        <f>IF(ISERROR(VLOOKUP(B49,'KAYIT LİSTESİ'!$B$4:$H$1044,4,0)),"",(VLOOKUP(B49,'KAYIT LİSTESİ'!$B$4:$H$1044,4,0)))</f>
        <v/>
      </c>
      <c r="E49" s="212" t="str">
        <f>IF(ISERROR(VLOOKUP(B49,'KAYIT LİSTESİ'!$B$4:$H$1044,5,0)),"",(VLOOKUP(B49,'KAYIT LİSTESİ'!$B$4:$H$1044,5,0)))</f>
        <v/>
      </c>
      <c r="F49" s="212" t="str">
        <f>IF(ISERROR(VLOOKUP(B49,'KAYIT LİSTESİ'!$B$4:$H$1044,6,0)),"",(VLOOKUP(B49,'KAYIT LİSTESİ'!$B$4:$H$1044,6,0)))</f>
        <v/>
      </c>
      <c r="G49" s="177"/>
      <c r="H49" s="238"/>
      <c r="I49" s="82">
        <v>15</v>
      </c>
      <c r="J49" s="83" t="s">
        <v>404</v>
      </c>
      <c r="K49" s="84">
        <f>IF(ISERROR(VLOOKUP(J49,'KAYIT LİSTESİ'!$B$4:$H$1044,2,0)),"",(VLOOKUP(J49,'KAYIT LİSTESİ'!$B$4:$H$1044,2,0)))</f>
        <v>0</v>
      </c>
      <c r="L49" s="85" t="str">
        <f>IF(ISERROR(VLOOKUP(J49,'KAYIT LİSTESİ'!$B$4:$H$1044,4,0)),"",(VLOOKUP(J49,'KAYIT LİSTESİ'!$B$4:$H$1044,4,0)))</f>
        <v>23,09,2000</v>
      </c>
      <c r="M49" s="182" t="str">
        <f>IF(ISERROR(VLOOKUP(J49,'KAYIT LİSTESİ'!$B$4:$H$1044,5,0)),"",(VLOOKUP(J49,'KAYIT LİSTESİ'!$B$4:$H$1044,5,0)))</f>
        <v>DENİZ ZEYNEP YILMA</v>
      </c>
      <c r="N49" s="182" t="str">
        <f>IF(ISERROR(VLOOKUP(J49,'KAYIT LİSTESİ'!$B$4:$H$1044,6,0)),"",(VLOOKUP(J49,'KAYIT LİSTESİ'!$B$4:$H$1044,6,0)))</f>
        <v>İZMİR-KARŞIYAKA SELÇUK YAŞAR O.O.</v>
      </c>
      <c r="O49" s="215"/>
    </row>
    <row r="50" spans="1:15" ht="26.25" customHeight="1">
      <c r="A50" s="58">
        <v>2</v>
      </c>
      <c r="B50" s="211" t="s">
        <v>67</v>
      </c>
      <c r="C50" s="59" t="str">
        <f>IF(ISERROR(VLOOKUP(B50,'KAYIT LİSTESİ'!$B$4:$H$1044,2,0)),"",(VLOOKUP(B50,'KAYIT LİSTESİ'!$B$4:$H$1044,2,0)))</f>
        <v/>
      </c>
      <c r="D50" s="108" t="str">
        <f>IF(ISERROR(VLOOKUP(B50,'KAYIT LİSTESİ'!$B$4:$H$1044,4,0)),"",(VLOOKUP(B50,'KAYIT LİSTESİ'!$B$4:$H$1044,4,0)))</f>
        <v/>
      </c>
      <c r="E50" s="212" t="str">
        <f>IF(ISERROR(VLOOKUP(B50,'KAYIT LİSTESİ'!$B$4:$H$1044,5,0)),"",(VLOOKUP(B50,'KAYIT LİSTESİ'!$B$4:$H$1044,5,0)))</f>
        <v/>
      </c>
      <c r="F50" s="212" t="str">
        <f>IF(ISERROR(VLOOKUP(B50,'KAYIT LİSTESİ'!$B$4:$H$1044,6,0)),"",(VLOOKUP(B50,'KAYIT LİSTESİ'!$B$4:$H$1044,6,0)))</f>
        <v/>
      </c>
      <c r="G50" s="177"/>
      <c r="H50" s="238"/>
      <c r="I50" s="82">
        <v>16</v>
      </c>
      <c r="J50" s="83" t="s">
        <v>405</v>
      </c>
      <c r="K50" s="84">
        <f>IF(ISERROR(VLOOKUP(J50,'KAYIT LİSTESİ'!$B$4:$H$1044,2,0)),"",(VLOOKUP(J50,'KAYIT LİSTESİ'!$B$4:$H$1044,2,0)))</f>
        <v>0</v>
      </c>
      <c r="L50" s="85">
        <f>IF(ISERROR(VLOOKUP(J50,'KAYIT LİSTESİ'!$B$4:$H$1044,4,0)),"",(VLOOKUP(J50,'KAYIT LİSTESİ'!$B$4:$H$1044,4,0)))</f>
        <v>36566</v>
      </c>
      <c r="M50" s="182" t="str">
        <f>IF(ISERROR(VLOOKUP(J50,'KAYIT LİSTESİ'!$B$4:$H$1044,5,0)),"",(VLOOKUP(J50,'KAYIT LİSTESİ'!$B$4:$H$1044,5,0)))</f>
        <v>ZELİHA ERSÖZ</v>
      </c>
      <c r="N50" s="182" t="str">
        <f>IF(ISERROR(VLOOKUP(J50,'KAYIT LİSTESİ'!$B$4:$H$1044,6,0)),"",(VLOOKUP(J50,'KAYIT LİSTESİ'!$B$4:$H$1044,6,0)))</f>
        <v>KKTC YAKINDOĞU KOLEJİ</v>
      </c>
      <c r="O50" s="215"/>
    </row>
    <row r="51" spans="1:15" ht="26.25" customHeight="1">
      <c r="A51" s="58">
        <v>3</v>
      </c>
      <c r="B51" s="211" t="s">
        <v>68</v>
      </c>
      <c r="C51" s="59" t="str">
        <f>IF(ISERROR(VLOOKUP(B51,'KAYIT LİSTESİ'!$B$4:$H$1044,2,0)),"",(VLOOKUP(B51,'KAYIT LİSTESİ'!$B$4:$H$1044,2,0)))</f>
        <v/>
      </c>
      <c r="D51" s="108" t="str">
        <f>IF(ISERROR(VLOOKUP(B51,'KAYIT LİSTESİ'!$B$4:$H$1044,4,0)),"",(VLOOKUP(B51,'KAYIT LİSTESİ'!$B$4:$H$1044,4,0)))</f>
        <v/>
      </c>
      <c r="E51" s="212" t="str">
        <f>IF(ISERROR(VLOOKUP(B51,'KAYIT LİSTESİ'!$B$4:$H$1044,5,0)),"",(VLOOKUP(B51,'KAYIT LİSTESİ'!$B$4:$H$1044,5,0)))</f>
        <v/>
      </c>
      <c r="F51" s="212" t="str">
        <f>IF(ISERROR(VLOOKUP(B51,'KAYIT LİSTESİ'!$B$4:$H$1044,6,0)),"",(VLOOKUP(B51,'KAYIT LİSTESİ'!$B$4:$H$1044,6,0)))</f>
        <v/>
      </c>
      <c r="G51" s="177"/>
      <c r="H51" s="238"/>
      <c r="I51" s="82">
        <v>17</v>
      </c>
      <c r="J51" s="83" t="s">
        <v>406</v>
      </c>
      <c r="K51" s="84">
        <f>IF(ISERROR(VLOOKUP(J51,'KAYIT LİSTESİ'!$B$4:$H$1044,2,0)),"",(VLOOKUP(J51,'KAYIT LİSTESİ'!$B$4:$H$1044,2,0)))</f>
        <v>0</v>
      </c>
      <c r="L51" s="85">
        <f>IF(ISERROR(VLOOKUP(J51,'KAYIT LİSTESİ'!$B$4:$H$1044,4,0)),"",(VLOOKUP(J51,'KAYIT LİSTESİ'!$B$4:$H$1044,4,0)))</f>
        <v>36535</v>
      </c>
      <c r="M51" s="182" t="str">
        <f>IF(ISERROR(VLOOKUP(J51,'KAYIT LİSTESİ'!$B$4:$H$1044,5,0)),"",(VLOOKUP(J51,'KAYIT LİSTESİ'!$B$4:$H$1044,5,0)))</f>
        <v>ESRA DEĞİRMENCİ (F)</v>
      </c>
      <c r="N51" s="182" t="str">
        <f>IF(ISERROR(VLOOKUP(J51,'KAYIT LİSTESİ'!$B$4:$H$1044,6,0)),"",(VLOOKUP(J51,'KAYIT LİSTESİ'!$B$4:$H$1044,6,0)))</f>
        <v>GEDİZ ATATÜRK ORTAOKULU</v>
      </c>
      <c r="O51" s="215"/>
    </row>
    <row r="52" spans="1:15" ht="26.25" customHeight="1">
      <c r="A52" s="58">
        <v>4</v>
      </c>
      <c r="B52" s="211" t="s">
        <v>69</v>
      </c>
      <c r="C52" s="59" t="str">
        <f>IF(ISERROR(VLOOKUP(B52,'KAYIT LİSTESİ'!$B$4:$H$1044,2,0)),"",(VLOOKUP(B52,'KAYIT LİSTESİ'!$B$4:$H$1044,2,0)))</f>
        <v/>
      </c>
      <c r="D52" s="108" t="str">
        <f>IF(ISERROR(VLOOKUP(B52,'KAYIT LİSTESİ'!$B$4:$H$1044,4,0)),"",(VLOOKUP(B52,'KAYIT LİSTESİ'!$B$4:$H$1044,4,0)))</f>
        <v/>
      </c>
      <c r="E52" s="212" t="str">
        <f>IF(ISERROR(VLOOKUP(B52,'KAYIT LİSTESİ'!$B$4:$H$1044,5,0)),"",(VLOOKUP(B52,'KAYIT LİSTESİ'!$B$4:$H$1044,5,0)))</f>
        <v/>
      </c>
      <c r="F52" s="212" t="str">
        <f>IF(ISERROR(VLOOKUP(B52,'KAYIT LİSTESİ'!$B$4:$H$1044,6,0)),"",(VLOOKUP(B52,'KAYIT LİSTESİ'!$B$4:$H$1044,6,0)))</f>
        <v/>
      </c>
      <c r="G52" s="177"/>
      <c r="H52" s="238"/>
      <c r="I52" s="82">
        <v>18</v>
      </c>
      <c r="J52" s="83" t="s">
        <v>407</v>
      </c>
      <c r="K52" s="84">
        <f>IF(ISERROR(VLOOKUP(J52,'KAYIT LİSTESİ'!$B$4:$H$1044,2,0)),"",(VLOOKUP(J52,'KAYIT LİSTESİ'!$B$4:$H$1044,2,0)))</f>
        <v>0</v>
      </c>
      <c r="L52" s="85">
        <f>IF(ISERROR(VLOOKUP(J52,'KAYIT LİSTESİ'!$B$4:$H$1044,4,0)),"",(VLOOKUP(J52,'KAYIT LİSTESİ'!$B$4:$H$1044,4,0)))</f>
        <v>36610</v>
      </c>
      <c r="M52" s="182" t="str">
        <f>IF(ISERROR(VLOOKUP(J52,'KAYIT LİSTESİ'!$B$4:$H$1044,5,0)),"",(VLOOKUP(J52,'KAYIT LİSTESİ'!$B$4:$H$1044,5,0)))</f>
        <v>AYBÜKE BİNGÖL (F)</v>
      </c>
      <c r="N52" s="182" t="str">
        <f>IF(ISERROR(VLOOKUP(J52,'KAYIT LİSTESİ'!$B$4:$H$1044,6,0)),"",(VLOOKUP(J52,'KAYIT LİSTESİ'!$B$4:$H$1044,6,0)))</f>
        <v>BORNOVA MEDİHA MAHMUTBEY ORTAOKULU</v>
      </c>
      <c r="O52" s="215"/>
    </row>
    <row r="53" spans="1:15" ht="26.25" customHeight="1">
      <c r="A53" s="58">
        <v>5</v>
      </c>
      <c r="B53" s="211" t="s">
        <v>70</v>
      </c>
      <c r="C53" s="59" t="str">
        <f>IF(ISERROR(VLOOKUP(B53,'KAYIT LİSTESİ'!$B$4:$H$1044,2,0)),"",(VLOOKUP(B53,'KAYIT LİSTESİ'!$B$4:$H$1044,2,0)))</f>
        <v/>
      </c>
      <c r="D53" s="108" t="str">
        <f>IF(ISERROR(VLOOKUP(B53,'KAYIT LİSTESİ'!$B$4:$H$1044,4,0)),"",(VLOOKUP(B53,'KAYIT LİSTESİ'!$B$4:$H$1044,4,0)))</f>
        <v/>
      </c>
      <c r="E53" s="212" t="str">
        <f>IF(ISERROR(VLOOKUP(B53,'KAYIT LİSTESİ'!$B$4:$H$1044,5,0)),"",(VLOOKUP(B53,'KAYIT LİSTESİ'!$B$4:$H$1044,5,0)))</f>
        <v/>
      </c>
      <c r="F53" s="212" t="str">
        <f>IF(ISERROR(VLOOKUP(B53,'KAYIT LİSTESİ'!$B$4:$H$1044,6,0)),"",(VLOOKUP(B53,'KAYIT LİSTESİ'!$B$4:$H$1044,6,0)))</f>
        <v/>
      </c>
      <c r="G53" s="177"/>
      <c r="H53" s="238"/>
      <c r="I53" s="82">
        <v>19</v>
      </c>
      <c r="J53" s="83" t="s">
        <v>408</v>
      </c>
      <c r="K53" s="84" t="str">
        <f>IF(ISERROR(VLOOKUP(J53,'KAYIT LİSTESİ'!$B$4:$H$1044,2,0)),"",(VLOOKUP(J53,'KAYIT LİSTESİ'!$B$4:$H$1044,2,0)))</f>
        <v/>
      </c>
      <c r="L53" s="85" t="str">
        <f>IF(ISERROR(VLOOKUP(J53,'KAYIT LİSTESİ'!$B$4:$H$1044,4,0)),"",(VLOOKUP(J53,'KAYIT LİSTESİ'!$B$4:$H$1044,4,0)))</f>
        <v/>
      </c>
      <c r="M53" s="182" t="str">
        <f>IF(ISERROR(VLOOKUP(J53,'KAYIT LİSTESİ'!$B$4:$H$1044,5,0)),"",(VLOOKUP(J53,'KAYIT LİSTESİ'!$B$4:$H$1044,5,0)))</f>
        <v/>
      </c>
      <c r="N53" s="182" t="str">
        <f>IF(ISERROR(VLOOKUP(J53,'KAYIT LİSTESİ'!$B$4:$H$1044,6,0)),"",(VLOOKUP(J53,'KAYIT LİSTESİ'!$B$4:$H$1044,6,0)))</f>
        <v/>
      </c>
      <c r="O53" s="215"/>
    </row>
    <row r="54" spans="1:15" ht="26.25" customHeight="1">
      <c r="A54" s="58">
        <v>6</v>
      </c>
      <c r="B54" s="211" t="s">
        <v>71</v>
      </c>
      <c r="C54" s="59" t="str">
        <f>IF(ISERROR(VLOOKUP(B54,'KAYIT LİSTESİ'!$B$4:$H$1044,2,0)),"",(VLOOKUP(B54,'KAYIT LİSTESİ'!$B$4:$H$1044,2,0)))</f>
        <v/>
      </c>
      <c r="D54" s="108" t="str">
        <f>IF(ISERROR(VLOOKUP(B54,'KAYIT LİSTESİ'!$B$4:$H$1044,4,0)),"",(VLOOKUP(B54,'KAYIT LİSTESİ'!$B$4:$H$1044,4,0)))</f>
        <v/>
      </c>
      <c r="E54" s="212" t="str">
        <f>IF(ISERROR(VLOOKUP(B54,'KAYIT LİSTESİ'!$B$4:$H$1044,5,0)),"",(VLOOKUP(B54,'KAYIT LİSTESİ'!$B$4:$H$1044,5,0)))</f>
        <v/>
      </c>
      <c r="F54" s="212" t="str">
        <f>IF(ISERROR(VLOOKUP(B54,'KAYIT LİSTESİ'!$B$4:$H$1044,6,0)),"",(VLOOKUP(B54,'KAYIT LİSTESİ'!$B$4:$H$1044,6,0)))</f>
        <v/>
      </c>
      <c r="G54" s="177"/>
      <c r="H54" s="238"/>
      <c r="I54" s="82">
        <v>20</v>
      </c>
      <c r="J54" s="83" t="s">
        <v>409</v>
      </c>
      <c r="K54" s="84" t="str">
        <f>IF(ISERROR(VLOOKUP(J54,'KAYIT LİSTESİ'!$B$4:$H$1044,2,0)),"",(VLOOKUP(J54,'KAYIT LİSTESİ'!$B$4:$H$1044,2,0)))</f>
        <v/>
      </c>
      <c r="L54" s="85" t="str">
        <f>IF(ISERROR(VLOOKUP(J54,'KAYIT LİSTESİ'!$B$4:$H$1044,4,0)),"",(VLOOKUP(J54,'KAYIT LİSTESİ'!$B$4:$H$1044,4,0)))</f>
        <v/>
      </c>
      <c r="M54" s="182" t="str">
        <f>IF(ISERROR(VLOOKUP(J54,'KAYIT LİSTESİ'!$B$4:$H$1044,5,0)),"",(VLOOKUP(J54,'KAYIT LİSTESİ'!$B$4:$H$1044,5,0)))</f>
        <v/>
      </c>
      <c r="N54" s="182" t="str">
        <f>IF(ISERROR(VLOOKUP(J54,'KAYIT LİSTESİ'!$B$4:$H$1044,6,0)),"",(VLOOKUP(J54,'KAYIT LİSTESİ'!$B$4:$H$1044,6,0)))</f>
        <v/>
      </c>
      <c r="O54" s="215"/>
    </row>
    <row r="55" spans="1:15" ht="26.25" customHeight="1">
      <c r="A55" s="58">
        <v>7</v>
      </c>
      <c r="B55" s="211" t="s">
        <v>229</v>
      </c>
      <c r="C55" s="59" t="str">
        <f>IF(ISERROR(VLOOKUP(B55,'KAYIT LİSTESİ'!$B$4:$H$1044,2,0)),"",(VLOOKUP(B55,'KAYIT LİSTESİ'!$B$4:$H$1044,2,0)))</f>
        <v/>
      </c>
      <c r="D55" s="108" t="str">
        <f>IF(ISERROR(VLOOKUP(B55,'KAYIT LİSTESİ'!$B$4:$H$1044,4,0)),"",(VLOOKUP(B55,'KAYIT LİSTESİ'!$B$4:$H$1044,4,0)))</f>
        <v/>
      </c>
      <c r="E55" s="212" t="str">
        <f>IF(ISERROR(VLOOKUP(B55,'KAYIT LİSTESİ'!$B$4:$H$1044,5,0)),"",(VLOOKUP(B55,'KAYIT LİSTESİ'!$B$4:$H$1044,5,0)))</f>
        <v/>
      </c>
      <c r="F55" s="212" t="str">
        <f>IF(ISERROR(VLOOKUP(B55,'KAYIT LİSTESİ'!$B$4:$H$1044,6,0)),"",(VLOOKUP(B55,'KAYIT LİSTESİ'!$B$4:$H$1044,6,0)))</f>
        <v/>
      </c>
      <c r="G55" s="177"/>
      <c r="H55" s="238"/>
      <c r="I55" s="82">
        <v>21</v>
      </c>
      <c r="J55" s="83" t="s">
        <v>410</v>
      </c>
      <c r="K55" s="84" t="str">
        <f>IF(ISERROR(VLOOKUP(J55,'KAYIT LİSTESİ'!$B$4:$H$1044,2,0)),"",(VLOOKUP(J55,'KAYIT LİSTESİ'!$B$4:$H$1044,2,0)))</f>
        <v/>
      </c>
      <c r="L55" s="85" t="str">
        <f>IF(ISERROR(VLOOKUP(J55,'KAYIT LİSTESİ'!$B$4:$H$1044,4,0)),"",(VLOOKUP(J55,'KAYIT LİSTESİ'!$B$4:$H$1044,4,0)))</f>
        <v/>
      </c>
      <c r="M55" s="182" t="str">
        <f>IF(ISERROR(VLOOKUP(J55,'KAYIT LİSTESİ'!$B$4:$H$1044,5,0)),"",(VLOOKUP(J55,'KAYIT LİSTESİ'!$B$4:$H$1044,5,0)))</f>
        <v/>
      </c>
      <c r="N55" s="182" t="str">
        <f>IF(ISERROR(VLOOKUP(J55,'KAYIT LİSTESİ'!$B$4:$H$1044,6,0)),"",(VLOOKUP(J55,'KAYIT LİSTESİ'!$B$4:$H$1044,6,0)))</f>
        <v/>
      </c>
      <c r="O55" s="215"/>
    </row>
    <row r="56" spans="1:15" ht="26.25" customHeight="1">
      <c r="A56" s="58">
        <v>8</v>
      </c>
      <c r="B56" s="211" t="s">
        <v>230</v>
      </c>
      <c r="C56" s="59" t="str">
        <f>IF(ISERROR(VLOOKUP(B56,'KAYIT LİSTESİ'!$B$4:$H$1044,2,0)),"",(VLOOKUP(B56,'KAYIT LİSTESİ'!$B$4:$H$1044,2,0)))</f>
        <v/>
      </c>
      <c r="D56" s="108" t="str">
        <f>IF(ISERROR(VLOOKUP(B56,'KAYIT LİSTESİ'!$B$4:$H$1044,4,0)),"",(VLOOKUP(B56,'KAYIT LİSTESİ'!$B$4:$H$1044,4,0)))</f>
        <v/>
      </c>
      <c r="E56" s="212" t="str">
        <f>IF(ISERROR(VLOOKUP(B56,'KAYIT LİSTESİ'!$B$4:$H$1044,5,0)),"",(VLOOKUP(B56,'KAYIT LİSTESİ'!$B$4:$H$1044,5,0)))</f>
        <v/>
      </c>
      <c r="F56" s="212" t="str">
        <f>IF(ISERROR(VLOOKUP(B56,'KAYIT LİSTESİ'!$B$4:$H$1044,6,0)),"",(VLOOKUP(B56,'KAYIT LİSTESİ'!$B$4:$H$1044,6,0)))</f>
        <v/>
      </c>
      <c r="G56" s="177"/>
      <c r="H56" s="238"/>
      <c r="I56" s="82">
        <v>22</v>
      </c>
      <c r="J56" s="83" t="s">
        <v>411</v>
      </c>
      <c r="K56" s="84" t="str">
        <f>IF(ISERROR(VLOOKUP(J56,'KAYIT LİSTESİ'!$B$4:$H$1044,2,0)),"",(VLOOKUP(J56,'KAYIT LİSTESİ'!$B$4:$H$1044,2,0)))</f>
        <v/>
      </c>
      <c r="L56" s="85" t="str">
        <f>IF(ISERROR(VLOOKUP(J56,'KAYIT LİSTESİ'!$B$4:$H$1044,4,0)),"",(VLOOKUP(J56,'KAYIT LİSTESİ'!$B$4:$H$1044,4,0)))</f>
        <v/>
      </c>
      <c r="M56" s="182" t="str">
        <f>IF(ISERROR(VLOOKUP(J56,'KAYIT LİSTESİ'!$B$4:$H$1044,5,0)),"",(VLOOKUP(J56,'KAYIT LİSTESİ'!$B$4:$H$1044,5,0)))</f>
        <v/>
      </c>
      <c r="N56" s="182" t="str">
        <f>IF(ISERROR(VLOOKUP(J56,'KAYIT LİSTESİ'!$B$4:$H$1044,6,0)),"",(VLOOKUP(J56,'KAYIT LİSTESİ'!$B$4:$H$1044,6,0)))</f>
        <v/>
      </c>
      <c r="O56" s="215"/>
    </row>
    <row r="57" spans="1:15" ht="26.25" customHeight="1">
      <c r="A57" s="58">
        <v>9</v>
      </c>
      <c r="B57" s="211" t="s">
        <v>231</v>
      </c>
      <c r="C57" s="59" t="str">
        <f>IF(ISERROR(VLOOKUP(B57,'KAYIT LİSTESİ'!$B$4:$H$1044,2,0)),"",(VLOOKUP(B57,'KAYIT LİSTESİ'!$B$4:$H$1044,2,0)))</f>
        <v/>
      </c>
      <c r="D57" s="108" t="str">
        <f>IF(ISERROR(VLOOKUP(B57,'KAYIT LİSTESİ'!$B$4:$H$1044,4,0)),"",(VLOOKUP(B57,'KAYIT LİSTESİ'!$B$4:$H$1044,4,0)))</f>
        <v/>
      </c>
      <c r="E57" s="212" t="str">
        <f>IF(ISERROR(VLOOKUP(B57,'KAYIT LİSTESİ'!$B$4:$H$1044,5,0)),"",(VLOOKUP(B57,'KAYIT LİSTESİ'!$B$4:$H$1044,5,0)))</f>
        <v/>
      </c>
      <c r="F57" s="212" t="str">
        <f>IF(ISERROR(VLOOKUP(B57,'KAYIT LİSTESİ'!$B$4:$H$1044,6,0)),"",(VLOOKUP(B57,'KAYIT LİSTESİ'!$B$4:$H$1044,6,0)))</f>
        <v/>
      </c>
      <c r="G57" s="177"/>
      <c r="H57" s="238"/>
      <c r="I57" s="82">
        <v>23</v>
      </c>
      <c r="J57" s="83" t="s">
        <v>412</v>
      </c>
      <c r="K57" s="84" t="str">
        <f>IF(ISERROR(VLOOKUP(J57,'KAYIT LİSTESİ'!$B$4:$H$1044,2,0)),"",(VLOOKUP(J57,'KAYIT LİSTESİ'!$B$4:$H$1044,2,0)))</f>
        <v/>
      </c>
      <c r="L57" s="85" t="str">
        <f>IF(ISERROR(VLOOKUP(J57,'KAYIT LİSTESİ'!$B$4:$H$1044,4,0)),"",(VLOOKUP(J57,'KAYIT LİSTESİ'!$B$4:$H$1044,4,0)))</f>
        <v/>
      </c>
      <c r="M57" s="182" t="str">
        <f>IF(ISERROR(VLOOKUP(J57,'KAYIT LİSTESİ'!$B$4:$H$1044,5,0)),"",(VLOOKUP(J57,'KAYIT LİSTESİ'!$B$4:$H$1044,5,0)))</f>
        <v/>
      </c>
      <c r="N57" s="182" t="str">
        <f>IF(ISERROR(VLOOKUP(J57,'KAYIT LİSTESİ'!$B$4:$H$1044,6,0)),"",(VLOOKUP(J57,'KAYIT LİSTESİ'!$B$4:$H$1044,6,0)))</f>
        <v/>
      </c>
      <c r="O57" s="215"/>
    </row>
    <row r="58" spans="1:15" ht="26.25" customHeight="1">
      <c r="A58" s="58">
        <v>10</v>
      </c>
      <c r="B58" s="211" t="s">
        <v>232</v>
      </c>
      <c r="C58" s="59" t="str">
        <f>IF(ISERROR(VLOOKUP(B58,'KAYIT LİSTESİ'!$B$4:$H$1044,2,0)),"",(VLOOKUP(B58,'KAYIT LİSTESİ'!$B$4:$H$1044,2,0)))</f>
        <v/>
      </c>
      <c r="D58" s="108" t="str">
        <f>IF(ISERROR(VLOOKUP(B58,'KAYIT LİSTESİ'!$B$4:$H$1044,4,0)),"",(VLOOKUP(B58,'KAYIT LİSTESİ'!$B$4:$H$1044,4,0)))</f>
        <v/>
      </c>
      <c r="E58" s="212" t="str">
        <f>IF(ISERROR(VLOOKUP(B58,'KAYIT LİSTESİ'!$B$4:$H$1044,5,0)),"",(VLOOKUP(B58,'KAYIT LİSTESİ'!$B$4:$H$1044,5,0)))</f>
        <v/>
      </c>
      <c r="F58" s="212" t="str">
        <f>IF(ISERROR(VLOOKUP(B58,'KAYIT LİSTESİ'!$B$4:$H$1044,6,0)),"",(VLOOKUP(B58,'KAYIT LİSTESİ'!$B$4:$H$1044,6,0)))</f>
        <v/>
      </c>
      <c r="G58" s="177"/>
      <c r="H58" s="238"/>
      <c r="I58" s="82">
        <v>24</v>
      </c>
      <c r="J58" s="83" t="s">
        <v>413</v>
      </c>
      <c r="K58" s="84" t="str">
        <f>IF(ISERROR(VLOOKUP(J58,'KAYIT LİSTESİ'!$B$4:$H$1044,2,0)),"",(VLOOKUP(J58,'KAYIT LİSTESİ'!$B$4:$H$1044,2,0)))</f>
        <v/>
      </c>
      <c r="L58" s="85" t="str">
        <f>IF(ISERROR(VLOOKUP(J58,'KAYIT LİSTESİ'!$B$4:$H$1044,4,0)),"",(VLOOKUP(J58,'KAYIT LİSTESİ'!$B$4:$H$1044,4,0)))</f>
        <v/>
      </c>
      <c r="M58" s="182" t="str">
        <f>IF(ISERROR(VLOOKUP(J58,'KAYIT LİSTESİ'!$B$4:$H$1044,5,0)),"",(VLOOKUP(J58,'KAYIT LİSTESİ'!$B$4:$H$1044,5,0)))</f>
        <v/>
      </c>
      <c r="N58" s="182" t="str">
        <f>IF(ISERROR(VLOOKUP(J58,'KAYIT LİSTESİ'!$B$4:$H$1044,6,0)),"",(VLOOKUP(J58,'KAYIT LİSTESİ'!$B$4:$H$1044,6,0)))</f>
        <v/>
      </c>
      <c r="O58" s="215"/>
    </row>
    <row r="59" spans="1:15" ht="26.25" customHeight="1">
      <c r="A59" s="58">
        <v>11</v>
      </c>
      <c r="B59" s="211" t="s">
        <v>233</v>
      </c>
      <c r="C59" s="59" t="str">
        <f>IF(ISERROR(VLOOKUP(B59,'KAYIT LİSTESİ'!$B$4:$H$1044,2,0)),"",(VLOOKUP(B59,'KAYIT LİSTESİ'!$B$4:$H$1044,2,0)))</f>
        <v/>
      </c>
      <c r="D59" s="108" t="str">
        <f>IF(ISERROR(VLOOKUP(B59,'KAYIT LİSTESİ'!$B$4:$H$1044,4,0)),"",(VLOOKUP(B59,'KAYIT LİSTESİ'!$B$4:$H$1044,4,0)))</f>
        <v/>
      </c>
      <c r="E59" s="212" t="str">
        <f>IF(ISERROR(VLOOKUP(B59,'KAYIT LİSTESİ'!$B$4:$H$1044,5,0)),"",(VLOOKUP(B59,'KAYIT LİSTESİ'!$B$4:$H$1044,5,0)))</f>
        <v/>
      </c>
      <c r="F59" s="212" t="str">
        <f>IF(ISERROR(VLOOKUP(B59,'KAYIT LİSTESİ'!$B$4:$H$1044,6,0)),"",(VLOOKUP(B59,'KAYIT LİSTESİ'!$B$4:$H$1044,6,0)))</f>
        <v/>
      </c>
      <c r="G59" s="177"/>
      <c r="H59" s="238"/>
      <c r="I59" s="82">
        <v>25</v>
      </c>
      <c r="J59" s="83" t="s">
        <v>414</v>
      </c>
      <c r="K59" s="84" t="str">
        <f>IF(ISERROR(VLOOKUP(J59,'KAYIT LİSTESİ'!$B$4:$H$1044,2,0)),"",(VLOOKUP(J59,'KAYIT LİSTESİ'!$B$4:$H$1044,2,0)))</f>
        <v/>
      </c>
      <c r="L59" s="85" t="str">
        <f>IF(ISERROR(VLOOKUP(J59,'KAYIT LİSTESİ'!$B$4:$H$1044,4,0)),"",(VLOOKUP(J59,'KAYIT LİSTESİ'!$B$4:$H$1044,4,0)))</f>
        <v/>
      </c>
      <c r="M59" s="182" t="str">
        <f>IF(ISERROR(VLOOKUP(J59,'KAYIT LİSTESİ'!$B$4:$H$1044,5,0)),"",(VLOOKUP(J59,'KAYIT LİSTESİ'!$B$4:$H$1044,5,0)))</f>
        <v/>
      </c>
      <c r="N59" s="182" t="str">
        <f>IF(ISERROR(VLOOKUP(J59,'KAYIT LİSTESİ'!$B$4:$H$1044,6,0)),"",(VLOOKUP(J59,'KAYIT LİSTESİ'!$B$4:$H$1044,6,0)))</f>
        <v/>
      </c>
      <c r="O59" s="215"/>
    </row>
    <row r="60" spans="1:15" ht="26.25" customHeight="1">
      <c r="A60" s="58">
        <v>12</v>
      </c>
      <c r="B60" s="211" t="s">
        <v>234</v>
      </c>
      <c r="C60" s="59" t="str">
        <f>IF(ISERROR(VLOOKUP(B60,'KAYIT LİSTESİ'!$B$4:$H$1044,2,0)),"",(VLOOKUP(B60,'KAYIT LİSTESİ'!$B$4:$H$1044,2,0)))</f>
        <v/>
      </c>
      <c r="D60" s="108" t="str">
        <f>IF(ISERROR(VLOOKUP(B60,'KAYIT LİSTESİ'!$B$4:$H$1044,4,0)),"",(VLOOKUP(B60,'KAYIT LİSTESİ'!$B$4:$H$1044,4,0)))</f>
        <v/>
      </c>
      <c r="E60" s="212" t="str">
        <f>IF(ISERROR(VLOOKUP(B60,'KAYIT LİSTESİ'!$B$4:$H$1044,5,0)),"",(VLOOKUP(B60,'KAYIT LİSTESİ'!$B$4:$H$1044,5,0)))</f>
        <v/>
      </c>
      <c r="F60" s="212" t="str">
        <f>IF(ISERROR(VLOOKUP(B60,'KAYIT LİSTESİ'!$B$4:$H$1044,6,0)),"",(VLOOKUP(B60,'KAYIT LİSTESİ'!$B$4:$H$1044,6,0)))</f>
        <v/>
      </c>
      <c r="G60" s="177"/>
      <c r="H60" s="238"/>
      <c r="I60" s="82">
        <v>26</v>
      </c>
      <c r="J60" s="83" t="s">
        <v>415</v>
      </c>
      <c r="K60" s="84" t="str">
        <f>IF(ISERROR(VLOOKUP(J60,'KAYIT LİSTESİ'!$B$4:$H$1044,2,0)),"",(VLOOKUP(J60,'KAYIT LİSTESİ'!$B$4:$H$1044,2,0)))</f>
        <v/>
      </c>
      <c r="L60" s="85" t="str">
        <f>IF(ISERROR(VLOOKUP(J60,'KAYIT LİSTESİ'!$B$4:$H$1044,4,0)),"",(VLOOKUP(J60,'KAYIT LİSTESİ'!$B$4:$H$1044,4,0)))</f>
        <v/>
      </c>
      <c r="M60" s="182" t="str">
        <f>IF(ISERROR(VLOOKUP(J60,'KAYIT LİSTESİ'!$B$4:$H$1044,5,0)),"",(VLOOKUP(J60,'KAYIT LİSTESİ'!$B$4:$H$1044,5,0)))</f>
        <v/>
      </c>
      <c r="N60" s="182" t="str">
        <f>IF(ISERROR(VLOOKUP(J60,'KAYIT LİSTESİ'!$B$4:$H$1044,6,0)),"",(VLOOKUP(J60,'KAYIT LİSTESİ'!$B$4:$H$1044,6,0)))</f>
        <v/>
      </c>
      <c r="O60" s="215"/>
    </row>
    <row r="61" spans="1:15" ht="26.25" customHeight="1">
      <c r="A61" s="670" t="s">
        <v>513</v>
      </c>
      <c r="B61" s="670"/>
      <c r="C61" s="670"/>
      <c r="D61" s="670"/>
      <c r="E61" s="670"/>
      <c r="F61" s="670"/>
      <c r="G61" s="670"/>
      <c r="H61" s="238"/>
      <c r="I61" s="82">
        <v>27</v>
      </c>
      <c r="J61" s="83" t="s">
        <v>416</v>
      </c>
      <c r="K61" s="84" t="str">
        <f>IF(ISERROR(VLOOKUP(J61,'KAYIT LİSTESİ'!$B$4:$H$1044,2,0)),"",(VLOOKUP(J61,'KAYIT LİSTESİ'!$B$4:$H$1044,2,0)))</f>
        <v/>
      </c>
      <c r="L61" s="85" t="str">
        <f>IF(ISERROR(VLOOKUP(J61,'KAYIT LİSTESİ'!$B$4:$H$1044,4,0)),"",(VLOOKUP(J61,'KAYIT LİSTESİ'!$B$4:$H$1044,4,0)))</f>
        <v/>
      </c>
      <c r="M61" s="182" t="str">
        <f>IF(ISERROR(VLOOKUP(J61,'KAYIT LİSTESİ'!$B$4:$H$1044,5,0)),"",(VLOOKUP(J61,'KAYIT LİSTESİ'!$B$4:$H$1044,5,0)))</f>
        <v/>
      </c>
      <c r="N61" s="182" t="str">
        <f>IF(ISERROR(VLOOKUP(J61,'KAYIT LİSTESİ'!$B$4:$H$1044,6,0)),"",(VLOOKUP(J61,'KAYIT LİSTESİ'!$B$4:$H$1044,6,0)))</f>
        <v/>
      </c>
      <c r="O61" s="215"/>
    </row>
    <row r="62" spans="1:15" ht="26.25" customHeight="1">
      <c r="A62" s="601" t="s">
        <v>15</v>
      </c>
      <c r="B62" s="602"/>
      <c r="C62" s="602"/>
      <c r="D62" s="602"/>
      <c r="E62" s="602"/>
      <c r="F62" s="602"/>
      <c r="G62" s="602"/>
      <c r="H62" s="238"/>
      <c r="I62" s="82">
        <v>28</v>
      </c>
      <c r="J62" s="83" t="s">
        <v>417</v>
      </c>
      <c r="K62" s="84" t="str">
        <f>IF(ISERROR(VLOOKUP(J62,'KAYIT LİSTESİ'!$B$4:$H$1044,2,0)),"",(VLOOKUP(J62,'KAYIT LİSTESİ'!$B$4:$H$1044,2,0)))</f>
        <v/>
      </c>
      <c r="L62" s="85" t="str">
        <f>IF(ISERROR(VLOOKUP(J62,'KAYIT LİSTESİ'!$B$4:$H$1044,4,0)),"",(VLOOKUP(J62,'KAYIT LİSTESİ'!$B$4:$H$1044,4,0)))</f>
        <v/>
      </c>
      <c r="M62" s="182" t="str">
        <f>IF(ISERROR(VLOOKUP(J62,'KAYIT LİSTESİ'!$B$4:$H$1044,5,0)),"",(VLOOKUP(J62,'KAYIT LİSTESİ'!$B$4:$H$1044,5,0)))</f>
        <v/>
      </c>
      <c r="N62" s="182" t="str">
        <f>IF(ISERROR(VLOOKUP(J62,'KAYIT LİSTESİ'!$B$4:$H$1044,6,0)),"",(VLOOKUP(J62,'KAYIT LİSTESİ'!$B$4:$H$1044,6,0)))</f>
        <v/>
      </c>
      <c r="O62" s="215"/>
    </row>
    <row r="63" spans="1:15" ht="26.25" customHeight="1">
      <c r="A63" s="42" t="s">
        <v>11</v>
      </c>
      <c r="B63" s="39" t="s">
        <v>74</v>
      </c>
      <c r="C63" s="39" t="s">
        <v>73</v>
      </c>
      <c r="D63" s="40" t="s">
        <v>12</v>
      </c>
      <c r="E63" s="41" t="s">
        <v>13</v>
      </c>
      <c r="F63" s="41" t="s">
        <v>177</v>
      </c>
      <c r="G63" s="39" t="s">
        <v>14</v>
      </c>
      <c r="H63" s="238"/>
      <c r="I63" s="82">
        <v>29</v>
      </c>
      <c r="J63" s="83" t="s">
        <v>418</v>
      </c>
      <c r="K63" s="84" t="str">
        <f>IF(ISERROR(VLOOKUP(J63,'KAYIT LİSTESİ'!$B$4:$H$1044,2,0)),"",(VLOOKUP(J63,'KAYIT LİSTESİ'!$B$4:$H$1044,2,0)))</f>
        <v/>
      </c>
      <c r="L63" s="85" t="str">
        <f>IF(ISERROR(VLOOKUP(J63,'KAYIT LİSTESİ'!$B$4:$H$1044,4,0)),"",(VLOOKUP(J63,'KAYIT LİSTESİ'!$B$4:$H$1044,4,0)))</f>
        <v/>
      </c>
      <c r="M63" s="182" t="str">
        <f>IF(ISERROR(VLOOKUP(J63,'KAYIT LİSTESİ'!$B$4:$H$1044,5,0)),"",(VLOOKUP(J63,'KAYIT LİSTESİ'!$B$4:$H$1044,5,0)))</f>
        <v/>
      </c>
      <c r="N63" s="182" t="str">
        <f>IF(ISERROR(VLOOKUP(J63,'KAYIT LİSTESİ'!$B$4:$H$1044,6,0)),"",(VLOOKUP(J63,'KAYIT LİSTESİ'!$B$4:$H$1044,6,0)))</f>
        <v/>
      </c>
      <c r="O63" s="215"/>
    </row>
    <row r="64" spans="1:15" ht="26.25" customHeight="1">
      <c r="A64" s="17">
        <v>1</v>
      </c>
      <c r="B64" s="18" t="s">
        <v>353</v>
      </c>
      <c r="C64" s="19">
        <f>IF(ISERROR(VLOOKUP(B64,'KAYIT LİSTESİ'!$B$4:$H$1044,2,0)),"",(VLOOKUP(B64,'KAYIT LİSTESİ'!$B$4:$H$1044,2,0)))</f>
        <v>0</v>
      </c>
      <c r="D64" s="20">
        <f>IF(ISERROR(VLOOKUP(B64,'KAYIT LİSTESİ'!$B$4:$H$1044,4,0)),"",(VLOOKUP(B64,'KAYIT LİSTESİ'!$B$4:$H$1044,4,0)))</f>
        <v>36985</v>
      </c>
      <c r="E64" s="43" t="str">
        <f>IF(ISERROR(VLOOKUP(B64,'KAYIT LİSTESİ'!$B$4:$H$1044,5,0)),"",(VLOOKUP(B64,'KAYIT LİSTESİ'!$B$4:$H$1044,5,0)))</f>
        <v>GAMZE BEKTAŞ</v>
      </c>
      <c r="F64" s="43" t="str">
        <f>IF(ISERROR(VLOOKUP(B64,'KAYIT LİSTESİ'!$B$4:$H$1044,6,0)),"",(VLOOKUP(B64,'KAYIT LİSTESİ'!$B$4:$H$1044,6,0)))</f>
        <v>DİYARBAKIR YAHYA KEMAL BEYATLI İ.O</v>
      </c>
      <c r="G64" s="21"/>
      <c r="H64" s="238"/>
      <c r="I64" s="82">
        <v>30</v>
      </c>
      <c r="J64" s="83" t="s">
        <v>419</v>
      </c>
      <c r="K64" s="84" t="str">
        <f>IF(ISERROR(VLOOKUP(J64,'KAYIT LİSTESİ'!$B$4:$H$1044,2,0)),"",(VLOOKUP(J64,'KAYIT LİSTESİ'!$B$4:$H$1044,2,0)))</f>
        <v/>
      </c>
      <c r="L64" s="85" t="str">
        <f>IF(ISERROR(VLOOKUP(J64,'KAYIT LİSTESİ'!$B$4:$H$1044,4,0)),"",(VLOOKUP(J64,'KAYIT LİSTESİ'!$B$4:$H$1044,4,0)))</f>
        <v/>
      </c>
      <c r="M64" s="182" t="str">
        <f>IF(ISERROR(VLOOKUP(J64,'KAYIT LİSTESİ'!$B$4:$H$1044,5,0)),"",(VLOOKUP(J64,'KAYIT LİSTESİ'!$B$4:$H$1044,5,0)))</f>
        <v/>
      </c>
      <c r="N64" s="182" t="str">
        <f>IF(ISERROR(VLOOKUP(J64,'KAYIT LİSTESİ'!$B$4:$H$1044,6,0)),"",(VLOOKUP(J64,'KAYIT LİSTESİ'!$B$4:$H$1044,6,0)))</f>
        <v/>
      </c>
      <c r="O64" s="215"/>
    </row>
    <row r="65" spans="1:15" ht="26.25" customHeight="1">
      <c r="A65" s="17">
        <v>2</v>
      </c>
      <c r="B65" s="18" t="s">
        <v>354</v>
      </c>
      <c r="C65" s="19">
        <f>IF(ISERROR(VLOOKUP(B65,'KAYIT LİSTESİ'!$B$4:$H$1044,2,0)),"",(VLOOKUP(B65,'KAYIT LİSTESİ'!$B$4:$H$1044,2,0)))</f>
        <v>0</v>
      </c>
      <c r="D65" s="20">
        <f>IF(ISERROR(VLOOKUP(B65,'KAYIT LİSTESİ'!$B$4:$H$1044,4,0)),"",(VLOOKUP(B65,'KAYIT LİSTESİ'!$B$4:$H$1044,4,0)))</f>
        <v>36832</v>
      </c>
      <c r="E65" s="43" t="str">
        <f>IF(ISERROR(VLOOKUP(B65,'KAYIT LİSTESİ'!$B$4:$H$1044,5,0)),"",(VLOOKUP(B65,'KAYIT LİSTESİ'!$B$4:$H$1044,5,0)))</f>
        <v>ÖZLEM IRMAK</v>
      </c>
      <c r="F65" s="43" t="str">
        <f>IF(ISERROR(VLOOKUP(B65,'KAYIT LİSTESİ'!$B$4:$H$1044,6,0)),"",(VLOOKUP(B65,'KAYIT LİSTESİ'!$B$4:$H$1044,6,0)))</f>
        <v>ÇANKIRI-İSMET İNÖNÜ O.O.</v>
      </c>
      <c r="G65" s="21"/>
      <c r="H65" s="238"/>
      <c r="I65" s="82">
        <v>31</v>
      </c>
      <c r="J65" s="83" t="s">
        <v>420</v>
      </c>
      <c r="K65" s="84" t="str">
        <f>IF(ISERROR(VLOOKUP(J65,'KAYIT LİSTESİ'!$B$4:$H$1044,2,0)),"",(VLOOKUP(J65,'KAYIT LİSTESİ'!$B$4:$H$1044,2,0)))</f>
        <v/>
      </c>
      <c r="L65" s="85" t="str">
        <f>IF(ISERROR(VLOOKUP(J65,'KAYIT LİSTESİ'!$B$4:$H$1044,4,0)),"",(VLOOKUP(J65,'KAYIT LİSTESİ'!$B$4:$H$1044,4,0)))</f>
        <v/>
      </c>
      <c r="M65" s="182" t="str">
        <f>IF(ISERROR(VLOOKUP(J65,'KAYIT LİSTESİ'!$B$4:$H$1044,5,0)),"",(VLOOKUP(J65,'KAYIT LİSTESİ'!$B$4:$H$1044,5,0)))</f>
        <v/>
      </c>
      <c r="N65" s="182" t="str">
        <f>IF(ISERROR(VLOOKUP(J65,'KAYIT LİSTESİ'!$B$4:$H$1044,6,0)),"",(VLOOKUP(J65,'KAYIT LİSTESİ'!$B$4:$H$1044,6,0)))</f>
        <v/>
      </c>
      <c r="O65" s="215"/>
    </row>
    <row r="66" spans="1:15" ht="26.25" customHeight="1">
      <c r="A66" s="17">
        <v>3</v>
      </c>
      <c r="B66" s="18" t="s">
        <v>355</v>
      </c>
      <c r="C66" s="19">
        <f>IF(ISERROR(VLOOKUP(B66,'KAYIT LİSTESİ'!$B$4:$H$1044,2,0)),"",(VLOOKUP(B66,'KAYIT LİSTESİ'!$B$4:$H$1044,2,0)))</f>
        <v>0</v>
      </c>
      <c r="D66" s="20">
        <f>IF(ISERROR(VLOOKUP(B66,'KAYIT LİSTESİ'!$B$4:$H$1044,4,0)),"",(VLOOKUP(B66,'KAYIT LİSTESİ'!$B$4:$H$1044,4,0)))</f>
        <v>37153</v>
      </c>
      <c r="E66" s="43" t="str">
        <f>IF(ISERROR(VLOOKUP(B66,'KAYIT LİSTESİ'!$B$4:$H$1044,5,0)),"",(VLOOKUP(B66,'KAYIT LİSTESİ'!$B$4:$H$1044,5,0)))</f>
        <v>ZEHRA ERHAN</v>
      </c>
      <c r="F66" s="43" t="str">
        <f>IF(ISERROR(VLOOKUP(B66,'KAYIT LİSTESİ'!$B$4:$H$1044,6,0)),"",(VLOOKUP(B66,'KAYIT LİSTESİ'!$B$4:$H$1044,6,0)))</f>
        <v>İSTANBUL SULTANBEYLİ MEVLANA ORTA OKULU</v>
      </c>
      <c r="G66" s="21"/>
      <c r="H66" s="238"/>
      <c r="I66" s="82">
        <v>32</v>
      </c>
      <c r="J66" s="83" t="s">
        <v>421</v>
      </c>
      <c r="K66" s="84" t="str">
        <f>IF(ISERROR(VLOOKUP(J66,'KAYIT LİSTESİ'!$B$4:$H$1044,2,0)),"",(VLOOKUP(J66,'KAYIT LİSTESİ'!$B$4:$H$1044,2,0)))</f>
        <v/>
      </c>
      <c r="L66" s="85" t="str">
        <f>IF(ISERROR(VLOOKUP(J66,'KAYIT LİSTESİ'!$B$4:$H$1044,4,0)),"",(VLOOKUP(J66,'KAYIT LİSTESİ'!$B$4:$H$1044,4,0)))</f>
        <v/>
      </c>
      <c r="M66" s="182" t="str">
        <f>IF(ISERROR(VLOOKUP(J66,'KAYIT LİSTESİ'!$B$4:$H$1044,5,0)),"",(VLOOKUP(J66,'KAYIT LİSTESİ'!$B$4:$H$1044,5,0)))</f>
        <v/>
      </c>
      <c r="N66" s="182" t="str">
        <f>IF(ISERROR(VLOOKUP(J66,'KAYIT LİSTESİ'!$B$4:$H$1044,6,0)),"",(VLOOKUP(J66,'KAYIT LİSTESİ'!$B$4:$H$1044,6,0)))</f>
        <v/>
      </c>
      <c r="O66" s="215"/>
    </row>
    <row r="67" spans="1:15" ht="26.25" customHeight="1">
      <c r="A67" s="17">
        <v>4</v>
      </c>
      <c r="B67" s="18" t="s">
        <v>356</v>
      </c>
      <c r="C67" s="19">
        <f>IF(ISERROR(VLOOKUP(B67,'KAYIT LİSTESİ'!$B$4:$H$1044,2,0)),"",(VLOOKUP(B67,'KAYIT LİSTESİ'!$B$4:$H$1044,2,0)))</f>
        <v>0</v>
      </c>
      <c r="D67" s="20">
        <f>IF(ISERROR(VLOOKUP(B67,'KAYIT LİSTESİ'!$B$4:$H$1044,4,0)),"",(VLOOKUP(B67,'KAYIT LİSTESİ'!$B$4:$H$1044,4,0)))</f>
        <v>36945</v>
      </c>
      <c r="E67" s="43" t="str">
        <f>IF(ISERROR(VLOOKUP(B67,'KAYIT LİSTESİ'!$B$4:$H$1044,5,0)),"",(VLOOKUP(B67,'KAYIT LİSTESİ'!$B$4:$H$1044,5,0)))</f>
        <v>Neslihan AYDIN</v>
      </c>
      <c r="F67" s="43" t="str">
        <f>IF(ISERROR(VLOOKUP(B67,'KAYIT LİSTESİ'!$B$4:$H$1044,6,0)),"",(VLOOKUP(B67,'KAYIT LİSTESİ'!$B$4:$H$1044,6,0)))</f>
        <v>Giresun Eynesil Şht.Şahin Abanoz Orta Okulu</v>
      </c>
      <c r="G67" s="21"/>
      <c r="H67" s="238"/>
      <c r="I67" s="82">
        <v>33</v>
      </c>
      <c r="J67" s="83" t="s">
        <v>422</v>
      </c>
      <c r="K67" s="84" t="str">
        <f>IF(ISERROR(VLOOKUP(J67,'KAYIT LİSTESİ'!$B$4:$H$1044,2,0)),"",(VLOOKUP(J67,'KAYIT LİSTESİ'!$B$4:$H$1044,2,0)))</f>
        <v/>
      </c>
      <c r="L67" s="85" t="str">
        <f>IF(ISERROR(VLOOKUP(J67,'KAYIT LİSTESİ'!$B$4:$H$1044,4,0)),"",(VLOOKUP(J67,'KAYIT LİSTESİ'!$B$4:$H$1044,4,0)))</f>
        <v/>
      </c>
      <c r="M67" s="182" t="str">
        <f>IF(ISERROR(VLOOKUP(J67,'KAYIT LİSTESİ'!$B$4:$H$1044,5,0)),"",(VLOOKUP(J67,'KAYIT LİSTESİ'!$B$4:$H$1044,5,0)))</f>
        <v/>
      </c>
      <c r="N67" s="182" t="str">
        <f>IF(ISERROR(VLOOKUP(J67,'KAYIT LİSTESİ'!$B$4:$H$1044,6,0)),"",(VLOOKUP(J67,'KAYIT LİSTESİ'!$B$4:$H$1044,6,0)))</f>
        <v/>
      </c>
      <c r="O67" s="215"/>
    </row>
    <row r="68" spans="1:15" ht="26.25" customHeight="1">
      <c r="A68" s="17">
        <v>5</v>
      </c>
      <c r="B68" s="18" t="s">
        <v>357</v>
      </c>
      <c r="C68" s="19">
        <f>IF(ISERROR(VLOOKUP(B68,'KAYIT LİSTESİ'!$B$4:$H$1044,2,0)),"",(VLOOKUP(B68,'KAYIT LİSTESİ'!$B$4:$H$1044,2,0)))</f>
        <v>0</v>
      </c>
      <c r="D68" s="20">
        <f>IF(ISERROR(VLOOKUP(B68,'KAYIT LİSTESİ'!$B$4:$H$1044,4,0)),"",(VLOOKUP(B68,'KAYIT LİSTESİ'!$B$4:$H$1044,4,0)))</f>
        <v>36976</v>
      </c>
      <c r="E68" s="43" t="str">
        <f>IF(ISERROR(VLOOKUP(B68,'KAYIT LİSTESİ'!$B$4:$H$1044,5,0)),"",(VLOOKUP(B68,'KAYIT LİSTESİ'!$B$4:$H$1044,5,0)))</f>
        <v>MELİSSA KALE</v>
      </c>
      <c r="F68" s="43" t="str">
        <f>IF(ISERROR(VLOOKUP(B68,'KAYIT LİSTESİ'!$B$4:$H$1044,6,0)),"",(VLOOKUP(B68,'KAYIT LİSTESİ'!$B$4:$H$1044,6,0)))</f>
        <v>MERSİN- SİLİFKE ATATÜRK ORTA OKULU</v>
      </c>
      <c r="G68" s="21"/>
      <c r="H68" s="238"/>
      <c r="I68" s="82">
        <v>34</v>
      </c>
      <c r="J68" s="83" t="s">
        <v>423</v>
      </c>
      <c r="K68" s="84" t="str">
        <f>IF(ISERROR(VLOOKUP(J68,'KAYIT LİSTESİ'!$B$4:$H$1044,2,0)),"",(VLOOKUP(J68,'KAYIT LİSTESİ'!$B$4:$H$1044,2,0)))</f>
        <v/>
      </c>
      <c r="L68" s="85" t="str">
        <f>IF(ISERROR(VLOOKUP(J68,'KAYIT LİSTESİ'!$B$4:$H$1044,4,0)),"",(VLOOKUP(J68,'KAYIT LİSTESİ'!$B$4:$H$1044,4,0)))</f>
        <v/>
      </c>
      <c r="M68" s="182" t="str">
        <f>IF(ISERROR(VLOOKUP(J68,'KAYIT LİSTESİ'!$B$4:$H$1044,5,0)),"",(VLOOKUP(J68,'KAYIT LİSTESİ'!$B$4:$H$1044,5,0)))</f>
        <v/>
      </c>
      <c r="N68" s="182" t="str">
        <f>IF(ISERROR(VLOOKUP(J68,'KAYIT LİSTESİ'!$B$4:$H$1044,6,0)),"",(VLOOKUP(J68,'KAYIT LİSTESİ'!$B$4:$H$1044,6,0)))</f>
        <v/>
      </c>
      <c r="O68" s="215"/>
    </row>
    <row r="69" spans="1:15" ht="26.25" customHeight="1">
      <c r="A69" s="17">
        <v>6</v>
      </c>
      <c r="B69" s="18" t="s">
        <v>358</v>
      </c>
      <c r="C69" s="19">
        <f>IF(ISERROR(VLOOKUP(B69,'KAYIT LİSTESİ'!$B$4:$H$1044,2,0)),"",(VLOOKUP(B69,'KAYIT LİSTESİ'!$B$4:$H$1044,2,0)))</f>
        <v>0</v>
      </c>
      <c r="D69" s="20">
        <f>IF(ISERROR(VLOOKUP(B69,'KAYIT LİSTESİ'!$B$4:$H$1044,4,0)),"",(VLOOKUP(B69,'KAYIT LİSTESİ'!$B$4:$H$1044,4,0)))</f>
        <v>36892</v>
      </c>
      <c r="E69" s="43" t="str">
        <f>IF(ISERROR(VLOOKUP(B69,'KAYIT LİSTESİ'!$B$4:$H$1044,5,0)),"",(VLOOKUP(B69,'KAYIT LİSTESİ'!$B$4:$H$1044,5,0)))</f>
        <v>ESRA DİKMENTEPE</v>
      </c>
      <c r="F69" s="43" t="str">
        <f>IF(ISERROR(VLOOKUP(B69,'KAYIT LİSTESİ'!$B$4:$H$1044,6,0)),"",(VLOOKUP(B69,'KAYIT LİSTESİ'!$B$4:$H$1044,6,0)))</f>
        <v>MUĞLA  DALAMAN CUMHURİYET O.O.</v>
      </c>
      <c r="G69" s="21"/>
      <c r="H69" s="238"/>
      <c r="I69" s="82">
        <v>35</v>
      </c>
      <c r="J69" s="83" t="s">
        <v>424</v>
      </c>
      <c r="K69" s="84" t="str">
        <f>IF(ISERROR(VLOOKUP(J69,'KAYIT LİSTESİ'!$B$4:$H$1044,2,0)),"",(VLOOKUP(J69,'KAYIT LİSTESİ'!$B$4:$H$1044,2,0)))</f>
        <v/>
      </c>
      <c r="L69" s="85" t="str">
        <f>IF(ISERROR(VLOOKUP(J69,'KAYIT LİSTESİ'!$B$4:$H$1044,4,0)),"",(VLOOKUP(J69,'KAYIT LİSTESİ'!$B$4:$H$1044,4,0)))</f>
        <v/>
      </c>
      <c r="M69" s="182" t="str">
        <f>IF(ISERROR(VLOOKUP(J69,'KAYIT LİSTESİ'!$B$4:$H$1044,5,0)),"",(VLOOKUP(J69,'KAYIT LİSTESİ'!$B$4:$H$1044,5,0)))</f>
        <v/>
      </c>
      <c r="N69" s="182" t="str">
        <f>IF(ISERROR(VLOOKUP(J69,'KAYIT LİSTESİ'!$B$4:$H$1044,6,0)),"",(VLOOKUP(J69,'KAYIT LİSTESİ'!$B$4:$H$1044,6,0)))</f>
        <v/>
      </c>
      <c r="O69" s="215"/>
    </row>
    <row r="70" spans="1:15" ht="26.25" customHeight="1">
      <c r="A70" s="17">
        <v>7</v>
      </c>
      <c r="B70" s="18" t="s">
        <v>359</v>
      </c>
      <c r="C70" s="19">
        <f>IF(ISERROR(VLOOKUP(B70,'KAYIT LİSTESİ'!$B$4:$H$1044,2,0)),"",(VLOOKUP(B70,'KAYIT LİSTESİ'!$B$4:$H$1044,2,0)))</f>
        <v>0</v>
      </c>
      <c r="D70" s="20">
        <f>IF(ISERROR(VLOOKUP(B70,'KAYIT LİSTESİ'!$B$4:$H$1044,4,0)),"",(VLOOKUP(B70,'KAYIT LİSTESİ'!$B$4:$H$1044,4,0)))</f>
        <v>36564</v>
      </c>
      <c r="E70" s="43" t="str">
        <f>IF(ISERROR(VLOOKUP(B70,'KAYIT LİSTESİ'!$B$4:$H$1044,5,0)),"",(VLOOKUP(B70,'KAYIT LİSTESİ'!$B$4:$H$1044,5,0)))</f>
        <v>SEDANUR GÜLHAN</v>
      </c>
      <c r="F70" s="43" t="str">
        <f>IF(ISERROR(VLOOKUP(B70,'KAYIT LİSTESİ'!$B$4:$H$1044,6,0)),"",(VLOOKUP(B70,'KAYIT LİSTESİ'!$B$4:$H$1044,6,0)))</f>
        <v>SİVAS-YILDIZELİ ATATÜRK ORTAOKULU</v>
      </c>
      <c r="G70" s="21"/>
      <c r="H70" s="238"/>
      <c r="I70" s="82">
        <v>36</v>
      </c>
      <c r="J70" s="83" t="s">
        <v>425</v>
      </c>
      <c r="K70" s="84" t="str">
        <f>IF(ISERROR(VLOOKUP(J70,'KAYIT LİSTESİ'!$B$4:$H$1044,2,0)),"",(VLOOKUP(J70,'KAYIT LİSTESİ'!$B$4:$H$1044,2,0)))</f>
        <v/>
      </c>
      <c r="L70" s="85" t="str">
        <f>IF(ISERROR(VLOOKUP(J70,'KAYIT LİSTESİ'!$B$4:$H$1044,4,0)),"",(VLOOKUP(J70,'KAYIT LİSTESİ'!$B$4:$H$1044,4,0)))</f>
        <v/>
      </c>
      <c r="M70" s="182" t="str">
        <f>IF(ISERROR(VLOOKUP(J70,'KAYIT LİSTESİ'!$B$4:$H$1044,5,0)),"",(VLOOKUP(J70,'KAYIT LİSTESİ'!$B$4:$H$1044,5,0)))</f>
        <v/>
      </c>
      <c r="N70" s="182" t="str">
        <f>IF(ISERROR(VLOOKUP(J70,'KAYIT LİSTESİ'!$B$4:$H$1044,6,0)),"",(VLOOKUP(J70,'KAYIT LİSTESİ'!$B$4:$H$1044,6,0)))</f>
        <v/>
      </c>
      <c r="O70" s="215"/>
    </row>
    <row r="71" spans="1:15" ht="26.25" customHeight="1">
      <c r="A71" s="17">
        <v>8</v>
      </c>
      <c r="B71" s="18" t="s">
        <v>360</v>
      </c>
      <c r="C71" s="19">
        <f>IF(ISERROR(VLOOKUP(B71,'KAYIT LİSTESİ'!$B$4:$H$1044,2,0)),"",(VLOOKUP(B71,'KAYIT LİSTESİ'!$B$4:$H$1044,2,0)))</f>
        <v>0</v>
      </c>
      <c r="D71" s="20" t="str">
        <f>IF(ISERROR(VLOOKUP(B71,'KAYIT LİSTESİ'!$B$4:$H$1044,4,0)),"",(VLOOKUP(B71,'KAYIT LİSTESİ'!$B$4:$H$1044,4,0)))</f>
        <v>15,03,2000</v>
      </c>
      <c r="E71" s="43" t="str">
        <f>IF(ISERROR(VLOOKUP(B71,'KAYIT LİSTESİ'!$B$4:$H$1044,5,0)),"",(VLOOKUP(B71,'KAYIT LİSTESİ'!$B$4:$H$1044,5,0)))</f>
        <v>H.DİLARA ALBAYRAK</v>
      </c>
      <c r="F71" s="43" t="str">
        <f>IF(ISERROR(VLOOKUP(B71,'KAYIT LİSTESİ'!$B$4:$H$1044,6,0)),"",(VLOOKUP(B71,'KAYIT LİSTESİ'!$B$4:$H$1044,6,0)))</f>
        <v>ELAZIĞ-MEZRE ORTAOKULU</v>
      </c>
      <c r="G71" s="21"/>
      <c r="H71" s="238"/>
      <c r="I71" s="82">
        <v>37</v>
      </c>
      <c r="J71" s="83" t="s">
        <v>426</v>
      </c>
      <c r="K71" s="84" t="str">
        <f>IF(ISERROR(VLOOKUP(J71,'KAYIT LİSTESİ'!$B$4:$H$1044,2,0)),"",(VLOOKUP(J71,'KAYIT LİSTESİ'!$B$4:$H$1044,2,0)))</f>
        <v/>
      </c>
      <c r="L71" s="85" t="str">
        <f>IF(ISERROR(VLOOKUP(J71,'KAYIT LİSTESİ'!$B$4:$H$1044,4,0)),"",(VLOOKUP(J71,'KAYIT LİSTESİ'!$B$4:$H$1044,4,0)))</f>
        <v/>
      </c>
      <c r="M71" s="182" t="str">
        <f>IF(ISERROR(VLOOKUP(J71,'KAYIT LİSTESİ'!$B$4:$H$1044,5,0)),"",(VLOOKUP(J71,'KAYIT LİSTESİ'!$B$4:$H$1044,5,0)))</f>
        <v/>
      </c>
      <c r="N71" s="182" t="str">
        <f>IF(ISERROR(VLOOKUP(J71,'KAYIT LİSTESİ'!$B$4:$H$1044,6,0)),"",(VLOOKUP(J71,'KAYIT LİSTESİ'!$B$4:$H$1044,6,0)))</f>
        <v/>
      </c>
      <c r="O71" s="215"/>
    </row>
    <row r="72" spans="1:15" ht="26.25" customHeight="1">
      <c r="A72" s="601" t="s">
        <v>16</v>
      </c>
      <c r="B72" s="602"/>
      <c r="C72" s="602"/>
      <c r="D72" s="602"/>
      <c r="E72" s="602"/>
      <c r="F72" s="602"/>
      <c r="G72" s="602"/>
      <c r="H72" s="238"/>
      <c r="I72" s="82">
        <v>38</v>
      </c>
      <c r="J72" s="83" t="s">
        <v>427</v>
      </c>
      <c r="K72" s="84" t="str">
        <f>IF(ISERROR(VLOOKUP(J72,'KAYIT LİSTESİ'!$B$4:$H$1044,2,0)),"",(VLOOKUP(J72,'KAYIT LİSTESİ'!$B$4:$H$1044,2,0)))</f>
        <v/>
      </c>
      <c r="L72" s="85" t="str">
        <f>IF(ISERROR(VLOOKUP(J72,'KAYIT LİSTESİ'!$B$4:$H$1044,4,0)),"",(VLOOKUP(J72,'KAYIT LİSTESİ'!$B$4:$H$1044,4,0)))</f>
        <v/>
      </c>
      <c r="M72" s="182" t="str">
        <f>IF(ISERROR(VLOOKUP(J72,'KAYIT LİSTESİ'!$B$4:$H$1044,5,0)),"",(VLOOKUP(J72,'KAYIT LİSTESİ'!$B$4:$H$1044,5,0)))</f>
        <v/>
      </c>
      <c r="N72" s="182" t="str">
        <f>IF(ISERROR(VLOOKUP(J72,'KAYIT LİSTESİ'!$B$4:$H$1044,6,0)),"",(VLOOKUP(J72,'KAYIT LİSTESİ'!$B$4:$H$1044,6,0)))</f>
        <v/>
      </c>
      <c r="O72" s="215"/>
    </row>
    <row r="73" spans="1:15" ht="26.25" customHeight="1">
      <c r="A73" s="42" t="s">
        <v>11</v>
      </c>
      <c r="B73" s="39" t="s">
        <v>74</v>
      </c>
      <c r="C73" s="39" t="s">
        <v>73</v>
      </c>
      <c r="D73" s="40" t="s">
        <v>12</v>
      </c>
      <c r="E73" s="41" t="s">
        <v>13</v>
      </c>
      <c r="F73" s="41" t="s">
        <v>177</v>
      </c>
      <c r="G73" s="39" t="s">
        <v>14</v>
      </c>
      <c r="H73" s="238"/>
      <c r="I73" s="82">
        <v>39</v>
      </c>
      <c r="J73" s="83" t="s">
        <v>428</v>
      </c>
      <c r="K73" s="84" t="str">
        <f>IF(ISERROR(VLOOKUP(J73,'KAYIT LİSTESİ'!$B$4:$H$1044,2,0)),"",(VLOOKUP(J73,'KAYIT LİSTESİ'!$B$4:$H$1044,2,0)))</f>
        <v/>
      </c>
      <c r="L73" s="85" t="str">
        <f>IF(ISERROR(VLOOKUP(J73,'KAYIT LİSTESİ'!$B$4:$H$1044,4,0)),"",(VLOOKUP(J73,'KAYIT LİSTESİ'!$B$4:$H$1044,4,0)))</f>
        <v/>
      </c>
      <c r="M73" s="182" t="str">
        <f>IF(ISERROR(VLOOKUP(J73,'KAYIT LİSTESİ'!$B$4:$H$1044,5,0)),"",(VLOOKUP(J73,'KAYIT LİSTESİ'!$B$4:$H$1044,5,0)))</f>
        <v/>
      </c>
      <c r="N73" s="182" t="str">
        <f>IF(ISERROR(VLOOKUP(J73,'KAYIT LİSTESİ'!$B$4:$H$1044,6,0)),"",(VLOOKUP(J73,'KAYIT LİSTESİ'!$B$4:$H$1044,6,0)))</f>
        <v/>
      </c>
      <c r="O73" s="215"/>
    </row>
    <row r="74" spans="1:15" ht="26.25" customHeight="1">
      <c r="A74" s="17">
        <v>1</v>
      </c>
      <c r="B74" s="18" t="s">
        <v>361</v>
      </c>
      <c r="C74" s="19">
        <f>IF(ISERROR(VLOOKUP(B74,'KAYIT LİSTESİ'!$B$4:$H$1044,2,0)),"",(VLOOKUP(B74,'KAYIT LİSTESİ'!$B$4:$H$1044,2,0)))</f>
        <v>0</v>
      </c>
      <c r="D74" s="20">
        <f>IF(ISERROR(VLOOKUP(B74,'KAYIT LİSTESİ'!$B$4:$H$1044,4,0)),"",(VLOOKUP(B74,'KAYIT LİSTESİ'!$B$4:$H$1044,4,0)))</f>
        <v>36721</v>
      </c>
      <c r="E74" s="43" t="str">
        <f>IF(ISERROR(VLOOKUP(B74,'KAYIT LİSTESİ'!$B$4:$H$1044,5,0)),"",(VLOOKUP(B74,'KAYIT LİSTESİ'!$B$4:$H$1044,5,0)))</f>
        <v>ŞEYMANUR ÇOŞKUN</v>
      </c>
      <c r="F74" s="43" t="str">
        <f>IF(ISERROR(VLOOKUP(B74,'KAYIT LİSTESİ'!$B$4:$H$1044,6,0)),"",(VLOOKUP(B74,'KAYIT LİSTESİ'!$B$4:$H$1044,6,0)))</f>
        <v>İSTANBUL-PAŞABAHÇE O.O</v>
      </c>
      <c r="G74" s="21"/>
      <c r="H74" s="238"/>
      <c r="I74" s="82">
        <v>40</v>
      </c>
      <c r="J74" s="83" t="s">
        <v>429</v>
      </c>
      <c r="K74" s="84" t="str">
        <f>IF(ISERROR(VLOOKUP(J74,'KAYIT LİSTESİ'!$B$4:$H$1044,2,0)),"",(VLOOKUP(J74,'KAYIT LİSTESİ'!$B$4:$H$1044,2,0)))</f>
        <v/>
      </c>
      <c r="L74" s="85" t="str">
        <f>IF(ISERROR(VLOOKUP(J74,'KAYIT LİSTESİ'!$B$4:$H$1044,4,0)),"",(VLOOKUP(J74,'KAYIT LİSTESİ'!$B$4:$H$1044,4,0)))</f>
        <v/>
      </c>
      <c r="M74" s="182" t="str">
        <f>IF(ISERROR(VLOOKUP(J74,'KAYIT LİSTESİ'!$B$4:$H$1044,5,0)),"",(VLOOKUP(J74,'KAYIT LİSTESİ'!$B$4:$H$1044,5,0)))</f>
        <v/>
      </c>
      <c r="N74" s="182" t="str">
        <f>IF(ISERROR(VLOOKUP(J74,'KAYIT LİSTESİ'!$B$4:$H$1044,6,0)),"",(VLOOKUP(J74,'KAYIT LİSTESİ'!$B$4:$H$1044,6,0)))</f>
        <v/>
      </c>
      <c r="O74" s="215"/>
    </row>
    <row r="75" spans="1:15" ht="26.25" customHeight="1">
      <c r="A75" s="17">
        <v>2</v>
      </c>
      <c r="B75" s="18" t="s">
        <v>362</v>
      </c>
      <c r="C75" s="19">
        <f>IF(ISERROR(VLOOKUP(B75,'KAYIT LİSTESİ'!$B$4:$H$1044,2,0)),"",(VLOOKUP(B75,'KAYIT LİSTESİ'!$B$4:$H$1044,2,0)))</f>
        <v>0</v>
      </c>
      <c r="D75" s="20">
        <f>IF(ISERROR(VLOOKUP(B75,'KAYIT LİSTESİ'!$B$4:$H$1044,4,0)),"",(VLOOKUP(B75,'KAYIT LİSTESİ'!$B$4:$H$1044,4,0)))</f>
        <v>36526</v>
      </c>
      <c r="E75" s="43" t="str">
        <f>IF(ISERROR(VLOOKUP(B75,'KAYIT LİSTESİ'!$B$4:$H$1044,5,0)),"",(VLOOKUP(B75,'KAYIT LİSTESİ'!$B$4:$H$1044,5,0)))</f>
        <v>ESRA AKSOY</v>
      </c>
      <c r="F75" s="43" t="str">
        <f>IF(ISERROR(VLOOKUP(B75,'KAYIT LİSTESİ'!$B$4:$H$1044,6,0)),"",(VLOOKUP(B75,'KAYIT LİSTESİ'!$B$4:$H$1044,6,0)))</f>
        <v>ESKİŞEHİR-ŞEHİT ALİ GAFFAR OKKAN ORTAOKULU</v>
      </c>
      <c r="G75" s="21"/>
      <c r="H75" s="238"/>
      <c r="I75" s="609" t="s">
        <v>514</v>
      </c>
      <c r="J75" s="609"/>
      <c r="K75" s="609"/>
      <c r="L75" s="609"/>
      <c r="M75" s="609"/>
      <c r="N75" s="609"/>
      <c r="O75" s="609"/>
    </row>
    <row r="76" spans="1:15" ht="39" customHeight="1">
      <c r="A76" s="17">
        <v>3</v>
      </c>
      <c r="B76" s="18" t="s">
        <v>363</v>
      </c>
      <c r="C76" s="19">
        <f>IF(ISERROR(VLOOKUP(B76,'KAYIT LİSTESİ'!$B$4:$H$1044,2,0)),"",(VLOOKUP(B76,'KAYIT LİSTESİ'!$B$4:$H$1044,2,0)))</f>
        <v>0</v>
      </c>
      <c r="D76" s="20" t="str">
        <f>IF(ISERROR(VLOOKUP(B76,'KAYIT LİSTESİ'!$B$4:$H$1044,4,0)),"",(VLOOKUP(B76,'KAYIT LİSTESİ'!$B$4:$H$1044,4,0)))</f>
        <v>03,07,2000</v>
      </c>
      <c r="E76" s="43" t="str">
        <f>IF(ISERROR(VLOOKUP(B76,'KAYIT LİSTESİ'!$B$4:$H$1044,5,0)),"",(VLOOKUP(B76,'KAYIT LİSTESİ'!$B$4:$H$1044,5,0)))</f>
        <v>LEYLA YANARDAĞ</v>
      </c>
      <c r="F76" s="43" t="str">
        <f>IF(ISERROR(VLOOKUP(B76,'KAYIT LİSTESİ'!$B$4:$H$1044,6,0)),"",(VLOOKUP(B76,'KAYIT LİSTESİ'!$B$4:$H$1044,6,0)))</f>
        <v>BURSA PANAYIR ORTAOKULU</v>
      </c>
      <c r="G76" s="21"/>
      <c r="H76" s="238"/>
      <c r="I76" s="239" t="s">
        <v>6</v>
      </c>
      <c r="J76" s="259"/>
      <c r="K76" s="239" t="s">
        <v>72</v>
      </c>
      <c r="L76" s="239" t="s">
        <v>19</v>
      </c>
      <c r="M76" s="239" t="s">
        <v>7</v>
      </c>
      <c r="N76" s="239" t="s">
        <v>176</v>
      </c>
      <c r="O76" s="239" t="s">
        <v>263</v>
      </c>
    </row>
    <row r="77" spans="1:15" ht="26.25" customHeight="1">
      <c r="A77" s="17">
        <v>4</v>
      </c>
      <c r="B77" s="18" t="s">
        <v>364</v>
      </c>
      <c r="C77" s="19">
        <f>IF(ISERROR(VLOOKUP(B77,'KAYIT LİSTESİ'!$B$4:$H$1044,2,0)),"",(VLOOKUP(B77,'KAYIT LİSTESİ'!$B$4:$H$1044,2,0)))</f>
        <v>0</v>
      </c>
      <c r="D77" s="20">
        <f>IF(ISERROR(VLOOKUP(B77,'KAYIT LİSTESİ'!$B$4:$H$1044,4,0)),"",(VLOOKUP(B77,'KAYIT LİSTESİ'!$B$4:$H$1044,4,0)))</f>
        <v>36689</v>
      </c>
      <c r="E77" s="43" t="str">
        <f>IF(ISERROR(VLOOKUP(B77,'KAYIT LİSTESİ'!$B$4:$H$1044,5,0)),"",(VLOOKUP(B77,'KAYIT LİSTESİ'!$B$4:$H$1044,5,0)))</f>
        <v>HAVVA HÜDAN</v>
      </c>
      <c r="F77" s="43" t="str">
        <f>IF(ISERROR(VLOOKUP(B77,'KAYIT LİSTESİ'!$B$4:$H$1044,6,0)),"",(VLOOKUP(B77,'KAYIT LİSTESİ'!$B$4:$H$1044,6,0)))</f>
        <v>KKTC YAKINDOĞU KOLEJİ</v>
      </c>
      <c r="G77" s="21"/>
      <c r="H77" s="238"/>
      <c r="I77" s="82">
        <v>1</v>
      </c>
      <c r="J77" s="83" t="s">
        <v>430</v>
      </c>
      <c r="K77" s="84">
        <f>IF(ISERROR(VLOOKUP(J77,'KAYIT LİSTESİ'!$B$4:$H$1044,2,0)),"",(VLOOKUP(J77,'KAYIT LİSTESİ'!$B$4:$H$1044,2,0)))</f>
        <v>0</v>
      </c>
      <c r="L77" s="85" t="str">
        <f>IF(ISERROR(VLOOKUP(J77,'KAYIT LİSTESİ'!$B$4:$H$1044,4,0)),"",(VLOOKUP(J77,'KAYIT LİSTESİ'!$B$4:$H$1044,4,0)))</f>
        <v>10,03,2000</v>
      </c>
      <c r="M77" s="182" t="str">
        <f>IF(ISERROR(VLOOKUP(J77,'KAYIT LİSTESİ'!$B$4:$H$1044,5,0)),"",(VLOOKUP(J77,'KAYIT LİSTESİ'!$B$4:$H$1044,5,0)))</f>
        <v>ŞÜHEDA BOYDAK</v>
      </c>
      <c r="N77" s="182" t="str">
        <f>IF(ISERROR(VLOOKUP(J77,'KAYIT LİSTESİ'!$B$4:$H$1044,6,0)),"",(VLOOKUP(J77,'KAYIT LİSTESİ'!$B$4:$H$1044,6,0)))</f>
        <v>ELAZIĞ-MEZRE ORTAOKULU</v>
      </c>
      <c r="O77" s="215"/>
    </row>
    <row r="78" spans="1:15" ht="26.25" customHeight="1">
      <c r="A78" s="17">
        <v>5</v>
      </c>
      <c r="B78" s="18" t="s">
        <v>365</v>
      </c>
      <c r="C78" s="19">
        <f>IF(ISERROR(VLOOKUP(B78,'KAYIT LİSTESİ'!$B$4:$H$1044,2,0)),"",(VLOOKUP(B78,'KAYIT LİSTESİ'!$B$4:$H$1044,2,0)))</f>
        <v>0</v>
      </c>
      <c r="D78" s="20" t="str">
        <f>IF(ISERROR(VLOOKUP(B78,'KAYIT LİSTESİ'!$B$4:$H$1044,4,0)),"",(VLOOKUP(B78,'KAYIT LİSTESİ'!$B$4:$H$1044,4,0)))</f>
        <v>18,07,2000</v>
      </c>
      <c r="E78" s="43" t="str">
        <f>IF(ISERROR(VLOOKUP(B78,'KAYIT LİSTESİ'!$B$4:$H$1044,5,0)),"",(VLOOKUP(B78,'KAYIT LİSTESİ'!$B$4:$H$1044,5,0)))</f>
        <v>ÇAĞLANUR DALKILIÇ</v>
      </c>
      <c r="F78" s="43" t="str">
        <f>IF(ISERROR(VLOOKUP(B78,'KAYIT LİSTESİ'!$B$4:$H$1044,6,0)),"",(VLOOKUP(B78,'KAYIT LİSTESİ'!$B$4:$H$1044,6,0)))</f>
        <v>İZMİR-KARŞIYAKA SELÇUK YAŞAR O.O.</v>
      </c>
      <c r="G78" s="21"/>
      <c r="H78" s="238"/>
      <c r="I78" s="82">
        <v>2</v>
      </c>
      <c r="J78" s="83" t="s">
        <v>431</v>
      </c>
      <c r="K78" s="84">
        <f>IF(ISERROR(VLOOKUP(J78,'KAYIT LİSTESİ'!$B$4:$H$1044,2,0)),"",(VLOOKUP(J78,'KAYIT LİSTESİ'!$B$4:$H$1044,2,0)))</f>
        <v>0</v>
      </c>
      <c r="L78" s="85">
        <f>IF(ISERROR(VLOOKUP(J78,'KAYIT LİSTESİ'!$B$4:$H$1044,4,0)),"",(VLOOKUP(J78,'KAYIT LİSTESİ'!$B$4:$H$1044,4,0)))</f>
        <v>37064</v>
      </c>
      <c r="M78" s="182" t="str">
        <f>IF(ISERROR(VLOOKUP(J78,'KAYIT LİSTESİ'!$B$4:$H$1044,5,0)),"",(VLOOKUP(J78,'KAYIT LİSTESİ'!$B$4:$H$1044,5,0)))</f>
        <v>TUBA AKALAN</v>
      </c>
      <c r="N78" s="182" t="str">
        <f>IF(ISERROR(VLOOKUP(J78,'KAYIT LİSTESİ'!$B$4:$H$1044,6,0)),"",(VLOOKUP(J78,'KAYIT LİSTESİ'!$B$4:$H$1044,6,0)))</f>
        <v>DİYARBAKIR YAHYA KEMAL BEYATLI İ.O</v>
      </c>
      <c r="O78" s="215"/>
    </row>
    <row r="79" spans="1:15" ht="26.25" customHeight="1">
      <c r="A79" s="17">
        <v>6</v>
      </c>
      <c r="B79" s="18" t="s">
        <v>366</v>
      </c>
      <c r="C79" s="19">
        <f>IF(ISERROR(VLOOKUP(B79,'KAYIT LİSTESİ'!$B$4:$H$1044,2,0)),"",(VLOOKUP(B79,'KAYIT LİSTESİ'!$B$4:$H$1044,2,0)))</f>
        <v>0</v>
      </c>
      <c r="D79" s="20">
        <f>IF(ISERROR(VLOOKUP(B79,'KAYIT LİSTESİ'!$B$4:$H$1044,4,0)),"",(VLOOKUP(B79,'KAYIT LİSTESİ'!$B$4:$H$1044,4,0)))</f>
        <v>2000</v>
      </c>
      <c r="E79" s="43" t="str">
        <f>IF(ISERROR(VLOOKUP(B79,'KAYIT LİSTESİ'!$B$4:$H$1044,5,0)),"",(VLOOKUP(B79,'KAYIT LİSTESİ'!$B$4:$H$1044,5,0)))</f>
        <v>FİLİZ KARAKOÇ</v>
      </c>
      <c r="F79" s="43" t="str">
        <f>IF(ISERROR(VLOOKUP(B79,'KAYIT LİSTESİ'!$B$4:$H$1044,6,0)),"",(VLOOKUP(B79,'KAYIT LİSTESİ'!$B$4:$H$1044,6,0)))</f>
        <v>SAMSUN-CANİK TEVFİK İLERİ(KOCATEPE)O.OKULU</v>
      </c>
      <c r="G79" s="21"/>
      <c r="H79" s="238"/>
      <c r="I79" s="82">
        <v>3</v>
      </c>
      <c r="J79" s="83" t="s">
        <v>432</v>
      </c>
      <c r="K79" s="84">
        <f>IF(ISERROR(VLOOKUP(J79,'KAYIT LİSTESİ'!$B$4:$H$1044,2,0)),"",(VLOOKUP(J79,'KAYIT LİSTESİ'!$B$4:$H$1044,2,0)))</f>
        <v>0</v>
      </c>
      <c r="L79" s="85">
        <f>IF(ISERROR(VLOOKUP(J79,'KAYIT LİSTESİ'!$B$4:$H$1044,4,0)),"",(VLOOKUP(J79,'KAYIT LİSTESİ'!$B$4:$H$1044,4,0)))</f>
        <v>36751</v>
      </c>
      <c r="M79" s="182" t="str">
        <f>IF(ISERROR(VLOOKUP(J79,'KAYIT LİSTESİ'!$B$4:$H$1044,5,0)),"",(VLOOKUP(J79,'KAYIT LİSTESİ'!$B$4:$H$1044,5,0)))</f>
        <v>HASRET YEMEN</v>
      </c>
      <c r="N79" s="182" t="str">
        <f>IF(ISERROR(VLOOKUP(J79,'KAYIT LİSTESİ'!$B$4:$H$1044,6,0)),"",(VLOOKUP(J79,'KAYIT LİSTESİ'!$B$4:$H$1044,6,0)))</f>
        <v>SİVAS-YILDIZELİ ATATÜRK ORTAOKULU</v>
      </c>
      <c r="O79" s="215"/>
    </row>
    <row r="80" spans="1:15" ht="26.25" customHeight="1">
      <c r="A80" s="17">
        <v>7</v>
      </c>
      <c r="B80" s="18" t="s">
        <v>367</v>
      </c>
      <c r="C80" s="19">
        <f>IF(ISERROR(VLOOKUP(B80,'KAYIT LİSTESİ'!$B$4:$H$1044,2,0)),"",(VLOOKUP(B80,'KAYIT LİSTESİ'!$B$4:$H$1044,2,0)))</f>
        <v>0</v>
      </c>
      <c r="D80" s="20" t="str">
        <f>IF(ISERROR(VLOOKUP(B80,'KAYIT LİSTESİ'!$B$4:$H$1044,4,0)),"",(VLOOKUP(B80,'KAYIT LİSTESİ'!$B$4:$H$1044,4,0)))</f>
        <v>18.03.2000-</v>
      </c>
      <c r="E80" s="43" t="str">
        <f>IF(ISERROR(VLOOKUP(B80,'KAYIT LİSTESİ'!$B$4:$H$1044,5,0)),"",(VLOOKUP(B80,'KAYIT LİSTESİ'!$B$4:$H$1044,5,0)))</f>
        <v>ALEYNA ÇAKMAK</v>
      </c>
      <c r="F80" s="43" t="str">
        <f>IF(ISERROR(VLOOKUP(B80,'KAYIT LİSTESİ'!$B$4:$H$1044,6,0)),"",(VLOOKUP(B80,'KAYIT LİSTESİ'!$B$4:$H$1044,6,0)))</f>
        <v>BALIKESİR ERDEK 18 EYLÜL ORTAOKULU</v>
      </c>
      <c r="G80" s="21"/>
      <c r="H80" s="238"/>
      <c r="I80" s="82">
        <v>4</v>
      </c>
      <c r="J80" s="83" t="s">
        <v>433</v>
      </c>
      <c r="K80" s="84">
        <f>IF(ISERROR(VLOOKUP(J80,'KAYIT LİSTESİ'!$B$4:$H$1044,2,0)),"",(VLOOKUP(J80,'KAYIT LİSTESİ'!$B$4:$H$1044,2,0)))</f>
        <v>0</v>
      </c>
      <c r="L80" s="85">
        <f>IF(ISERROR(VLOOKUP(J80,'KAYIT LİSTESİ'!$B$4:$H$1044,4,0)),"",(VLOOKUP(J80,'KAYIT LİSTESİ'!$B$4:$H$1044,4,0)))</f>
        <v>36581</v>
      </c>
      <c r="M80" s="182" t="str">
        <f>IF(ISERROR(VLOOKUP(J80,'KAYIT LİSTESİ'!$B$4:$H$1044,5,0)),"",(VLOOKUP(J80,'KAYIT LİSTESİ'!$B$4:$H$1044,5,0)))</f>
        <v>NAGİHAN KARA</v>
      </c>
      <c r="N80" s="182" t="str">
        <f>IF(ISERROR(VLOOKUP(J80,'KAYIT LİSTESİ'!$B$4:$H$1044,6,0)),"",(VLOOKUP(J80,'KAYIT LİSTESİ'!$B$4:$H$1044,6,0)))</f>
        <v>ÇANKIRI-İSMET İNÖNÜ O.O.</v>
      </c>
      <c r="O80" s="215"/>
    </row>
    <row r="81" spans="1:15" ht="26.25" customHeight="1">
      <c r="A81" s="17">
        <v>8</v>
      </c>
      <c r="B81" s="18" t="s">
        <v>368</v>
      </c>
      <c r="C81" s="19">
        <f>IF(ISERROR(VLOOKUP(B81,'KAYIT LİSTESİ'!$B$4:$H$1044,2,0)),"",(VLOOKUP(B81,'KAYIT LİSTESİ'!$B$4:$H$1044,2,0)))</f>
        <v>0</v>
      </c>
      <c r="D81" s="20">
        <f>IF(ISERROR(VLOOKUP(B81,'KAYIT LİSTESİ'!$B$4:$H$1044,4,0)),"",(VLOOKUP(B81,'KAYIT LİSTESİ'!$B$4:$H$1044,4,0)))</f>
        <v>36973</v>
      </c>
      <c r="E81" s="43" t="str">
        <f>IF(ISERROR(VLOOKUP(B81,'KAYIT LİSTESİ'!$B$4:$H$1044,5,0)),"",(VLOOKUP(B81,'KAYIT LİSTESİ'!$B$4:$H$1044,5,0)))</f>
        <v>İREM KARACAOĞLAN</v>
      </c>
      <c r="F81" s="43" t="str">
        <f>IF(ISERROR(VLOOKUP(B81,'KAYIT LİSTESİ'!$B$4:$H$1044,6,0)),"",(VLOOKUP(B81,'KAYIT LİSTESİ'!$B$4:$H$1044,6,0)))</f>
        <v>ADANA DERVİŞLER ORTAOKULU</v>
      </c>
      <c r="G81" s="21"/>
      <c r="H81" s="238"/>
      <c r="I81" s="82">
        <v>5</v>
      </c>
      <c r="J81" s="83" t="s">
        <v>434</v>
      </c>
      <c r="K81" s="84">
        <f>IF(ISERROR(VLOOKUP(J81,'KAYIT LİSTESİ'!$B$4:$H$1044,2,0)),"",(VLOOKUP(J81,'KAYIT LİSTESİ'!$B$4:$H$1044,2,0)))</f>
        <v>0</v>
      </c>
      <c r="L81" s="85">
        <f>IF(ISERROR(VLOOKUP(J81,'KAYIT LİSTESİ'!$B$4:$H$1044,4,0)),"",(VLOOKUP(J81,'KAYIT LİSTESİ'!$B$4:$H$1044,4,0)))</f>
        <v>36666</v>
      </c>
      <c r="M81" s="182" t="str">
        <f>IF(ISERROR(VLOOKUP(J81,'KAYIT LİSTESİ'!$B$4:$H$1044,5,0)),"",(VLOOKUP(J81,'KAYIT LİSTESİ'!$B$4:$H$1044,5,0)))</f>
        <v>ELÇİN TOKTAKAYA</v>
      </c>
      <c r="N81" s="182" t="str">
        <f>IF(ISERROR(VLOOKUP(J81,'KAYIT LİSTESİ'!$B$4:$H$1044,6,0)),"",(VLOOKUP(J81,'KAYIT LİSTESİ'!$B$4:$H$1044,6,0)))</f>
        <v>MUĞLA  DALAMAN CUMHURİYET O.O.</v>
      </c>
      <c r="O81" s="215"/>
    </row>
    <row r="82" spans="1:15" ht="26.25" customHeight="1">
      <c r="A82" s="601" t="s">
        <v>17</v>
      </c>
      <c r="B82" s="602"/>
      <c r="C82" s="602"/>
      <c r="D82" s="602"/>
      <c r="E82" s="602"/>
      <c r="F82" s="602"/>
      <c r="G82" s="602"/>
      <c r="H82" s="238"/>
      <c r="I82" s="82">
        <v>6</v>
      </c>
      <c r="J82" s="83" t="s">
        <v>435</v>
      </c>
      <c r="K82" s="84">
        <f>IF(ISERROR(VLOOKUP(J82,'KAYIT LİSTESİ'!$B$4:$H$1044,2,0)),"",(VLOOKUP(J82,'KAYIT LİSTESİ'!$B$4:$H$1044,2,0)))</f>
        <v>0</v>
      </c>
      <c r="L82" s="85">
        <f>IF(ISERROR(VLOOKUP(J82,'KAYIT LİSTESİ'!$B$4:$H$1044,4,0)),"",(VLOOKUP(J82,'KAYIT LİSTESİ'!$B$4:$H$1044,4,0)))</f>
        <v>36794</v>
      </c>
      <c r="M82" s="182" t="str">
        <f>IF(ISERROR(VLOOKUP(J82,'KAYIT LİSTESİ'!$B$4:$H$1044,5,0)),"",(VLOOKUP(J82,'KAYIT LİSTESİ'!$B$4:$H$1044,5,0)))</f>
        <v>GÜLSEVEN KILINÇ</v>
      </c>
      <c r="N82" s="182" t="str">
        <f>IF(ISERROR(VLOOKUP(J82,'KAYIT LİSTESİ'!$B$4:$H$1044,6,0)),"",(VLOOKUP(J82,'KAYIT LİSTESİ'!$B$4:$H$1044,6,0)))</f>
        <v>İSTANBUL SULTANBEYLİ MEVLANA ORTA OKULU</v>
      </c>
      <c r="O82" s="215"/>
    </row>
    <row r="83" spans="1:15" ht="26.25" customHeight="1">
      <c r="A83" s="42" t="s">
        <v>11</v>
      </c>
      <c r="B83" s="39" t="s">
        <v>74</v>
      </c>
      <c r="C83" s="39" t="s">
        <v>73</v>
      </c>
      <c r="D83" s="40" t="s">
        <v>12</v>
      </c>
      <c r="E83" s="41" t="s">
        <v>13</v>
      </c>
      <c r="F83" s="41" t="s">
        <v>177</v>
      </c>
      <c r="G83" s="39" t="s">
        <v>14</v>
      </c>
      <c r="H83" s="238"/>
      <c r="I83" s="82">
        <v>7</v>
      </c>
      <c r="J83" s="83" t="s">
        <v>436</v>
      </c>
      <c r="K83" s="84">
        <f>IF(ISERROR(VLOOKUP(J83,'KAYIT LİSTESİ'!$B$4:$H$1044,2,0)),"",(VLOOKUP(J83,'KAYIT LİSTESİ'!$B$4:$H$1044,2,0)))</f>
        <v>0</v>
      </c>
      <c r="L83" s="85">
        <f>IF(ISERROR(VLOOKUP(J83,'KAYIT LİSTESİ'!$B$4:$H$1044,4,0)),"",(VLOOKUP(J83,'KAYIT LİSTESİ'!$B$4:$H$1044,4,0)))</f>
        <v>37144</v>
      </c>
      <c r="M83" s="182" t="str">
        <f>IF(ISERROR(VLOOKUP(J83,'KAYIT LİSTESİ'!$B$4:$H$1044,5,0)),"",(VLOOKUP(J83,'KAYIT LİSTESİ'!$B$4:$H$1044,5,0)))</f>
        <v>ŞÜKRAN GEZER</v>
      </c>
      <c r="N83" s="182" t="str">
        <f>IF(ISERROR(VLOOKUP(J83,'KAYIT LİSTESİ'!$B$4:$H$1044,6,0)),"",(VLOOKUP(J83,'KAYIT LİSTESİ'!$B$4:$H$1044,6,0)))</f>
        <v>MERSİN- SİLİFKE ATATÜRK ORTA OKULU</v>
      </c>
      <c r="O83" s="215"/>
    </row>
    <row r="84" spans="1:15" ht="26.25" customHeight="1">
      <c r="A84" s="17">
        <v>1</v>
      </c>
      <c r="B84" s="18" t="s">
        <v>369</v>
      </c>
      <c r="C84" s="19">
        <f>IF(ISERROR(VLOOKUP(B84,'KAYIT LİSTESİ'!$B$4:$H$1044,2,0)),"",(VLOOKUP(B84,'KAYIT LİSTESİ'!$B$4:$H$1044,2,0)))</f>
        <v>0</v>
      </c>
      <c r="D84" s="20" t="str">
        <f>IF(ISERROR(VLOOKUP(B84,'KAYIT LİSTESİ'!$B$4:$H$1044,4,0)),"",(VLOOKUP(B84,'KAYIT LİSTESİ'!$B$4:$H$1044,4,0)))</f>
        <v>-</v>
      </c>
      <c r="E84" s="43" t="str">
        <f>IF(ISERROR(VLOOKUP(B84,'KAYIT LİSTESİ'!$B$4:$H$1044,5,0)),"",(VLOOKUP(B84,'KAYIT LİSTESİ'!$B$4:$H$1044,5,0)))</f>
        <v>İREM USTA (F)</v>
      </c>
      <c r="F84" s="43" t="str">
        <f>IF(ISERROR(VLOOKUP(B84,'KAYIT LİSTESİ'!$B$4:$H$1044,6,0)),"",(VLOOKUP(B84,'KAYIT LİSTESİ'!$B$4:$H$1044,6,0)))</f>
        <v>GÖLCÜK DONANMA ORTAOKULU</v>
      </c>
      <c r="G84" s="21"/>
      <c r="H84" s="238"/>
      <c r="I84" s="82">
        <v>8</v>
      </c>
      <c r="J84" s="83" t="s">
        <v>437</v>
      </c>
      <c r="K84" s="84">
        <f>IF(ISERROR(VLOOKUP(J84,'KAYIT LİSTESİ'!$B$4:$H$1044,2,0)),"",(VLOOKUP(J84,'KAYIT LİSTESİ'!$B$4:$H$1044,2,0)))</f>
        <v>0</v>
      </c>
      <c r="L84" s="85">
        <f>IF(ISERROR(VLOOKUP(J84,'KAYIT LİSTESİ'!$B$4:$H$1044,4,0)),"",(VLOOKUP(J84,'KAYIT LİSTESİ'!$B$4:$H$1044,4,0)))</f>
        <v>36965</v>
      </c>
      <c r="M84" s="182" t="str">
        <f>IF(ISERROR(VLOOKUP(J84,'KAYIT LİSTESİ'!$B$4:$H$1044,5,0)),"",(VLOOKUP(J84,'KAYIT LİSTESİ'!$B$4:$H$1044,5,0)))</f>
        <v>Cemil ÇAL</v>
      </c>
      <c r="N84" s="182" t="str">
        <f>IF(ISERROR(VLOOKUP(J84,'KAYIT LİSTESİ'!$B$4:$H$1044,6,0)),"",(VLOOKUP(J84,'KAYIT LİSTESİ'!$B$4:$H$1044,6,0)))</f>
        <v>Giresun Eynesil Şht.Şahin Abanoz Orta Okulu</v>
      </c>
      <c r="O84" s="215"/>
    </row>
    <row r="85" spans="1:15" ht="26.25" customHeight="1">
      <c r="A85" s="17">
        <v>2</v>
      </c>
      <c r="B85" s="18" t="s">
        <v>370</v>
      </c>
      <c r="C85" s="19">
        <f>IF(ISERROR(VLOOKUP(B85,'KAYIT LİSTESİ'!$B$4:$H$1044,2,0)),"",(VLOOKUP(B85,'KAYIT LİSTESİ'!$B$4:$H$1044,2,0)))</f>
        <v>0</v>
      </c>
      <c r="D85" s="20">
        <f>IF(ISERROR(VLOOKUP(B85,'KAYIT LİSTESİ'!$B$4:$H$1044,4,0)),"",(VLOOKUP(B85,'KAYIT LİSTESİ'!$B$4:$H$1044,4,0)))</f>
        <v>36759</v>
      </c>
      <c r="E85" s="43" t="str">
        <f>IF(ISERROR(VLOOKUP(B85,'KAYIT LİSTESİ'!$B$4:$H$1044,5,0)),"",(VLOOKUP(B85,'KAYIT LİSTESİ'!$B$4:$H$1044,5,0)))</f>
        <v>SEMA PELİN AKTAŞ (F)</v>
      </c>
      <c r="F85" s="43" t="str">
        <f>IF(ISERROR(VLOOKUP(B85,'KAYIT LİSTESİ'!$B$4:$H$1044,6,0)),"",(VLOOKUP(B85,'KAYIT LİSTESİ'!$B$4:$H$1044,6,0)))</f>
        <v>FATİH SULTAN MEHMET ORTAOKULU</v>
      </c>
      <c r="G85" s="21"/>
      <c r="H85" s="238"/>
      <c r="I85" s="82">
        <v>9</v>
      </c>
      <c r="J85" s="83" t="s">
        <v>438</v>
      </c>
      <c r="K85" s="84">
        <f>IF(ISERROR(VLOOKUP(J85,'KAYIT LİSTESİ'!$B$4:$H$1044,2,0)),"",(VLOOKUP(J85,'KAYIT LİSTESİ'!$B$4:$H$1044,2,0)))</f>
        <v>0</v>
      </c>
      <c r="L85" s="85">
        <f>IF(ISERROR(VLOOKUP(J85,'KAYIT LİSTESİ'!$B$4:$H$1044,4,0)),"",(VLOOKUP(J85,'KAYIT LİSTESİ'!$B$4:$H$1044,4,0)))</f>
        <v>36702</v>
      </c>
      <c r="M85" s="182" t="str">
        <f>IF(ISERROR(VLOOKUP(J85,'KAYIT LİSTESİ'!$B$4:$H$1044,5,0)),"",(VLOOKUP(J85,'KAYIT LİSTESİ'!$B$4:$H$1044,5,0)))</f>
        <v>ESRA BARAN</v>
      </c>
      <c r="N85" s="182" t="str">
        <f>IF(ISERROR(VLOOKUP(J85,'KAYIT LİSTESİ'!$B$4:$H$1044,6,0)),"",(VLOOKUP(J85,'KAYIT LİSTESİ'!$B$4:$H$1044,6,0)))</f>
        <v>ADANA DERVİŞLER ORTAOKULU</v>
      </c>
      <c r="O85" s="215"/>
    </row>
    <row r="86" spans="1:15" ht="26.25" customHeight="1">
      <c r="A86" s="17">
        <v>3</v>
      </c>
      <c r="B86" s="18" t="s">
        <v>371</v>
      </c>
      <c r="C86" s="19">
        <f>IF(ISERROR(VLOOKUP(B86,'KAYIT LİSTESİ'!$B$4:$H$1044,2,0)),"",(VLOOKUP(B86,'KAYIT LİSTESİ'!$B$4:$H$1044,2,0)))</f>
        <v>0</v>
      </c>
      <c r="D86" s="20" t="str">
        <f>IF(ISERROR(VLOOKUP(B86,'KAYIT LİSTESİ'!$B$4:$H$1044,4,0)),"",(VLOOKUP(B86,'KAYIT LİSTESİ'!$B$4:$H$1044,4,0)))</f>
        <v>-</v>
      </c>
      <c r="E86" s="43" t="str">
        <f>IF(ISERROR(VLOOKUP(B86,'KAYIT LİSTESİ'!$B$4:$H$1044,5,0)),"",(VLOOKUP(B86,'KAYIT LİSTESİ'!$B$4:$H$1044,5,0)))</f>
        <v>MELİSA ŞİMŞEK (F)</v>
      </c>
      <c r="F86" s="43" t="str">
        <f>IF(ISERROR(VLOOKUP(B86,'KAYIT LİSTESİ'!$B$4:$H$1044,6,0)),"",(VLOOKUP(B86,'KAYIT LİSTESİ'!$B$4:$H$1044,6,0)))</f>
        <v>M.E.V DUMLUPINAR ORTAOKULU</v>
      </c>
      <c r="G86" s="21"/>
      <c r="H86" s="238"/>
      <c r="I86" s="82">
        <v>10</v>
      </c>
      <c r="J86" s="83" t="s">
        <v>439</v>
      </c>
      <c r="K86" s="84">
        <f>IF(ISERROR(VLOOKUP(J86,'KAYIT LİSTESİ'!$B$4:$H$1044,2,0)),"",(VLOOKUP(J86,'KAYIT LİSTESİ'!$B$4:$H$1044,2,0)))</f>
        <v>0</v>
      </c>
      <c r="L86" s="85">
        <f>IF(ISERROR(VLOOKUP(J86,'KAYIT LİSTESİ'!$B$4:$H$1044,4,0)),"",(VLOOKUP(J86,'KAYIT LİSTESİ'!$B$4:$H$1044,4,0)))</f>
        <v>37207</v>
      </c>
      <c r="M86" s="182" t="str">
        <f>IF(ISERROR(VLOOKUP(J86,'KAYIT LİSTESİ'!$B$4:$H$1044,5,0)),"",(VLOOKUP(J86,'KAYIT LİSTESİ'!$B$4:$H$1044,5,0)))</f>
        <v>BUKET USTA</v>
      </c>
      <c r="N86" s="182" t="str">
        <f>IF(ISERROR(VLOOKUP(J86,'KAYIT LİSTESİ'!$B$4:$H$1044,6,0)),"",(VLOOKUP(J86,'KAYIT LİSTESİ'!$B$4:$H$1044,6,0)))</f>
        <v>İSTANBUL-PAŞABAHÇE O.O</v>
      </c>
      <c r="O86" s="215"/>
    </row>
    <row r="87" spans="1:15" ht="26.25" customHeight="1">
      <c r="A87" s="17">
        <v>4</v>
      </c>
      <c r="B87" s="18" t="s">
        <v>372</v>
      </c>
      <c r="C87" s="19">
        <f>IF(ISERROR(VLOOKUP(B87,'KAYIT LİSTESİ'!$B$4:$H$1044,2,0)),"",(VLOOKUP(B87,'KAYIT LİSTESİ'!$B$4:$H$1044,2,0)))</f>
        <v>0</v>
      </c>
      <c r="D87" s="20" t="str">
        <f>IF(ISERROR(VLOOKUP(B87,'KAYIT LİSTESİ'!$B$4:$H$1044,4,0)),"",(VLOOKUP(B87,'KAYIT LİSTESİ'!$B$4:$H$1044,4,0)))</f>
        <v>-</v>
      </c>
      <c r="E87" s="43" t="str">
        <f>IF(ISERROR(VLOOKUP(B87,'KAYIT LİSTESİ'!$B$4:$H$1044,5,0)),"",(VLOOKUP(B87,'KAYIT LİSTESİ'!$B$4:$H$1044,5,0)))</f>
        <v>MİZGİN AY (F)</v>
      </c>
      <c r="F87" s="43" t="str">
        <f>IF(ISERROR(VLOOKUP(B87,'KAYIT LİSTESİ'!$B$4:$H$1044,6,0)),"",(VLOOKUP(B87,'KAYIT LİSTESİ'!$B$4:$H$1044,6,0)))</f>
        <v>BEYPAZARI FERDİ</v>
      </c>
      <c r="G87" s="21"/>
      <c r="H87" s="238"/>
      <c r="I87" s="82">
        <v>11</v>
      </c>
      <c r="J87" s="83" t="s">
        <v>440</v>
      </c>
      <c r="K87" s="84">
        <f>IF(ISERROR(VLOOKUP(J87,'KAYIT LİSTESİ'!$B$4:$H$1044,2,0)),"",(VLOOKUP(J87,'KAYIT LİSTESİ'!$B$4:$H$1044,2,0)))</f>
        <v>0</v>
      </c>
      <c r="L87" s="85" t="str">
        <f>IF(ISERROR(VLOOKUP(J87,'KAYIT LİSTESİ'!$B$4:$H$1044,4,0)),"",(VLOOKUP(J87,'KAYIT LİSTESİ'!$B$4:$H$1044,4,0)))</f>
        <v>16.03.2000-</v>
      </c>
      <c r="M87" s="182" t="str">
        <f>IF(ISERROR(VLOOKUP(J87,'KAYIT LİSTESİ'!$B$4:$H$1044,5,0)),"",(VLOOKUP(J87,'KAYIT LİSTESİ'!$B$4:$H$1044,5,0)))</f>
        <v>BUSE ÖZEL</v>
      </c>
      <c r="N87" s="182" t="str">
        <f>IF(ISERROR(VLOOKUP(J87,'KAYIT LİSTESİ'!$B$4:$H$1044,6,0)),"",(VLOOKUP(J87,'KAYIT LİSTESİ'!$B$4:$H$1044,6,0)))</f>
        <v>BALIKESİR ERDEK 18 EYLÜL ORTAOKULU</v>
      </c>
      <c r="O87" s="215"/>
    </row>
    <row r="88" spans="1:15" ht="26.25" customHeight="1">
      <c r="A88" s="17">
        <v>5</v>
      </c>
      <c r="B88" s="18" t="s">
        <v>373</v>
      </c>
      <c r="C88" s="19">
        <f>IF(ISERROR(VLOOKUP(B88,'KAYIT LİSTESİ'!$B$4:$H$1044,2,0)),"",(VLOOKUP(B88,'KAYIT LİSTESİ'!$B$4:$H$1044,2,0)))</f>
        <v>0</v>
      </c>
      <c r="D88" s="20" t="str">
        <f>IF(ISERROR(VLOOKUP(B88,'KAYIT LİSTESİ'!$B$4:$H$1044,4,0)),"",(VLOOKUP(B88,'KAYIT LİSTESİ'!$B$4:$H$1044,4,0)))</f>
        <v>-</v>
      </c>
      <c r="E88" s="43" t="str">
        <f>IF(ISERROR(VLOOKUP(B88,'KAYIT LİSTESİ'!$B$4:$H$1044,5,0)),"",(VLOOKUP(B88,'KAYIT LİSTESİ'!$B$4:$H$1044,5,0)))</f>
        <v>EYMEN MUSAOĞLU (F)</v>
      </c>
      <c r="F88" s="43" t="str">
        <f>IF(ISERROR(VLOOKUP(B88,'KAYIT LİSTESİ'!$B$4:$H$1044,6,0)),"",(VLOOKUP(B88,'KAYIT LİSTESİ'!$B$4:$H$1044,6,0)))</f>
        <v>Ö.M.M.TETİKOL ORTAOKULU</v>
      </c>
      <c r="G88" s="21"/>
      <c r="H88" s="238"/>
      <c r="I88" s="82">
        <v>12</v>
      </c>
      <c r="J88" s="83" t="s">
        <v>441</v>
      </c>
      <c r="K88" s="84">
        <f>IF(ISERROR(VLOOKUP(J88,'KAYIT LİSTESİ'!$B$4:$H$1044,2,0)),"",(VLOOKUP(J88,'KAYIT LİSTESİ'!$B$4:$H$1044,2,0)))</f>
        <v>0</v>
      </c>
      <c r="L88" s="85">
        <f>IF(ISERROR(VLOOKUP(J88,'KAYIT LİSTESİ'!$B$4:$H$1044,4,0)),"",(VLOOKUP(J88,'KAYIT LİSTESİ'!$B$4:$H$1044,4,0)))</f>
        <v>36526</v>
      </c>
      <c r="M88" s="182" t="str">
        <f>IF(ISERROR(VLOOKUP(J88,'KAYIT LİSTESİ'!$B$4:$H$1044,5,0)),"",(VLOOKUP(J88,'KAYIT LİSTESİ'!$B$4:$H$1044,5,0)))</f>
        <v>SEMA TUNÇEL</v>
      </c>
      <c r="N88" s="182" t="str">
        <f>IF(ISERROR(VLOOKUP(J88,'KAYIT LİSTESİ'!$B$4:$H$1044,6,0)),"",(VLOOKUP(J88,'KAYIT LİSTESİ'!$B$4:$H$1044,6,0)))</f>
        <v>ESKİŞEHİR-ŞEHİT ALİ GAFFAR OKKAN ORTAOKULU</v>
      </c>
      <c r="O88" s="215"/>
    </row>
    <row r="89" spans="1:15" ht="26.25" customHeight="1">
      <c r="A89" s="17">
        <v>6</v>
      </c>
      <c r="B89" s="18" t="s">
        <v>374</v>
      </c>
      <c r="C89" s="19">
        <f>IF(ISERROR(VLOOKUP(B89,'KAYIT LİSTESİ'!$B$4:$H$1044,2,0)),"",(VLOOKUP(B89,'KAYIT LİSTESİ'!$B$4:$H$1044,2,0)))</f>
        <v>0</v>
      </c>
      <c r="D89" s="20">
        <f>IF(ISERROR(VLOOKUP(B89,'KAYIT LİSTESİ'!$B$4:$H$1044,4,0)),"",(VLOOKUP(B89,'KAYIT LİSTESİ'!$B$4:$H$1044,4,0)))</f>
        <v>36526</v>
      </c>
      <c r="E89" s="43" t="str">
        <f>IF(ISERROR(VLOOKUP(B89,'KAYIT LİSTESİ'!$B$4:$H$1044,5,0)),"",(VLOOKUP(B89,'KAYIT LİSTESİ'!$B$4:$H$1044,5,0)))</f>
        <v>NİLSILA KILIÇ  (F)</v>
      </c>
      <c r="F89" s="43" t="str">
        <f>IF(ISERROR(VLOOKUP(B89,'KAYIT LİSTESİ'!$B$4:$H$1044,6,0)),"",(VLOOKUP(B89,'KAYIT LİSTESİ'!$B$4:$H$1044,6,0)))</f>
        <v>BAKIRKÖY MUSTAFA NECATİ ORTAOKULU</v>
      </c>
      <c r="G89" s="21"/>
      <c r="H89" s="238"/>
      <c r="I89" s="82">
        <v>13</v>
      </c>
      <c r="J89" s="83" t="s">
        <v>442</v>
      </c>
      <c r="K89" s="84">
        <f>IF(ISERROR(VLOOKUP(J89,'KAYIT LİSTESİ'!$B$4:$H$1044,2,0)),"",(VLOOKUP(J89,'KAYIT LİSTESİ'!$B$4:$H$1044,2,0)))</f>
        <v>0</v>
      </c>
      <c r="L89" s="85">
        <f>IF(ISERROR(VLOOKUP(J89,'KAYIT LİSTESİ'!$B$4:$H$1044,4,0)),"",(VLOOKUP(J89,'KAYIT LİSTESİ'!$B$4:$H$1044,4,0)))</f>
        <v>2000</v>
      </c>
      <c r="M89" s="182" t="str">
        <f>IF(ISERROR(VLOOKUP(J89,'KAYIT LİSTESİ'!$B$4:$H$1044,5,0)),"",(VLOOKUP(J89,'KAYIT LİSTESİ'!$B$4:$H$1044,5,0)))</f>
        <v>BURCU HAMURCUOĞLU</v>
      </c>
      <c r="N89" s="182" t="str">
        <f>IF(ISERROR(VLOOKUP(J89,'KAYIT LİSTESİ'!$B$4:$H$1044,6,0)),"",(VLOOKUP(J89,'KAYIT LİSTESİ'!$B$4:$H$1044,6,0)))</f>
        <v>SAMSUN-CANİK TEVFİK İLERİ(KOCATEPE)O.OKULU</v>
      </c>
      <c r="O89" s="215"/>
    </row>
    <row r="90" spans="1:15" ht="26.25" customHeight="1">
      <c r="A90" s="17">
        <v>7</v>
      </c>
      <c r="B90" s="18" t="s">
        <v>375</v>
      </c>
      <c r="C90" s="19">
        <f>IF(ISERROR(VLOOKUP(B90,'KAYIT LİSTESİ'!$B$4:$H$1044,2,0)),"",(VLOOKUP(B90,'KAYIT LİSTESİ'!$B$4:$H$1044,2,0)))</f>
        <v>0</v>
      </c>
      <c r="D90" s="20">
        <f>IF(ISERROR(VLOOKUP(B90,'KAYIT LİSTESİ'!$B$4:$H$1044,4,0)),"",(VLOOKUP(B90,'KAYIT LİSTESİ'!$B$4:$H$1044,4,0)))</f>
        <v>36905</v>
      </c>
      <c r="E90" s="43" t="str">
        <f>IF(ISERROR(VLOOKUP(B90,'KAYIT LİSTESİ'!$B$4:$H$1044,5,0)),"",(VLOOKUP(B90,'KAYIT LİSTESİ'!$B$4:$H$1044,5,0)))</f>
        <v>ALEYNA FİCİ (F)</v>
      </c>
      <c r="F90" s="43" t="str">
        <f>IF(ISERROR(VLOOKUP(B90,'KAYIT LİSTESİ'!$B$4:$H$1044,6,0)),"",(VLOOKUP(B90,'KAYIT LİSTESİ'!$B$4:$H$1044,6,0)))</f>
        <v>MERKEZ MEHMETÇİK ORTAOKULU</v>
      </c>
      <c r="G90" s="21"/>
      <c r="H90" s="238"/>
      <c r="I90" s="82">
        <v>14</v>
      </c>
      <c r="J90" s="83" t="s">
        <v>443</v>
      </c>
      <c r="K90" s="84">
        <f>IF(ISERROR(VLOOKUP(J90,'KAYIT LİSTESİ'!$B$4:$H$1044,2,0)),"",(VLOOKUP(J90,'KAYIT LİSTESİ'!$B$4:$H$1044,2,0)))</f>
        <v>0</v>
      </c>
      <c r="L90" s="85" t="str">
        <f>IF(ISERROR(VLOOKUP(J90,'KAYIT LİSTESİ'!$B$4:$H$1044,4,0)),"",(VLOOKUP(J90,'KAYIT LİSTESİ'!$B$4:$H$1044,4,0)))</f>
        <v>28,03,2000</v>
      </c>
      <c r="M90" s="182" t="str">
        <f>IF(ISERROR(VLOOKUP(J90,'KAYIT LİSTESİ'!$B$4:$H$1044,5,0)),"",(VLOOKUP(J90,'KAYIT LİSTESİ'!$B$4:$H$1044,5,0)))</f>
        <v>SARAY ÇETİN</v>
      </c>
      <c r="N90" s="182" t="str">
        <f>IF(ISERROR(VLOOKUP(J90,'KAYIT LİSTESİ'!$B$4:$H$1044,6,0)),"",(VLOOKUP(J90,'KAYIT LİSTESİ'!$B$4:$H$1044,6,0)))</f>
        <v>BURSA PANAYIR ORTAOKULU</v>
      </c>
      <c r="O90" s="215"/>
    </row>
    <row r="91" spans="1:15" ht="26.25" customHeight="1">
      <c r="A91" s="17">
        <v>8</v>
      </c>
      <c r="B91" s="18" t="s">
        <v>376</v>
      </c>
      <c r="C91" s="19">
        <f>IF(ISERROR(VLOOKUP(B91,'KAYIT LİSTESİ'!$B$4:$H$1044,2,0)),"",(VLOOKUP(B91,'KAYIT LİSTESİ'!$B$4:$H$1044,2,0)))</f>
        <v>0</v>
      </c>
      <c r="D91" s="20">
        <f>IF(ISERROR(VLOOKUP(B91,'KAYIT LİSTESİ'!$B$4:$H$1044,4,0)),"",(VLOOKUP(B91,'KAYIT LİSTESİ'!$B$4:$H$1044,4,0)))</f>
        <v>36867</v>
      </c>
      <c r="E91" s="43" t="str">
        <f>IF(ISERROR(VLOOKUP(B91,'KAYIT LİSTESİ'!$B$4:$H$1044,5,0)),"",(VLOOKUP(B91,'KAYIT LİSTESİ'!$B$4:$H$1044,5,0)))</f>
        <v>NİLSU ÖNER (F)</v>
      </c>
      <c r="F91" s="43" t="str">
        <f>IF(ISERROR(VLOOKUP(B91,'KAYIT LİSTESİ'!$B$4:$H$1044,6,0)),"",(VLOOKUP(B91,'KAYIT LİSTESİ'!$B$4:$H$1044,6,0)))</f>
        <v>TED ORTAOKULU</v>
      </c>
      <c r="G91" s="21"/>
      <c r="H91" s="238"/>
      <c r="I91" s="82">
        <v>15</v>
      </c>
      <c r="J91" s="83" t="s">
        <v>444</v>
      </c>
      <c r="K91" s="84">
        <f>IF(ISERROR(VLOOKUP(J91,'KAYIT LİSTESİ'!$B$4:$H$1044,2,0)),"",(VLOOKUP(J91,'KAYIT LİSTESİ'!$B$4:$H$1044,2,0)))</f>
        <v>0</v>
      </c>
      <c r="L91" s="85" t="str">
        <f>IF(ISERROR(VLOOKUP(J91,'KAYIT LİSTESİ'!$B$4:$H$1044,4,0)),"",(VLOOKUP(J91,'KAYIT LİSTESİ'!$B$4:$H$1044,4,0)))</f>
        <v>19,02,2000</v>
      </c>
      <c r="M91" s="182" t="str">
        <f>IF(ISERROR(VLOOKUP(J91,'KAYIT LİSTESİ'!$B$4:$H$1044,5,0)),"",(VLOOKUP(J91,'KAYIT LİSTESİ'!$B$4:$H$1044,5,0)))</f>
        <v>ÖZGE SAK</v>
      </c>
      <c r="N91" s="182" t="str">
        <f>IF(ISERROR(VLOOKUP(J91,'KAYIT LİSTESİ'!$B$4:$H$1044,6,0)),"",(VLOOKUP(J91,'KAYIT LİSTESİ'!$B$4:$H$1044,6,0)))</f>
        <v>İZMİR-KARŞIYAKA SELÇUK YAŞAR O.O.</v>
      </c>
      <c r="O91" s="215"/>
    </row>
    <row r="92" spans="1:15" ht="26.25" customHeight="1">
      <c r="A92" s="601" t="s">
        <v>42</v>
      </c>
      <c r="B92" s="602"/>
      <c r="C92" s="602"/>
      <c r="D92" s="602"/>
      <c r="E92" s="602"/>
      <c r="F92" s="602"/>
      <c r="G92" s="602"/>
      <c r="H92" s="238"/>
      <c r="I92" s="82">
        <v>16</v>
      </c>
      <c r="J92" s="83" t="s">
        <v>445</v>
      </c>
      <c r="K92" s="84">
        <f>IF(ISERROR(VLOOKUP(J92,'KAYIT LİSTESİ'!$B$4:$H$1044,2,0)),"",(VLOOKUP(J92,'KAYIT LİSTESİ'!$B$4:$H$1044,2,0)))</f>
        <v>0</v>
      </c>
      <c r="L92" s="85">
        <f>IF(ISERROR(VLOOKUP(J92,'KAYIT LİSTESİ'!$B$4:$H$1044,4,0)),"",(VLOOKUP(J92,'KAYIT LİSTESİ'!$B$4:$H$1044,4,0)))</f>
        <v>36566</v>
      </c>
      <c r="M92" s="182" t="str">
        <f>IF(ISERROR(VLOOKUP(J92,'KAYIT LİSTESİ'!$B$4:$H$1044,5,0)),"",(VLOOKUP(J92,'KAYIT LİSTESİ'!$B$4:$H$1044,5,0)))</f>
        <v>ZELİHA ERSÖZ</v>
      </c>
      <c r="N92" s="182" t="str">
        <f>IF(ISERROR(VLOOKUP(J92,'KAYIT LİSTESİ'!$B$4:$H$1044,6,0)),"",(VLOOKUP(J92,'KAYIT LİSTESİ'!$B$4:$H$1044,6,0)))</f>
        <v>KKTC YAKINDOĞU KOLEJİ</v>
      </c>
      <c r="O92" s="215"/>
    </row>
    <row r="93" spans="1:15" ht="26.25" customHeight="1">
      <c r="A93" s="42" t="s">
        <v>11</v>
      </c>
      <c r="B93" s="39" t="s">
        <v>74</v>
      </c>
      <c r="C93" s="39" t="s">
        <v>73</v>
      </c>
      <c r="D93" s="40" t="s">
        <v>12</v>
      </c>
      <c r="E93" s="41" t="s">
        <v>13</v>
      </c>
      <c r="F93" s="41" t="s">
        <v>177</v>
      </c>
      <c r="G93" s="39" t="s">
        <v>14</v>
      </c>
      <c r="H93" s="238"/>
      <c r="I93" s="82">
        <v>17</v>
      </c>
      <c r="J93" s="83" t="s">
        <v>446</v>
      </c>
      <c r="K93" s="84">
        <f>IF(ISERROR(VLOOKUP(J93,'KAYIT LİSTESİ'!$B$4:$H$1044,2,0)),"",(VLOOKUP(J93,'KAYIT LİSTESİ'!$B$4:$H$1044,2,0)))</f>
        <v>0</v>
      </c>
      <c r="L93" s="85">
        <f>IF(ISERROR(VLOOKUP(J93,'KAYIT LİSTESİ'!$B$4:$H$1044,4,0)),"",(VLOOKUP(J93,'KAYIT LİSTESİ'!$B$4:$H$1044,4,0)))</f>
        <v>36718</v>
      </c>
      <c r="M93" s="182" t="str">
        <f>IF(ISERROR(VLOOKUP(J93,'KAYIT LİSTESİ'!$B$4:$H$1044,5,0)),"",(VLOOKUP(J93,'KAYIT LİSTESİ'!$B$4:$H$1044,5,0)))</f>
        <v>HÜMEYRA PEKTAŞ (F)</v>
      </c>
      <c r="N93" s="182" t="str">
        <f>IF(ISERROR(VLOOKUP(J93,'KAYIT LİSTESİ'!$B$4:$H$1044,6,0)),"",(VLOOKUP(J93,'KAYIT LİSTESİ'!$B$4:$H$1044,6,0)))</f>
        <v>BEŞİRLİ İMKB ORTAOKULU</v>
      </c>
      <c r="O93" s="215"/>
    </row>
    <row r="94" spans="1:15" ht="26.25" customHeight="1">
      <c r="A94" s="17">
        <v>1</v>
      </c>
      <c r="B94" s="18" t="s">
        <v>377</v>
      </c>
      <c r="C94" s="19" t="str">
        <f>IF(ISERROR(VLOOKUP(B94,'KAYIT LİSTESİ'!$B$4:$H$1044,2,0)),"",(VLOOKUP(B94,'KAYIT LİSTESİ'!$B$4:$H$1044,2,0)))</f>
        <v/>
      </c>
      <c r="D94" s="20" t="str">
        <f>IF(ISERROR(VLOOKUP(B94,'KAYIT LİSTESİ'!$B$4:$H$1044,4,0)),"",(VLOOKUP(B94,'KAYIT LİSTESİ'!$B$4:$H$1044,4,0)))</f>
        <v/>
      </c>
      <c r="E94" s="43" t="str">
        <f>IF(ISERROR(VLOOKUP(B94,'KAYIT LİSTESİ'!$B$4:$H$1044,5,0)),"",(VLOOKUP(B94,'KAYIT LİSTESİ'!$B$4:$H$1044,5,0)))</f>
        <v/>
      </c>
      <c r="F94" s="43" t="str">
        <f>IF(ISERROR(VLOOKUP(B94,'KAYIT LİSTESİ'!$B$4:$H$1044,6,0)),"",(VLOOKUP(B94,'KAYIT LİSTESİ'!$B$4:$H$1044,6,0)))</f>
        <v/>
      </c>
      <c r="G94" s="21"/>
      <c r="H94" s="238"/>
      <c r="I94" s="82">
        <v>18</v>
      </c>
      <c r="J94" s="83" t="s">
        <v>447</v>
      </c>
      <c r="K94" s="84">
        <f>IF(ISERROR(VLOOKUP(J94,'KAYIT LİSTESİ'!$B$4:$H$1044,2,0)),"",(VLOOKUP(J94,'KAYIT LİSTESİ'!$B$4:$H$1044,2,0)))</f>
        <v>0</v>
      </c>
      <c r="L94" s="85">
        <f>IF(ISERROR(VLOOKUP(J94,'KAYIT LİSTESİ'!$B$4:$H$1044,4,0)),"",(VLOOKUP(J94,'KAYIT LİSTESİ'!$B$4:$H$1044,4,0)))</f>
        <v>36532</v>
      </c>
      <c r="M94" s="182" t="str">
        <f>IF(ISERROR(VLOOKUP(J94,'KAYIT LİSTESİ'!$B$4:$H$1044,5,0)),"",(VLOOKUP(J94,'KAYIT LİSTESİ'!$B$4:$H$1044,5,0)))</f>
        <v>SELİNAY ÇAKIBEY (F)</v>
      </c>
      <c r="N94" s="182" t="str">
        <f>IF(ISERROR(VLOOKUP(J94,'KAYIT LİSTESİ'!$B$4:$H$1044,6,0)),"",(VLOOKUP(J94,'KAYIT LİSTESİ'!$B$4:$H$1044,6,0)))</f>
        <v>KANUNİ SÜLEYMAN ORTAOKULU</v>
      </c>
      <c r="O94" s="215"/>
    </row>
    <row r="95" spans="1:15" ht="26.25" customHeight="1">
      <c r="A95" s="17">
        <v>2</v>
      </c>
      <c r="B95" s="18" t="s">
        <v>378</v>
      </c>
      <c r="C95" s="19" t="str">
        <f>IF(ISERROR(VLOOKUP(B95,'KAYIT LİSTESİ'!$B$4:$H$1044,2,0)),"",(VLOOKUP(B95,'KAYIT LİSTESİ'!$B$4:$H$1044,2,0)))</f>
        <v/>
      </c>
      <c r="D95" s="20" t="str">
        <f>IF(ISERROR(VLOOKUP(B95,'KAYIT LİSTESİ'!$B$4:$H$1044,4,0)),"",(VLOOKUP(B95,'KAYIT LİSTESİ'!$B$4:$H$1044,4,0)))</f>
        <v/>
      </c>
      <c r="E95" s="43" t="str">
        <f>IF(ISERROR(VLOOKUP(B95,'KAYIT LİSTESİ'!$B$4:$H$1044,5,0)),"",(VLOOKUP(B95,'KAYIT LİSTESİ'!$B$4:$H$1044,5,0)))</f>
        <v/>
      </c>
      <c r="F95" s="43" t="str">
        <f>IF(ISERROR(VLOOKUP(B95,'KAYIT LİSTESİ'!$B$4:$H$1044,6,0)),"",(VLOOKUP(B95,'KAYIT LİSTESİ'!$B$4:$H$1044,6,0)))</f>
        <v/>
      </c>
      <c r="G95" s="21"/>
      <c r="H95" s="238"/>
      <c r="I95" s="82">
        <v>19</v>
      </c>
      <c r="J95" s="83" t="s">
        <v>448</v>
      </c>
      <c r="K95" s="84">
        <f>IF(ISERROR(VLOOKUP(J95,'KAYIT LİSTESİ'!$B$4:$H$1044,2,0)),"",(VLOOKUP(J95,'KAYIT LİSTESİ'!$B$4:$H$1044,2,0)))</f>
        <v>0</v>
      </c>
      <c r="L95" s="85" t="str">
        <f>IF(ISERROR(VLOOKUP(J95,'KAYIT LİSTESİ'!$B$4:$H$1044,4,0)),"",(VLOOKUP(J95,'KAYIT LİSTESİ'!$B$4:$H$1044,4,0)))</f>
        <v>-</v>
      </c>
      <c r="M95" s="182" t="str">
        <f>IF(ISERROR(VLOOKUP(J95,'KAYIT LİSTESİ'!$B$4:$H$1044,5,0)),"",(VLOOKUP(J95,'KAYIT LİSTESİ'!$B$4:$H$1044,5,0)))</f>
        <v>SERPİL ÇELİK (F)</v>
      </c>
      <c r="N95" s="182" t="str">
        <f>IF(ISERROR(VLOOKUP(J95,'KAYIT LİSTESİ'!$B$4:$H$1044,6,0)),"",(VLOOKUP(J95,'KAYIT LİSTESİ'!$B$4:$H$1044,6,0)))</f>
        <v>GAZİ GÜNDÜZALP ORTAOKULU</v>
      </c>
      <c r="O95" s="215"/>
    </row>
    <row r="96" spans="1:15" ht="26.25" customHeight="1">
      <c r="A96" s="17">
        <v>3</v>
      </c>
      <c r="B96" s="18" t="s">
        <v>379</v>
      </c>
      <c r="C96" s="19" t="str">
        <f>IF(ISERROR(VLOOKUP(B96,'KAYIT LİSTESİ'!$B$4:$H$1044,2,0)),"",(VLOOKUP(B96,'KAYIT LİSTESİ'!$B$4:$H$1044,2,0)))</f>
        <v/>
      </c>
      <c r="D96" s="20" t="str">
        <f>IF(ISERROR(VLOOKUP(B96,'KAYIT LİSTESİ'!$B$4:$H$1044,4,0)),"",(VLOOKUP(B96,'KAYIT LİSTESİ'!$B$4:$H$1044,4,0)))</f>
        <v/>
      </c>
      <c r="E96" s="43" t="str">
        <f>IF(ISERROR(VLOOKUP(B96,'KAYIT LİSTESİ'!$B$4:$H$1044,5,0)),"",(VLOOKUP(B96,'KAYIT LİSTESİ'!$B$4:$H$1044,5,0)))</f>
        <v/>
      </c>
      <c r="F96" s="43" t="str">
        <f>IF(ISERROR(VLOOKUP(B96,'KAYIT LİSTESİ'!$B$4:$H$1044,6,0)),"",(VLOOKUP(B96,'KAYIT LİSTESİ'!$B$4:$H$1044,6,0)))</f>
        <v/>
      </c>
      <c r="G96" s="21"/>
      <c r="H96" s="238"/>
      <c r="I96" s="82">
        <v>20</v>
      </c>
      <c r="J96" s="83" t="s">
        <v>449</v>
      </c>
      <c r="K96" s="84">
        <f>IF(ISERROR(VLOOKUP(J96,'KAYIT LİSTESİ'!$B$4:$H$1044,2,0)),"",(VLOOKUP(J96,'KAYIT LİSTESİ'!$B$4:$H$1044,2,0)))</f>
        <v>0</v>
      </c>
      <c r="L96" s="85">
        <f>IF(ISERROR(VLOOKUP(J96,'KAYIT LİSTESİ'!$B$4:$H$1044,4,0)),"",(VLOOKUP(J96,'KAYIT LİSTESİ'!$B$4:$H$1044,4,0)))</f>
        <v>36766</v>
      </c>
      <c r="M96" s="182" t="str">
        <f>IF(ISERROR(VLOOKUP(J96,'KAYIT LİSTESİ'!$B$4:$H$1044,5,0)),"",(VLOOKUP(J96,'KAYIT LİSTESİ'!$B$4:$H$1044,5,0)))</f>
        <v>DİLARA KÖSE (F)</v>
      </c>
      <c r="N96" s="182" t="str">
        <f>IF(ISERROR(VLOOKUP(J96,'KAYIT LİSTESİ'!$B$4:$H$1044,6,0)),"",(VLOOKUP(J96,'KAYIT LİSTESİ'!$B$4:$H$1044,6,0)))</f>
        <v>AKÇAABAT M. SELAMİ YARDIM ORTAOKULU</v>
      </c>
      <c r="O96" s="215"/>
    </row>
    <row r="97" spans="1:15" ht="26.25" customHeight="1">
      <c r="A97" s="17">
        <v>4</v>
      </c>
      <c r="B97" s="18" t="s">
        <v>380</v>
      </c>
      <c r="C97" s="19" t="str">
        <f>IF(ISERROR(VLOOKUP(B97,'KAYIT LİSTESİ'!$B$4:$H$1044,2,0)),"",(VLOOKUP(B97,'KAYIT LİSTESİ'!$B$4:$H$1044,2,0)))</f>
        <v/>
      </c>
      <c r="D97" s="20" t="str">
        <f>IF(ISERROR(VLOOKUP(B97,'KAYIT LİSTESİ'!$B$4:$H$1044,4,0)),"",(VLOOKUP(B97,'KAYIT LİSTESİ'!$B$4:$H$1044,4,0)))</f>
        <v/>
      </c>
      <c r="E97" s="43" t="str">
        <f>IF(ISERROR(VLOOKUP(B97,'KAYIT LİSTESİ'!$B$4:$H$1044,5,0)),"",(VLOOKUP(B97,'KAYIT LİSTESİ'!$B$4:$H$1044,5,0)))</f>
        <v/>
      </c>
      <c r="F97" s="43" t="str">
        <f>IF(ISERROR(VLOOKUP(B97,'KAYIT LİSTESİ'!$B$4:$H$1044,6,0)),"",(VLOOKUP(B97,'KAYIT LİSTESİ'!$B$4:$H$1044,6,0)))</f>
        <v/>
      </c>
      <c r="G97" s="21"/>
      <c r="H97" s="238"/>
      <c r="I97" s="82">
        <v>21</v>
      </c>
      <c r="J97" s="83" t="s">
        <v>450</v>
      </c>
      <c r="K97" s="84">
        <f>IF(ISERROR(VLOOKUP(J97,'KAYIT LİSTESİ'!$B$4:$H$1044,2,0)),"",(VLOOKUP(J97,'KAYIT LİSTESİ'!$B$4:$H$1044,2,0)))</f>
        <v>0</v>
      </c>
      <c r="L97" s="85">
        <f>IF(ISERROR(VLOOKUP(J97,'KAYIT LİSTESİ'!$B$4:$H$1044,4,0)),"",(VLOOKUP(J97,'KAYIT LİSTESİ'!$B$4:$H$1044,4,0)))</f>
        <v>36916</v>
      </c>
      <c r="M97" s="182" t="str">
        <f>IF(ISERROR(VLOOKUP(J97,'KAYIT LİSTESİ'!$B$4:$H$1044,5,0)),"",(VLOOKUP(J97,'KAYIT LİSTESİ'!$B$4:$H$1044,5,0)))</f>
        <v>MÜNEVVER HANCI (F)</v>
      </c>
      <c r="N97" s="182" t="str">
        <f>IF(ISERROR(VLOOKUP(J97,'KAYIT LİSTESİ'!$B$4:$H$1044,6,0)),"",(VLOOKUP(J97,'KAYIT LİSTESİ'!$B$4:$H$1044,6,0)))</f>
        <v>ŞEHİTLER ORTAOKULU</v>
      </c>
      <c r="O97" s="215"/>
    </row>
    <row r="98" spans="1:15" ht="26.25" customHeight="1">
      <c r="A98" s="17">
        <v>5</v>
      </c>
      <c r="B98" s="18" t="s">
        <v>381</v>
      </c>
      <c r="C98" s="19" t="str">
        <f>IF(ISERROR(VLOOKUP(B98,'KAYIT LİSTESİ'!$B$4:$H$1044,2,0)),"",(VLOOKUP(B98,'KAYIT LİSTESİ'!$B$4:$H$1044,2,0)))</f>
        <v/>
      </c>
      <c r="D98" s="20" t="str">
        <f>IF(ISERROR(VLOOKUP(B98,'KAYIT LİSTESİ'!$B$4:$H$1044,4,0)),"",(VLOOKUP(B98,'KAYIT LİSTESİ'!$B$4:$H$1044,4,0)))</f>
        <v/>
      </c>
      <c r="E98" s="43" t="str">
        <f>IF(ISERROR(VLOOKUP(B98,'KAYIT LİSTESİ'!$B$4:$H$1044,5,0)),"",(VLOOKUP(B98,'KAYIT LİSTESİ'!$B$4:$H$1044,5,0)))</f>
        <v/>
      </c>
      <c r="F98" s="43" t="str">
        <f>IF(ISERROR(VLOOKUP(B98,'KAYIT LİSTESİ'!$B$4:$H$1044,6,0)),"",(VLOOKUP(B98,'KAYIT LİSTESİ'!$B$4:$H$1044,6,0)))</f>
        <v/>
      </c>
      <c r="G98" s="21"/>
      <c r="H98" s="238"/>
      <c r="I98" s="82">
        <v>22</v>
      </c>
      <c r="J98" s="83" t="s">
        <v>451</v>
      </c>
      <c r="K98" s="84" t="str">
        <f>IF(ISERROR(VLOOKUP(J98,'KAYIT LİSTESİ'!$B$4:$H$1044,2,0)),"",(VLOOKUP(J98,'KAYIT LİSTESİ'!$B$4:$H$1044,2,0)))</f>
        <v/>
      </c>
      <c r="L98" s="85" t="str">
        <f>IF(ISERROR(VLOOKUP(J98,'KAYIT LİSTESİ'!$B$4:$H$1044,4,0)),"",(VLOOKUP(J98,'KAYIT LİSTESİ'!$B$4:$H$1044,4,0)))</f>
        <v/>
      </c>
      <c r="M98" s="182" t="str">
        <f>IF(ISERROR(VLOOKUP(J98,'KAYIT LİSTESİ'!$B$4:$H$1044,5,0)),"",(VLOOKUP(J98,'KAYIT LİSTESİ'!$B$4:$H$1044,5,0)))</f>
        <v/>
      </c>
      <c r="N98" s="182" t="str">
        <f>IF(ISERROR(VLOOKUP(J98,'KAYIT LİSTESİ'!$B$4:$H$1044,6,0)),"",(VLOOKUP(J98,'KAYIT LİSTESİ'!$B$4:$H$1044,6,0)))</f>
        <v/>
      </c>
      <c r="O98" s="215"/>
    </row>
    <row r="99" spans="1:15" ht="26.25" customHeight="1">
      <c r="A99" s="17">
        <v>6</v>
      </c>
      <c r="B99" s="18" t="s">
        <v>382</v>
      </c>
      <c r="C99" s="19" t="str">
        <f>IF(ISERROR(VLOOKUP(B99,'KAYIT LİSTESİ'!$B$4:$H$1044,2,0)),"",(VLOOKUP(B99,'KAYIT LİSTESİ'!$B$4:$H$1044,2,0)))</f>
        <v/>
      </c>
      <c r="D99" s="20" t="str">
        <f>IF(ISERROR(VLOOKUP(B99,'KAYIT LİSTESİ'!$B$4:$H$1044,4,0)),"",(VLOOKUP(B99,'KAYIT LİSTESİ'!$B$4:$H$1044,4,0)))</f>
        <v/>
      </c>
      <c r="E99" s="43" t="str">
        <f>IF(ISERROR(VLOOKUP(B99,'KAYIT LİSTESİ'!$B$4:$H$1044,5,0)),"",(VLOOKUP(B99,'KAYIT LİSTESİ'!$B$4:$H$1044,5,0)))</f>
        <v/>
      </c>
      <c r="F99" s="43" t="str">
        <f>IF(ISERROR(VLOOKUP(B99,'KAYIT LİSTESİ'!$B$4:$H$1044,6,0)),"",(VLOOKUP(B99,'KAYIT LİSTESİ'!$B$4:$H$1044,6,0)))</f>
        <v/>
      </c>
      <c r="G99" s="21"/>
      <c r="H99" s="238"/>
      <c r="I99" s="82">
        <v>23</v>
      </c>
      <c r="J99" s="83" t="s">
        <v>452</v>
      </c>
      <c r="K99" s="84" t="str">
        <f>IF(ISERROR(VLOOKUP(J99,'KAYIT LİSTESİ'!$B$4:$H$1044,2,0)),"",(VLOOKUP(J99,'KAYIT LİSTESİ'!$B$4:$H$1044,2,0)))</f>
        <v/>
      </c>
      <c r="L99" s="85" t="str">
        <f>IF(ISERROR(VLOOKUP(J99,'KAYIT LİSTESİ'!$B$4:$H$1044,4,0)),"",(VLOOKUP(J99,'KAYIT LİSTESİ'!$B$4:$H$1044,4,0)))</f>
        <v/>
      </c>
      <c r="M99" s="182" t="str">
        <f>IF(ISERROR(VLOOKUP(J99,'KAYIT LİSTESİ'!$B$4:$H$1044,5,0)),"",(VLOOKUP(J99,'KAYIT LİSTESİ'!$B$4:$H$1044,5,0)))</f>
        <v/>
      </c>
      <c r="N99" s="182" t="str">
        <f>IF(ISERROR(VLOOKUP(J99,'KAYIT LİSTESİ'!$B$4:$H$1044,6,0)),"",(VLOOKUP(J99,'KAYIT LİSTESİ'!$B$4:$H$1044,6,0)))</f>
        <v/>
      </c>
      <c r="O99" s="215"/>
    </row>
    <row r="100" spans="1:15" ht="26.25" customHeight="1">
      <c r="A100" s="17">
        <v>7</v>
      </c>
      <c r="B100" s="18" t="s">
        <v>383</v>
      </c>
      <c r="C100" s="19" t="str">
        <f>IF(ISERROR(VLOOKUP(B100,'KAYIT LİSTESİ'!$B$4:$H$1044,2,0)),"",(VLOOKUP(B100,'KAYIT LİSTESİ'!$B$4:$H$1044,2,0)))</f>
        <v/>
      </c>
      <c r="D100" s="20" t="str">
        <f>IF(ISERROR(VLOOKUP(B100,'KAYIT LİSTESİ'!$B$4:$H$1044,4,0)),"",(VLOOKUP(B100,'KAYIT LİSTESİ'!$B$4:$H$1044,4,0)))</f>
        <v/>
      </c>
      <c r="E100" s="43" t="str">
        <f>IF(ISERROR(VLOOKUP(B100,'KAYIT LİSTESİ'!$B$4:$H$1044,5,0)),"",(VLOOKUP(B100,'KAYIT LİSTESİ'!$B$4:$H$1044,5,0)))</f>
        <v/>
      </c>
      <c r="F100" s="43" t="str">
        <f>IF(ISERROR(VLOOKUP(B100,'KAYIT LİSTESİ'!$B$4:$H$1044,6,0)),"",(VLOOKUP(B100,'KAYIT LİSTESİ'!$B$4:$H$1044,6,0)))</f>
        <v/>
      </c>
      <c r="G100" s="21"/>
      <c r="H100" s="238"/>
      <c r="I100" s="82">
        <v>24</v>
      </c>
      <c r="J100" s="83" t="s">
        <v>453</v>
      </c>
      <c r="K100" s="84" t="str">
        <f>IF(ISERROR(VLOOKUP(J100,'KAYIT LİSTESİ'!$B$4:$H$1044,2,0)),"",(VLOOKUP(J100,'KAYIT LİSTESİ'!$B$4:$H$1044,2,0)))</f>
        <v/>
      </c>
      <c r="L100" s="85" t="str">
        <f>IF(ISERROR(VLOOKUP(J100,'KAYIT LİSTESİ'!$B$4:$H$1044,4,0)),"",(VLOOKUP(J100,'KAYIT LİSTESİ'!$B$4:$H$1044,4,0)))</f>
        <v/>
      </c>
      <c r="M100" s="182" t="str">
        <f>IF(ISERROR(VLOOKUP(J100,'KAYIT LİSTESİ'!$B$4:$H$1044,5,0)),"",(VLOOKUP(J100,'KAYIT LİSTESİ'!$B$4:$H$1044,5,0)))</f>
        <v/>
      </c>
      <c r="N100" s="182" t="str">
        <f>IF(ISERROR(VLOOKUP(J100,'KAYIT LİSTESİ'!$B$4:$H$1044,6,0)),"",(VLOOKUP(J100,'KAYIT LİSTESİ'!$B$4:$H$1044,6,0)))</f>
        <v/>
      </c>
      <c r="O100" s="215"/>
    </row>
    <row r="101" spans="1:15" ht="26.25" customHeight="1">
      <c r="A101" s="17">
        <v>8</v>
      </c>
      <c r="B101" s="18" t="s">
        <v>384</v>
      </c>
      <c r="C101" s="19" t="str">
        <f>IF(ISERROR(VLOOKUP(B101,'KAYIT LİSTESİ'!$B$4:$H$1044,2,0)),"",(VLOOKUP(B101,'KAYIT LİSTESİ'!$B$4:$H$1044,2,0)))</f>
        <v/>
      </c>
      <c r="D101" s="20" t="str">
        <f>IF(ISERROR(VLOOKUP(B101,'KAYIT LİSTESİ'!$B$4:$H$1044,4,0)),"",(VLOOKUP(B101,'KAYIT LİSTESİ'!$B$4:$H$1044,4,0)))</f>
        <v/>
      </c>
      <c r="E101" s="43" t="str">
        <f>IF(ISERROR(VLOOKUP(B101,'KAYIT LİSTESİ'!$B$4:$H$1044,5,0)),"",(VLOOKUP(B101,'KAYIT LİSTESİ'!$B$4:$H$1044,5,0)))</f>
        <v/>
      </c>
      <c r="F101" s="43" t="str">
        <f>IF(ISERROR(VLOOKUP(B101,'KAYIT LİSTESİ'!$B$4:$H$1044,6,0)),"",(VLOOKUP(B101,'KAYIT LİSTESİ'!$B$4:$H$1044,6,0)))</f>
        <v/>
      </c>
      <c r="G101" s="21"/>
      <c r="H101" s="238"/>
      <c r="I101" s="82">
        <v>25</v>
      </c>
      <c r="J101" s="83" t="s">
        <v>454</v>
      </c>
      <c r="K101" s="84" t="str">
        <f>IF(ISERROR(VLOOKUP(J101,'KAYIT LİSTESİ'!$B$4:$H$1044,2,0)),"",(VLOOKUP(J101,'KAYIT LİSTESİ'!$B$4:$H$1044,2,0)))</f>
        <v/>
      </c>
      <c r="L101" s="85" t="str">
        <f>IF(ISERROR(VLOOKUP(J101,'KAYIT LİSTESİ'!$B$4:$H$1044,4,0)),"",(VLOOKUP(J101,'KAYIT LİSTESİ'!$B$4:$H$1044,4,0)))</f>
        <v/>
      </c>
      <c r="M101" s="182" t="str">
        <f>IF(ISERROR(VLOOKUP(J101,'KAYIT LİSTESİ'!$B$4:$H$1044,5,0)),"",(VLOOKUP(J101,'KAYIT LİSTESİ'!$B$4:$H$1044,5,0)))</f>
        <v/>
      </c>
      <c r="N101" s="182" t="str">
        <f>IF(ISERROR(VLOOKUP(J101,'KAYIT LİSTESİ'!$B$4:$H$1044,6,0)),"",(VLOOKUP(J101,'KAYIT LİSTESİ'!$B$4:$H$1044,6,0)))</f>
        <v/>
      </c>
      <c r="O101" s="215"/>
    </row>
    <row r="102" spans="1:15" ht="26.25" customHeight="1">
      <c r="A102" s="245"/>
      <c r="B102" s="246"/>
      <c r="C102" s="247"/>
      <c r="D102" s="248"/>
      <c r="E102" s="249"/>
      <c r="F102" s="249"/>
      <c r="G102" s="236"/>
      <c r="H102" s="250"/>
      <c r="I102" s="82">
        <v>26</v>
      </c>
      <c r="J102" s="83" t="s">
        <v>455</v>
      </c>
      <c r="K102" s="84" t="str">
        <f>IF(ISERROR(VLOOKUP(J102,'KAYIT LİSTESİ'!$B$4:$H$1044,2,0)),"",(VLOOKUP(J102,'KAYIT LİSTESİ'!$B$4:$H$1044,2,0)))</f>
        <v/>
      </c>
      <c r="L102" s="85" t="str">
        <f>IF(ISERROR(VLOOKUP(J102,'KAYIT LİSTESİ'!$B$4:$H$1044,4,0)),"",(VLOOKUP(J102,'KAYIT LİSTESİ'!$B$4:$H$1044,4,0)))</f>
        <v/>
      </c>
      <c r="M102" s="182" t="str">
        <f>IF(ISERROR(VLOOKUP(J102,'KAYIT LİSTESİ'!$B$4:$H$1044,5,0)),"",(VLOOKUP(J102,'KAYIT LİSTESİ'!$B$4:$H$1044,5,0)))</f>
        <v/>
      </c>
      <c r="N102" s="182" t="str">
        <f>IF(ISERROR(VLOOKUP(J102,'KAYIT LİSTESİ'!$B$4:$H$1044,6,0)),"",(VLOOKUP(J102,'KAYIT LİSTESİ'!$B$4:$H$1044,6,0)))</f>
        <v/>
      </c>
      <c r="O102" s="215"/>
    </row>
    <row r="103" spans="1:15" ht="26.25" customHeight="1">
      <c r="A103" s="245"/>
      <c r="B103" s="246"/>
      <c r="C103" s="247"/>
      <c r="D103" s="248"/>
      <c r="E103" s="249"/>
      <c r="F103" s="249"/>
      <c r="G103" s="236"/>
      <c r="H103" s="250"/>
      <c r="I103" s="82">
        <v>27</v>
      </c>
      <c r="J103" s="83" t="s">
        <v>456</v>
      </c>
      <c r="K103" s="84" t="str">
        <f>IF(ISERROR(VLOOKUP(J103,'KAYIT LİSTESİ'!$B$4:$H$1044,2,0)),"",(VLOOKUP(J103,'KAYIT LİSTESİ'!$B$4:$H$1044,2,0)))</f>
        <v/>
      </c>
      <c r="L103" s="85" t="str">
        <f>IF(ISERROR(VLOOKUP(J103,'KAYIT LİSTESİ'!$B$4:$H$1044,4,0)),"",(VLOOKUP(J103,'KAYIT LİSTESİ'!$B$4:$H$1044,4,0)))</f>
        <v/>
      </c>
      <c r="M103" s="182" t="str">
        <f>IF(ISERROR(VLOOKUP(J103,'KAYIT LİSTESİ'!$B$4:$H$1044,5,0)),"",(VLOOKUP(J103,'KAYIT LİSTESİ'!$B$4:$H$1044,5,0)))</f>
        <v/>
      </c>
      <c r="N103" s="182" t="str">
        <f>IF(ISERROR(VLOOKUP(J103,'KAYIT LİSTESİ'!$B$4:$H$1044,6,0)),"",(VLOOKUP(J103,'KAYIT LİSTESİ'!$B$4:$H$1044,6,0)))</f>
        <v/>
      </c>
      <c r="O103" s="215"/>
    </row>
    <row r="104" spans="1:15" ht="26.25" customHeight="1">
      <c r="A104" s="245"/>
      <c r="B104" s="246"/>
      <c r="C104" s="247"/>
      <c r="D104" s="248"/>
      <c r="E104" s="249"/>
      <c r="F104" s="249"/>
      <c r="G104" s="236"/>
      <c r="H104" s="250"/>
      <c r="I104" s="82">
        <v>28</v>
      </c>
      <c r="J104" s="83" t="s">
        <v>457</v>
      </c>
      <c r="K104" s="84" t="str">
        <f>IF(ISERROR(VLOOKUP(J104,'KAYIT LİSTESİ'!$B$4:$H$1044,2,0)),"",(VLOOKUP(J104,'KAYIT LİSTESİ'!$B$4:$H$1044,2,0)))</f>
        <v/>
      </c>
      <c r="L104" s="85" t="str">
        <f>IF(ISERROR(VLOOKUP(J104,'KAYIT LİSTESİ'!$B$4:$H$1044,4,0)),"",(VLOOKUP(J104,'KAYIT LİSTESİ'!$B$4:$H$1044,4,0)))</f>
        <v/>
      </c>
      <c r="M104" s="182" t="str">
        <f>IF(ISERROR(VLOOKUP(J104,'KAYIT LİSTESİ'!$B$4:$H$1044,5,0)),"",(VLOOKUP(J104,'KAYIT LİSTESİ'!$B$4:$H$1044,5,0)))</f>
        <v/>
      </c>
      <c r="N104" s="182" t="str">
        <f>IF(ISERROR(VLOOKUP(J104,'KAYIT LİSTESİ'!$B$4:$H$1044,6,0)),"",(VLOOKUP(J104,'KAYIT LİSTESİ'!$B$4:$H$1044,6,0)))</f>
        <v/>
      </c>
      <c r="O104" s="215"/>
    </row>
    <row r="105" spans="1:15" ht="26.25" customHeight="1">
      <c r="A105" s="245"/>
      <c r="B105" s="246"/>
      <c r="C105" s="247"/>
      <c r="D105" s="248"/>
      <c r="E105" s="249"/>
      <c r="F105" s="249"/>
      <c r="G105" s="236"/>
      <c r="H105" s="250"/>
      <c r="I105" s="82">
        <v>29</v>
      </c>
      <c r="J105" s="83" t="s">
        <v>458</v>
      </c>
      <c r="K105" s="84" t="str">
        <f>IF(ISERROR(VLOOKUP(J105,'KAYIT LİSTESİ'!$B$4:$H$1044,2,0)),"",(VLOOKUP(J105,'KAYIT LİSTESİ'!$B$4:$H$1044,2,0)))</f>
        <v/>
      </c>
      <c r="L105" s="85" t="str">
        <f>IF(ISERROR(VLOOKUP(J105,'KAYIT LİSTESİ'!$B$4:$H$1044,4,0)),"",(VLOOKUP(J105,'KAYIT LİSTESİ'!$B$4:$H$1044,4,0)))</f>
        <v/>
      </c>
      <c r="M105" s="182" t="str">
        <f>IF(ISERROR(VLOOKUP(J105,'KAYIT LİSTESİ'!$B$4:$H$1044,5,0)),"",(VLOOKUP(J105,'KAYIT LİSTESİ'!$B$4:$H$1044,5,0)))</f>
        <v/>
      </c>
      <c r="N105" s="182" t="str">
        <f>IF(ISERROR(VLOOKUP(J105,'KAYIT LİSTESİ'!$B$4:$H$1044,6,0)),"",(VLOOKUP(J105,'KAYIT LİSTESİ'!$B$4:$H$1044,6,0)))</f>
        <v/>
      </c>
      <c r="O105" s="215"/>
    </row>
    <row r="106" spans="1:15" ht="26.25" customHeight="1">
      <c r="A106" s="245"/>
      <c r="B106" s="246"/>
      <c r="C106" s="247"/>
      <c r="D106" s="248"/>
      <c r="E106" s="249"/>
      <c r="F106" s="249"/>
      <c r="G106" s="236"/>
      <c r="H106" s="250"/>
      <c r="I106" s="82">
        <v>30</v>
      </c>
      <c r="J106" s="83" t="s">
        <v>459</v>
      </c>
      <c r="K106" s="84" t="str">
        <f>IF(ISERROR(VLOOKUP(J106,'KAYIT LİSTESİ'!$B$4:$H$1044,2,0)),"",(VLOOKUP(J106,'KAYIT LİSTESİ'!$B$4:$H$1044,2,0)))</f>
        <v/>
      </c>
      <c r="L106" s="85" t="str">
        <f>IF(ISERROR(VLOOKUP(J106,'KAYIT LİSTESİ'!$B$4:$H$1044,4,0)),"",(VLOOKUP(J106,'KAYIT LİSTESİ'!$B$4:$H$1044,4,0)))</f>
        <v/>
      </c>
      <c r="M106" s="182" t="str">
        <f>IF(ISERROR(VLOOKUP(J106,'KAYIT LİSTESİ'!$B$4:$H$1044,5,0)),"",(VLOOKUP(J106,'KAYIT LİSTESİ'!$B$4:$H$1044,5,0)))</f>
        <v/>
      </c>
      <c r="N106" s="182" t="str">
        <f>IF(ISERROR(VLOOKUP(J106,'KAYIT LİSTESİ'!$B$4:$H$1044,6,0)),"",(VLOOKUP(J106,'KAYIT LİSTESİ'!$B$4:$H$1044,6,0)))</f>
        <v/>
      </c>
      <c r="O106" s="215"/>
    </row>
    <row r="107" spans="1:15" ht="26.25" customHeight="1">
      <c r="A107" s="245"/>
      <c r="B107" s="246"/>
      <c r="C107" s="247"/>
      <c r="D107" s="248"/>
      <c r="E107" s="249"/>
      <c r="F107" s="249"/>
      <c r="G107" s="236"/>
      <c r="H107" s="250"/>
      <c r="I107" s="82">
        <v>31</v>
      </c>
      <c r="J107" s="83" t="s">
        <v>460</v>
      </c>
      <c r="K107" s="84" t="str">
        <f>IF(ISERROR(VLOOKUP(J107,'KAYIT LİSTESİ'!$B$4:$H$1044,2,0)),"",(VLOOKUP(J107,'KAYIT LİSTESİ'!$B$4:$H$1044,2,0)))</f>
        <v/>
      </c>
      <c r="L107" s="85" t="str">
        <f>IF(ISERROR(VLOOKUP(J107,'KAYIT LİSTESİ'!$B$4:$H$1044,4,0)),"",(VLOOKUP(J107,'KAYIT LİSTESİ'!$B$4:$H$1044,4,0)))</f>
        <v/>
      </c>
      <c r="M107" s="182" t="str">
        <f>IF(ISERROR(VLOOKUP(J107,'KAYIT LİSTESİ'!$B$4:$H$1044,5,0)),"",(VLOOKUP(J107,'KAYIT LİSTESİ'!$B$4:$H$1044,5,0)))</f>
        <v/>
      </c>
      <c r="N107" s="182" t="str">
        <f>IF(ISERROR(VLOOKUP(J107,'KAYIT LİSTESİ'!$B$4:$H$1044,6,0)),"",(VLOOKUP(J107,'KAYIT LİSTESİ'!$B$4:$H$1044,6,0)))</f>
        <v/>
      </c>
      <c r="O107" s="215"/>
    </row>
    <row r="108" spans="1:15" ht="26.25" customHeight="1">
      <c r="A108" s="245"/>
      <c r="B108" s="246"/>
      <c r="C108" s="247"/>
      <c r="D108" s="248"/>
      <c r="E108" s="249"/>
      <c r="F108" s="249"/>
      <c r="G108" s="236"/>
      <c r="H108" s="250"/>
      <c r="I108" s="82">
        <v>32</v>
      </c>
      <c r="J108" s="83" t="s">
        <v>461</v>
      </c>
      <c r="K108" s="84" t="str">
        <f>IF(ISERROR(VLOOKUP(J108,'KAYIT LİSTESİ'!$B$4:$H$1044,2,0)),"",(VLOOKUP(J108,'KAYIT LİSTESİ'!$B$4:$H$1044,2,0)))</f>
        <v/>
      </c>
      <c r="L108" s="85" t="str">
        <f>IF(ISERROR(VLOOKUP(J108,'KAYIT LİSTESİ'!$B$4:$H$1044,4,0)),"",(VLOOKUP(J108,'KAYIT LİSTESİ'!$B$4:$H$1044,4,0)))</f>
        <v/>
      </c>
      <c r="M108" s="182" t="str">
        <f>IF(ISERROR(VLOOKUP(J108,'KAYIT LİSTESİ'!$B$4:$H$1044,5,0)),"",(VLOOKUP(J108,'KAYIT LİSTESİ'!$B$4:$H$1044,5,0)))</f>
        <v/>
      </c>
      <c r="N108" s="182" t="str">
        <f>IF(ISERROR(VLOOKUP(J108,'KAYIT LİSTESİ'!$B$4:$H$1044,6,0)),"",(VLOOKUP(J108,'KAYIT LİSTESİ'!$B$4:$H$1044,6,0)))</f>
        <v/>
      </c>
      <c r="O108" s="215"/>
    </row>
    <row r="109" spans="1:15" ht="26.25" customHeight="1">
      <c r="A109" s="245"/>
      <c r="B109" s="246"/>
      <c r="C109" s="247"/>
      <c r="D109" s="248"/>
      <c r="E109" s="249"/>
      <c r="F109" s="249"/>
      <c r="G109" s="236"/>
      <c r="H109" s="250"/>
      <c r="I109" s="82">
        <v>33</v>
      </c>
      <c r="J109" s="83" t="s">
        <v>462</v>
      </c>
      <c r="K109" s="84" t="str">
        <f>IF(ISERROR(VLOOKUP(J109,'KAYIT LİSTESİ'!$B$4:$H$1044,2,0)),"",(VLOOKUP(J109,'KAYIT LİSTESİ'!$B$4:$H$1044,2,0)))</f>
        <v/>
      </c>
      <c r="L109" s="85" t="str">
        <f>IF(ISERROR(VLOOKUP(J109,'KAYIT LİSTESİ'!$B$4:$H$1044,4,0)),"",(VLOOKUP(J109,'KAYIT LİSTESİ'!$B$4:$H$1044,4,0)))</f>
        <v/>
      </c>
      <c r="M109" s="182" t="str">
        <f>IF(ISERROR(VLOOKUP(J109,'KAYIT LİSTESİ'!$B$4:$H$1044,5,0)),"",(VLOOKUP(J109,'KAYIT LİSTESİ'!$B$4:$H$1044,5,0)))</f>
        <v/>
      </c>
      <c r="N109" s="182" t="str">
        <f>IF(ISERROR(VLOOKUP(J109,'KAYIT LİSTESİ'!$B$4:$H$1044,6,0)),"",(VLOOKUP(J109,'KAYIT LİSTESİ'!$B$4:$H$1044,6,0)))</f>
        <v/>
      </c>
      <c r="O109" s="215"/>
    </row>
    <row r="110" spans="1:15" ht="26.25" customHeight="1">
      <c r="A110" s="245"/>
      <c r="B110" s="246"/>
      <c r="C110" s="247"/>
      <c r="D110" s="248"/>
      <c r="E110" s="249"/>
      <c r="F110" s="249"/>
      <c r="G110" s="236"/>
      <c r="H110" s="231"/>
      <c r="I110" s="82">
        <v>34</v>
      </c>
      <c r="J110" s="83" t="s">
        <v>463</v>
      </c>
      <c r="K110" s="84" t="str">
        <f>IF(ISERROR(VLOOKUP(J110,'KAYIT LİSTESİ'!$B$4:$H$1044,2,0)),"",(VLOOKUP(J110,'KAYIT LİSTESİ'!$B$4:$H$1044,2,0)))</f>
        <v/>
      </c>
      <c r="L110" s="85" t="str">
        <f>IF(ISERROR(VLOOKUP(J110,'KAYIT LİSTESİ'!$B$4:$H$1044,4,0)),"",(VLOOKUP(J110,'KAYIT LİSTESİ'!$B$4:$H$1044,4,0)))</f>
        <v/>
      </c>
      <c r="M110" s="182" t="str">
        <f>IF(ISERROR(VLOOKUP(J110,'KAYIT LİSTESİ'!$B$4:$H$1044,5,0)),"",(VLOOKUP(J110,'KAYIT LİSTESİ'!$B$4:$H$1044,5,0)))</f>
        <v/>
      </c>
      <c r="N110" s="182" t="str">
        <f>IF(ISERROR(VLOOKUP(J110,'KAYIT LİSTESİ'!$B$4:$H$1044,6,0)),"",(VLOOKUP(J110,'KAYIT LİSTESİ'!$B$4:$H$1044,6,0)))</f>
        <v/>
      </c>
      <c r="O110" s="215"/>
    </row>
    <row r="111" spans="1:15" ht="26.25" customHeight="1">
      <c r="A111" s="245"/>
      <c r="B111" s="246"/>
      <c r="C111" s="247"/>
      <c r="D111" s="248"/>
      <c r="E111" s="249"/>
      <c r="F111" s="249"/>
      <c r="G111" s="236"/>
      <c r="H111" s="231"/>
      <c r="I111" s="82">
        <v>35</v>
      </c>
      <c r="J111" s="83" t="s">
        <v>464</v>
      </c>
      <c r="K111" s="84" t="str">
        <f>IF(ISERROR(VLOOKUP(J111,'KAYIT LİSTESİ'!$B$4:$H$1044,2,0)),"",(VLOOKUP(J111,'KAYIT LİSTESİ'!$B$4:$H$1044,2,0)))</f>
        <v/>
      </c>
      <c r="L111" s="85" t="str">
        <f>IF(ISERROR(VLOOKUP(J111,'KAYIT LİSTESİ'!$B$4:$H$1044,4,0)),"",(VLOOKUP(J111,'KAYIT LİSTESİ'!$B$4:$H$1044,4,0)))</f>
        <v/>
      </c>
      <c r="M111" s="182" t="str">
        <f>IF(ISERROR(VLOOKUP(J111,'KAYIT LİSTESİ'!$B$4:$H$1044,5,0)),"",(VLOOKUP(J111,'KAYIT LİSTESİ'!$B$4:$H$1044,5,0)))</f>
        <v/>
      </c>
      <c r="N111" s="182" t="str">
        <f>IF(ISERROR(VLOOKUP(J111,'KAYIT LİSTESİ'!$B$4:$H$1044,6,0)),"",(VLOOKUP(J111,'KAYIT LİSTESİ'!$B$4:$H$1044,6,0)))</f>
        <v/>
      </c>
      <c r="O111" s="215"/>
    </row>
    <row r="112" spans="1:15" ht="26.25" customHeight="1">
      <c r="A112" s="245"/>
      <c r="B112" s="246"/>
      <c r="C112" s="247"/>
      <c r="D112" s="248"/>
      <c r="E112" s="249"/>
      <c r="F112" s="249"/>
      <c r="G112" s="236"/>
      <c r="H112" s="231"/>
      <c r="I112" s="82">
        <v>36</v>
      </c>
      <c r="J112" s="83" t="s">
        <v>465</v>
      </c>
      <c r="K112" s="84" t="str">
        <f>IF(ISERROR(VLOOKUP(J112,'KAYIT LİSTESİ'!$B$4:$H$1044,2,0)),"",(VLOOKUP(J112,'KAYIT LİSTESİ'!$B$4:$H$1044,2,0)))</f>
        <v/>
      </c>
      <c r="L112" s="85" t="str">
        <f>IF(ISERROR(VLOOKUP(J112,'KAYIT LİSTESİ'!$B$4:$H$1044,4,0)),"",(VLOOKUP(J112,'KAYIT LİSTESİ'!$B$4:$H$1044,4,0)))</f>
        <v/>
      </c>
      <c r="M112" s="182" t="str">
        <f>IF(ISERROR(VLOOKUP(J112,'KAYIT LİSTESİ'!$B$4:$H$1044,5,0)),"",(VLOOKUP(J112,'KAYIT LİSTESİ'!$B$4:$H$1044,5,0)))</f>
        <v/>
      </c>
      <c r="N112" s="182" t="str">
        <f>IF(ISERROR(VLOOKUP(J112,'KAYIT LİSTESİ'!$B$4:$H$1044,6,0)),"",(VLOOKUP(J112,'KAYIT LİSTESİ'!$B$4:$H$1044,6,0)))</f>
        <v/>
      </c>
      <c r="O112" s="215"/>
    </row>
    <row r="113" spans="1:15" ht="26.25" customHeight="1">
      <c r="A113" s="245"/>
      <c r="B113" s="246"/>
      <c r="C113" s="247"/>
      <c r="D113" s="248"/>
      <c r="E113" s="249"/>
      <c r="F113" s="249"/>
      <c r="G113" s="236"/>
      <c r="H113" s="231"/>
      <c r="I113" s="82">
        <v>37</v>
      </c>
      <c r="J113" s="83" t="s">
        <v>466</v>
      </c>
      <c r="K113" s="84" t="str">
        <f>IF(ISERROR(VLOOKUP(J113,'KAYIT LİSTESİ'!$B$4:$H$1044,2,0)),"",(VLOOKUP(J113,'KAYIT LİSTESİ'!$B$4:$H$1044,2,0)))</f>
        <v/>
      </c>
      <c r="L113" s="85" t="str">
        <f>IF(ISERROR(VLOOKUP(J113,'KAYIT LİSTESİ'!$B$4:$H$1044,4,0)),"",(VLOOKUP(J113,'KAYIT LİSTESİ'!$B$4:$H$1044,4,0)))</f>
        <v/>
      </c>
      <c r="M113" s="182" t="str">
        <f>IF(ISERROR(VLOOKUP(J113,'KAYIT LİSTESİ'!$B$4:$H$1044,5,0)),"",(VLOOKUP(J113,'KAYIT LİSTESİ'!$B$4:$H$1044,5,0)))</f>
        <v/>
      </c>
      <c r="N113" s="182" t="str">
        <f>IF(ISERROR(VLOOKUP(J113,'KAYIT LİSTESİ'!$B$4:$H$1044,6,0)),"",(VLOOKUP(J113,'KAYIT LİSTESİ'!$B$4:$H$1044,6,0)))</f>
        <v/>
      </c>
      <c r="O113" s="215"/>
    </row>
    <row r="114" spans="1:15" ht="26.25" customHeight="1">
      <c r="A114" s="245"/>
      <c r="B114" s="246"/>
      <c r="C114" s="247"/>
      <c r="D114" s="248"/>
      <c r="E114" s="249"/>
      <c r="F114" s="249"/>
      <c r="G114" s="236"/>
      <c r="H114" s="231"/>
      <c r="I114" s="82">
        <v>38</v>
      </c>
      <c r="J114" s="83" t="s">
        <v>467</v>
      </c>
      <c r="K114" s="84" t="str">
        <f>IF(ISERROR(VLOOKUP(J114,'KAYIT LİSTESİ'!$B$4:$H$1044,2,0)),"",(VLOOKUP(J114,'KAYIT LİSTESİ'!$B$4:$H$1044,2,0)))</f>
        <v/>
      </c>
      <c r="L114" s="85" t="str">
        <f>IF(ISERROR(VLOOKUP(J114,'KAYIT LİSTESİ'!$B$4:$H$1044,4,0)),"",(VLOOKUP(J114,'KAYIT LİSTESİ'!$B$4:$H$1044,4,0)))</f>
        <v/>
      </c>
      <c r="M114" s="182" t="str">
        <f>IF(ISERROR(VLOOKUP(J114,'KAYIT LİSTESİ'!$B$4:$H$1044,5,0)),"",(VLOOKUP(J114,'KAYIT LİSTESİ'!$B$4:$H$1044,5,0)))</f>
        <v/>
      </c>
      <c r="N114" s="182" t="str">
        <f>IF(ISERROR(VLOOKUP(J114,'KAYIT LİSTESİ'!$B$4:$H$1044,6,0)),"",(VLOOKUP(J114,'KAYIT LİSTESİ'!$B$4:$H$1044,6,0)))</f>
        <v/>
      </c>
      <c r="O114" s="215"/>
    </row>
    <row r="115" spans="1:15" ht="26.25" customHeight="1">
      <c r="A115" s="245"/>
      <c r="B115" s="246"/>
      <c r="C115" s="247"/>
      <c r="D115" s="248"/>
      <c r="E115" s="249"/>
      <c r="F115" s="249"/>
      <c r="G115" s="236"/>
      <c r="H115" s="231"/>
      <c r="I115" s="82">
        <v>39</v>
      </c>
      <c r="J115" s="83" t="s">
        <v>468</v>
      </c>
      <c r="K115" s="84" t="str">
        <f>IF(ISERROR(VLOOKUP(J115,'KAYIT LİSTESİ'!$B$4:$H$1044,2,0)),"",(VLOOKUP(J115,'KAYIT LİSTESİ'!$B$4:$H$1044,2,0)))</f>
        <v/>
      </c>
      <c r="L115" s="85" t="str">
        <f>IF(ISERROR(VLOOKUP(J115,'KAYIT LİSTESİ'!$B$4:$H$1044,4,0)),"",(VLOOKUP(J115,'KAYIT LİSTESİ'!$B$4:$H$1044,4,0)))</f>
        <v/>
      </c>
      <c r="M115" s="182" t="str">
        <f>IF(ISERROR(VLOOKUP(J115,'KAYIT LİSTESİ'!$B$4:$H$1044,5,0)),"",(VLOOKUP(J115,'KAYIT LİSTESİ'!$B$4:$H$1044,5,0)))</f>
        <v/>
      </c>
      <c r="N115" s="182" t="str">
        <f>IF(ISERROR(VLOOKUP(J115,'KAYIT LİSTESİ'!$B$4:$H$1044,6,0)),"",(VLOOKUP(J115,'KAYIT LİSTESİ'!$B$4:$H$1044,6,0)))</f>
        <v/>
      </c>
      <c r="O115" s="215"/>
    </row>
    <row r="116" spans="1:15" ht="26.25" customHeight="1">
      <c r="A116" s="251"/>
      <c r="B116" s="252"/>
      <c r="C116" s="253"/>
      <c r="D116" s="254"/>
      <c r="E116" s="255"/>
      <c r="F116" s="255"/>
      <c r="G116" s="256"/>
      <c r="H116" s="231"/>
      <c r="I116" s="82">
        <v>40</v>
      </c>
      <c r="J116" s="83" t="s">
        <v>469</v>
      </c>
      <c r="K116" s="84" t="str">
        <f>IF(ISERROR(VLOOKUP(J116,'KAYIT LİSTESİ'!$B$4:$H$1044,2,0)),"",(VLOOKUP(J116,'KAYIT LİSTESİ'!$B$4:$H$1044,2,0)))</f>
        <v/>
      </c>
      <c r="L116" s="85" t="str">
        <f>IF(ISERROR(VLOOKUP(J116,'KAYIT LİSTESİ'!$B$4:$H$1044,4,0)),"",(VLOOKUP(J116,'KAYIT LİSTESİ'!$B$4:$H$1044,4,0)))</f>
        <v/>
      </c>
      <c r="M116" s="182" t="str">
        <f>IF(ISERROR(VLOOKUP(J116,'KAYIT LİSTESİ'!$B$4:$H$1044,5,0)),"",(VLOOKUP(J116,'KAYIT LİSTESİ'!$B$4:$H$1044,5,0)))</f>
        <v/>
      </c>
      <c r="N116" s="182" t="str">
        <f>IF(ISERROR(VLOOKUP(J116,'KAYIT LİSTESİ'!$B$4:$H$1044,6,0)),"",(VLOOKUP(J116,'KAYIT LİSTESİ'!$B$4:$H$1044,6,0)))</f>
        <v/>
      </c>
      <c r="O116" s="215"/>
    </row>
    <row r="117" spans="1:15" ht="26.25" customHeight="1">
      <c r="A117" s="251"/>
      <c r="B117" s="252"/>
      <c r="C117" s="253"/>
      <c r="D117" s="254"/>
      <c r="E117" s="255"/>
      <c r="F117" s="255"/>
      <c r="G117" s="256"/>
      <c r="H117" s="231"/>
      <c r="I117" s="250"/>
      <c r="J117" s="231"/>
      <c r="K117" s="231"/>
      <c r="L117" s="231"/>
      <c r="M117" s="231"/>
      <c r="N117" s="231"/>
      <c r="O117" s="231"/>
    </row>
    <row r="118" spans="1:15" ht="26.25" customHeight="1">
      <c r="A118" s="245"/>
      <c r="B118" s="246"/>
      <c r="C118" s="247"/>
      <c r="D118" s="248"/>
      <c r="E118" s="249"/>
      <c r="F118" s="249"/>
      <c r="G118" s="257"/>
      <c r="H118" s="231"/>
      <c r="I118" s="250"/>
      <c r="J118" s="231"/>
      <c r="K118" s="231"/>
      <c r="L118" s="231"/>
      <c r="M118" s="231"/>
      <c r="N118" s="231"/>
      <c r="O118" s="231"/>
    </row>
    <row r="119" spans="1:15" ht="26.25" customHeight="1">
      <c r="A119" s="669" t="s">
        <v>257</v>
      </c>
      <c r="B119" s="669"/>
      <c r="C119" s="669"/>
      <c r="D119" s="669"/>
      <c r="E119" s="669"/>
      <c r="F119" s="669"/>
      <c r="G119" s="669"/>
      <c r="H119" s="231"/>
      <c r="I119" s="250"/>
      <c r="J119" s="231"/>
      <c r="K119" s="231"/>
      <c r="L119" s="231"/>
      <c r="M119" s="231"/>
      <c r="N119" s="231"/>
      <c r="O119" s="231"/>
    </row>
    <row r="120" spans="1:15" ht="26.25" customHeight="1">
      <c r="A120" s="601" t="s">
        <v>15</v>
      </c>
      <c r="B120" s="602"/>
      <c r="C120" s="602"/>
      <c r="D120" s="602"/>
      <c r="E120" s="602"/>
      <c r="F120" s="602"/>
      <c r="G120" s="602"/>
      <c r="H120" s="231"/>
      <c r="I120" s="250"/>
      <c r="J120" s="231"/>
      <c r="K120" s="231"/>
      <c r="L120" s="231"/>
      <c r="M120" s="231"/>
      <c r="N120" s="231"/>
      <c r="O120" s="231"/>
    </row>
    <row r="121" spans="1:15" ht="26.25" customHeight="1">
      <c r="A121" s="42" t="s">
        <v>11</v>
      </c>
      <c r="B121" s="39" t="s">
        <v>74</v>
      </c>
      <c r="C121" s="39" t="s">
        <v>73</v>
      </c>
      <c r="D121" s="40" t="s">
        <v>12</v>
      </c>
      <c r="E121" s="41" t="s">
        <v>13</v>
      </c>
      <c r="F121" s="41" t="s">
        <v>177</v>
      </c>
      <c r="G121" s="39" t="s">
        <v>253</v>
      </c>
      <c r="H121" s="231"/>
      <c r="I121" s="250"/>
      <c r="J121" s="231"/>
      <c r="K121" s="231"/>
      <c r="L121" s="231"/>
      <c r="M121" s="231"/>
      <c r="N121" s="231"/>
      <c r="O121" s="231"/>
    </row>
    <row r="122" spans="1:15" ht="76.5" customHeight="1">
      <c r="A122" s="58">
        <v>1</v>
      </c>
      <c r="B122" s="211" t="s">
        <v>235</v>
      </c>
      <c r="C122" s="59">
        <f>IF(ISERROR(VLOOKUP(B122,'KAYIT LİSTESİ'!$B$4:$H$1044,2,0)),"",(VLOOKUP(B122,'KAYIT LİSTESİ'!$B$4:$H$1044,2,0)))</f>
        <v>0</v>
      </c>
      <c r="D122" s="108">
        <f>IF(ISERROR(VLOOKUP(B122,'KAYIT LİSTESİ'!$B$4:$H$1044,4,0)),"",(VLOOKUP(B122,'KAYIT LİSTESİ'!$B$4:$H$1044,4,0)))</f>
        <v>36985</v>
      </c>
      <c r="E122" s="212" t="str">
        <f>IF(ISERROR(VLOOKUP(B122,'KAYIT LİSTESİ'!$B$4:$H$1044,5,0)),"",(VLOOKUP(B122,'KAYIT LİSTESİ'!$B$4:$H$1044,5,0)))</f>
        <v>GAMZE BEKTAŞ</v>
      </c>
      <c r="F122" s="212" t="str">
        <f>IF(ISERROR(VLOOKUP(B122,'KAYIT LİSTESİ'!$B$4:$H$1044,6,0)),"",(VLOOKUP(B122,'KAYIT LİSTESİ'!$B$4:$H$1044,6,0)))</f>
        <v>DİYARBAKIR YAHYA KEMAL BEYATLI İ.O</v>
      </c>
      <c r="G122" s="109"/>
      <c r="H122" s="231"/>
      <c r="I122" s="250"/>
      <c r="J122" s="231"/>
      <c r="K122" s="231"/>
      <c r="L122" s="231"/>
      <c r="M122" s="231"/>
      <c r="N122" s="231"/>
      <c r="O122" s="231"/>
    </row>
    <row r="123" spans="1:15" ht="76.5" customHeight="1">
      <c r="A123" s="58">
        <v>2</v>
      </c>
      <c r="B123" s="211" t="s">
        <v>236</v>
      </c>
      <c r="C123" s="59">
        <f>IF(ISERROR(VLOOKUP(B123,'KAYIT LİSTESİ'!$B$4:$H$1044,2,0)),"",(VLOOKUP(B123,'KAYIT LİSTESİ'!$B$4:$H$1044,2,0)))</f>
        <v>0</v>
      </c>
      <c r="D123" s="108">
        <f>IF(ISERROR(VLOOKUP(B123,'KAYIT LİSTESİ'!$B$4:$H$1044,4,0)),"",(VLOOKUP(B123,'KAYIT LİSTESİ'!$B$4:$H$1044,4,0)))</f>
        <v>37093</v>
      </c>
      <c r="E123" s="212" t="str">
        <f>IF(ISERROR(VLOOKUP(B123,'KAYIT LİSTESİ'!$B$4:$H$1044,5,0)),"",(VLOOKUP(B123,'KAYIT LİSTESİ'!$B$4:$H$1044,5,0)))</f>
        <v>BEYZA EFE</v>
      </c>
      <c r="F123" s="212" t="str">
        <f>IF(ISERROR(VLOOKUP(B123,'KAYIT LİSTESİ'!$B$4:$H$1044,6,0)),"",(VLOOKUP(B123,'KAYIT LİSTESİ'!$B$4:$H$1044,6,0)))</f>
        <v>ÇANKIRI-İSMET İNÖNÜ O.O.</v>
      </c>
      <c r="G123" s="109"/>
      <c r="H123" s="231"/>
      <c r="I123" s="250"/>
      <c r="J123" s="231"/>
      <c r="K123" s="231"/>
      <c r="L123" s="231"/>
      <c r="M123" s="231"/>
      <c r="N123" s="231"/>
      <c r="O123" s="231"/>
    </row>
    <row r="124" spans="1:15" ht="76.5" customHeight="1">
      <c r="A124" s="58">
        <v>3</v>
      </c>
      <c r="B124" s="211" t="s">
        <v>237</v>
      </c>
      <c r="C124" s="59">
        <f>IF(ISERROR(VLOOKUP(B124,'KAYIT LİSTESİ'!$B$4:$H$1044,2,0)),"",(VLOOKUP(B124,'KAYIT LİSTESİ'!$B$4:$H$1044,2,0)))</f>
        <v>0</v>
      </c>
      <c r="D124" s="108">
        <f>IF(ISERROR(VLOOKUP(B124,'KAYIT LİSTESİ'!$B$4:$H$1044,4,0)),"",(VLOOKUP(B124,'KAYIT LİSTESİ'!$B$4:$H$1044,4,0)))</f>
        <v>36963</v>
      </c>
      <c r="E124" s="212" t="str">
        <f>IF(ISERROR(VLOOKUP(B124,'KAYIT LİSTESİ'!$B$4:$H$1044,5,0)),"",(VLOOKUP(B124,'KAYIT LİSTESİ'!$B$4:$H$1044,5,0)))</f>
        <v>PINAR ATUK</v>
      </c>
      <c r="F124" s="212" t="str">
        <f>IF(ISERROR(VLOOKUP(B124,'KAYIT LİSTESİ'!$B$4:$H$1044,6,0)),"",(VLOOKUP(B124,'KAYIT LİSTESİ'!$B$4:$H$1044,6,0)))</f>
        <v>İSTANBUL SULTANBEYLİ MEVLANA ORTA OKULU</v>
      </c>
      <c r="G124" s="109"/>
      <c r="H124" s="231"/>
      <c r="I124" s="250"/>
      <c r="J124" s="231"/>
      <c r="K124" s="231"/>
      <c r="L124" s="231"/>
      <c r="M124" s="231"/>
      <c r="N124" s="231"/>
      <c r="O124" s="231"/>
    </row>
    <row r="125" spans="1:15" ht="76.5" customHeight="1">
      <c r="A125" s="58">
        <v>4</v>
      </c>
      <c r="B125" s="211" t="s">
        <v>238</v>
      </c>
      <c r="C125" s="59">
        <f>IF(ISERROR(VLOOKUP(B125,'KAYIT LİSTESİ'!$B$4:$H$1044,2,0)),"",(VLOOKUP(B125,'KAYIT LİSTESİ'!$B$4:$H$1044,2,0)))</f>
        <v>0</v>
      </c>
      <c r="D125" s="108">
        <f>IF(ISERROR(VLOOKUP(B125,'KAYIT LİSTESİ'!$B$4:$H$1044,4,0)),"",(VLOOKUP(B125,'KAYIT LİSTESİ'!$B$4:$H$1044,4,0)))</f>
        <v>36633</v>
      </c>
      <c r="E125" s="212" t="str">
        <f>IF(ISERROR(VLOOKUP(B125,'KAYIT LİSTESİ'!$B$4:$H$1044,5,0)),"",(VLOOKUP(B125,'KAYIT LİSTESİ'!$B$4:$H$1044,5,0)))</f>
        <v>Gülüzar ÇOBANOĞLU</v>
      </c>
      <c r="F125" s="212" t="str">
        <f>IF(ISERROR(VLOOKUP(B125,'KAYIT LİSTESİ'!$B$4:$H$1044,6,0)),"",(VLOOKUP(B125,'KAYIT LİSTESİ'!$B$4:$H$1044,6,0)))</f>
        <v>Giresun Eynesil Şht.Şahin Abanoz Orta Okulu</v>
      </c>
      <c r="G125" s="109"/>
      <c r="H125" s="231"/>
      <c r="I125" s="250"/>
      <c r="J125" s="231"/>
      <c r="K125" s="231"/>
      <c r="L125" s="231"/>
      <c r="M125" s="231"/>
      <c r="N125" s="231"/>
      <c r="O125" s="231"/>
    </row>
    <row r="126" spans="1:15" ht="76.5" customHeight="1">
      <c r="A126" s="58">
        <v>5</v>
      </c>
      <c r="B126" s="211" t="s">
        <v>239</v>
      </c>
      <c r="C126" s="59">
        <f>IF(ISERROR(VLOOKUP(B126,'KAYIT LİSTESİ'!$B$4:$H$1044,2,0)),"",(VLOOKUP(B126,'KAYIT LİSTESİ'!$B$4:$H$1044,2,0)))</f>
        <v>0</v>
      </c>
      <c r="D126" s="108">
        <f>IF(ISERROR(VLOOKUP(B126,'KAYIT LİSTESİ'!$B$4:$H$1044,4,0)),"",(VLOOKUP(B126,'KAYIT LİSTESİ'!$B$4:$H$1044,4,0)))</f>
        <v>36976</v>
      </c>
      <c r="E126" s="212" t="str">
        <f>IF(ISERROR(VLOOKUP(B126,'KAYIT LİSTESİ'!$B$4:$H$1044,5,0)),"",(VLOOKUP(B126,'KAYIT LİSTESİ'!$B$4:$H$1044,5,0)))</f>
        <v>MELİSSA KALE</v>
      </c>
      <c r="F126" s="212" t="str">
        <f>IF(ISERROR(VLOOKUP(B126,'KAYIT LİSTESİ'!$B$4:$H$1044,6,0)),"",(VLOOKUP(B126,'KAYIT LİSTESİ'!$B$4:$H$1044,6,0)))</f>
        <v>MERSİN- SİLİFKE ATATÜRK ORTA OKULU</v>
      </c>
      <c r="G126" s="109"/>
      <c r="H126" s="231"/>
      <c r="I126" s="250"/>
      <c r="J126" s="231"/>
      <c r="K126" s="231"/>
      <c r="L126" s="231"/>
      <c r="M126" s="231"/>
      <c r="N126" s="231"/>
      <c r="O126" s="231"/>
    </row>
    <row r="127" spans="1:15" ht="76.5" customHeight="1">
      <c r="A127" s="58">
        <v>6</v>
      </c>
      <c r="B127" s="211" t="s">
        <v>240</v>
      </c>
      <c r="C127" s="59">
        <f>IF(ISERROR(VLOOKUP(B127,'KAYIT LİSTESİ'!$B$4:$H$1044,2,0)),"",(VLOOKUP(B127,'KAYIT LİSTESİ'!$B$4:$H$1044,2,0)))</f>
        <v>0</v>
      </c>
      <c r="D127" s="108">
        <f>IF(ISERROR(VLOOKUP(B127,'KAYIT LİSTESİ'!$B$4:$H$1044,4,0)),"",(VLOOKUP(B127,'KAYIT LİSTESİ'!$B$4:$H$1044,4,0)))</f>
        <v>36892</v>
      </c>
      <c r="E127" s="212" t="str">
        <f>IF(ISERROR(VLOOKUP(B127,'KAYIT LİSTESİ'!$B$4:$H$1044,5,0)),"",(VLOOKUP(B127,'KAYIT LİSTESİ'!$B$4:$H$1044,5,0)))</f>
        <v>ESRA DİKMENTEPE</v>
      </c>
      <c r="F127" s="212" t="str">
        <f>IF(ISERROR(VLOOKUP(B127,'KAYIT LİSTESİ'!$B$4:$H$1044,6,0)),"",(VLOOKUP(B127,'KAYIT LİSTESİ'!$B$4:$H$1044,6,0)))</f>
        <v>MUĞLA  DALAMAN CUMHURİYET O.O.</v>
      </c>
      <c r="G127" s="109"/>
      <c r="H127" s="231"/>
      <c r="I127" s="250"/>
      <c r="J127" s="231"/>
      <c r="K127" s="231"/>
      <c r="L127" s="231"/>
      <c r="M127" s="231"/>
      <c r="N127" s="231"/>
      <c r="O127" s="231"/>
    </row>
    <row r="128" spans="1:15" ht="76.5" customHeight="1">
      <c r="A128" s="58">
        <v>7</v>
      </c>
      <c r="B128" s="211" t="s">
        <v>241</v>
      </c>
      <c r="C128" s="59">
        <f>IF(ISERROR(VLOOKUP(B128,'KAYIT LİSTESİ'!$B$4:$H$1044,2,0)),"",(VLOOKUP(B128,'KAYIT LİSTESİ'!$B$4:$H$1044,2,0)))</f>
        <v>0</v>
      </c>
      <c r="D128" s="108">
        <f>IF(ISERROR(VLOOKUP(B128,'KAYIT LİSTESİ'!$B$4:$H$1044,4,0)),"",(VLOOKUP(B128,'KAYIT LİSTESİ'!$B$4:$H$1044,4,0)))</f>
        <v>36564</v>
      </c>
      <c r="E128" s="212" t="str">
        <f>IF(ISERROR(VLOOKUP(B128,'KAYIT LİSTESİ'!$B$4:$H$1044,5,0)),"",(VLOOKUP(B128,'KAYIT LİSTESİ'!$B$4:$H$1044,5,0)))</f>
        <v>SEDANUR GÜLHAN</v>
      </c>
      <c r="F128" s="212" t="str">
        <f>IF(ISERROR(VLOOKUP(B128,'KAYIT LİSTESİ'!$B$4:$H$1044,6,0)),"",(VLOOKUP(B128,'KAYIT LİSTESİ'!$B$4:$H$1044,6,0)))</f>
        <v>SİVAS-YILDIZELİ ATATÜRK ORTAOKULU</v>
      </c>
      <c r="G128" s="109"/>
      <c r="H128" s="231"/>
      <c r="I128" s="250"/>
      <c r="J128" s="231"/>
      <c r="K128" s="231"/>
      <c r="L128" s="231"/>
      <c r="M128" s="231"/>
      <c r="N128" s="231"/>
      <c r="O128" s="231"/>
    </row>
    <row r="129" spans="1:15" ht="76.5" customHeight="1">
      <c r="A129" s="58">
        <v>8</v>
      </c>
      <c r="B129" s="211" t="s">
        <v>242</v>
      </c>
      <c r="C129" s="59">
        <f>IF(ISERROR(VLOOKUP(B129,'KAYIT LİSTESİ'!$B$4:$H$1044,2,0)),"",(VLOOKUP(B129,'KAYIT LİSTESİ'!$B$4:$H$1044,2,0)))</f>
        <v>0</v>
      </c>
      <c r="D129" s="108" t="str">
        <f>IF(ISERROR(VLOOKUP(B129,'KAYIT LİSTESİ'!$B$4:$H$1044,4,0)),"",(VLOOKUP(B129,'KAYIT LİSTESİ'!$B$4:$H$1044,4,0)))</f>
        <v>23,06,2000</v>
      </c>
      <c r="E129" s="212" t="str">
        <f>IF(ISERROR(VLOOKUP(B129,'KAYIT LİSTESİ'!$B$4:$H$1044,5,0)),"",(VLOOKUP(B129,'KAYIT LİSTESİ'!$B$4:$H$1044,5,0)))</f>
        <v>MELİKE ATEŞ</v>
      </c>
      <c r="F129" s="212" t="str">
        <f>IF(ISERROR(VLOOKUP(B129,'KAYIT LİSTESİ'!$B$4:$H$1044,6,0)),"",(VLOOKUP(B129,'KAYIT LİSTESİ'!$B$4:$H$1044,6,0)))</f>
        <v>ELAZIĞ-MEZRE ORTAOKULU</v>
      </c>
      <c r="G129" s="109"/>
      <c r="H129" s="231"/>
      <c r="I129" s="250"/>
      <c r="J129" s="231"/>
      <c r="K129" s="231"/>
      <c r="L129" s="231"/>
      <c r="M129" s="231"/>
      <c r="N129" s="231"/>
      <c r="O129" s="231"/>
    </row>
    <row r="130" spans="1:15" ht="26.25" customHeight="1">
      <c r="A130" s="601" t="s">
        <v>16</v>
      </c>
      <c r="B130" s="602"/>
      <c r="C130" s="602"/>
      <c r="D130" s="602"/>
      <c r="E130" s="602"/>
      <c r="F130" s="602"/>
      <c r="G130" s="602"/>
      <c r="H130" s="231"/>
      <c r="I130" s="250"/>
      <c r="J130" s="231"/>
      <c r="K130" s="231"/>
      <c r="L130" s="231"/>
      <c r="M130" s="231"/>
      <c r="N130" s="231"/>
      <c r="O130" s="231"/>
    </row>
    <row r="131" spans="1:15" ht="26.25" customHeight="1">
      <c r="A131" s="42" t="s">
        <v>11</v>
      </c>
      <c r="B131" s="39" t="s">
        <v>74</v>
      </c>
      <c r="C131" s="39" t="s">
        <v>73</v>
      </c>
      <c r="D131" s="40" t="s">
        <v>12</v>
      </c>
      <c r="E131" s="41" t="s">
        <v>13</v>
      </c>
      <c r="F131" s="41" t="s">
        <v>177</v>
      </c>
      <c r="G131" s="39" t="s">
        <v>253</v>
      </c>
      <c r="H131" s="231"/>
      <c r="I131" s="250"/>
      <c r="J131" s="231"/>
      <c r="K131" s="231"/>
      <c r="L131" s="231"/>
      <c r="M131" s="231"/>
      <c r="N131" s="231"/>
      <c r="O131" s="231"/>
    </row>
    <row r="132" spans="1:15" ht="87.75" customHeight="1">
      <c r="A132" s="58">
        <v>1</v>
      </c>
      <c r="B132" s="211" t="s">
        <v>243</v>
      </c>
      <c r="C132" s="59">
        <f>IF(ISERROR(VLOOKUP(B132,'KAYIT LİSTESİ'!$B$4:$H$1044,2,0)),"",(VLOOKUP(B132,'KAYIT LİSTESİ'!$B$4:$H$1044,2,0)))</f>
        <v>0</v>
      </c>
      <c r="D132" s="108">
        <f>IF(ISERROR(VLOOKUP(B132,'KAYIT LİSTESİ'!$B$4:$H$1044,4,0)),"",(VLOOKUP(B132,'KAYIT LİSTESİ'!$B$4:$H$1044,4,0)))</f>
        <v>37181</v>
      </c>
      <c r="E132" s="212" t="str">
        <f>IF(ISERROR(VLOOKUP(B132,'KAYIT LİSTESİ'!$B$4:$H$1044,5,0)),"",(VLOOKUP(B132,'KAYIT LİSTESİ'!$B$4:$H$1044,5,0)))</f>
        <v>MELİSA OBUZ</v>
      </c>
      <c r="F132" s="212" t="str">
        <f>IF(ISERROR(VLOOKUP(B132,'KAYIT LİSTESİ'!$B$4:$H$1044,6,0)),"",(VLOOKUP(B132,'KAYIT LİSTESİ'!$B$4:$H$1044,6,0)))</f>
        <v>İSTANBUL-PAŞABAHÇE O.O</v>
      </c>
      <c r="G132" s="109"/>
      <c r="H132" s="231"/>
      <c r="I132" s="250"/>
      <c r="J132" s="231"/>
      <c r="K132" s="231"/>
      <c r="L132" s="231"/>
      <c r="M132" s="231"/>
      <c r="N132" s="231"/>
      <c r="O132" s="231"/>
    </row>
    <row r="133" spans="1:15" ht="87.75" customHeight="1">
      <c r="A133" s="58">
        <v>2</v>
      </c>
      <c r="B133" s="211" t="s">
        <v>244</v>
      </c>
      <c r="C133" s="59">
        <f>IF(ISERROR(VLOOKUP(B133,'KAYIT LİSTESİ'!$B$4:$H$1044,2,0)),"",(VLOOKUP(B133,'KAYIT LİSTESİ'!$B$4:$H$1044,2,0)))</f>
        <v>0</v>
      </c>
      <c r="D133" s="108">
        <f>IF(ISERROR(VLOOKUP(B133,'KAYIT LİSTESİ'!$B$4:$H$1044,4,0)),"",(VLOOKUP(B133,'KAYIT LİSTESİ'!$B$4:$H$1044,4,0)))</f>
        <v>36892</v>
      </c>
      <c r="E133" s="212" t="str">
        <f>IF(ISERROR(VLOOKUP(B133,'KAYIT LİSTESİ'!$B$4:$H$1044,5,0)),"",(VLOOKUP(B133,'KAYIT LİSTESİ'!$B$4:$H$1044,5,0)))</f>
        <v>FADİME GÜL ŞEN</v>
      </c>
      <c r="F133" s="212" t="str">
        <f>IF(ISERROR(VLOOKUP(B133,'KAYIT LİSTESİ'!$B$4:$H$1044,6,0)),"",(VLOOKUP(B133,'KAYIT LİSTESİ'!$B$4:$H$1044,6,0)))</f>
        <v>ESKİŞEHİR-ŞEHİT ALİ GAFFAR OKKAN ORTAOKULU</v>
      </c>
      <c r="G133" s="109"/>
      <c r="H133" s="231"/>
      <c r="I133" s="250"/>
      <c r="J133" s="231"/>
      <c r="K133" s="231"/>
      <c r="L133" s="231"/>
      <c r="M133" s="231"/>
      <c r="N133" s="231"/>
      <c r="O133" s="231"/>
    </row>
    <row r="134" spans="1:15" ht="87.75" customHeight="1">
      <c r="A134" s="58">
        <v>3</v>
      </c>
      <c r="B134" s="211" t="s">
        <v>245</v>
      </c>
      <c r="C134" s="59">
        <f>IF(ISERROR(VLOOKUP(B134,'KAYIT LİSTESİ'!$B$4:$H$1044,2,0)),"",(VLOOKUP(B134,'KAYIT LİSTESİ'!$B$4:$H$1044,2,0)))</f>
        <v>0</v>
      </c>
      <c r="D134" s="108" t="str">
        <f>IF(ISERROR(VLOOKUP(B134,'KAYIT LİSTESİ'!$B$4:$H$1044,4,0)),"",(VLOOKUP(B134,'KAYIT LİSTESİ'!$B$4:$H$1044,4,0)))</f>
        <v>18,04,2001</v>
      </c>
      <c r="E134" s="212" t="str">
        <f>IF(ISERROR(VLOOKUP(B134,'KAYIT LİSTESİ'!$B$4:$H$1044,5,0)),"",(VLOOKUP(B134,'KAYIT LİSTESİ'!$B$4:$H$1044,5,0)))</f>
        <v xml:space="preserve">ÖZNUR GÜLEN </v>
      </c>
      <c r="F134" s="212" t="str">
        <f>IF(ISERROR(VLOOKUP(B134,'KAYIT LİSTESİ'!$B$4:$H$1044,6,0)),"",(VLOOKUP(B134,'KAYIT LİSTESİ'!$B$4:$H$1044,6,0)))</f>
        <v>BURSA PANAYIR ORTAOKULU</v>
      </c>
      <c r="G134" s="109"/>
      <c r="H134" s="231"/>
      <c r="I134" s="250"/>
      <c r="J134" s="231"/>
      <c r="K134" s="231"/>
      <c r="L134" s="231"/>
      <c r="M134" s="231"/>
      <c r="N134" s="231"/>
      <c r="O134" s="231"/>
    </row>
    <row r="135" spans="1:15" ht="87.75" customHeight="1">
      <c r="A135" s="58">
        <v>4</v>
      </c>
      <c r="B135" s="211" t="s">
        <v>246</v>
      </c>
      <c r="C135" s="59">
        <f>IF(ISERROR(VLOOKUP(B135,'KAYIT LİSTESİ'!$B$4:$H$1044,2,0)),"",(VLOOKUP(B135,'KAYIT LİSTESİ'!$B$4:$H$1044,2,0)))</f>
        <v>0</v>
      </c>
      <c r="D135" s="108">
        <f>IF(ISERROR(VLOOKUP(B135,'KAYIT LİSTESİ'!$B$4:$H$1044,4,0)),"",(VLOOKUP(B135,'KAYIT LİSTESİ'!$B$4:$H$1044,4,0)))</f>
        <v>37072</v>
      </c>
      <c r="E135" s="212" t="str">
        <f>IF(ISERROR(VLOOKUP(B135,'KAYIT LİSTESİ'!$B$4:$H$1044,5,0)),"",(VLOOKUP(B135,'KAYIT LİSTESİ'!$B$4:$H$1044,5,0)))</f>
        <v>SELMA NEŞE</v>
      </c>
      <c r="F135" s="212" t="str">
        <f>IF(ISERROR(VLOOKUP(B135,'KAYIT LİSTESİ'!$B$4:$H$1044,6,0)),"",(VLOOKUP(B135,'KAYIT LİSTESİ'!$B$4:$H$1044,6,0)))</f>
        <v>KKTC YAKINDOĞU KOLEJİ</v>
      </c>
      <c r="G135" s="109"/>
      <c r="H135" s="231"/>
      <c r="I135" s="250"/>
      <c r="J135" s="231"/>
      <c r="K135" s="231"/>
      <c r="L135" s="231"/>
      <c r="M135" s="231"/>
      <c r="N135" s="231"/>
      <c r="O135" s="231"/>
    </row>
    <row r="136" spans="1:15" ht="87.75" customHeight="1">
      <c r="A136" s="58">
        <v>5</v>
      </c>
      <c r="B136" s="211" t="s">
        <v>247</v>
      </c>
      <c r="C136" s="59">
        <f>IF(ISERROR(VLOOKUP(B136,'KAYIT LİSTESİ'!$B$4:$H$1044,2,0)),"",(VLOOKUP(B136,'KAYIT LİSTESİ'!$B$4:$H$1044,2,0)))</f>
        <v>0</v>
      </c>
      <c r="D136" s="108">
        <f>IF(ISERROR(VLOOKUP(B136,'KAYIT LİSTESİ'!$B$4:$H$1044,4,0)),"",(VLOOKUP(B136,'KAYIT LİSTESİ'!$B$4:$H$1044,4,0)))</f>
        <v>36987</v>
      </c>
      <c r="E136" s="212" t="str">
        <f>IF(ISERROR(VLOOKUP(B136,'KAYIT LİSTESİ'!$B$4:$H$1044,5,0)),"",(VLOOKUP(B136,'KAYIT LİSTESİ'!$B$4:$H$1044,5,0)))</f>
        <v>NURSENA ŞENGÖZ</v>
      </c>
      <c r="F136" s="212" t="str">
        <f>IF(ISERROR(VLOOKUP(B136,'KAYIT LİSTESİ'!$B$4:$H$1044,6,0)),"",(VLOOKUP(B136,'KAYIT LİSTESİ'!$B$4:$H$1044,6,0)))</f>
        <v>İZMİR-KARŞIYAKA SELÇUK YAŞAR O.O.</v>
      </c>
      <c r="G136" s="109"/>
      <c r="H136" s="231"/>
      <c r="I136" s="250"/>
      <c r="J136" s="231"/>
      <c r="K136" s="231"/>
      <c r="L136" s="231"/>
      <c r="M136" s="231"/>
      <c r="N136" s="231"/>
      <c r="O136" s="231"/>
    </row>
    <row r="137" spans="1:15" ht="87.75" customHeight="1">
      <c r="A137" s="58">
        <v>6</v>
      </c>
      <c r="B137" s="211" t="s">
        <v>248</v>
      </c>
      <c r="C137" s="59">
        <f>IF(ISERROR(VLOOKUP(B137,'KAYIT LİSTESİ'!$B$4:$H$1044,2,0)),"",(VLOOKUP(B137,'KAYIT LİSTESİ'!$B$4:$H$1044,2,0)))</f>
        <v>0</v>
      </c>
      <c r="D137" s="108">
        <f>IF(ISERROR(VLOOKUP(B137,'KAYIT LİSTESİ'!$B$4:$H$1044,4,0)),"",(VLOOKUP(B137,'KAYIT LİSTESİ'!$B$4:$H$1044,4,0)))</f>
        <v>2001</v>
      </c>
      <c r="E137" s="212" t="str">
        <f>IF(ISERROR(VLOOKUP(B137,'KAYIT LİSTESİ'!$B$4:$H$1044,5,0)),"",(VLOOKUP(B137,'KAYIT LİSTESİ'!$B$4:$H$1044,5,0)))</f>
        <v>ECENUR GÜRE</v>
      </c>
      <c r="F137" s="212" t="str">
        <f>IF(ISERROR(VLOOKUP(B137,'KAYIT LİSTESİ'!$B$4:$H$1044,6,0)),"",(VLOOKUP(B137,'KAYIT LİSTESİ'!$B$4:$H$1044,6,0)))</f>
        <v>SAMSUN-CANİK TEVFİK İLERİ(KOCATEPE)O.OKULU</v>
      </c>
      <c r="G137" s="109"/>
      <c r="H137" s="231"/>
      <c r="I137" s="250"/>
      <c r="J137" s="231"/>
      <c r="K137" s="231"/>
      <c r="L137" s="231"/>
      <c r="M137" s="231"/>
      <c r="N137" s="231"/>
      <c r="O137" s="231"/>
    </row>
    <row r="138" spans="1:15" ht="87.75" customHeight="1">
      <c r="A138" s="58">
        <v>7</v>
      </c>
      <c r="B138" s="211" t="s">
        <v>249</v>
      </c>
      <c r="C138" s="59">
        <f>IF(ISERROR(VLOOKUP(B138,'KAYIT LİSTESİ'!$B$4:$H$1044,2,0)),"",(VLOOKUP(B138,'KAYIT LİSTESİ'!$B$4:$H$1044,2,0)))</f>
        <v>0</v>
      </c>
      <c r="D138" s="108" t="str">
        <f>IF(ISERROR(VLOOKUP(B138,'KAYIT LİSTESİ'!$B$4:$H$1044,4,0)),"",(VLOOKUP(B138,'KAYIT LİSTESİ'!$B$4:$H$1044,4,0)))</f>
        <v>03.06.2001-</v>
      </c>
      <c r="E138" s="212" t="str">
        <f>IF(ISERROR(VLOOKUP(B138,'KAYIT LİSTESİ'!$B$4:$H$1044,5,0)),"",(VLOOKUP(B138,'KAYIT LİSTESİ'!$B$4:$H$1044,5,0)))</f>
        <v>HİLAYDA ARSLAN</v>
      </c>
      <c r="F138" s="212" t="str">
        <f>IF(ISERROR(VLOOKUP(B138,'KAYIT LİSTESİ'!$B$4:$H$1044,6,0)),"",(VLOOKUP(B138,'KAYIT LİSTESİ'!$B$4:$H$1044,6,0)))</f>
        <v>BALIKESİR ERDEK 18 EYLÜL ORTAOKULU</v>
      </c>
      <c r="G138" s="109"/>
      <c r="H138" s="231"/>
      <c r="I138" s="238"/>
    </row>
    <row r="139" spans="1:15" ht="87.75" customHeight="1">
      <c r="A139" s="58">
        <v>8</v>
      </c>
      <c r="B139" s="211" t="s">
        <v>250</v>
      </c>
      <c r="C139" s="59">
        <f>IF(ISERROR(VLOOKUP(B139,'KAYIT LİSTESİ'!$B$4:$H$1044,2,0)),"",(VLOOKUP(B139,'KAYIT LİSTESİ'!$B$4:$H$1044,2,0)))</f>
        <v>0</v>
      </c>
      <c r="D139" s="108">
        <f>IF(ISERROR(VLOOKUP(B139,'KAYIT LİSTESİ'!$B$4:$H$1044,4,0)),"",(VLOOKUP(B139,'KAYIT LİSTESİ'!$B$4:$H$1044,4,0)))</f>
        <v>36803</v>
      </c>
      <c r="E139" s="212" t="str">
        <f>IF(ISERROR(VLOOKUP(B139,'KAYIT LİSTESİ'!$B$4:$H$1044,5,0)),"",(VLOOKUP(B139,'KAYIT LİSTESİ'!$B$4:$H$1044,5,0)))</f>
        <v>SEVGİ PINAR</v>
      </c>
      <c r="F139" s="212" t="str">
        <f>IF(ISERROR(VLOOKUP(B139,'KAYIT LİSTESİ'!$B$4:$H$1044,6,0)),"",(VLOOKUP(B139,'KAYIT LİSTESİ'!$B$4:$H$1044,6,0)))</f>
        <v>ADANA DERVİŞLER ORTAOKULU</v>
      </c>
      <c r="G139" s="109"/>
      <c r="H139" s="231"/>
      <c r="I139" s="238"/>
    </row>
    <row r="140" spans="1:15" ht="26.25" customHeight="1">
      <c r="I140" s="238"/>
    </row>
    <row r="141" spans="1:15" ht="26.25" customHeight="1">
      <c r="I141" s="238"/>
    </row>
    <row r="142" spans="1:15" ht="26.25" customHeight="1">
      <c r="I142" s="238"/>
    </row>
    <row r="143" spans="1:15" ht="26.25" customHeight="1">
      <c r="I143" s="238"/>
    </row>
    <row r="144" spans="1:15" ht="26.25" customHeight="1">
      <c r="I144" s="238"/>
    </row>
    <row r="145" spans="9:9" ht="26.25" customHeight="1">
      <c r="I145" s="238"/>
    </row>
    <row r="146" spans="9:9" ht="26.25" customHeight="1">
      <c r="I146" s="238"/>
    </row>
    <row r="147" spans="9:9" ht="26.25" customHeight="1">
      <c r="I147" s="238"/>
    </row>
    <row r="148" spans="9:9" ht="26.25" customHeight="1">
      <c r="I148" s="238"/>
    </row>
    <row r="149" spans="9:9" ht="26.25" customHeight="1">
      <c r="I149" s="238"/>
    </row>
    <row r="150" spans="9:9" ht="26.25" customHeight="1">
      <c r="I150" s="238"/>
    </row>
    <row r="151" spans="9:9" ht="26.25" customHeight="1">
      <c r="I151" s="238"/>
    </row>
    <row r="152" spans="9:9" ht="26.25" customHeight="1">
      <c r="I152" s="238"/>
    </row>
    <row r="153" spans="9:9" ht="26.25" customHeight="1">
      <c r="I153" s="238"/>
    </row>
    <row r="154" spans="9:9" ht="26.25" customHeight="1">
      <c r="I154" s="238"/>
    </row>
    <row r="155" spans="9:9" ht="26.25" customHeight="1">
      <c r="I155" s="238"/>
    </row>
    <row r="156" spans="9:9" ht="26.25" customHeight="1">
      <c r="I156" s="238"/>
    </row>
    <row r="157" spans="9:9" ht="26.25" customHeight="1">
      <c r="I157" s="238"/>
    </row>
    <row r="158" spans="9:9" ht="26.25" customHeight="1">
      <c r="I158" s="238"/>
    </row>
    <row r="159" spans="9:9" ht="26.25" customHeight="1">
      <c r="I159" s="238"/>
    </row>
    <row r="160" spans="9:9" ht="26.25" customHeight="1">
      <c r="I160" s="238"/>
    </row>
    <row r="161" spans="9:9" ht="26.25" customHeight="1">
      <c r="I161" s="238"/>
    </row>
    <row r="162" spans="9:9" ht="26.25" customHeight="1">
      <c r="I162" s="238"/>
    </row>
    <row r="163" spans="9:9" ht="26.25" customHeight="1">
      <c r="I163" s="238"/>
    </row>
    <row r="164" spans="9:9" ht="26.25" customHeight="1">
      <c r="I164" s="238"/>
    </row>
    <row r="165" spans="9:9" ht="26.25" customHeight="1">
      <c r="I165" s="238"/>
    </row>
    <row r="166" spans="9:9" ht="26.25" customHeight="1">
      <c r="I166" s="238"/>
    </row>
    <row r="167" spans="9:9" ht="26.25" customHeight="1">
      <c r="I167" s="238"/>
    </row>
    <row r="168" spans="9:9" ht="26.25" customHeight="1">
      <c r="I168" s="238"/>
    </row>
    <row r="169" spans="9:9" ht="26.25" customHeight="1">
      <c r="I169" s="238"/>
    </row>
    <row r="170" spans="9:9" ht="26.25" customHeight="1">
      <c r="I170" s="238"/>
    </row>
    <row r="171" spans="9:9" ht="26.25" customHeight="1">
      <c r="I171" s="238"/>
    </row>
    <row r="172" spans="9:9" ht="26.25" customHeight="1">
      <c r="I172" s="238"/>
    </row>
    <row r="173" spans="9:9" ht="26.25" customHeight="1">
      <c r="I173" s="238"/>
    </row>
    <row r="174" spans="9:9" ht="26.25" customHeight="1">
      <c r="I174" s="238"/>
    </row>
    <row r="175" spans="9:9" ht="26.25" customHeight="1">
      <c r="I175" s="238"/>
    </row>
    <row r="176" spans="9:9" ht="26.25" customHeight="1">
      <c r="I176" s="238"/>
    </row>
    <row r="177" spans="9:9" ht="26.25" customHeight="1">
      <c r="I177" s="238"/>
    </row>
    <row r="178" spans="9:9" ht="26.25" customHeight="1">
      <c r="I178" s="238"/>
    </row>
    <row r="179" spans="9:9" ht="26.25" customHeight="1">
      <c r="I179" s="238"/>
    </row>
    <row r="180" spans="9:9" ht="26.25" customHeight="1">
      <c r="I180" s="238"/>
    </row>
    <row r="181" spans="9:9" ht="26.25" customHeight="1">
      <c r="I181" s="238"/>
    </row>
    <row r="182" spans="9:9" ht="26.25" customHeight="1">
      <c r="I182" s="238"/>
    </row>
    <row r="183" spans="9:9" ht="26.25" customHeight="1">
      <c r="I183" s="238"/>
    </row>
    <row r="184" spans="9:9" ht="26.25" customHeight="1">
      <c r="I184" s="238"/>
    </row>
    <row r="185" spans="9:9" ht="26.25" customHeight="1">
      <c r="I185" s="238"/>
    </row>
    <row r="186" spans="9:9" ht="26.25" customHeight="1">
      <c r="I186" s="238"/>
    </row>
    <row r="187" spans="9:9" ht="26.25" customHeight="1">
      <c r="I187" s="238"/>
    </row>
    <row r="188" spans="9:9" ht="26.25" customHeight="1">
      <c r="I188" s="238"/>
    </row>
    <row r="189" spans="9:9" ht="26.25" customHeight="1">
      <c r="I189" s="238"/>
    </row>
    <row r="190" spans="9:9" ht="26.25" customHeight="1">
      <c r="I190" s="238"/>
    </row>
    <row r="191" spans="9:9" ht="26.25" customHeight="1">
      <c r="I191" s="238"/>
    </row>
    <row r="192" spans="9:9" ht="26.25" customHeight="1">
      <c r="I192" s="238"/>
    </row>
    <row r="193" spans="8:9" ht="26.25" customHeight="1">
      <c r="I193" s="238"/>
    </row>
    <row r="194" spans="8:9" ht="26.25" customHeight="1">
      <c r="I194" s="238"/>
    </row>
    <row r="195" spans="8:9" ht="26.25" customHeight="1">
      <c r="I195" s="238"/>
    </row>
    <row r="196" spans="8:9" ht="26.25" customHeight="1">
      <c r="I196" s="238"/>
    </row>
    <row r="197" spans="8:9" ht="26.25" customHeight="1">
      <c r="I197" s="238"/>
    </row>
    <row r="198" spans="8:9" ht="26.25" customHeight="1">
      <c r="I198" s="238"/>
    </row>
    <row r="199" spans="8:9" ht="26.25" customHeight="1">
      <c r="I199" s="238"/>
    </row>
    <row r="200" spans="8:9" ht="26.25" customHeight="1">
      <c r="I200" s="238"/>
    </row>
    <row r="201" spans="8:9" ht="24" customHeight="1">
      <c r="I201" s="238"/>
    </row>
    <row r="202" spans="8:9" ht="24" customHeight="1">
      <c r="I202" s="238"/>
    </row>
    <row r="203" spans="8:9" ht="24" customHeight="1">
      <c r="I203" s="238"/>
    </row>
    <row r="204" spans="8:9" ht="24" customHeight="1"/>
    <row r="205" spans="8:9" ht="24" customHeight="1"/>
    <row r="206" spans="8:9" ht="24" customHeight="1">
      <c r="H206" s="238"/>
    </row>
    <row r="207" spans="8:9" ht="22.5" customHeight="1">
      <c r="H207" s="238"/>
    </row>
    <row r="208" spans="8:9" ht="15.75">
      <c r="H208" s="238"/>
    </row>
    <row r="209" spans="8:8" ht="12.75" customHeight="1">
      <c r="H209" s="238"/>
    </row>
    <row r="210" spans="8:8" ht="50.25" customHeight="1">
      <c r="H210" s="238"/>
    </row>
    <row r="211" spans="8:8" ht="50.25" customHeight="1">
      <c r="H211" s="238"/>
    </row>
    <row r="212" spans="8:8" ht="50.25" customHeight="1">
      <c r="H212" s="238"/>
    </row>
    <row r="213" spans="8:8" ht="50.25" customHeight="1">
      <c r="H213" s="238"/>
    </row>
    <row r="214" spans="8:8" ht="50.25" customHeight="1">
      <c r="H214" s="238"/>
    </row>
    <row r="215" spans="8:8" ht="50.25" customHeight="1">
      <c r="H215" s="238"/>
    </row>
    <row r="216" spans="8:8" ht="50.25" customHeight="1">
      <c r="H216" s="238"/>
    </row>
    <row r="217" spans="8:8" ht="50.25" customHeight="1">
      <c r="H217" s="238"/>
    </row>
    <row r="218" spans="8:8" ht="15.75">
      <c r="H218" s="238"/>
    </row>
    <row r="219" spans="8:8" ht="12.75" customHeight="1">
      <c r="H219" s="238"/>
    </row>
    <row r="220" spans="8:8" ht="61.5" customHeight="1">
      <c r="H220" s="238"/>
    </row>
    <row r="221" spans="8:8" ht="61.5" customHeight="1">
      <c r="H221" s="238"/>
    </row>
    <row r="222" spans="8:8" ht="61.5" customHeight="1">
      <c r="H222" s="238"/>
    </row>
    <row r="223" spans="8:8" ht="61.5" customHeight="1">
      <c r="H223" s="238"/>
    </row>
    <row r="224" spans="8:8" ht="61.5" customHeight="1">
      <c r="H224" s="238"/>
    </row>
    <row r="225" spans="8:8" ht="61.5" customHeight="1">
      <c r="H225" s="238"/>
    </row>
    <row r="226" spans="8:8" ht="61.5" customHeight="1">
      <c r="H226" s="238"/>
    </row>
    <row r="227" spans="8:8" ht="61.5" customHeight="1">
      <c r="H227" s="238"/>
    </row>
    <row r="228" spans="8:8" ht="15.75">
      <c r="H228" s="238"/>
    </row>
    <row r="65512" spans="1:9">
      <c r="A65512" t="s">
        <v>547</v>
      </c>
      <c r="B65512" t="s">
        <v>547</v>
      </c>
      <c r="C65512" t="s">
        <v>547</v>
      </c>
      <c r="D65512" t="s">
        <v>547</v>
      </c>
      <c r="E65512" t="s">
        <v>547</v>
      </c>
      <c r="F65512" t="s">
        <v>547</v>
      </c>
      <c r="G65512" t="s">
        <v>547</v>
      </c>
      <c r="H65512" t="s">
        <v>547</v>
      </c>
      <c r="I65512" t="s">
        <v>547</v>
      </c>
    </row>
    <row r="65513" spans="1:9">
      <c r="A65513" t="s">
        <v>547</v>
      </c>
      <c r="B65513" t="s">
        <v>547</v>
      </c>
      <c r="C65513" t="s">
        <v>547</v>
      </c>
      <c r="D65513" t="s">
        <v>547</v>
      </c>
      <c r="E65513" t="s">
        <v>547</v>
      </c>
      <c r="F65513" t="s">
        <v>547</v>
      </c>
      <c r="G65513" t="s">
        <v>547</v>
      </c>
      <c r="H65513" t="s">
        <v>547</v>
      </c>
      <c r="I65513" t="s">
        <v>547</v>
      </c>
    </row>
    <row r="65514" spans="1:9">
      <c r="A65514" t="s">
        <v>547</v>
      </c>
      <c r="B65514" t="s">
        <v>547</v>
      </c>
      <c r="C65514" t="s">
        <v>547</v>
      </c>
      <c r="D65514" t="s">
        <v>547</v>
      </c>
      <c r="E65514" t="s">
        <v>547</v>
      </c>
      <c r="F65514" t="s">
        <v>547</v>
      </c>
      <c r="G65514" t="s">
        <v>547</v>
      </c>
      <c r="H65514" t="s">
        <v>547</v>
      </c>
      <c r="I65514" t="s">
        <v>547</v>
      </c>
    </row>
    <row r="65515" spans="1:9">
      <c r="A65515" t="s">
        <v>547</v>
      </c>
      <c r="B65515" t="s">
        <v>547</v>
      </c>
      <c r="C65515" t="s">
        <v>547</v>
      </c>
      <c r="D65515" t="s">
        <v>547</v>
      </c>
      <c r="E65515" t="s">
        <v>547</v>
      </c>
      <c r="F65515" t="s">
        <v>547</v>
      </c>
      <c r="G65515" t="s">
        <v>547</v>
      </c>
      <c r="H65515" t="s">
        <v>547</v>
      </c>
      <c r="I65515" t="s">
        <v>547</v>
      </c>
    </row>
    <row r="65516" spans="1:9">
      <c r="A65516" t="s">
        <v>547</v>
      </c>
      <c r="B65516" t="s">
        <v>547</v>
      </c>
      <c r="C65516" t="s">
        <v>547</v>
      </c>
      <c r="D65516" t="s">
        <v>547</v>
      </c>
      <c r="E65516" t="s">
        <v>547</v>
      </c>
      <c r="F65516" t="s">
        <v>547</v>
      </c>
      <c r="G65516" t="s">
        <v>547</v>
      </c>
      <c r="H65516" t="s">
        <v>547</v>
      </c>
      <c r="I65516" t="s">
        <v>547</v>
      </c>
    </row>
    <row r="65517" spans="1:9">
      <c r="A65517" t="s">
        <v>547</v>
      </c>
      <c r="B65517" t="s">
        <v>547</v>
      </c>
      <c r="C65517" t="s">
        <v>547</v>
      </c>
      <c r="D65517" t="s">
        <v>547</v>
      </c>
      <c r="E65517" t="s">
        <v>547</v>
      </c>
      <c r="F65517" t="s">
        <v>547</v>
      </c>
      <c r="G65517" t="s">
        <v>547</v>
      </c>
      <c r="H65517" t="s">
        <v>547</v>
      </c>
      <c r="I65517" t="s">
        <v>547</v>
      </c>
    </row>
    <row r="65518" spans="1:9">
      <c r="A65518" t="s">
        <v>547</v>
      </c>
      <c r="B65518" t="s">
        <v>547</v>
      </c>
      <c r="C65518" t="s">
        <v>547</v>
      </c>
      <c r="D65518" t="s">
        <v>547</v>
      </c>
      <c r="E65518" t="s">
        <v>547</v>
      </c>
      <c r="F65518" t="s">
        <v>547</v>
      </c>
      <c r="G65518" t="s">
        <v>547</v>
      </c>
      <c r="H65518" t="s">
        <v>547</v>
      </c>
      <c r="I65518" t="s">
        <v>547</v>
      </c>
    </row>
    <row r="65519" spans="1:9">
      <c r="A65519" t="s">
        <v>547</v>
      </c>
      <c r="B65519" t="s">
        <v>547</v>
      </c>
      <c r="C65519" t="s">
        <v>547</v>
      </c>
      <c r="D65519" t="s">
        <v>547</v>
      </c>
      <c r="E65519" t="s">
        <v>547</v>
      </c>
      <c r="F65519" t="s">
        <v>547</v>
      </c>
      <c r="G65519" t="s">
        <v>547</v>
      </c>
      <c r="H65519" t="s">
        <v>547</v>
      </c>
      <c r="I65519" t="s">
        <v>547</v>
      </c>
    </row>
    <row r="65520" spans="1:9">
      <c r="A65520" t="s">
        <v>547</v>
      </c>
      <c r="B65520" t="s">
        <v>547</v>
      </c>
      <c r="C65520" t="s">
        <v>547</v>
      </c>
      <c r="D65520" t="s">
        <v>547</v>
      </c>
      <c r="E65520" t="s">
        <v>547</v>
      </c>
      <c r="F65520" t="s">
        <v>547</v>
      </c>
      <c r="G65520" t="s">
        <v>547</v>
      </c>
      <c r="H65520" t="s">
        <v>547</v>
      </c>
      <c r="I65520" t="s">
        <v>547</v>
      </c>
    </row>
    <row r="65521" spans="1:9">
      <c r="A65521" t="s">
        <v>547</v>
      </c>
      <c r="B65521" t="s">
        <v>547</v>
      </c>
      <c r="C65521" t="s">
        <v>547</v>
      </c>
      <c r="D65521" t="s">
        <v>547</v>
      </c>
      <c r="E65521" t="s">
        <v>547</v>
      </c>
      <c r="F65521" t="s">
        <v>547</v>
      </c>
      <c r="G65521" t="s">
        <v>547</v>
      </c>
      <c r="H65521" t="s">
        <v>547</v>
      </c>
      <c r="I65521" t="s">
        <v>547</v>
      </c>
    </row>
    <row r="65522" spans="1:9">
      <c r="A65522" t="s">
        <v>547</v>
      </c>
      <c r="B65522" t="s">
        <v>547</v>
      </c>
      <c r="C65522" t="s">
        <v>547</v>
      </c>
      <c r="D65522" t="s">
        <v>547</v>
      </c>
      <c r="E65522" t="s">
        <v>547</v>
      </c>
      <c r="F65522" t="s">
        <v>547</v>
      </c>
      <c r="G65522" t="s">
        <v>547</v>
      </c>
      <c r="H65522" t="s">
        <v>547</v>
      </c>
      <c r="I65522" t="s">
        <v>547</v>
      </c>
    </row>
    <row r="65523" spans="1:9">
      <c r="A65523" t="s">
        <v>547</v>
      </c>
      <c r="B65523" t="s">
        <v>547</v>
      </c>
      <c r="C65523" t="s">
        <v>547</v>
      </c>
      <c r="D65523" t="s">
        <v>547</v>
      </c>
      <c r="E65523" t="s">
        <v>547</v>
      </c>
      <c r="F65523" t="s">
        <v>547</v>
      </c>
      <c r="G65523" t="s">
        <v>547</v>
      </c>
      <c r="H65523" t="s">
        <v>547</v>
      </c>
      <c r="I65523" t="s">
        <v>547</v>
      </c>
    </row>
    <row r="65524" spans="1:9">
      <c r="A65524" t="s">
        <v>547</v>
      </c>
      <c r="B65524" t="s">
        <v>547</v>
      </c>
      <c r="C65524" t="s">
        <v>547</v>
      </c>
      <c r="D65524" t="s">
        <v>547</v>
      </c>
      <c r="E65524" t="s">
        <v>547</v>
      </c>
      <c r="F65524" t="s">
        <v>547</v>
      </c>
      <c r="G65524" t="s">
        <v>547</v>
      </c>
      <c r="H65524" t="s">
        <v>547</v>
      </c>
      <c r="I65524" t="s">
        <v>547</v>
      </c>
    </row>
    <row r="65525" spans="1:9">
      <c r="A65525" t="s">
        <v>547</v>
      </c>
      <c r="B65525" t="s">
        <v>547</v>
      </c>
      <c r="C65525" t="s">
        <v>547</v>
      </c>
      <c r="D65525" t="s">
        <v>547</v>
      </c>
      <c r="E65525" t="s">
        <v>547</v>
      </c>
      <c r="F65525" t="s">
        <v>547</v>
      </c>
      <c r="G65525" t="s">
        <v>547</v>
      </c>
      <c r="H65525" t="s">
        <v>547</v>
      </c>
      <c r="I65525" t="s">
        <v>547</v>
      </c>
    </row>
    <row r="65526" spans="1:9">
      <c r="A65526" t="s">
        <v>547</v>
      </c>
      <c r="B65526" t="s">
        <v>547</v>
      </c>
      <c r="C65526" t="s">
        <v>547</v>
      </c>
      <c r="D65526" t="s">
        <v>547</v>
      </c>
      <c r="E65526" t="s">
        <v>547</v>
      </c>
      <c r="F65526" t="s">
        <v>547</v>
      </c>
      <c r="G65526" t="s">
        <v>547</v>
      </c>
      <c r="H65526" t="s">
        <v>547</v>
      </c>
      <c r="I65526" t="s">
        <v>547</v>
      </c>
    </row>
    <row r="65527" spans="1:9">
      <c r="A65527" t="s">
        <v>547</v>
      </c>
      <c r="B65527" t="s">
        <v>547</v>
      </c>
      <c r="C65527" t="s">
        <v>547</v>
      </c>
      <c r="D65527" t="s">
        <v>547</v>
      </c>
      <c r="E65527" t="s">
        <v>547</v>
      </c>
      <c r="F65527" t="s">
        <v>547</v>
      </c>
      <c r="G65527" t="s">
        <v>547</v>
      </c>
      <c r="H65527" t="s">
        <v>547</v>
      </c>
      <c r="I65527" t="s">
        <v>547</v>
      </c>
    </row>
    <row r="65528" spans="1:9">
      <c r="A65528" t="s">
        <v>547</v>
      </c>
      <c r="B65528" t="s">
        <v>547</v>
      </c>
      <c r="C65528" t="s">
        <v>547</v>
      </c>
      <c r="D65528" t="s">
        <v>547</v>
      </c>
      <c r="E65528" t="s">
        <v>547</v>
      </c>
      <c r="F65528" t="s">
        <v>547</v>
      </c>
      <c r="G65528" t="s">
        <v>547</v>
      </c>
      <c r="H65528" t="s">
        <v>547</v>
      </c>
      <c r="I65528" t="s">
        <v>547</v>
      </c>
    </row>
    <row r="65529" spans="1:9">
      <c r="A65529" t="s">
        <v>547</v>
      </c>
      <c r="B65529" t="s">
        <v>547</v>
      </c>
      <c r="C65529" t="s">
        <v>547</v>
      </c>
      <c r="D65529" t="s">
        <v>547</v>
      </c>
      <c r="E65529" t="s">
        <v>547</v>
      </c>
      <c r="F65529" t="s">
        <v>547</v>
      </c>
      <c r="G65529" t="s">
        <v>547</v>
      </c>
      <c r="H65529" t="s">
        <v>547</v>
      </c>
      <c r="I65529" t="s">
        <v>547</v>
      </c>
    </row>
    <row r="65530" spans="1:9">
      <c r="A65530" t="s">
        <v>547</v>
      </c>
      <c r="B65530" t="s">
        <v>547</v>
      </c>
      <c r="C65530" t="s">
        <v>547</v>
      </c>
      <c r="D65530" t="s">
        <v>547</v>
      </c>
      <c r="E65530" t="s">
        <v>547</v>
      </c>
      <c r="F65530" t="s">
        <v>547</v>
      </c>
      <c r="G65530" t="s">
        <v>547</v>
      </c>
      <c r="H65530" t="s">
        <v>547</v>
      </c>
      <c r="I65530" t="s">
        <v>547</v>
      </c>
    </row>
    <row r="65531" spans="1:9">
      <c r="A65531" t="s">
        <v>547</v>
      </c>
      <c r="B65531" t="s">
        <v>547</v>
      </c>
      <c r="C65531" t="s">
        <v>547</v>
      </c>
      <c r="D65531" t="s">
        <v>547</v>
      </c>
      <c r="E65531" t="s">
        <v>547</v>
      </c>
      <c r="F65531" t="s">
        <v>547</v>
      </c>
      <c r="G65531" t="s">
        <v>547</v>
      </c>
      <c r="H65531" t="s">
        <v>547</v>
      </c>
      <c r="I65531" t="s">
        <v>547</v>
      </c>
    </row>
    <row r="65532" spans="1:9">
      <c r="A65532" t="s">
        <v>547</v>
      </c>
      <c r="B65532" t="s">
        <v>547</v>
      </c>
      <c r="C65532" t="s">
        <v>547</v>
      </c>
      <c r="D65532" t="s">
        <v>547</v>
      </c>
      <c r="E65532" t="s">
        <v>547</v>
      </c>
      <c r="F65532" t="s">
        <v>547</v>
      </c>
      <c r="G65532" t="s">
        <v>547</v>
      </c>
      <c r="H65532" t="s">
        <v>547</v>
      </c>
      <c r="I65532" t="s">
        <v>547</v>
      </c>
    </row>
    <row r="65533" spans="1:9">
      <c r="A65533" t="s">
        <v>547</v>
      </c>
      <c r="B65533" t="s">
        <v>547</v>
      </c>
      <c r="C65533" t="s">
        <v>547</v>
      </c>
      <c r="D65533" t="s">
        <v>547</v>
      </c>
      <c r="E65533" t="s">
        <v>547</v>
      </c>
      <c r="F65533" t="s">
        <v>547</v>
      </c>
      <c r="G65533" t="s">
        <v>547</v>
      </c>
      <c r="H65533" t="s">
        <v>547</v>
      </c>
      <c r="I65533" t="s">
        <v>547</v>
      </c>
    </row>
    <row r="65534" spans="1:9">
      <c r="A65534" t="s">
        <v>547</v>
      </c>
      <c r="B65534" t="s">
        <v>547</v>
      </c>
      <c r="C65534" t="s">
        <v>547</v>
      </c>
      <c r="D65534" t="s">
        <v>547</v>
      </c>
      <c r="E65534" t="s">
        <v>547</v>
      </c>
      <c r="F65534" t="s">
        <v>547</v>
      </c>
      <c r="G65534" t="s">
        <v>547</v>
      </c>
      <c r="H65534" t="s">
        <v>547</v>
      </c>
      <c r="I65534" t="s">
        <v>547</v>
      </c>
    </row>
    <row r="65535" spans="1:9">
      <c r="A65535" t="s">
        <v>547</v>
      </c>
      <c r="B65535" t="s">
        <v>547</v>
      </c>
      <c r="C65535" t="s">
        <v>547</v>
      </c>
      <c r="D65535" t="s">
        <v>547</v>
      </c>
      <c r="E65535" t="s">
        <v>547</v>
      </c>
      <c r="F65535" t="s">
        <v>547</v>
      </c>
      <c r="G65535" t="s">
        <v>547</v>
      </c>
      <c r="H65535" t="s">
        <v>547</v>
      </c>
      <c r="I65535" t="s">
        <v>547</v>
      </c>
    </row>
    <row r="65536" spans="1:9">
      <c r="A65536" t="s">
        <v>547</v>
      </c>
      <c r="B65536" t="s">
        <v>547</v>
      </c>
      <c r="C65536" t="s">
        <v>547</v>
      </c>
      <c r="D65536" t="s">
        <v>547</v>
      </c>
      <c r="E65536" t="s">
        <v>547</v>
      </c>
      <c r="F65536" t="s">
        <v>547</v>
      </c>
      <c r="G65536" t="s">
        <v>547</v>
      </c>
      <c r="H65536" t="s">
        <v>547</v>
      </c>
      <c r="I65536" t="s">
        <v>547</v>
      </c>
    </row>
  </sheetData>
  <mergeCells count="25">
    <mergeCell ref="A61:G61"/>
    <mergeCell ref="I4:O4"/>
    <mergeCell ref="I33:O33"/>
    <mergeCell ref="M6:M7"/>
    <mergeCell ref="A1:O1"/>
    <mergeCell ref="A2:O2"/>
    <mergeCell ref="A3:O3"/>
    <mergeCell ref="A4:G4"/>
    <mergeCell ref="A5:G5"/>
    <mergeCell ref="A120:G120"/>
    <mergeCell ref="A130:G130"/>
    <mergeCell ref="I75:O75"/>
    <mergeCell ref="N6:N7"/>
    <mergeCell ref="O6:O7"/>
    <mergeCell ref="A62:G62"/>
    <mergeCell ref="A19:G19"/>
    <mergeCell ref="A33:G33"/>
    <mergeCell ref="J6:J7"/>
    <mergeCell ref="L6:L7"/>
    <mergeCell ref="I6:I7"/>
    <mergeCell ref="A47:G47"/>
    <mergeCell ref="A119:G119"/>
    <mergeCell ref="A72:G72"/>
    <mergeCell ref="A82:G82"/>
    <mergeCell ref="A92:G92"/>
  </mergeCells>
  <pageMargins left="0.7" right="0.7" top="0.75" bottom="0.75" header="0.3" footer="0.3"/>
  <pageSetup paperSize="9" scale="43" orientation="portrait" r:id="rId1"/>
  <ignoredErrors>
    <ignoredError sqref="L35:N74 L77:N116" unlockedFormula="1"/>
  </ignoredErrors>
  <drawing r:id="rId2"/>
</worksheet>
</file>

<file path=xl/worksheets/sheet13.xml><?xml version="1.0" encoding="utf-8"?>
<worksheet xmlns="http://schemas.openxmlformats.org/spreadsheetml/2006/main" xmlns:r="http://schemas.openxmlformats.org/officeDocument/2006/relationships">
  <sheetPr codeName="Sayfa15">
    <tabColor rgb="FFFFC000"/>
  </sheetPr>
  <dimension ref="A1:Z65536"/>
  <sheetViews>
    <sheetView view="pageBreakPreview" topLeftCell="A3" zoomScale="90" zoomScaleSheetLayoutView="90" workbookViewId="0">
      <selection activeCell="E11" sqref="E11"/>
    </sheetView>
  </sheetViews>
  <sheetFormatPr defaultRowHeight="12.75"/>
  <cols>
    <col min="1" max="1" width="4.85546875" style="22" customWidth="1"/>
    <col min="2" max="2" width="10" style="22" bestFit="1" customWidth="1"/>
    <col min="3" max="3" width="14.42578125" style="15" customWidth="1"/>
    <col min="4" max="4" width="19.140625" style="45" customWidth="1"/>
    <col min="5" max="5" width="31.42578125" style="45" customWidth="1"/>
    <col min="6" max="6" width="9.28515625" style="176" customWidth="1"/>
    <col min="7" max="7" width="7.5703125" style="23" customWidth="1"/>
    <col min="8" max="8" width="1" style="15" customWidth="1"/>
    <col min="9" max="9" width="4.42578125" style="22" customWidth="1"/>
    <col min="10" max="10" width="12.42578125" style="22" hidden="1" customWidth="1"/>
    <col min="11" max="11" width="6.5703125" style="22" customWidth="1"/>
    <col min="12" max="12" width="11.5703125" style="24" customWidth="1"/>
    <col min="13" max="13" width="16" style="49" customWidth="1"/>
    <col min="14" max="14" width="26.7109375" style="49" customWidth="1"/>
    <col min="15" max="15" width="11.42578125" style="49" customWidth="1"/>
    <col min="16" max="16" width="7.7109375" style="15" customWidth="1"/>
    <col min="17" max="17" width="5.7109375" style="15" customWidth="1"/>
    <col min="18" max="19" width="9.140625" style="15"/>
    <col min="20" max="20" width="7.7109375" style="291" bestFit="1" customWidth="1"/>
    <col min="21" max="21" width="4.42578125" style="280" bestFit="1" customWidth="1"/>
    <col min="22" max="16384" width="9.140625" style="15"/>
  </cols>
  <sheetData>
    <row r="1" spans="1:26" s="5" customFormat="1" ht="50.25" customHeight="1">
      <c r="A1" s="625" t="s">
        <v>138</v>
      </c>
      <c r="B1" s="625"/>
      <c r="C1" s="625"/>
      <c r="D1" s="625"/>
      <c r="E1" s="625"/>
      <c r="F1" s="625"/>
      <c r="G1" s="625"/>
      <c r="H1" s="625"/>
      <c r="I1" s="625"/>
      <c r="J1" s="625"/>
      <c r="K1" s="625"/>
      <c r="L1" s="625"/>
      <c r="M1" s="625"/>
      <c r="N1" s="625"/>
      <c r="O1" s="625"/>
      <c r="P1" s="625"/>
      <c r="T1" s="290"/>
      <c r="U1" s="277"/>
    </row>
    <row r="2" spans="1:26" s="5" customFormat="1" ht="24.75" customHeight="1">
      <c r="A2" s="626" t="s">
        <v>832</v>
      </c>
      <c r="B2" s="626"/>
      <c r="C2" s="626"/>
      <c r="D2" s="626"/>
      <c r="E2" s="626"/>
      <c r="F2" s="626"/>
      <c r="G2" s="626"/>
      <c r="H2" s="626"/>
      <c r="I2" s="626"/>
      <c r="J2" s="626"/>
      <c r="K2" s="626"/>
      <c r="L2" s="626"/>
      <c r="M2" s="626"/>
      <c r="N2" s="626"/>
      <c r="O2" s="626"/>
      <c r="P2" s="626"/>
      <c r="T2" s="290"/>
      <c r="U2" s="277"/>
    </row>
    <row r="3" spans="1:26" s="6" customFormat="1" ht="29.25" customHeight="1">
      <c r="A3" s="627" t="s">
        <v>88</v>
      </c>
      <c r="B3" s="627"/>
      <c r="C3" s="627"/>
      <c r="D3" s="628" t="s">
        <v>140</v>
      </c>
      <c r="E3" s="628"/>
      <c r="F3" s="629"/>
      <c r="G3" s="629"/>
      <c r="H3" s="462"/>
      <c r="I3" s="649"/>
      <c r="J3" s="649"/>
      <c r="K3" s="649"/>
      <c r="L3" s="649"/>
      <c r="M3" s="463"/>
      <c r="N3" s="613"/>
      <c r="O3" s="613"/>
      <c r="P3" s="613"/>
      <c r="T3" s="290"/>
      <c r="U3" s="277"/>
    </row>
    <row r="4" spans="1:26" s="6" customFormat="1" ht="17.25" customHeight="1">
      <c r="A4" s="617" t="s">
        <v>78</v>
      </c>
      <c r="B4" s="617"/>
      <c r="C4" s="617"/>
      <c r="D4" s="618" t="s">
        <v>265</v>
      </c>
      <c r="E4" s="618"/>
      <c r="F4" s="671" t="s">
        <v>820</v>
      </c>
      <c r="G4" s="671"/>
      <c r="H4" s="671"/>
      <c r="I4" s="671"/>
      <c r="J4" s="671"/>
      <c r="K4" s="671"/>
      <c r="L4" s="465"/>
      <c r="M4" s="466" t="s">
        <v>5</v>
      </c>
      <c r="N4" s="614" t="s">
        <v>821</v>
      </c>
      <c r="O4" s="615"/>
      <c r="P4" s="615"/>
      <c r="T4" s="290"/>
      <c r="U4" s="277"/>
    </row>
    <row r="5" spans="1:26" s="5" customFormat="1" ht="15" customHeight="1">
      <c r="A5" s="483"/>
      <c r="B5" s="483"/>
      <c r="C5" s="484"/>
      <c r="D5" s="485"/>
      <c r="E5" s="486"/>
      <c r="F5" s="491"/>
      <c r="G5" s="486"/>
      <c r="H5" s="486"/>
      <c r="I5" s="483"/>
      <c r="J5" s="483"/>
      <c r="K5" s="483"/>
      <c r="L5" s="487"/>
      <c r="M5" s="488"/>
      <c r="N5" s="637">
        <v>41791.513453472224</v>
      </c>
      <c r="O5" s="637"/>
      <c r="P5" s="637"/>
      <c r="T5" s="290"/>
      <c r="U5" s="277"/>
    </row>
    <row r="6" spans="1:26" s="13" customFormat="1" ht="18.75" customHeight="1">
      <c r="A6" s="611" t="s">
        <v>11</v>
      </c>
      <c r="B6" s="619" t="s">
        <v>73</v>
      </c>
      <c r="C6" s="621" t="s">
        <v>85</v>
      </c>
      <c r="D6" s="612" t="s">
        <v>13</v>
      </c>
      <c r="E6" s="612" t="s">
        <v>177</v>
      </c>
      <c r="F6" s="650" t="s">
        <v>14</v>
      </c>
      <c r="G6" s="623" t="s">
        <v>262</v>
      </c>
      <c r="I6" s="467" t="s">
        <v>15</v>
      </c>
      <c r="J6" s="468"/>
      <c r="K6" s="468"/>
      <c r="L6" s="468"/>
      <c r="M6" s="468"/>
      <c r="N6" s="468"/>
      <c r="O6" s="468"/>
      <c r="P6" s="471"/>
      <c r="T6" s="291"/>
      <c r="U6" s="280"/>
    </row>
    <row r="7" spans="1:26" ht="26.25" customHeight="1">
      <c r="A7" s="611"/>
      <c r="B7" s="620"/>
      <c r="C7" s="621"/>
      <c r="D7" s="612"/>
      <c r="E7" s="612"/>
      <c r="F7" s="650"/>
      <c r="G7" s="624"/>
      <c r="H7" s="14"/>
      <c r="I7" s="42" t="s">
        <v>11</v>
      </c>
      <c r="J7" s="42" t="s">
        <v>74</v>
      </c>
      <c r="K7" s="42" t="s">
        <v>73</v>
      </c>
      <c r="L7" s="110" t="s">
        <v>12</v>
      </c>
      <c r="M7" s="111" t="s">
        <v>13</v>
      </c>
      <c r="N7" s="111" t="s">
        <v>177</v>
      </c>
      <c r="O7" s="39" t="s">
        <v>14</v>
      </c>
      <c r="P7" s="42" t="s">
        <v>26</v>
      </c>
    </row>
    <row r="8" spans="1:26" s="13" customFormat="1" ht="31.5" customHeight="1">
      <c r="A8" s="17">
        <v>1</v>
      </c>
      <c r="B8" s="407">
        <v>522</v>
      </c>
      <c r="C8" s="408">
        <v>36526</v>
      </c>
      <c r="D8" s="409" t="s">
        <v>737</v>
      </c>
      <c r="E8" s="409" t="s">
        <v>738</v>
      </c>
      <c r="F8" s="436">
        <v>21939</v>
      </c>
      <c r="G8" s="412"/>
      <c r="H8" s="16">
        <v>19</v>
      </c>
      <c r="I8" s="17">
        <v>1</v>
      </c>
      <c r="J8" s="18" t="s">
        <v>48</v>
      </c>
      <c r="K8" s="19">
        <v>403</v>
      </c>
      <c r="L8" s="20">
        <v>36535</v>
      </c>
      <c r="M8" s="43" t="s">
        <v>599</v>
      </c>
      <c r="N8" s="43" t="s">
        <v>597</v>
      </c>
      <c r="O8" s="403">
        <v>24770</v>
      </c>
      <c r="P8" s="19">
        <v>7</v>
      </c>
      <c r="T8" s="291"/>
      <c r="U8" s="280"/>
      <c r="Y8" s="423"/>
      <c r="Z8" s="423">
        <v>24770</v>
      </c>
    </row>
    <row r="9" spans="1:26" s="13" customFormat="1" ht="31.5" customHeight="1">
      <c r="A9" s="17">
        <v>2</v>
      </c>
      <c r="B9" s="407">
        <v>545</v>
      </c>
      <c r="C9" s="408">
        <v>36526</v>
      </c>
      <c r="D9" s="409" t="s">
        <v>768</v>
      </c>
      <c r="E9" s="409" t="s">
        <v>749</v>
      </c>
      <c r="F9" s="436">
        <v>22451</v>
      </c>
      <c r="G9" s="412"/>
      <c r="H9" s="16">
        <v>11</v>
      </c>
      <c r="I9" s="17">
        <v>2</v>
      </c>
      <c r="J9" s="18" t="s">
        <v>49</v>
      </c>
      <c r="K9" s="19">
        <v>398</v>
      </c>
      <c r="L9" s="20">
        <v>36832</v>
      </c>
      <c r="M9" s="43" t="s">
        <v>590</v>
      </c>
      <c r="N9" s="43" t="s">
        <v>589</v>
      </c>
      <c r="O9" s="403">
        <v>23580</v>
      </c>
      <c r="P9" s="19">
        <v>2</v>
      </c>
      <c r="T9" s="291"/>
      <c r="U9" s="280"/>
      <c r="Y9" s="411"/>
      <c r="Z9" s="423">
        <v>23580</v>
      </c>
    </row>
    <row r="10" spans="1:26" s="13" customFormat="1" ht="31.5" customHeight="1">
      <c r="A10" s="17">
        <v>3</v>
      </c>
      <c r="B10" s="407">
        <v>477</v>
      </c>
      <c r="C10" s="408">
        <v>2000</v>
      </c>
      <c r="D10" s="409" t="s">
        <v>699</v>
      </c>
      <c r="E10" s="409" t="s">
        <v>698</v>
      </c>
      <c r="F10" s="436">
        <v>22486</v>
      </c>
      <c r="G10" s="412">
        <v>52</v>
      </c>
      <c r="H10" s="16">
        <v>8</v>
      </c>
      <c r="I10" s="17">
        <v>3</v>
      </c>
      <c r="J10" s="18" t="s">
        <v>50</v>
      </c>
      <c r="K10" s="19">
        <v>445</v>
      </c>
      <c r="L10" s="20">
        <v>37153</v>
      </c>
      <c r="M10" s="43" t="s">
        <v>653</v>
      </c>
      <c r="N10" s="43" t="s">
        <v>652</v>
      </c>
      <c r="O10" s="403">
        <v>23094</v>
      </c>
      <c r="P10" s="19">
        <v>1</v>
      </c>
      <c r="T10" s="291"/>
      <c r="U10" s="280"/>
      <c r="Y10" s="411"/>
      <c r="Z10" s="423">
        <v>23094</v>
      </c>
    </row>
    <row r="11" spans="1:26" s="13" customFormat="1" ht="31.5" customHeight="1">
      <c r="A11" s="17">
        <v>4</v>
      </c>
      <c r="B11" s="407">
        <v>544</v>
      </c>
      <c r="C11" s="408">
        <v>36892</v>
      </c>
      <c r="D11" s="409" t="s">
        <v>766</v>
      </c>
      <c r="E11" s="409" t="s">
        <v>767</v>
      </c>
      <c r="F11" s="436">
        <v>22570</v>
      </c>
      <c r="G11" s="412"/>
      <c r="H11" s="16">
        <v>15</v>
      </c>
      <c r="I11" s="17">
        <v>4</v>
      </c>
      <c r="J11" s="18" t="s">
        <v>51</v>
      </c>
      <c r="K11" s="19">
        <v>433</v>
      </c>
      <c r="L11" s="20">
        <v>36770</v>
      </c>
      <c r="M11" s="43" t="s">
        <v>638</v>
      </c>
      <c r="N11" s="43" t="s">
        <v>636</v>
      </c>
      <c r="O11" s="403">
        <v>24022</v>
      </c>
      <c r="P11" s="19">
        <v>4</v>
      </c>
      <c r="T11" s="291"/>
      <c r="U11" s="280"/>
      <c r="Y11" s="411"/>
      <c r="Z11" s="423">
        <v>24022</v>
      </c>
    </row>
    <row r="12" spans="1:26" s="13" customFormat="1" ht="31.5" customHeight="1">
      <c r="A12" s="17">
        <v>5</v>
      </c>
      <c r="B12" s="407">
        <v>424</v>
      </c>
      <c r="C12" s="408">
        <v>36892</v>
      </c>
      <c r="D12" s="409" t="s">
        <v>628</v>
      </c>
      <c r="E12" s="409" t="s">
        <v>626</v>
      </c>
      <c r="F12" s="436">
        <v>22982</v>
      </c>
      <c r="G12" s="412">
        <v>47</v>
      </c>
      <c r="H12" s="16">
        <v>17</v>
      </c>
      <c r="I12" s="17">
        <v>5</v>
      </c>
      <c r="J12" s="18" t="s">
        <v>52</v>
      </c>
      <c r="K12" s="19">
        <v>461</v>
      </c>
      <c r="L12" s="20">
        <v>36933</v>
      </c>
      <c r="M12" s="43" t="s">
        <v>683</v>
      </c>
      <c r="N12" s="43" t="s">
        <v>682</v>
      </c>
      <c r="O12" s="403">
        <v>24315</v>
      </c>
      <c r="P12" s="19">
        <v>5</v>
      </c>
      <c r="T12" s="291"/>
      <c r="U12" s="280"/>
      <c r="Y12" s="411"/>
      <c r="Z12" s="423">
        <v>24315</v>
      </c>
    </row>
    <row r="13" spans="1:26" s="13" customFormat="1" ht="31.5" customHeight="1">
      <c r="A13" s="17">
        <v>6</v>
      </c>
      <c r="B13" s="407">
        <v>381</v>
      </c>
      <c r="C13" s="408" t="s">
        <v>564</v>
      </c>
      <c r="D13" s="409" t="s">
        <v>565</v>
      </c>
      <c r="E13" s="409" t="s">
        <v>563</v>
      </c>
      <c r="F13" s="436">
        <v>23006</v>
      </c>
      <c r="G13" s="412">
        <v>46</v>
      </c>
      <c r="H13" s="16">
        <v>12</v>
      </c>
      <c r="I13" s="17">
        <v>6</v>
      </c>
      <c r="J13" s="18" t="s">
        <v>53</v>
      </c>
      <c r="K13" s="19">
        <v>472</v>
      </c>
      <c r="L13" s="20">
        <v>36939</v>
      </c>
      <c r="M13" s="43" t="s">
        <v>691</v>
      </c>
      <c r="N13" s="43" t="s">
        <v>690</v>
      </c>
      <c r="O13" s="403">
        <v>23797</v>
      </c>
      <c r="P13" s="19">
        <v>3</v>
      </c>
      <c r="T13" s="291"/>
      <c r="U13" s="280"/>
      <c r="Y13" s="411"/>
      <c r="Z13" s="423">
        <v>23797</v>
      </c>
    </row>
    <row r="14" spans="1:26" s="13" customFormat="1" ht="31.5" customHeight="1">
      <c r="A14" s="17">
        <v>7</v>
      </c>
      <c r="B14" s="407">
        <v>389</v>
      </c>
      <c r="C14" s="408" t="s">
        <v>577</v>
      </c>
      <c r="D14" s="409" t="s">
        <v>578</v>
      </c>
      <c r="E14" s="409" t="s">
        <v>576</v>
      </c>
      <c r="F14" s="436">
        <v>23007</v>
      </c>
      <c r="G14" s="412">
        <v>46</v>
      </c>
      <c r="H14" s="16">
        <v>21</v>
      </c>
      <c r="I14" s="17">
        <v>7</v>
      </c>
      <c r="J14" s="18" t="s">
        <v>211</v>
      </c>
      <c r="K14" s="19">
        <v>486</v>
      </c>
      <c r="L14" s="20">
        <v>36636</v>
      </c>
      <c r="M14" s="43" t="s">
        <v>708</v>
      </c>
      <c r="N14" s="43" t="s">
        <v>706</v>
      </c>
      <c r="O14" s="403">
        <v>25644</v>
      </c>
      <c r="P14" s="19">
        <v>8</v>
      </c>
      <c r="T14" s="291"/>
      <c r="U14" s="280"/>
      <c r="Y14" s="411"/>
      <c r="Z14" s="423">
        <v>25644</v>
      </c>
    </row>
    <row r="15" spans="1:26" s="13" customFormat="1" ht="31.5" customHeight="1">
      <c r="A15" s="17">
        <v>8</v>
      </c>
      <c r="B15" s="407">
        <v>445</v>
      </c>
      <c r="C15" s="408">
        <v>37153</v>
      </c>
      <c r="D15" s="409" t="s">
        <v>653</v>
      </c>
      <c r="E15" s="409" t="s">
        <v>652</v>
      </c>
      <c r="F15" s="436">
        <v>23094</v>
      </c>
      <c r="G15" s="412">
        <v>45</v>
      </c>
      <c r="H15" s="16">
        <v>18</v>
      </c>
      <c r="I15" s="17">
        <v>8</v>
      </c>
      <c r="J15" s="18" t="s">
        <v>212</v>
      </c>
      <c r="K15" s="19">
        <v>409</v>
      </c>
      <c r="L15" s="20" t="s">
        <v>607</v>
      </c>
      <c r="M15" s="43" t="s">
        <v>608</v>
      </c>
      <c r="N15" s="43" t="s">
        <v>606</v>
      </c>
      <c r="O15" s="403">
        <v>24638</v>
      </c>
      <c r="P15" s="19">
        <v>6</v>
      </c>
      <c r="T15" s="291"/>
      <c r="U15" s="280"/>
      <c r="Y15" s="411"/>
      <c r="Z15" s="423">
        <v>24638</v>
      </c>
    </row>
    <row r="16" spans="1:26" s="13" customFormat="1" ht="31.5" customHeight="1">
      <c r="A16" s="17">
        <v>9</v>
      </c>
      <c r="B16" s="407">
        <v>519</v>
      </c>
      <c r="C16" s="408">
        <v>36681</v>
      </c>
      <c r="D16" s="409" t="s">
        <v>743</v>
      </c>
      <c r="E16" s="409" t="s">
        <v>744</v>
      </c>
      <c r="F16" s="436">
        <v>23189</v>
      </c>
      <c r="G16" s="412"/>
      <c r="H16" s="16" t="s">
        <v>837</v>
      </c>
      <c r="I16" s="17">
        <v>9</v>
      </c>
      <c r="J16" s="18" t="s">
        <v>213</v>
      </c>
      <c r="K16" s="19" t="s">
        <v>837</v>
      </c>
      <c r="L16" s="20" t="s">
        <v>837</v>
      </c>
      <c r="M16" s="43" t="s">
        <v>837</v>
      </c>
      <c r="N16" s="43" t="s">
        <v>837</v>
      </c>
      <c r="O16" s="403"/>
      <c r="P16" s="19"/>
      <c r="T16" s="291"/>
      <c r="U16" s="280"/>
      <c r="Y16" s="411"/>
      <c r="Z16" s="423" t="s">
        <v>837</v>
      </c>
    </row>
    <row r="17" spans="1:26" s="13" customFormat="1" ht="31.5" customHeight="1">
      <c r="A17" s="17">
        <v>10</v>
      </c>
      <c r="B17" s="407">
        <v>447</v>
      </c>
      <c r="C17" s="408" t="s">
        <v>661</v>
      </c>
      <c r="D17" s="409" t="s">
        <v>662</v>
      </c>
      <c r="E17" s="409" t="s">
        <v>660</v>
      </c>
      <c r="F17" s="436">
        <v>23413</v>
      </c>
      <c r="G17" s="412">
        <v>42</v>
      </c>
      <c r="H17" s="16" t="s">
        <v>837</v>
      </c>
      <c r="I17" s="17">
        <v>10</v>
      </c>
      <c r="J17" s="18" t="s">
        <v>214</v>
      </c>
      <c r="K17" s="19" t="s">
        <v>837</v>
      </c>
      <c r="L17" s="20" t="s">
        <v>837</v>
      </c>
      <c r="M17" s="43" t="s">
        <v>837</v>
      </c>
      <c r="N17" s="43" t="s">
        <v>837</v>
      </c>
      <c r="O17" s="403"/>
      <c r="P17" s="19"/>
      <c r="T17" s="291"/>
      <c r="U17" s="280"/>
      <c r="Y17" s="411"/>
      <c r="Z17" s="423" t="s">
        <v>837</v>
      </c>
    </row>
    <row r="18" spans="1:26" s="13" customFormat="1" ht="31.5" customHeight="1">
      <c r="A18" s="17">
        <v>11</v>
      </c>
      <c r="B18" s="407">
        <v>398</v>
      </c>
      <c r="C18" s="408">
        <v>36832</v>
      </c>
      <c r="D18" s="409" t="s">
        <v>590</v>
      </c>
      <c r="E18" s="409" t="s">
        <v>589</v>
      </c>
      <c r="F18" s="436">
        <v>23580</v>
      </c>
      <c r="G18" s="412">
        <v>41</v>
      </c>
      <c r="H18" s="16" t="s">
        <v>837</v>
      </c>
      <c r="I18" s="17">
        <v>11</v>
      </c>
      <c r="J18" s="18" t="s">
        <v>215</v>
      </c>
      <c r="K18" s="19" t="s">
        <v>837</v>
      </c>
      <c r="L18" s="20" t="s">
        <v>837</v>
      </c>
      <c r="M18" s="43" t="s">
        <v>837</v>
      </c>
      <c r="N18" s="43" t="s">
        <v>837</v>
      </c>
      <c r="O18" s="403"/>
      <c r="P18" s="19"/>
      <c r="T18" s="291"/>
      <c r="U18" s="280"/>
      <c r="Y18" s="411"/>
      <c r="Z18" s="423" t="s">
        <v>837</v>
      </c>
    </row>
    <row r="19" spans="1:26" s="13" customFormat="1" ht="31.5" customHeight="1">
      <c r="A19" s="17">
        <v>12</v>
      </c>
      <c r="B19" s="407">
        <v>472</v>
      </c>
      <c r="C19" s="408">
        <v>36939</v>
      </c>
      <c r="D19" s="409" t="s">
        <v>691</v>
      </c>
      <c r="E19" s="409" t="s">
        <v>690</v>
      </c>
      <c r="F19" s="436">
        <v>23797</v>
      </c>
      <c r="G19" s="412">
        <v>39</v>
      </c>
      <c r="H19" s="16" t="s">
        <v>837</v>
      </c>
      <c r="I19" s="17">
        <v>12</v>
      </c>
      <c r="J19" s="18" t="s">
        <v>216</v>
      </c>
      <c r="K19" s="19" t="s">
        <v>837</v>
      </c>
      <c r="L19" s="20" t="s">
        <v>837</v>
      </c>
      <c r="M19" s="43" t="s">
        <v>837</v>
      </c>
      <c r="N19" s="43" t="s">
        <v>837</v>
      </c>
      <c r="O19" s="403"/>
      <c r="P19" s="19"/>
      <c r="T19" s="291"/>
      <c r="U19" s="280"/>
      <c r="Y19" s="411"/>
      <c r="Z19" s="423" t="s">
        <v>837</v>
      </c>
    </row>
    <row r="20" spans="1:26" s="13" customFormat="1" ht="31.5" customHeight="1">
      <c r="A20" s="17">
        <v>13</v>
      </c>
      <c r="B20" s="407">
        <v>456</v>
      </c>
      <c r="C20" s="408">
        <v>36859</v>
      </c>
      <c r="D20" s="409" t="s">
        <v>674</v>
      </c>
      <c r="E20" s="409" t="s">
        <v>673</v>
      </c>
      <c r="F20" s="436">
        <v>23958</v>
      </c>
      <c r="G20" s="412">
        <v>38</v>
      </c>
      <c r="H20" s="16" t="s">
        <v>837</v>
      </c>
      <c r="I20" s="467" t="s">
        <v>16</v>
      </c>
      <c r="J20" s="468"/>
      <c r="K20" s="468"/>
      <c r="L20" s="468"/>
      <c r="M20" s="468"/>
      <c r="N20" s="468"/>
      <c r="O20" s="468"/>
      <c r="P20" s="471"/>
      <c r="T20" s="291"/>
      <c r="U20" s="280"/>
      <c r="Y20" s="411"/>
      <c r="Z20" s="423" t="s">
        <v>837</v>
      </c>
    </row>
    <row r="21" spans="1:26" s="13" customFormat="1" ht="31.5" customHeight="1">
      <c r="A21" s="17">
        <v>14</v>
      </c>
      <c r="B21" s="407">
        <v>543</v>
      </c>
      <c r="C21" s="408">
        <v>37057</v>
      </c>
      <c r="D21" s="409" t="s">
        <v>765</v>
      </c>
      <c r="E21" s="409" t="s">
        <v>742</v>
      </c>
      <c r="F21" s="436">
        <v>23972</v>
      </c>
      <c r="G21" s="412"/>
      <c r="H21" s="16" t="s">
        <v>837</v>
      </c>
      <c r="I21" s="42" t="s">
        <v>11</v>
      </c>
      <c r="J21" s="42" t="s">
        <v>74</v>
      </c>
      <c r="K21" s="42" t="s">
        <v>73</v>
      </c>
      <c r="L21" s="110" t="s">
        <v>12</v>
      </c>
      <c r="M21" s="111" t="s">
        <v>13</v>
      </c>
      <c r="N21" s="111" t="s">
        <v>177</v>
      </c>
      <c r="O21" s="39" t="s">
        <v>14</v>
      </c>
      <c r="P21" s="42" t="s">
        <v>26</v>
      </c>
      <c r="T21" s="291"/>
      <c r="U21" s="280"/>
      <c r="Y21" s="411"/>
      <c r="Z21" s="423" t="s">
        <v>838</v>
      </c>
    </row>
    <row r="22" spans="1:26" s="13" customFormat="1" ht="31.5" customHeight="1">
      <c r="A22" s="17">
        <v>15</v>
      </c>
      <c r="B22" s="407">
        <v>433</v>
      </c>
      <c r="C22" s="408">
        <v>36770</v>
      </c>
      <c r="D22" s="409" t="s">
        <v>638</v>
      </c>
      <c r="E22" s="409" t="s">
        <v>636</v>
      </c>
      <c r="F22" s="436">
        <v>24022</v>
      </c>
      <c r="G22" s="412">
        <v>37</v>
      </c>
      <c r="H22" s="16">
        <v>16</v>
      </c>
      <c r="I22" s="17">
        <v>1</v>
      </c>
      <c r="J22" s="18" t="s">
        <v>54</v>
      </c>
      <c r="K22" s="19">
        <v>439</v>
      </c>
      <c r="L22" s="20">
        <v>36721</v>
      </c>
      <c r="M22" s="43" t="s">
        <v>646</v>
      </c>
      <c r="N22" s="43" t="s">
        <v>645</v>
      </c>
      <c r="O22" s="403">
        <v>24186</v>
      </c>
      <c r="P22" s="19">
        <v>7</v>
      </c>
      <c r="T22" s="291"/>
      <c r="U22" s="280"/>
      <c r="Y22" s="411"/>
      <c r="Z22" s="423">
        <v>24186</v>
      </c>
    </row>
    <row r="23" spans="1:26" s="13" customFormat="1" ht="31.5" customHeight="1">
      <c r="A23" s="17">
        <v>16</v>
      </c>
      <c r="B23" s="407">
        <v>439</v>
      </c>
      <c r="C23" s="408">
        <v>36721</v>
      </c>
      <c r="D23" s="409" t="s">
        <v>646</v>
      </c>
      <c r="E23" s="409" t="s">
        <v>645</v>
      </c>
      <c r="F23" s="436">
        <v>24186</v>
      </c>
      <c r="G23" s="412">
        <v>36</v>
      </c>
      <c r="H23" s="16">
        <v>5</v>
      </c>
      <c r="I23" s="17">
        <v>2</v>
      </c>
      <c r="J23" s="18" t="s">
        <v>55</v>
      </c>
      <c r="K23" s="19">
        <v>424</v>
      </c>
      <c r="L23" s="20">
        <v>36892</v>
      </c>
      <c r="M23" s="43" t="s">
        <v>628</v>
      </c>
      <c r="N23" s="43" t="s">
        <v>626</v>
      </c>
      <c r="O23" s="403">
        <v>22982</v>
      </c>
      <c r="P23" s="19">
        <v>2</v>
      </c>
      <c r="T23" s="291"/>
      <c r="U23" s="280"/>
      <c r="Y23" s="411"/>
      <c r="Z23" s="423">
        <v>22982</v>
      </c>
    </row>
    <row r="24" spans="1:26" s="13" customFormat="1" ht="31.5" customHeight="1">
      <c r="A24" s="17">
        <v>17</v>
      </c>
      <c r="B24" s="407">
        <v>461</v>
      </c>
      <c r="C24" s="408">
        <v>36933</v>
      </c>
      <c r="D24" s="409" t="s">
        <v>683</v>
      </c>
      <c r="E24" s="409" t="s">
        <v>682</v>
      </c>
      <c r="F24" s="436">
        <v>24315</v>
      </c>
      <c r="G24" s="412">
        <v>35</v>
      </c>
      <c r="H24" s="16">
        <v>7</v>
      </c>
      <c r="I24" s="17">
        <v>3</v>
      </c>
      <c r="J24" s="18" t="s">
        <v>56</v>
      </c>
      <c r="K24" s="19">
        <v>389</v>
      </c>
      <c r="L24" s="20" t="s">
        <v>577</v>
      </c>
      <c r="M24" s="43" t="s">
        <v>578</v>
      </c>
      <c r="N24" s="43" t="s">
        <v>576</v>
      </c>
      <c r="O24" s="403">
        <v>23007</v>
      </c>
      <c r="P24" s="19">
        <v>4</v>
      </c>
      <c r="T24" s="291"/>
      <c r="U24" s="280"/>
      <c r="Y24" s="411"/>
      <c r="Z24" s="423">
        <v>23007</v>
      </c>
    </row>
    <row r="25" spans="1:26" s="13" customFormat="1" ht="31.5" customHeight="1">
      <c r="A25" s="17">
        <v>18</v>
      </c>
      <c r="B25" s="407">
        <v>409</v>
      </c>
      <c r="C25" s="408" t="s">
        <v>607</v>
      </c>
      <c r="D25" s="409" t="s">
        <v>608</v>
      </c>
      <c r="E25" s="409" t="s">
        <v>606</v>
      </c>
      <c r="F25" s="436">
        <v>24638</v>
      </c>
      <c r="G25" s="412">
        <v>31</v>
      </c>
      <c r="H25" s="16">
        <v>13</v>
      </c>
      <c r="I25" s="17">
        <v>4</v>
      </c>
      <c r="J25" s="18" t="s">
        <v>57</v>
      </c>
      <c r="K25" s="19">
        <v>456</v>
      </c>
      <c r="L25" s="20">
        <v>36859</v>
      </c>
      <c r="M25" s="43" t="s">
        <v>674</v>
      </c>
      <c r="N25" s="43" t="s">
        <v>673</v>
      </c>
      <c r="O25" s="403">
        <v>23958</v>
      </c>
      <c r="P25" s="19">
        <v>6</v>
      </c>
      <c r="T25" s="291"/>
      <c r="U25" s="280"/>
      <c r="Y25" s="411"/>
      <c r="Z25" s="423">
        <v>23958</v>
      </c>
    </row>
    <row r="26" spans="1:26" s="13" customFormat="1" ht="31.5" customHeight="1">
      <c r="A26" s="17">
        <v>19</v>
      </c>
      <c r="B26" s="407">
        <v>403</v>
      </c>
      <c r="C26" s="408">
        <v>36535</v>
      </c>
      <c r="D26" s="409" t="s">
        <v>599</v>
      </c>
      <c r="E26" s="409" t="s">
        <v>597</v>
      </c>
      <c r="F26" s="436">
        <v>24770</v>
      </c>
      <c r="G26" s="412">
        <v>31</v>
      </c>
      <c r="H26" s="16">
        <v>10</v>
      </c>
      <c r="I26" s="17">
        <v>5</v>
      </c>
      <c r="J26" s="18" t="s">
        <v>58</v>
      </c>
      <c r="K26" s="19">
        <v>447</v>
      </c>
      <c r="L26" s="20" t="s">
        <v>661</v>
      </c>
      <c r="M26" s="43" t="s">
        <v>662</v>
      </c>
      <c r="N26" s="43" t="s">
        <v>660</v>
      </c>
      <c r="O26" s="403">
        <v>23413</v>
      </c>
      <c r="P26" s="19">
        <v>5</v>
      </c>
      <c r="T26" s="291"/>
      <c r="U26" s="280"/>
      <c r="Y26" s="411"/>
      <c r="Z26" s="423">
        <v>23413</v>
      </c>
    </row>
    <row r="27" spans="1:26" s="13" customFormat="1" ht="31.5" customHeight="1">
      <c r="A27" s="17">
        <v>20</v>
      </c>
      <c r="B27" s="407">
        <v>375</v>
      </c>
      <c r="C27" s="408">
        <v>36723</v>
      </c>
      <c r="D27" s="409" t="s">
        <v>556</v>
      </c>
      <c r="E27" s="409" t="s">
        <v>555</v>
      </c>
      <c r="F27" s="436">
        <v>24779</v>
      </c>
      <c r="G27" s="412">
        <v>31</v>
      </c>
      <c r="H27" s="16">
        <v>3</v>
      </c>
      <c r="I27" s="17">
        <v>6</v>
      </c>
      <c r="J27" s="18" t="s">
        <v>59</v>
      </c>
      <c r="K27" s="19">
        <v>477</v>
      </c>
      <c r="L27" s="20">
        <v>2000</v>
      </c>
      <c r="M27" s="43" t="s">
        <v>699</v>
      </c>
      <c r="N27" s="43" t="s">
        <v>698</v>
      </c>
      <c r="O27" s="403">
        <v>22486</v>
      </c>
      <c r="P27" s="19">
        <v>1</v>
      </c>
      <c r="T27" s="291"/>
      <c r="U27" s="280"/>
      <c r="Y27" s="411"/>
      <c r="Z27" s="423">
        <v>22486</v>
      </c>
    </row>
    <row r="28" spans="1:26" s="13" customFormat="1" ht="31.5" customHeight="1">
      <c r="A28" s="17">
        <v>21</v>
      </c>
      <c r="B28" s="407">
        <v>486</v>
      </c>
      <c r="C28" s="408">
        <v>36636</v>
      </c>
      <c r="D28" s="409" t="s">
        <v>708</v>
      </c>
      <c r="E28" s="409" t="s">
        <v>706</v>
      </c>
      <c r="F28" s="436">
        <v>25644</v>
      </c>
      <c r="G28" s="412">
        <v>25</v>
      </c>
      <c r="H28" s="16">
        <v>6</v>
      </c>
      <c r="I28" s="17">
        <v>7</v>
      </c>
      <c r="J28" s="18" t="s">
        <v>217</v>
      </c>
      <c r="K28" s="19">
        <v>381</v>
      </c>
      <c r="L28" s="20" t="s">
        <v>564</v>
      </c>
      <c r="M28" s="43" t="s">
        <v>565</v>
      </c>
      <c r="N28" s="43" t="s">
        <v>563</v>
      </c>
      <c r="O28" s="403">
        <v>23006</v>
      </c>
      <c r="P28" s="19">
        <v>3</v>
      </c>
      <c r="T28" s="291"/>
      <c r="U28" s="280"/>
      <c r="Y28" s="411"/>
      <c r="Z28" s="423">
        <v>23006</v>
      </c>
    </row>
    <row r="29" spans="1:26" s="13" customFormat="1" ht="31.5" customHeight="1">
      <c r="A29" s="17">
        <v>22</v>
      </c>
      <c r="B29" s="407">
        <v>546</v>
      </c>
      <c r="C29" s="408">
        <v>36591</v>
      </c>
      <c r="D29" s="409" t="s">
        <v>769</v>
      </c>
      <c r="E29" s="409" t="s">
        <v>770</v>
      </c>
      <c r="F29" s="436">
        <v>30013</v>
      </c>
      <c r="G29" s="412"/>
      <c r="H29" s="16">
        <v>20</v>
      </c>
      <c r="I29" s="17">
        <v>8</v>
      </c>
      <c r="J29" s="18" t="s">
        <v>218</v>
      </c>
      <c r="K29" s="19">
        <v>375</v>
      </c>
      <c r="L29" s="20">
        <v>36723</v>
      </c>
      <c r="M29" s="43" t="s">
        <v>556</v>
      </c>
      <c r="N29" s="43" t="s">
        <v>555</v>
      </c>
      <c r="O29" s="403">
        <v>24779</v>
      </c>
      <c r="P29" s="19">
        <v>8</v>
      </c>
      <c r="T29" s="291"/>
      <c r="U29" s="280"/>
      <c r="Y29" s="411"/>
      <c r="Z29" s="423">
        <v>24779</v>
      </c>
    </row>
    <row r="30" spans="1:26" s="13" customFormat="1" ht="31.5" customHeight="1">
      <c r="A30" s="17" t="s">
        <v>552</v>
      </c>
      <c r="B30" s="407">
        <v>525</v>
      </c>
      <c r="C30" s="408" t="s">
        <v>745</v>
      </c>
      <c r="D30" s="409" t="s">
        <v>746</v>
      </c>
      <c r="E30" s="409" t="s">
        <v>747</v>
      </c>
      <c r="F30" s="436" t="s">
        <v>836</v>
      </c>
      <c r="G30" s="412">
        <v>0</v>
      </c>
      <c r="H30" s="16" t="s">
        <v>837</v>
      </c>
      <c r="I30" s="17">
        <v>9</v>
      </c>
      <c r="J30" s="18" t="s">
        <v>219</v>
      </c>
      <c r="K30" s="19" t="s">
        <v>837</v>
      </c>
      <c r="L30" s="20" t="s">
        <v>837</v>
      </c>
      <c r="M30" s="43" t="s">
        <v>837</v>
      </c>
      <c r="N30" s="43" t="s">
        <v>837</v>
      </c>
      <c r="O30" s="403"/>
      <c r="P30" s="19"/>
      <c r="T30" s="291"/>
      <c r="U30" s="280"/>
      <c r="Y30" s="411"/>
      <c r="Z30" s="423" t="s">
        <v>837</v>
      </c>
    </row>
    <row r="31" spans="1:26" s="13" customFormat="1" ht="31.5" customHeight="1">
      <c r="A31" s="17"/>
      <c r="B31" s="407" t="s">
        <v>837</v>
      </c>
      <c r="C31" s="408" t="s">
        <v>837</v>
      </c>
      <c r="D31" s="409" t="s">
        <v>837</v>
      </c>
      <c r="E31" s="409" t="s">
        <v>837</v>
      </c>
      <c r="F31" s="436" t="s">
        <v>837</v>
      </c>
      <c r="G31" s="412">
        <v>0</v>
      </c>
      <c r="H31" s="16" t="s">
        <v>837</v>
      </c>
      <c r="I31" s="17">
        <v>10</v>
      </c>
      <c r="J31" s="18" t="s">
        <v>220</v>
      </c>
      <c r="K31" s="19" t="s">
        <v>837</v>
      </c>
      <c r="L31" s="20" t="s">
        <v>837</v>
      </c>
      <c r="M31" s="43" t="s">
        <v>837</v>
      </c>
      <c r="N31" s="43" t="s">
        <v>837</v>
      </c>
      <c r="O31" s="403"/>
      <c r="P31" s="19"/>
      <c r="T31" s="291"/>
      <c r="U31" s="280"/>
      <c r="Y31" s="411"/>
      <c r="Z31" s="423" t="s">
        <v>837</v>
      </c>
    </row>
    <row r="32" spans="1:26" s="13" customFormat="1" ht="31.5" customHeight="1">
      <c r="A32" s="17"/>
      <c r="B32" s="407" t="s">
        <v>837</v>
      </c>
      <c r="C32" s="408" t="s">
        <v>837</v>
      </c>
      <c r="D32" s="409" t="s">
        <v>837</v>
      </c>
      <c r="E32" s="409" t="s">
        <v>837</v>
      </c>
      <c r="F32" s="436" t="s">
        <v>837</v>
      </c>
      <c r="G32" s="412">
        <v>0</v>
      </c>
      <c r="H32" s="16" t="s">
        <v>837</v>
      </c>
      <c r="I32" s="17">
        <v>11</v>
      </c>
      <c r="J32" s="18" t="s">
        <v>221</v>
      </c>
      <c r="K32" s="19" t="s">
        <v>837</v>
      </c>
      <c r="L32" s="20" t="s">
        <v>837</v>
      </c>
      <c r="M32" s="43" t="s">
        <v>837</v>
      </c>
      <c r="N32" s="43" t="s">
        <v>837</v>
      </c>
      <c r="O32" s="403"/>
      <c r="P32" s="19"/>
      <c r="T32" s="291"/>
      <c r="U32" s="280"/>
      <c r="Y32" s="411"/>
      <c r="Z32" s="423" t="s">
        <v>837</v>
      </c>
    </row>
    <row r="33" spans="1:26" s="13" customFormat="1" ht="31.5" customHeight="1">
      <c r="A33" s="17"/>
      <c r="B33" s="407" t="s">
        <v>837</v>
      </c>
      <c r="C33" s="408" t="s">
        <v>837</v>
      </c>
      <c r="D33" s="409" t="s">
        <v>837</v>
      </c>
      <c r="E33" s="409" t="s">
        <v>837</v>
      </c>
      <c r="F33" s="436" t="s">
        <v>837</v>
      </c>
      <c r="G33" s="412">
        <v>0</v>
      </c>
      <c r="H33" s="16" t="s">
        <v>837</v>
      </c>
      <c r="I33" s="17">
        <v>12</v>
      </c>
      <c r="J33" s="18" t="s">
        <v>222</v>
      </c>
      <c r="K33" s="19" t="s">
        <v>837</v>
      </c>
      <c r="L33" s="20" t="s">
        <v>837</v>
      </c>
      <c r="M33" s="43" t="s">
        <v>837</v>
      </c>
      <c r="N33" s="43" t="s">
        <v>837</v>
      </c>
      <c r="O33" s="403"/>
      <c r="P33" s="19"/>
      <c r="T33" s="291"/>
      <c r="U33" s="280"/>
      <c r="Y33" s="411"/>
      <c r="Z33" s="423" t="s">
        <v>837</v>
      </c>
    </row>
    <row r="34" spans="1:26" s="13" customFormat="1" ht="31.5" customHeight="1">
      <c r="A34" s="17"/>
      <c r="B34" s="407" t="s">
        <v>837</v>
      </c>
      <c r="C34" s="408" t="s">
        <v>837</v>
      </c>
      <c r="D34" s="409" t="s">
        <v>837</v>
      </c>
      <c r="E34" s="409" t="s">
        <v>837</v>
      </c>
      <c r="F34" s="436" t="s">
        <v>837</v>
      </c>
      <c r="G34" s="412">
        <v>0</v>
      </c>
      <c r="H34" s="16" t="s">
        <v>837</v>
      </c>
      <c r="I34" s="467" t="s">
        <v>17</v>
      </c>
      <c r="J34" s="468"/>
      <c r="K34" s="468"/>
      <c r="L34" s="468"/>
      <c r="M34" s="468"/>
      <c r="N34" s="468"/>
      <c r="O34" s="468"/>
      <c r="P34" s="471"/>
      <c r="T34" s="291"/>
      <c r="U34" s="280"/>
      <c r="Y34" s="411"/>
      <c r="Z34" s="423" t="s">
        <v>837</v>
      </c>
    </row>
    <row r="35" spans="1:26" s="13" customFormat="1" ht="31.5" customHeight="1">
      <c r="A35" s="17"/>
      <c r="B35" s="407" t="s">
        <v>837</v>
      </c>
      <c r="C35" s="408" t="s">
        <v>837</v>
      </c>
      <c r="D35" s="409" t="s">
        <v>837</v>
      </c>
      <c r="E35" s="409" t="s">
        <v>837</v>
      </c>
      <c r="F35" s="436" t="s">
        <v>837</v>
      </c>
      <c r="G35" s="412">
        <v>0</v>
      </c>
      <c r="H35" s="16" t="s">
        <v>837</v>
      </c>
      <c r="I35" s="42" t="s">
        <v>11</v>
      </c>
      <c r="J35" s="42" t="s">
        <v>74</v>
      </c>
      <c r="K35" s="42" t="s">
        <v>73</v>
      </c>
      <c r="L35" s="110" t="s">
        <v>12</v>
      </c>
      <c r="M35" s="111" t="s">
        <v>13</v>
      </c>
      <c r="N35" s="111" t="s">
        <v>177</v>
      </c>
      <c r="O35" s="39" t="s">
        <v>14</v>
      </c>
      <c r="P35" s="42" t="s">
        <v>26</v>
      </c>
      <c r="T35" s="291"/>
      <c r="U35" s="280"/>
      <c r="Y35" s="411"/>
      <c r="Z35" s="423" t="s">
        <v>838</v>
      </c>
    </row>
    <row r="36" spans="1:26" s="13" customFormat="1" ht="31.5" customHeight="1">
      <c r="A36" s="17"/>
      <c r="B36" s="407" t="s">
        <v>837</v>
      </c>
      <c r="C36" s="408" t="s">
        <v>837</v>
      </c>
      <c r="D36" s="409" t="s">
        <v>837</v>
      </c>
      <c r="E36" s="409" t="s">
        <v>837</v>
      </c>
      <c r="F36" s="436" t="s">
        <v>837</v>
      </c>
      <c r="G36" s="412">
        <v>0</v>
      </c>
      <c r="H36" s="16" t="s">
        <v>837</v>
      </c>
      <c r="I36" s="17">
        <v>1</v>
      </c>
      <c r="J36" s="18" t="s">
        <v>60</v>
      </c>
      <c r="K36" s="19" t="s">
        <v>837</v>
      </c>
      <c r="L36" s="20" t="s">
        <v>837</v>
      </c>
      <c r="M36" s="43" t="s">
        <v>837</v>
      </c>
      <c r="N36" s="43" t="s">
        <v>837</v>
      </c>
      <c r="O36" s="403"/>
      <c r="P36" s="19"/>
      <c r="T36" s="291"/>
      <c r="U36" s="280"/>
      <c r="Y36" s="411"/>
      <c r="Z36" s="423" t="s">
        <v>837</v>
      </c>
    </row>
    <row r="37" spans="1:26" s="13" customFormat="1" ht="31.5" customHeight="1">
      <c r="A37" s="17"/>
      <c r="B37" s="407" t="s">
        <v>837</v>
      </c>
      <c r="C37" s="408" t="s">
        <v>837</v>
      </c>
      <c r="D37" s="409" t="s">
        <v>837</v>
      </c>
      <c r="E37" s="409" t="s">
        <v>837</v>
      </c>
      <c r="F37" s="436" t="s">
        <v>837</v>
      </c>
      <c r="G37" s="412">
        <v>0</v>
      </c>
      <c r="H37" s="16">
        <v>23</v>
      </c>
      <c r="I37" s="17">
        <v>2</v>
      </c>
      <c r="J37" s="18" t="s">
        <v>61</v>
      </c>
      <c r="K37" s="19">
        <v>525</v>
      </c>
      <c r="L37" s="20" t="s">
        <v>745</v>
      </c>
      <c r="M37" s="43" t="s">
        <v>746</v>
      </c>
      <c r="N37" s="43" t="s">
        <v>747</v>
      </c>
      <c r="O37" s="403" t="s">
        <v>836</v>
      </c>
      <c r="P37" s="19" t="s">
        <v>552</v>
      </c>
      <c r="T37" s="291"/>
      <c r="U37" s="280"/>
      <c r="Y37" s="411"/>
      <c r="Z37" s="423">
        <v>10000003</v>
      </c>
    </row>
    <row r="38" spans="1:26" s="13" customFormat="1" ht="31.5" customHeight="1">
      <c r="A38" s="17"/>
      <c r="B38" s="407" t="s">
        <v>837</v>
      </c>
      <c r="C38" s="408" t="s">
        <v>837</v>
      </c>
      <c r="D38" s="409" t="s">
        <v>837</v>
      </c>
      <c r="E38" s="409" t="s">
        <v>837</v>
      </c>
      <c r="F38" s="436" t="s">
        <v>837</v>
      </c>
      <c r="G38" s="412">
        <v>0</v>
      </c>
      <c r="H38" s="16">
        <v>4</v>
      </c>
      <c r="I38" s="17">
        <v>3</v>
      </c>
      <c r="J38" s="18" t="s">
        <v>62</v>
      </c>
      <c r="K38" s="19">
        <v>544</v>
      </c>
      <c r="L38" s="20">
        <v>36892</v>
      </c>
      <c r="M38" s="43" t="s">
        <v>766</v>
      </c>
      <c r="N38" s="43" t="s">
        <v>767</v>
      </c>
      <c r="O38" s="403">
        <v>22570</v>
      </c>
      <c r="P38" s="19">
        <v>3</v>
      </c>
      <c r="T38" s="291"/>
      <c r="U38" s="280"/>
      <c r="Y38" s="411"/>
      <c r="Z38" s="423">
        <v>22570</v>
      </c>
    </row>
    <row r="39" spans="1:26" s="13" customFormat="1" ht="31.5" customHeight="1">
      <c r="A39" s="17"/>
      <c r="B39" s="407" t="s">
        <v>837</v>
      </c>
      <c r="C39" s="408" t="s">
        <v>837</v>
      </c>
      <c r="D39" s="409" t="s">
        <v>837</v>
      </c>
      <c r="E39" s="409" t="s">
        <v>837</v>
      </c>
      <c r="F39" s="436" t="s">
        <v>837</v>
      </c>
      <c r="G39" s="412">
        <v>0</v>
      </c>
      <c r="H39" s="16">
        <v>1</v>
      </c>
      <c r="I39" s="17">
        <v>4</v>
      </c>
      <c r="J39" s="18" t="s">
        <v>63</v>
      </c>
      <c r="K39" s="19">
        <v>522</v>
      </c>
      <c r="L39" s="20">
        <v>36526</v>
      </c>
      <c r="M39" s="43" t="s">
        <v>737</v>
      </c>
      <c r="N39" s="43" t="s">
        <v>738</v>
      </c>
      <c r="O39" s="403">
        <v>21939</v>
      </c>
      <c r="P39" s="19">
        <v>1</v>
      </c>
      <c r="T39" s="291"/>
      <c r="U39" s="280"/>
      <c r="Y39" s="411"/>
      <c r="Z39" s="423">
        <v>21939</v>
      </c>
    </row>
    <row r="40" spans="1:26" s="13" customFormat="1" ht="31.5" customHeight="1">
      <c r="A40" s="17"/>
      <c r="B40" s="407" t="s">
        <v>837</v>
      </c>
      <c r="C40" s="408" t="s">
        <v>837</v>
      </c>
      <c r="D40" s="409" t="s">
        <v>837</v>
      </c>
      <c r="E40" s="409" t="s">
        <v>837</v>
      </c>
      <c r="F40" s="436" t="s">
        <v>837</v>
      </c>
      <c r="G40" s="412">
        <v>0</v>
      </c>
      <c r="H40" s="16">
        <v>9</v>
      </c>
      <c r="I40" s="17">
        <v>5</v>
      </c>
      <c r="J40" s="18" t="s">
        <v>64</v>
      </c>
      <c r="K40" s="19">
        <v>519</v>
      </c>
      <c r="L40" s="20">
        <v>36681</v>
      </c>
      <c r="M40" s="43" t="s">
        <v>743</v>
      </c>
      <c r="N40" s="43" t="s">
        <v>744</v>
      </c>
      <c r="O40" s="403">
        <v>23189</v>
      </c>
      <c r="P40" s="19">
        <v>4</v>
      </c>
      <c r="T40" s="291"/>
      <c r="U40" s="280"/>
      <c r="Y40" s="411"/>
      <c r="Z40" s="423">
        <v>23189</v>
      </c>
    </row>
    <row r="41" spans="1:26" s="13" customFormat="1" ht="31.5" customHeight="1">
      <c r="A41" s="17"/>
      <c r="B41" s="407" t="s">
        <v>837</v>
      </c>
      <c r="C41" s="408" t="s">
        <v>837</v>
      </c>
      <c r="D41" s="409" t="s">
        <v>837</v>
      </c>
      <c r="E41" s="409" t="s">
        <v>837</v>
      </c>
      <c r="F41" s="436" t="s">
        <v>837</v>
      </c>
      <c r="G41" s="412">
        <v>0</v>
      </c>
      <c r="H41" s="16">
        <v>2</v>
      </c>
      <c r="I41" s="17">
        <v>6</v>
      </c>
      <c r="J41" s="18" t="s">
        <v>65</v>
      </c>
      <c r="K41" s="19">
        <v>545</v>
      </c>
      <c r="L41" s="20">
        <v>36526</v>
      </c>
      <c r="M41" s="43" t="s">
        <v>768</v>
      </c>
      <c r="N41" s="43" t="s">
        <v>749</v>
      </c>
      <c r="O41" s="403">
        <v>22451</v>
      </c>
      <c r="P41" s="19">
        <v>2</v>
      </c>
      <c r="T41" s="291"/>
      <c r="U41" s="280"/>
      <c r="Y41" s="411"/>
      <c r="Z41" s="423">
        <v>22451</v>
      </c>
    </row>
    <row r="42" spans="1:26" s="13" customFormat="1" ht="31.5" customHeight="1">
      <c r="A42" s="17"/>
      <c r="B42" s="407" t="s">
        <v>837</v>
      </c>
      <c r="C42" s="408" t="s">
        <v>837</v>
      </c>
      <c r="D42" s="409" t="s">
        <v>837</v>
      </c>
      <c r="E42" s="409" t="s">
        <v>837</v>
      </c>
      <c r="F42" s="436" t="s">
        <v>837</v>
      </c>
      <c r="G42" s="412">
        <v>0</v>
      </c>
      <c r="H42" s="16">
        <v>22</v>
      </c>
      <c r="I42" s="17">
        <v>7</v>
      </c>
      <c r="J42" s="18" t="s">
        <v>223</v>
      </c>
      <c r="K42" s="19">
        <v>546</v>
      </c>
      <c r="L42" s="20">
        <v>36591</v>
      </c>
      <c r="M42" s="43" t="s">
        <v>769</v>
      </c>
      <c r="N42" s="43" t="s">
        <v>770</v>
      </c>
      <c r="O42" s="403">
        <v>30013</v>
      </c>
      <c r="P42" s="19">
        <v>6</v>
      </c>
      <c r="T42" s="291"/>
      <c r="U42" s="280"/>
      <c r="Y42" s="411"/>
      <c r="Z42" s="423">
        <v>30013</v>
      </c>
    </row>
    <row r="43" spans="1:26" s="13" customFormat="1" ht="31.5" customHeight="1">
      <c r="A43" s="17"/>
      <c r="B43" s="407" t="s">
        <v>837</v>
      </c>
      <c r="C43" s="408" t="s">
        <v>837</v>
      </c>
      <c r="D43" s="409" t="s">
        <v>837</v>
      </c>
      <c r="E43" s="409" t="s">
        <v>837</v>
      </c>
      <c r="F43" s="436" t="s">
        <v>837</v>
      </c>
      <c r="G43" s="412">
        <v>0</v>
      </c>
      <c r="H43" s="16">
        <v>14</v>
      </c>
      <c r="I43" s="17">
        <v>8</v>
      </c>
      <c r="J43" s="18" t="s">
        <v>224</v>
      </c>
      <c r="K43" s="19">
        <v>543</v>
      </c>
      <c r="L43" s="20">
        <v>37057</v>
      </c>
      <c r="M43" s="43" t="s">
        <v>765</v>
      </c>
      <c r="N43" s="43" t="s">
        <v>742</v>
      </c>
      <c r="O43" s="403">
        <v>23972</v>
      </c>
      <c r="P43" s="19">
        <v>5</v>
      </c>
      <c r="T43" s="291"/>
      <c r="U43" s="280"/>
      <c r="Y43" s="411"/>
      <c r="Z43" s="423">
        <v>23972</v>
      </c>
    </row>
    <row r="44" spans="1:26" s="13" customFormat="1" ht="31.5" customHeight="1">
      <c r="A44" s="17"/>
      <c r="B44" s="407" t="s">
        <v>837</v>
      </c>
      <c r="C44" s="408" t="s">
        <v>837</v>
      </c>
      <c r="D44" s="409" t="s">
        <v>837</v>
      </c>
      <c r="E44" s="409" t="s">
        <v>837</v>
      </c>
      <c r="F44" s="436" t="s">
        <v>837</v>
      </c>
      <c r="G44" s="412">
        <v>0</v>
      </c>
      <c r="H44" s="16" t="s">
        <v>837</v>
      </c>
      <c r="I44" s="17">
        <v>9</v>
      </c>
      <c r="J44" s="18" t="s">
        <v>225</v>
      </c>
      <c r="K44" s="19" t="s">
        <v>837</v>
      </c>
      <c r="L44" s="20" t="s">
        <v>837</v>
      </c>
      <c r="M44" s="43" t="s">
        <v>837</v>
      </c>
      <c r="N44" s="43" t="s">
        <v>837</v>
      </c>
      <c r="O44" s="403"/>
      <c r="P44" s="19"/>
      <c r="T44" s="291"/>
      <c r="U44" s="280"/>
      <c r="Y44" s="411"/>
      <c r="Z44" s="423" t="s">
        <v>837</v>
      </c>
    </row>
    <row r="45" spans="1:26" s="13" customFormat="1" ht="31.5" customHeight="1">
      <c r="A45" s="17"/>
      <c r="B45" s="407" t="s">
        <v>837</v>
      </c>
      <c r="C45" s="408" t="s">
        <v>837</v>
      </c>
      <c r="D45" s="409" t="s">
        <v>837</v>
      </c>
      <c r="E45" s="409" t="s">
        <v>837</v>
      </c>
      <c r="F45" s="436" t="s">
        <v>837</v>
      </c>
      <c r="G45" s="412">
        <v>0</v>
      </c>
      <c r="H45" s="16" t="s">
        <v>837</v>
      </c>
      <c r="I45" s="17">
        <v>10</v>
      </c>
      <c r="J45" s="18" t="s">
        <v>226</v>
      </c>
      <c r="K45" s="19" t="s">
        <v>837</v>
      </c>
      <c r="L45" s="20" t="s">
        <v>837</v>
      </c>
      <c r="M45" s="43" t="s">
        <v>837</v>
      </c>
      <c r="N45" s="43" t="s">
        <v>837</v>
      </c>
      <c r="O45" s="403"/>
      <c r="P45" s="19"/>
      <c r="T45" s="291"/>
      <c r="U45" s="280"/>
      <c r="Y45" s="411"/>
      <c r="Z45" s="423" t="s">
        <v>837</v>
      </c>
    </row>
    <row r="46" spans="1:26" s="13" customFormat="1" ht="31.5" customHeight="1">
      <c r="A46" s="17"/>
      <c r="B46" s="407" t="s">
        <v>837</v>
      </c>
      <c r="C46" s="408" t="s">
        <v>837</v>
      </c>
      <c r="D46" s="409" t="s">
        <v>837</v>
      </c>
      <c r="E46" s="409" t="s">
        <v>837</v>
      </c>
      <c r="F46" s="436" t="s">
        <v>837</v>
      </c>
      <c r="G46" s="412">
        <v>0</v>
      </c>
      <c r="H46" s="16" t="s">
        <v>837</v>
      </c>
      <c r="I46" s="17">
        <v>11</v>
      </c>
      <c r="J46" s="18" t="s">
        <v>227</v>
      </c>
      <c r="K46" s="19" t="s">
        <v>837</v>
      </c>
      <c r="L46" s="20" t="s">
        <v>837</v>
      </c>
      <c r="M46" s="43" t="s">
        <v>837</v>
      </c>
      <c r="N46" s="43" t="s">
        <v>837</v>
      </c>
      <c r="O46" s="403"/>
      <c r="P46" s="19"/>
      <c r="T46" s="291"/>
      <c r="U46" s="280"/>
      <c r="Y46" s="411"/>
      <c r="Z46" s="423" t="s">
        <v>837</v>
      </c>
    </row>
    <row r="47" spans="1:26" s="13" customFormat="1" ht="31.5" customHeight="1">
      <c r="A47" s="17"/>
      <c r="B47" s="407" t="s">
        <v>837</v>
      </c>
      <c r="C47" s="408" t="s">
        <v>837</v>
      </c>
      <c r="D47" s="409" t="s">
        <v>837</v>
      </c>
      <c r="E47" s="409" t="s">
        <v>837</v>
      </c>
      <c r="F47" s="436" t="s">
        <v>837</v>
      </c>
      <c r="G47" s="412">
        <v>0</v>
      </c>
      <c r="H47" s="16" t="s">
        <v>837</v>
      </c>
      <c r="I47" s="17">
        <v>12</v>
      </c>
      <c r="J47" s="18" t="s">
        <v>228</v>
      </c>
      <c r="K47" s="19" t="s">
        <v>837</v>
      </c>
      <c r="L47" s="20" t="s">
        <v>837</v>
      </c>
      <c r="M47" s="43" t="s">
        <v>837</v>
      </c>
      <c r="N47" s="43" t="s">
        <v>837</v>
      </c>
      <c r="O47" s="403"/>
      <c r="P47" s="19"/>
      <c r="T47" s="291"/>
      <c r="U47" s="280"/>
      <c r="Y47" s="411"/>
      <c r="Z47" s="423" t="s">
        <v>837</v>
      </c>
    </row>
    <row r="48" spans="1:26" s="13" customFormat="1" ht="18.75" hidden="1" customHeight="1">
      <c r="A48" s="17"/>
      <c r="B48" s="407" t="s">
        <v>837</v>
      </c>
      <c r="C48" s="408" t="s">
        <v>837</v>
      </c>
      <c r="D48" s="409" t="s">
        <v>837</v>
      </c>
      <c r="E48" s="409" t="s">
        <v>837</v>
      </c>
      <c r="F48" s="410" t="s">
        <v>837</v>
      </c>
      <c r="G48" s="412">
        <v>0</v>
      </c>
      <c r="H48" s="16" t="s">
        <v>837</v>
      </c>
      <c r="I48" s="296" t="s">
        <v>42</v>
      </c>
      <c r="J48" s="297"/>
      <c r="K48" s="297"/>
      <c r="L48" s="297"/>
      <c r="M48" s="297"/>
      <c r="N48" s="297"/>
      <c r="O48" s="297"/>
      <c r="P48" s="298"/>
      <c r="T48" s="291"/>
      <c r="U48" s="280"/>
      <c r="Y48" s="411"/>
      <c r="Z48" s="411" t="s">
        <v>838</v>
      </c>
    </row>
    <row r="49" spans="1:26" s="13" customFormat="1" ht="24" hidden="1" customHeight="1">
      <c r="A49" s="17"/>
      <c r="B49" s="407" t="s">
        <v>837</v>
      </c>
      <c r="C49" s="408" t="s">
        <v>837</v>
      </c>
      <c r="D49" s="409" t="s">
        <v>837</v>
      </c>
      <c r="E49" s="409" t="s">
        <v>837</v>
      </c>
      <c r="F49" s="410" t="s">
        <v>837</v>
      </c>
      <c r="G49" s="412">
        <v>0</v>
      </c>
      <c r="H49" s="16" t="s">
        <v>837</v>
      </c>
      <c r="I49" s="42" t="s">
        <v>11</v>
      </c>
      <c r="J49" s="42" t="s">
        <v>74</v>
      </c>
      <c r="K49" s="42" t="s">
        <v>73</v>
      </c>
      <c r="L49" s="110" t="s">
        <v>12</v>
      </c>
      <c r="M49" s="111" t="s">
        <v>13</v>
      </c>
      <c r="N49" s="111" t="s">
        <v>177</v>
      </c>
      <c r="O49" s="111"/>
      <c r="P49" s="42" t="s">
        <v>26</v>
      </c>
      <c r="T49" s="291"/>
      <c r="U49" s="280"/>
      <c r="Y49" s="411"/>
      <c r="Z49" s="411" t="s">
        <v>838</v>
      </c>
    </row>
    <row r="50" spans="1:26" s="13" customFormat="1" ht="18.75" hidden="1" customHeight="1">
      <c r="A50" s="17"/>
      <c r="B50" s="407" t="s">
        <v>837</v>
      </c>
      <c r="C50" s="408" t="s">
        <v>837</v>
      </c>
      <c r="D50" s="409" t="s">
        <v>837</v>
      </c>
      <c r="E50" s="409" t="s">
        <v>837</v>
      </c>
      <c r="F50" s="410" t="s">
        <v>837</v>
      </c>
      <c r="G50" s="412">
        <v>0</v>
      </c>
      <c r="H50" s="16" t="s">
        <v>837</v>
      </c>
      <c r="I50" s="17">
        <v>1</v>
      </c>
      <c r="J50" s="18" t="s">
        <v>66</v>
      </c>
      <c r="K50" s="19" t="s">
        <v>837</v>
      </c>
      <c r="L50" s="20" t="s">
        <v>837</v>
      </c>
      <c r="M50" s="43" t="s">
        <v>837</v>
      </c>
      <c r="N50" s="43" t="s">
        <v>837</v>
      </c>
      <c r="O50" s="43"/>
      <c r="P50" s="19"/>
      <c r="T50" s="291"/>
      <c r="U50" s="280"/>
      <c r="Y50" s="411"/>
      <c r="Z50" s="411" t="s">
        <v>838</v>
      </c>
    </row>
    <row r="51" spans="1:26" s="13" customFormat="1" ht="18.75" hidden="1" customHeight="1">
      <c r="A51" s="17"/>
      <c r="B51" s="407" t="s">
        <v>837</v>
      </c>
      <c r="C51" s="408" t="s">
        <v>837</v>
      </c>
      <c r="D51" s="409" t="s">
        <v>837</v>
      </c>
      <c r="E51" s="409" t="s">
        <v>837</v>
      </c>
      <c r="F51" s="410" t="s">
        <v>837</v>
      </c>
      <c r="G51" s="412">
        <v>0</v>
      </c>
      <c r="H51" s="16" t="s">
        <v>837</v>
      </c>
      <c r="I51" s="17">
        <v>2</v>
      </c>
      <c r="J51" s="18" t="s">
        <v>67</v>
      </c>
      <c r="K51" s="19" t="s">
        <v>837</v>
      </c>
      <c r="L51" s="20" t="s">
        <v>837</v>
      </c>
      <c r="M51" s="43" t="s">
        <v>837</v>
      </c>
      <c r="N51" s="43" t="s">
        <v>837</v>
      </c>
      <c r="O51" s="43"/>
      <c r="P51" s="19"/>
      <c r="T51" s="291"/>
      <c r="U51" s="280"/>
      <c r="Y51" s="411"/>
      <c r="Z51" s="411" t="s">
        <v>838</v>
      </c>
    </row>
    <row r="52" spans="1:26" s="13" customFormat="1" ht="18.75" hidden="1" customHeight="1">
      <c r="A52" s="17"/>
      <c r="B52" s="407" t="s">
        <v>837</v>
      </c>
      <c r="C52" s="408" t="s">
        <v>837</v>
      </c>
      <c r="D52" s="409" t="s">
        <v>837</v>
      </c>
      <c r="E52" s="409" t="s">
        <v>837</v>
      </c>
      <c r="F52" s="410" t="s">
        <v>837</v>
      </c>
      <c r="G52" s="412">
        <v>0</v>
      </c>
      <c r="H52" s="16" t="s">
        <v>837</v>
      </c>
      <c r="I52" s="17">
        <v>3</v>
      </c>
      <c r="J52" s="18" t="s">
        <v>68</v>
      </c>
      <c r="K52" s="19" t="s">
        <v>837</v>
      </c>
      <c r="L52" s="20" t="s">
        <v>837</v>
      </c>
      <c r="M52" s="43" t="s">
        <v>837</v>
      </c>
      <c r="N52" s="43" t="s">
        <v>837</v>
      </c>
      <c r="O52" s="43"/>
      <c r="P52" s="19"/>
      <c r="T52" s="291"/>
      <c r="U52" s="280"/>
      <c r="Y52" s="411"/>
      <c r="Z52" s="411" t="s">
        <v>838</v>
      </c>
    </row>
    <row r="53" spans="1:26" s="13" customFormat="1" ht="18.75" hidden="1" customHeight="1">
      <c r="A53" s="17"/>
      <c r="B53" s="407" t="s">
        <v>837</v>
      </c>
      <c r="C53" s="408" t="s">
        <v>837</v>
      </c>
      <c r="D53" s="409" t="s">
        <v>837</v>
      </c>
      <c r="E53" s="409" t="s">
        <v>837</v>
      </c>
      <c r="F53" s="410" t="s">
        <v>837</v>
      </c>
      <c r="G53" s="412">
        <v>0</v>
      </c>
      <c r="H53" s="16" t="s">
        <v>837</v>
      </c>
      <c r="I53" s="17">
        <v>4</v>
      </c>
      <c r="J53" s="18" t="s">
        <v>69</v>
      </c>
      <c r="K53" s="19" t="s">
        <v>837</v>
      </c>
      <c r="L53" s="20" t="s">
        <v>837</v>
      </c>
      <c r="M53" s="43" t="s">
        <v>837</v>
      </c>
      <c r="N53" s="43" t="s">
        <v>837</v>
      </c>
      <c r="O53" s="43"/>
      <c r="P53" s="19"/>
      <c r="T53" s="291"/>
      <c r="U53" s="280"/>
      <c r="Y53" s="411"/>
      <c r="Z53" s="411" t="s">
        <v>838</v>
      </c>
    </row>
    <row r="54" spans="1:26" s="13" customFormat="1" ht="18.75" hidden="1" customHeight="1">
      <c r="A54" s="17"/>
      <c r="B54" s="407" t="s">
        <v>837</v>
      </c>
      <c r="C54" s="408" t="s">
        <v>837</v>
      </c>
      <c r="D54" s="409" t="s">
        <v>837</v>
      </c>
      <c r="E54" s="409" t="s">
        <v>837</v>
      </c>
      <c r="F54" s="410" t="s">
        <v>837</v>
      </c>
      <c r="G54" s="412">
        <v>0</v>
      </c>
      <c r="H54" s="16" t="s">
        <v>837</v>
      </c>
      <c r="I54" s="17">
        <v>5</v>
      </c>
      <c r="J54" s="18" t="s">
        <v>70</v>
      </c>
      <c r="K54" s="19" t="s">
        <v>837</v>
      </c>
      <c r="L54" s="20" t="s">
        <v>837</v>
      </c>
      <c r="M54" s="43" t="s">
        <v>837</v>
      </c>
      <c r="N54" s="43" t="s">
        <v>837</v>
      </c>
      <c r="O54" s="43"/>
      <c r="P54" s="19"/>
      <c r="T54" s="291"/>
      <c r="U54" s="280"/>
      <c r="Y54" s="411"/>
      <c r="Z54" s="411" t="s">
        <v>838</v>
      </c>
    </row>
    <row r="55" spans="1:26" s="13" customFormat="1" ht="18.75" hidden="1" customHeight="1">
      <c r="A55" s="17"/>
      <c r="B55" s="407" t="s">
        <v>837</v>
      </c>
      <c r="C55" s="408" t="s">
        <v>837</v>
      </c>
      <c r="D55" s="409" t="s">
        <v>837</v>
      </c>
      <c r="E55" s="409" t="s">
        <v>837</v>
      </c>
      <c r="F55" s="410" t="s">
        <v>837</v>
      </c>
      <c r="G55" s="412">
        <v>0</v>
      </c>
      <c r="H55" s="16" t="s">
        <v>837</v>
      </c>
      <c r="I55" s="17">
        <v>6</v>
      </c>
      <c r="J55" s="18" t="s">
        <v>71</v>
      </c>
      <c r="K55" s="19" t="s">
        <v>837</v>
      </c>
      <c r="L55" s="20" t="s">
        <v>837</v>
      </c>
      <c r="M55" s="43" t="s">
        <v>837</v>
      </c>
      <c r="N55" s="43" t="s">
        <v>837</v>
      </c>
      <c r="O55" s="43"/>
      <c r="P55" s="19"/>
      <c r="T55" s="291"/>
      <c r="U55" s="280"/>
      <c r="Y55" s="411"/>
      <c r="Z55" s="411" t="s">
        <v>838</v>
      </c>
    </row>
    <row r="56" spans="1:26" s="13" customFormat="1" ht="18.75" hidden="1" customHeight="1">
      <c r="A56" s="17"/>
      <c r="B56" s="407" t="s">
        <v>837</v>
      </c>
      <c r="C56" s="408" t="s">
        <v>837</v>
      </c>
      <c r="D56" s="409" t="s">
        <v>837</v>
      </c>
      <c r="E56" s="409" t="s">
        <v>837</v>
      </c>
      <c r="F56" s="410" t="s">
        <v>837</v>
      </c>
      <c r="G56" s="412">
        <v>0</v>
      </c>
      <c r="H56" s="16" t="s">
        <v>837</v>
      </c>
      <c r="I56" s="17">
        <v>7</v>
      </c>
      <c r="J56" s="18" t="s">
        <v>229</v>
      </c>
      <c r="K56" s="19" t="s">
        <v>837</v>
      </c>
      <c r="L56" s="20" t="s">
        <v>837</v>
      </c>
      <c r="M56" s="43" t="s">
        <v>837</v>
      </c>
      <c r="N56" s="43" t="s">
        <v>837</v>
      </c>
      <c r="O56" s="43"/>
      <c r="P56" s="19"/>
      <c r="T56" s="291"/>
      <c r="U56" s="280"/>
      <c r="Y56" s="411"/>
      <c r="Z56" s="411" t="s">
        <v>838</v>
      </c>
    </row>
    <row r="57" spans="1:26" s="13" customFormat="1" ht="18.75" hidden="1" customHeight="1">
      <c r="A57" s="17"/>
      <c r="B57" s="407" t="s">
        <v>837</v>
      </c>
      <c r="C57" s="408" t="s">
        <v>837</v>
      </c>
      <c r="D57" s="409" t="s">
        <v>837</v>
      </c>
      <c r="E57" s="409" t="s">
        <v>837</v>
      </c>
      <c r="F57" s="410" t="s">
        <v>837</v>
      </c>
      <c r="G57" s="412">
        <v>0</v>
      </c>
      <c r="H57" s="16" t="s">
        <v>837</v>
      </c>
      <c r="I57" s="17">
        <v>8</v>
      </c>
      <c r="J57" s="18" t="s">
        <v>230</v>
      </c>
      <c r="K57" s="19" t="s">
        <v>837</v>
      </c>
      <c r="L57" s="20" t="s">
        <v>837</v>
      </c>
      <c r="M57" s="43" t="s">
        <v>837</v>
      </c>
      <c r="N57" s="43" t="s">
        <v>837</v>
      </c>
      <c r="O57" s="43"/>
      <c r="P57" s="19"/>
      <c r="T57" s="291"/>
      <c r="U57" s="280"/>
      <c r="Y57" s="411"/>
      <c r="Z57" s="411" t="s">
        <v>838</v>
      </c>
    </row>
    <row r="58" spans="1:26" s="13" customFormat="1" ht="18.75" hidden="1" customHeight="1">
      <c r="A58" s="17"/>
      <c r="B58" s="407" t="s">
        <v>837</v>
      </c>
      <c r="C58" s="408" t="s">
        <v>837</v>
      </c>
      <c r="D58" s="409" t="s">
        <v>837</v>
      </c>
      <c r="E58" s="409" t="s">
        <v>837</v>
      </c>
      <c r="F58" s="410" t="s">
        <v>837</v>
      </c>
      <c r="G58" s="412">
        <v>0</v>
      </c>
      <c r="H58" s="16" t="s">
        <v>837</v>
      </c>
      <c r="I58" s="17">
        <v>9</v>
      </c>
      <c r="J58" s="18" t="s">
        <v>231</v>
      </c>
      <c r="K58" s="19" t="s">
        <v>837</v>
      </c>
      <c r="L58" s="20" t="s">
        <v>837</v>
      </c>
      <c r="M58" s="43" t="s">
        <v>837</v>
      </c>
      <c r="N58" s="43" t="s">
        <v>837</v>
      </c>
      <c r="O58" s="43"/>
      <c r="P58" s="19"/>
      <c r="T58" s="291"/>
      <c r="U58" s="280"/>
      <c r="Y58" s="411"/>
      <c r="Z58" s="411" t="s">
        <v>838</v>
      </c>
    </row>
    <row r="59" spans="1:26" s="13" customFormat="1" ht="18.75" hidden="1" customHeight="1">
      <c r="A59" s="17"/>
      <c r="B59" s="407" t="s">
        <v>837</v>
      </c>
      <c r="C59" s="408" t="s">
        <v>837</v>
      </c>
      <c r="D59" s="409" t="s">
        <v>837</v>
      </c>
      <c r="E59" s="409" t="s">
        <v>837</v>
      </c>
      <c r="F59" s="410" t="s">
        <v>837</v>
      </c>
      <c r="G59" s="412">
        <v>0</v>
      </c>
      <c r="H59" s="16" t="s">
        <v>837</v>
      </c>
      <c r="I59" s="17">
        <v>10</v>
      </c>
      <c r="J59" s="18" t="s">
        <v>232</v>
      </c>
      <c r="K59" s="19" t="s">
        <v>837</v>
      </c>
      <c r="L59" s="20" t="s">
        <v>837</v>
      </c>
      <c r="M59" s="43" t="s">
        <v>837</v>
      </c>
      <c r="N59" s="43" t="s">
        <v>837</v>
      </c>
      <c r="O59" s="43"/>
      <c r="P59" s="19"/>
      <c r="T59" s="291"/>
      <c r="U59" s="280"/>
      <c r="Y59" s="411"/>
      <c r="Z59" s="411" t="s">
        <v>838</v>
      </c>
    </row>
    <row r="60" spans="1:26" s="13" customFormat="1" ht="18.75" hidden="1" customHeight="1">
      <c r="A60" s="17"/>
      <c r="B60" s="407" t="s">
        <v>837</v>
      </c>
      <c r="C60" s="408" t="s">
        <v>837</v>
      </c>
      <c r="D60" s="409" t="s">
        <v>837</v>
      </c>
      <c r="E60" s="409" t="s">
        <v>837</v>
      </c>
      <c r="F60" s="410" t="s">
        <v>837</v>
      </c>
      <c r="G60" s="412">
        <v>0</v>
      </c>
      <c r="H60" s="16" t="s">
        <v>837</v>
      </c>
      <c r="I60" s="17">
        <v>11</v>
      </c>
      <c r="J60" s="18" t="s">
        <v>233</v>
      </c>
      <c r="K60" s="19" t="s">
        <v>837</v>
      </c>
      <c r="L60" s="20" t="s">
        <v>837</v>
      </c>
      <c r="M60" s="43" t="s">
        <v>837</v>
      </c>
      <c r="N60" s="43" t="s">
        <v>837</v>
      </c>
      <c r="O60" s="43"/>
      <c r="P60" s="19"/>
      <c r="T60" s="291"/>
      <c r="U60" s="280"/>
      <c r="Y60" s="411"/>
      <c r="Z60" s="411" t="s">
        <v>838</v>
      </c>
    </row>
    <row r="61" spans="1:26" s="13" customFormat="1" ht="18.75" hidden="1" customHeight="1">
      <c r="A61" s="17"/>
      <c r="B61" s="407" t="s">
        <v>837</v>
      </c>
      <c r="C61" s="408" t="s">
        <v>837</v>
      </c>
      <c r="D61" s="409" t="s">
        <v>837</v>
      </c>
      <c r="E61" s="409" t="s">
        <v>837</v>
      </c>
      <c r="F61" s="410" t="s">
        <v>837</v>
      </c>
      <c r="G61" s="412">
        <v>0</v>
      </c>
      <c r="H61" s="16" t="s">
        <v>837</v>
      </c>
      <c r="I61" s="17">
        <v>12</v>
      </c>
      <c r="J61" s="18" t="s">
        <v>234</v>
      </c>
      <c r="K61" s="19" t="s">
        <v>837</v>
      </c>
      <c r="L61" s="20" t="s">
        <v>837</v>
      </c>
      <c r="M61" s="43" t="s">
        <v>837</v>
      </c>
      <c r="N61" s="43" t="s">
        <v>837</v>
      </c>
      <c r="O61" s="43"/>
      <c r="P61" s="19"/>
      <c r="T61" s="291"/>
      <c r="U61" s="280"/>
      <c r="Y61" s="411"/>
      <c r="Z61" s="411" t="s">
        <v>838</v>
      </c>
    </row>
    <row r="62" spans="1:26" ht="7.5" customHeight="1">
      <c r="A62" s="29"/>
      <c r="B62" s="29"/>
      <c r="C62" s="30"/>
      <c r="D62" s="50"/>
      <c r="E62" s="31"/>
      <c r="F62" s="178"/>
      <c r="G62" s="413"/>
      <c r="I62" s="33"/>
      <c r="J62" s="34"/>
      <c r="K62" s="35"/>
      <c r="L62" s="36"/>
      <c r="M62" s="46"/>
      <c r="N62" s="46"/>
      <c r="O62" s="46"/>
      <c r="P62" s="35"/>
    </row>
    <row r="63" spans="1:26" ht="14.25" customHeight="1">
      <c r="A63" s="25" t="s">
        <v>18</v>
      </c>
      <c r="B63" s="25"/>
      <c r="C63" s="25"/>
      <c r="D63" s="51"/>
      <c r="E63" s="44" t="s">
        <v>0</v>
      </c>
      <c r="F63" s="179" t="s">
        <v>1</v>
      </c>
      <c r="G63" s="414"/>
      <c r="H63" s="26" t="s">
        <v>2</v>
      </c>
      <c r="I63" s="26"/>
      <c r="J63" s="26"/>
      <c r="K63" s="26"/>
      <c r="M63" s="47" t="s">
        <v>3</v>
      </c>
      <c r="N63" s="48" t="s">
        <v>3</v>
      </c>
      <c r="O63" s="48"/>
      <c r="P63" s="25"/>
      <c r="Q63" s="27"/>
    </row>
    <row r="64" spans="1:26">
      <c r="G64" s="415"/>
    </row>
    <row r="65" spans="7:7">
      <c r="G65" s="415"/>
    </row>
    <row r="66" spans="7:7">
      <c r="G66" s="415"/>
    </row>
    <row r="67" spans="7:7">
      <c r="G67" s="415"/>
    </row>
    <row r="68" spans="7:7">
      <c r="G68" s="415"/>
    </row>
    <row r="69" spans="7:7">
      <c r="G69" s="415"/>
    </row>
    <row r="70" spans="7:7">
      <c r="G70" s="415"/>
    </row>
    <row r="71" spans="7:7">
      <c r="G71" s="415"/>
    </row>
    <row r="72" spans="7:7">
      <c r="G72" s="415"/>
    </row>
    <row r="73" spans="7:7">
      <c r="G73" s="415"/>
    </row>
    <row r="74" spans="7:7">
      <c r="G74" s="415"/>
    </row>
    <row r="75" spans="7:7">
      <c r="G75" s="415"/>
    </row>
    <row r="76" spans="7:7">
      <c r="G76" s="415"/>
    </row>
    <row r="77" spans="7:7">
      <c r="G77" s="415"/>
    </row>
    <row r="78" spans="7:7">
      <c r="G78" s="415"/>
    </row>
    <row r="79" spans="7:7">
      <c r="G79" s="415"/>
    </row>
    <row r="80" spans="7:7">
      <c r="G80" s="415"/>
    </row>
    <row r="81" spans="7:7">
      <c r="G81" s="415"/>
    </row>
    <row r="82" spans="7:7">
      <c r="G82" s="415"/>
    </row>
    <row r="83" spans="7:7">
      <c r="G83" s="415"/>
    </row>
    <row r="84" spans="7:7">
      <c r="G84" s="415"/>
    </row>
    <row r="85" spans="7:7">
      <c r="G85" s="415"/>
    </row>
    <row r="86" spans="7:7">
      <c r="G86" s="415"/>
    </row>
    <row r="87" spans="7:7">
      <c r="G87" s="415"/>
    </row>
    <row r="88" spans="7:7">
      <c r="G88" s="415"/>
    </row>
    <row r="89" spans="7:7">
      <c r="G89" s="415"/>
    </row>
    <row r="90" spans="7:7">
      <c r="G90" s="415"/>
    </row>
    <row r="91" spans="7:7">
      <c r="G91" s="415"/>
    </row>
    <row r="92" spans="7:7">
      <c r="G92" s="415"/>
    </row>
    <row r="93" spans="7:7">
      <c r="G93" s="415"/>
    </row>
    <row r="94" spans="7:7">
      <c r="G94" s="415"/>
    </row>
    <row r="95" spans="7:7">
      <c r="G95" s="415"/>
    </row>
    <row r="96" spans="7:7">
      <c r="G96" s="415"/>
    </row>
    <row r="97" spans="7:21">
      <c r="G97" s="415"/>
    </row>
    <row r="101" spans="7:21">
      <c r="T101" s="311">
        <v>50000</v>
      </c>
      <c r="U101" s="310">
        <v>0</v>
      </c>
    </row>
    <row r="65512" spans="1:9">
      <c r="A65512" s="22" t="s">
        <v>547</v>
      </c>
      <c r="B65512" s="22" t="s">
        <v>547</v>
      </c>
      <c r="C65512" s="22" t="s">
        <v>547</v>
      </c>
      <c r="D65512" s="22" t="s">
        <v>547</v>
      </c>
      <c r="E65512" s="22" t="s">
        <v>547</v>
      </c>
      <c r="F65512" s="22" t="s">
        <v>547</v>
      </c>
      <c r="G65512" s="22" t="s">
        <v>547</v>
      </c>
      <c r="H65512" s="22" t="s">
        <v>547</v>
      </c>
      <c r="I65512" s="22" t="s">
        <v>547</v>
      </c>
    </row>
    <row r="65513" spans="1:9">
      <c r="A65513" s="22" t="s">
        <v>547</v>
      </c>
      <c r="B65513" s="22" t="s">
        <v>547</v>
      </c>
      <c r="C65513" s="22" t="s">
        <v>547</v>
      </c>
      <c r="D65513" s="22" t="s">
        <v>547</v>
      </c>
      <c r="E65513" s="22" t="s">
        <v>547</v>
      </c>
      <c r="F65513" s="22" t="s">
        <v>547</v>
      </c>
      <c r="G65513" s="22" t="s">
        <v>547</v>
      </c>
      <c r="H65513" s="22" t="s">
        <v>547</v>
      </c>
      <c r="I65513" s="22" t="s">
        <v>547</v>
      </c>
    </row>
    <row r="65514" spans="1:9">
      <c r="A65514" s="22" t="s">
        <v>547</v>
      </c>
      <c r="B65514" s="22" t="s">
        <v>547</v>
      </c>
      <c r="C65514" s="22" t="s">
        <v>547</v>
      </c>
      <c r="D65514" s="22" t="s">
        <v>547</v>
      </c>
      <c r="E65514" s="22" t="s">
        <v>547</v>
      </c>
      <c r="F65514" s="22" t="s">
        <v>547</v>
      </c>
      <c r="G65514" s="22" t="s">
        <v>547</v>
      </c>
      <c r="H65514" s="22" t="s">
        <v>547</v>
      </c>
      <c r="I65514" s="22" t="s">
        <v>547</v>
      </c>
    </row>
    <row r="65515" spans="1:9">
      <c r="A65515" s="22" t="s">
        <v>547</v>
      </c>
      <c r="B65515" s="22" t="s">
        <v>547</v>
      </c>
      <c r="C65515" s="22" t="s">
        <v>547</v>
      </c>
      <c r="D65515" s="22" t="s">
        <v>547</v>
      </c>
      <c r="E65515" s="22" t="s">
        <v>547</v>
      </c>
      <c r="F65515" s="22" t="s">
        <v>547</v>
      </c>
      <c r="G65515" s="22" t="s">
        <v>547</v>
      </c>
      <c r="H65515" s="22" t="s">
        <v>547</v>
      </c>
      <c r="I65515" s="22" t="s">
        <v>547</v>
      </c>
    </row>
    <row r="65516" spans="1:9">
      <c r="A65516" s="22" t="s">
        <v>547</v>
      </c>
      <c r="B65516" s="22" t="s">
        <v>547</v>
      </c>
      <c r="C65516" s="22" t="s">
        <v>547</v>
      </c>
      <c r="D65516" s="22" t="s">
        <v>547</v>
      </c>
      <c r="E65516" s="22" t="s">
        <v>547</v>
      </c>
      <c r="F65516" s="22" t="s">
        <v>547</v>
      </c>
      <c r="G65516" s="22" t="s">
        <v>547</v>
      </c>
      <c r="H65516" s="22" t="s">
        <v>547</v>
      </c>
      <c r="I65516" s="22" t="s">
        <v>547</v>
      </c>
    </row>
    <row r="65517" spans="1:9">
      <c r="A65517" s="22" t="s">
        <v>547</v>
      </c>
      <c r="B65517" s="22" t="s">
        <v>547</v>
      </c>
      <c r="C65517" s="22" t="s">
        <v>547</v>
      </c>
      <c r="D65517" s="22" t="s">
        <v>547</v>
      </c>
      <c r="E65517" s="22" t="s">
        <v>547</v>
      </c>
      <c r="F65517" s="22" t="s">
        <v>547</v>
      </c>
      <c r="G65517" s="22" t="s">
        <v>547</v>
      </c>
      <c r="H65517" s="22" t="s">
        <v>547</v>
      </c>
      <c r="I65517" s="22" t="s">
        <v>547</v>
      </c>
    </row>
    <row r="65518" spans="1:9">
      <c r="A65518" s="22" t="s">
        <v>547</v>
      </c>
      <c r="B65518" s="22" t="s">
        <v>547</v>
      </c>
      <c r="C65518" s="22" t="s">
        <v>547</v>
      </c>
      <c r="D65518" s="22" t="s">
        <v>547</v>
      </c>
      <c r="E65518" s="22" t="s">
        <v>547</v>
      </c>
      <c r="F65518" s="22" t="s">
        <v>547</v>
      </c>
      <c r="G65518" s="22" t="s">
        <v>547</v>
      </c>
      <c r="H65518" s="22" t="s">
        <v>547</v>
      </c>
      <c r="I65518" s="22" t="s">
        <v>547</v>
      </c>
    </row>
    <row r="65519" spans="1:9">
      <c r="A65519" s="22" t="s">
        <v>547</v>
      </c>
      <c r="B65519" s="22" t="s">
        <v>547</v>
      </c>
      <c r="C65519" s="22" t="s">
        <v>547</v>
      </c>
      <c r="D65519" s="22" t="s">
        <v>547</v>
      </c>
      <c r="E65519" s="22" t="s">
        <v>547</v>
      </c>
      <c r="F65519" s="22" t="s">
        <v>547</v>
      </c>
      <c r="G65519" s="22" t="s">
        <v>547</v>
      </c>
      <c r="H65519" s="22" t="s">
        <v>547</v>
      </c>
      <c r="I65519" s="22" t="s">
        <v>547</v>
      </c>
    </row>
    <row r="65520" spans="1:9">
      <c r="A65520" s="22" t="s">
        <v>547</v>
      </c>
      <c r="B65520" s="22" t="s">
        <v>547</v>
      </c>
      <c r="C65520" s="22" t="s">
        <v>547</v>
      </c>
      <c r="D65520" s="22" t="s">
        <v>547</v>
      </c>
      <c r="E65520" s="22" t="s">
        <v>547</v>
      </c>
      <c r="F65520" s="22" t="s">
        <v>547</v>
      </c>
      <c r="G65520" s="22" t="s">
        <v>547</v>
      </c>
      <c r="H65520" s="22" t="s">
        <v>547</v>
      </c>
      <c r="I65520" s="22" t="s">
        <v>547</v>
      </c>
    </row>
    <row r="65521" spans="1:9">
      <c r="A65521" s="22" t="s">
        <v>547</v>
      </c>
      <c r="B65521" s="22" t="s">
        <v>547</v>
      </c>
      <c r="C65521" s="22" t="s">
        <v>547</v>
      </c>
      <c r="D65521" s="22" t="s">
        <v>547</v>
      </c>
      <c r="E65521" s="22" t="s">
        <v>547</v>
      </c>
      <c r="F65521" s="22" t="s">
        <v>547</v>
      </c>
      <c r="G65521" s="22" t="s">
        <v>547</v>
      </c>
      <c r="H65521" s="22" t="s">
        <v>547</v>
      </c>
      <c r="I65521" s="22" t="s">
        <v>547</v>
      </c>
    </row>
    <row r="65522" spans="1:9">
      <c r="A65522" s="22" t="s">
        <v>547</v>
      </c>
      <c r="B65522" s="22" t="s">
        <v>547</v>
      </c>
      <c r="C65522" s="22" t="s">
        <v>547</v>
      </c>
      <c r="D65522" s="22" t="s">
        <v>547</v>
      </c>
      <c r="E65522" s="22" t="s">
        <v>547</v>
      </c>
      <c r="F65522" s="22" t="s">
        <v>547</v>
      </c>
      <c r="G65522" s="22" t="s">
        <v>547</v>
      </c>
      <c r="H65522" s="22" t="s">
        <v>547</v>
      </c>
      <c r="I65522" s="22" t="s">
        <v>547</v>
      </c>
    </row>
    <row r="65523" spans="1:9">
      <c r="A65523" s="22" t="s">
        <v>547</v>
      </c>
      <c r="B65523" s="22" t="s">
        <v>547</v>
      </c>
      <c r="C65523" s="22" t="s">
        <v>547</v>
      </c>
      <c r="D65523" s="22" t="s">
        <v>547</v>
      </c>
      <c r="E65523" s="22" t="s">
        <v>547</v>
      </c>
      <c r="F65523" s="22" t="s">
        <v>547</v>
      </c>
      <c r="G65523" s="22" t="s">
        <v>547</v>
      </c>
      <c r="H65523" s="22" t="s">
        <v>547</v>
      </c>
      <c r="I65523" s="22" t="s">
        <v>547</v>
      </c>
    </row>
    <row r="65524" spans="1:9">
      <c r="A65524" s="22" t="s">
        <v>547</v>
      </c>
      <c r="B65524" s="22" t="s">
        <v>547</v>
      </c>
      <c r="C65524" s="22" t="s">
        <v>547</v>
      </c>
      <c r="D65524" s="22" t="s">
        <v>547</v>
      </c>
      <c r="E65524" s="22" t="s">
        <v>547</v>
      </c>
      <c r="F65524" s="22" t="s">
        <v>547</v>
      </c>
      <c r="G65524" s="22" t="s">
        <v>547</v>
      </c>
      <c r="H65524" s="22" t="s">
        <v>547</v>
      </c>
      <c r="I65524" s="22" t="s">
        <v>547</v>
      </c>
    </row>
    <row r="65525" spans="1:9">
      <c r="A65525" s="22" t="s">
        <v>547</v>
      </c>
      <c r="B65525" s="22" t="s">
        <v>547</v>
      </c>
      <c r="C65525" s="22" t="s">
        <v>547</v>
      </c>
      <c r="D65525" s="22" t="s">
        <v>547</v>
      </c>
      <c r="E65525" s="22" t="s">
        <v>547</v>
      </c>
      <c r="F65525" s="22" t="s">
        <v>547</v>
      </c>
      <c r="G65525" s="22" t="s">
        <v>547</v>
      </c>
      <c r="H65525" s="22" t="s">
        <v>547</v>
      </c>
      <c r="I65525" s="22" t="s">
        <v>547</v>
      </c>
    </row>
    <row r="65526" spans="1:9">
      <c r="A65526" s="22" t="s">
        <v>547</v>
      </c>
      <c r="B65526" s="22" t="s">
        <v>547</v>
      </c>
      <c r="C65526" s="22" t="s">
        <v>547</v>
      </c>
      <c r="D65526" s="22" t="s">
        <v>547</v>
      </c>
      <c r="E65526" s="22" t="s">
        <v>547</v>
      </c>
      <c r="F65526" s="22" t="s">
        <v>547</v>
      </c>
      <c r="G65526" s="22" t="s">
        <v>547</v>
      </c>
      <c r="H65526" s="22" t="s">
        <v>547</v>
      </c>
      <c r="I65526" s="22" t="s">
        <v>547</v>
      </c>
    </row>
    <row r="65527" spans="1:9">
      <c r="A65527" s="22" t="s">
        <v>547</v>
      </c>
      <c r="B65527" s="22" t="s">
        <v>547</v>
      </c>
      <c r="C65527" s="22" t="s">
        <v>547</v>
      </c>
      <c r="D65527" s="22" t="s">
        <v>547</v>
      </c>
      <c r="E65527" s="22" t="s">
        <v>547</v>
      </c>
      <c r="F65527" s="22" t="s">
        <v>547</v>
      </c>
      <c r="G65527" s="22" t="s">
        <v>547</v>
      </c>
      <c r="H65527" s="22" t="s">
        <v>547</v>
      </c>
      <c r="I65527" s="22" t="s">
        <v>547</v>
      </c>
    </row>
    <row r="65528" spans="1:9">
      <c r="A65528" s="22" t="s">
        <v>547</v>
      </c>
      <c r="B65528" s="22" t="s">
        <v>547</v>
      </c>
      <c r="C65528" s="22" t="s">
        <v>547</v>
      </c>
      <c r="D65528" s="22" t="s">
        <v>547</v>
      </c>
      <c r="E65528" s="22" t="s">
        <v>547</v>
      </c>
      <c r="F65528" s="22" t="s">
        <v>547</v>
      </c>
      <c r="G65528" s="22" t="s">
        <v>547</v>
      </c>
      <c r="H65528" s="22" t="s">
        <v>547</v>
      </c>
      <c r="I65528" s="22" t="s">
        <v>547</v>
      </c>
    </row>
    <row r="65529" spans="1:9">
      <c r="A65529" s="22" t="s">
        <v>547</v>
      </c>
      <c r="B65529" s="22" t="s">
        <v>547</v>
      </c>
      <c r="C65529" s="22" t="s">
        <v>547</v>
      </c>
      <c r="D65529" s="22" t="s">
        <v>547</v>
      </c>
      <c r="E65529" s="22" t="s">
        <v>547</v>
      </c>
      <c r="F65529" s="22" t="s">
        <v>547</v>
      </c>
      <c r="G65529" s="22" t="s">
        <v>547</v>
      </c>
      <c r="H65529" s="22" t="s">
        <v>547</v>
      </c>
      <c r="I65529" s="22" t="s">
        <v>547</v>
      </c>
    </row>
    <row r="65530" spans="1:9">
      <c r="A65530" s="22" t="s">
        <v>547</v>
      </c>
      <c r="B65530" s="22" t="s">
        <v>547</v>
      </c>
      <c r="C65530" s="22" t="s">
        <v>547</v>
      </c>
      <c r="D65530" s="22" t="s">
        <v>547</v>
      </c>
      <c r="E65530" s="22" t="s">
        <v>547</v>
      </c>
      <c r="F65530" s="22" t="s">
        <v>547</v>
      </c>
      <c r="G65530" s="22" t="s">
        <v>547</v>
      </c>
      <c r="H65530" s="22" t="s">
        <v>547</v>
      </c>
      <c r="I65530" s="22" t="s">
        <v>547</v>
      </c>
    </row>
    <row r="65531" spans="1:9">
      <c r="A65531" s="22" t="s">
        <v>547</v>
      </c>
      <c r="B65531" s="22" t="s">
        <v>547</v>
      </c>
      <c r="C65531" s="22" t="s">
        <v>547</v>
      </c>
      <c r="D65531" s="22" t="s">
        <v>547</v>
      </c>
      <c r="E65531" s="22" t="s">
        <v>547</v>
      </c>
      <c r="F65531" s="22" t="s">
        <v>547</v>
      </c>
      <c r="G65531" s="22" t="s">
        <v>547</v>
      </c>
      <c r="H65531" s="22" t="s">
        <v>547</v>
      </c>
      <c r="I65531" s="22" t="s">
        <v>547</v>
      </c>
    </row>
    <row r="65532" spans="1:9">
      <c r="A65532" s="22" t="s">
        <v>547</v>
      </c>
      <c r="B65532" s="22" t="s">
        <v>547</v>
      </c>
      <c r="C65532" s="22" t="s">
        <v>547</v>
      </c>
      <c r="D65532" s="22" t="s">
        <v>547</v>
      </c>
      <c r="E65532" s="22" t="s">
        <v>547</v>
      </c>
      <c r="F65532" s="22" t="s">
        <v>547</v>
      </c>
      <c r="G65532" s="22" t="s">
        <v>547</v>
      </c>
      <c r="H65532" s="22" t="s">
        <v>547</v>
      </c>
      <c r="I65532" s="22" t="s">
        <v>547</v>
      </c>
    </row>
    <row r="65533" spans="1:9">
      <c r="A65533" s="22" t="s">
        <v>547</v>
      </c>
      <c r="B65533" s="22" t="s">
        <v>547</v>
      </c>
      <c r="C65533" s="22" t="s">
        <v>547</v>
      </c>
      <c r="D65533" s="22" t="s">
        <v>547</v>
      </c>
      <c r="E65533" s="22" t="s">
        <v>547</v>
      </c>
      <c r="F65533" s="22" t="s">
        <v>547</v>
      </c>
      <c r="G65533" s="22" t="s">
        <v>547</v>
      </c>
      <c r="H65533" s="22" t="s">
        <v>547</v>
      </c>
      <c r="I65533" s="22" t="s">
        <v>547</v>
      </c>
    </row>
    <row r="65534" spans="1:9">
      <c r="A65534" s="22" t="s">
        <v>547</v>
      </c>
      <c r="B65534" s="22" t="s">
        <v>547</v>
      </c>
      <c r="C65534" s="22" t="s">
        <v>547</v>
      </c>
      <c r="D65534" s="22" t="s">
        <v>547</v>
      </c>
      <c r="E65534" s="22" t="s">
        <v>547</v>
      </c>
      <c r="F65534" s="22" t="s">
        <v>547</v>
      </c>
      <c r="G65534" s="22" t="s">
        <v>547</v>
      </c>
      <c r="H65534" s="22" t="s">
        <v>547</v>
      </c>
      <c r="I65534" s="22" t="s">
        <v>547</v>
      </c>
    </row>
    <row r="65535" spans="1:9">
      <c r="A65535" s="22" t="s">
        <v>547</v>
      </c>
      <c r="B65535" s="22" t="s">
        <v>547</v>
      </c>
      <c r="C65535" s="22" t="s">
        <v>547</v>
      </c>
      <c r="D65535" s="22" t="s">
        <v>547</v>
      </c>
      <c r="E65535" s="22" t="s">
        <v>547</v>
      </c>
      <c r="F65535" s="22" t="s">
        <v>547</v>
      </c>
      <c r="G65535" s="22" t="s">
        <v>547</v>
      </c>
      <c r="H65535" s="22" t="s">
        <v>547</v>
      </c>
      <c r="I65535" s="22" t="s">
        <v>547</v>
      </c>
    </row>
    <row r="65536" spans="1:9">
      <c r="A65536" s="22" t="s">
        <v>547</v>
      </c>
      <c r="B65536" s="22" t="s">
        <v>547</v>
      </c>
      <c r="C65536" s="22" t="s">
        <v>547</v>
      </c>
      <c r="D65536" s="22" t="s">
        <v>547</v>
      </c>
      <c r="E65536" s="22" t="s">
        <v>547</v>
      </c>
      <c r="F65536" s="22" t="s">
        <v>547</v>
      </c>
      <c r="G65536" s="22" t="s">
        <v>547</v>
      </c>
      <c r="H65536" s="22" t="s">
        <v>547</v>
      </c>
      <c r="I65536" s="22" t="s">
        <v>547</v>
      </c>
    </row>
  </sheetData>
  <mergeCells count="19">
    <mergeCell ref="A1:P1"/>
    <mergeCell ref="A2:P2"/>
    <mergeCell ref="A3:C3"/>
    <mergeCell ref="D3:E3"/>
    <mergeCell ref="F3:G3"/>
    <mergeCell ref="N4:P4"/>
    <mergeCell ref="I3:L3"/>
    <mergeCell ref="N3:P3"/>
    <mergeCell ref="A4:C4"/>
    <mergeCell ref="D4:E4"/>
    <mergeCell ref="F4:K4"/>
    <mergeCell ref="N5:P5"/>
    <mergeCell ref="G6:G7"/>
    <mergeCell ref="A6:A7"/>
    <mergeCell ref="B6:B7"/>
    <mergeCell ref="E6:E7"/>
    <mergeCell ref="F6:F7"/>
    <mergeCell ref="C6:C7"/>
    <mergeCell ref="D6:D7"/>
  </mergeCells>
  <conditionalFormatting sqref="F8:F61">
    <cfRule type="cellIs" dxfId="57" priority="5" operator="lessThan">
      <formula>$I$3</formula>
    </cfRule>
  </conditionalFormatting>
  <conditionalFormatting sqref="D1:D1048576">
    <cfRule type="containsText" dxfId="56"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4"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codeName="Sayfa13">
    <tabColor rgb="FFFFC000"/>
  </sheetPr>
  <dimension ref="A1:Z65536"/>
  <sheetViews>
    <sheetView view="pageBreakPreview" topLeftCell="A7" zoomScale="90" zoomScaleSheetLayoutView="90" workbookViewId="0">
      <selection activeCell="E11" sqref="E11"/>
    </sheetView>
  </sheetViews>
  <sheetFormatPr defaultRowHeight="12.75"/>
  <cols>
    <col min="1" max="1" width="4.85546875" style="22" customWidth="1"/>
    <col min="2" max="2" width="7.7109375" style="22" bestFit="1" customWidth="1"/>
    <col min="3" max="3" width="12.5703125" style="15" customWidth="1"/>
    <col min="4" max="4" width="20.85546875" style="45" customWidth="1"/>
    <col min="5" max="5" width="22.85546875" style="45" customWidth="1"/>
    <col min="6" max="6" width="8.5703125" style="15" customWidth="1"/>
    <col min="7" max="7" width="7.5703125" style="23" customWidth="1"/>
    <col min="8" max="8" width="1.7109375" style="433" customWidth="1"/>
    <col min="9" max="9" width="4.42578125" style="22" customWidth="1"/>
    <col min="10" max="10" width="14.28515625" style="22" hidden="1" customWidth="1"/>
    <col min="11" max="11" width="6.5703125" style="22" customWidth="1"/>
    <col min="12" max="12" width="12.7109375" style="24" customWidth="1"/>
    <col min="13" max="13" width="14.7109375" style="49" bestFit="1" customWidth="1"/>
    <col min="14" max="14" width="26.85546875" style="49" customWidth="1"/>
    <col min="15" max="15" width="12.7109375" style="15" bestFit="1" customWidth="1"/>
    <col min="16" max="16" width="6.85546875" style="15" customWidth="1"/>
    <col min="17" max="17" width="5.7109375" style="15" customWidth="1"/>
    <col min="18" max="19" width="9.140625" style="15"/>
    <col min="20" max="20" width="6" style="279" bestFit="1" customWidth="1"/>
    <col min="21" max="21" width="4.42578125" style="280" bestFit="1" customWidth="1"/>
    <col min="22" max="16384" width="9.140625" style="15"/>
  </cols>
  <sheetData>
    <row r="1" spans="1:26" s="5" customFormat="1" ht="53.25" customHeight="1">
      <c r="A1" s="625" t="s">
        <v>138</v>
      </c>
      <c r="B1" s="625"/>
      <c r="C1" s="625"/>
      <c r="D1" s="625"/>
      <c r="E1" s="625"/>
      <c r="F1" s="625"/>
      <c r="G1" s="625"/>
      <c r="H1" s="625"/>
      <c r="I1" s="625"/>
      <c r="J1" s="625"/>
      <c r="K1" s="625"/>
      <c r="L1" s="625"/>
      <c r="M1" s="625"/>
      <c r="N1" s="625"/>
      <c r="O1" s="625"/>
      <c r="P1" s="625"/>
      <c r="T1" s="278"/>
      <c r="U1" s="277"/>
    </row>
    <row r="2" spans="1:26" s="5" customFormat="1" ht="24.75" customHeight="1">
      <c r="A2" s="626" t="s">
        <v>832</v>
      </c>
      <c r="B2" s="626"/>
      <c r="C2" s="626"/>
      <c r="D2" s="626"/>
      <c r="E2" s="626"/>
      <c r="F2" s="626"/>
      <c r="G2" s="626"/>
      <c r="H2" s="626"/>
      <c r="I2" s="626"/>
      <c r="J2" s="626"/>
      <c r="K2" s="626"/>
      <c r="L2" s="626"/>
      <c r="M2" s="626"/>
      <c r="N2" s="626"/>
      <c r="O2" s="626"/>
      <c r="P2" s="626"/>
      <c r="T2" s="278"/>
      <c r="U2" s="277"/>
    </row>
    <row r="3" spans="1:26" s="6" customFormat="1" ht="21.75" customHeight="1">
      <c r="A3" s="627" t="s">
        <v>88</v>
      </c>
      <c r="B3" s="627"/>
      <c r="C3" s="627"/>
      <c r="D3" s="628" t="s">
        <v>315</v>
      </c>
      <c r="E3" s="628"/>
      <c r="F3" s="629"/>
      <c r="G3" s="629"/>
      <c r="H3" s="472"/>
      <c r="I3" s="616"/>
      <c r="J3" s="616"/>
      <c r="K3" s="616"/>
      <c r="L3" s="616"/>
      <c r="M3" s="463"/>
      <c r="N3" s="613"/>
      <c r="O3" s="613"/>
      <c r="P3" s="613"/>
      <c r="T3" s="278"/>
      <c r="U3" s="277"/>
    </row>
    <row r="4" spans="1:26" s="6" customFormat="1" ht="17.25" customHeight="1">
      <c r="A4" s="617" t="s">
        <v>78</v>
      </c>
      <c r="B4" s="617"/>
      <c r="C4" s="617"/>
      <c r="D4" s="618" t="s">
        <v>265</v>
      </c>
      <c r="E4" s="618"/>
      <c r="F4" s="464"/>
      <c r="G4" s="464"/>
      <c r="H4" s="473"/>
      <c r="I4" s="464"/>
      <c r="J4" s="464"/>
      <c r="K4" s="464"/>
      <c r="L4" s="465"/>
      <c r="M4" s="466" t="s">
        <v>86</v>
      </c>
      <c r="N4" s="614" t="s">
        <v>822</v>
      </c>
      <c r="O4" s="615"/>
      <c r="P4" s="615"/>
      <c r="T4" s="278"/>
      <c r="U4" s="277"/>
    </row>
    <row r="5" spans="1:26" s="5" customFormat="1" ht="19.5" customHeight="1">
      <c r="A5" s="483"/>
      <c r="B5" s="483"/>
      <c r="C5" s="484"/>
      <c r="D5" s="485"/>
      <c r="E5" s="486"/>
      <c r="F5" s="486"/>
      <c r="G5" s="486"/>
      <c r="H5" s="490"/>
      <c r="I5" s="483"/>
      <c r="J5" s="483"/>
      <c r="K5" s="483"/>
      <c r="L5" s="487"/>
      <c r="M5" s="488"/>
      <c r="N5" s="622">
        <v>41791.482202893516</v>
      </c>
      <c r="O5" s="622"/>
      <c r="P5" s="622"/>
      <c r="T5" s="278"/>
      <c r="U5" s="277"/>
    </row>
    <row r="6" spans="1:26" s="13" customFormat="1" ht="24.95" customHeight="1">
      <c r="A6" s="611" t="s">
        <v>11</v>
      </c>
      <c r="B6" s="619" t="s">
        <v>73</v>
      </c>
      <c r="C6" s="621" t="s">
        <v>85</v>
      </c>
      <c r="D6" s="612" t="s">
        <v>13</v>
      </c>
      <c r="E6" s="612" t="s">
        <v>177</v>
      </c>
      <c r="F6" s="612" t="s">
        <v>14</v>
      </c>
      <c r="G6" s="623" t="s">
        <v>262</v>
      </c>
      <c r="H6" s="431"/>
      <c r="I6" s="467" t="s">
        <v>15</v>
      </c>
      <c r="J6" s="468"/>
      <c r="K6" s="468"/>
      <c r="L6" s="468"/>
      <c r="M6" s="469" t="s">
        <v>522</v>
      </c>
      <c r="N6" s="470"/>
      <c r="O6" s="468"/>
      <c r="P6" s="471"/>
      <c r="T6" s="279"/>
      <c r="U6" s="280"/>
    </row>
    <row r="7" spans="1:26" ht="26.25" customHeight="1">
      <c r="A7" s="611"/>
      <c r="B7" s="620"/>
      <c r="C7" s="621"/>
      <c r="D7" s="612"/>
      <c r="E7" s="612"/>
      <c r="F7" s="612"/>
      <c r="G7" s="624"/>
      <c r="H7" s="432"/>
      <c r="I7" s="42" t="s">
        <v>11</v>
      </c>
      <c r="J7" s="39" t="s">
        <v>74</v>
      </c>
      <c r="K7" s="39" t="s">
        <v>73</v>
      </c>
      <c r="L7" s="40" t="s">
        <v>12</v>
      </c>
      <c r="M7" s="41" t="s">
        <v>13</v>
      </c>
      <c r="N7" s="41" t="s">
        <v>177</v>
      </c>
      <c r="O7" s="42" t="s">
        <v>14</v>
      </c>
      <c r="P7" s="39" t="s">
        <v>26</v>
      </c>
    </row>
    <row r="8" spans="1:26" s="13" customFormat="1" ht="38.25" customHeight="1">
      <c r="A8" s="17">
        <v>1</v>
      </c>
      <c r="B8" s="407">
        <v>526</v>
      </c>
      <c r="C8" s="408">
        <v>36794</v>
      </c>
      <c r="D8" s="409" t="s">
        <v>733</v>
      </c>
      <c r="E8" s="409" t="s">
        <v>734</v>
      </c>
      <c r="F8" s="410">
        <v>1555</v>
      </c>
      <c r="G8" s="412"/>
      <c r="H8" s="419"/>
      <c r="I8" s="17">
        <v>1</v>
      </c>
      <c r="J8" s="18" t="s">
        <v>316</v>
      </c>
      <c r="K8" s="19">
        <v>400</v>
      </c>
      <c r="L8" s="20">
        <v>36591</v>
      </c>
      <c r="M8" s="43" t="s">
        <v>600</v>
      </c>
      <c r="N8" s="43" t="s">
        <v>597</v>
      </c>
      <c r="O8" s="21">
        <v>2107</v>
      </c>
      <c r="P8" s="19">
        <v>5</v>
      </c>
      <c r="T8" s="279"/>
      <c r="U8" s="280"/>
      <c r="Y8" s="411"/>
      <c r="Z8" s="411"/>
    </row>
    <row r="9" spans="1:26" s="13" customFormat="1" ht="38.25" customHeight="1">
      <c r="A9" s="17">
        <v>2</v>
      </c>
      <c r="B9" s="407">
        <v>524</v>
      </c>
      <c r="C9" s="408">
        <v>36581</v>
      </c>
      <c r="D9" s="409" t="s">
        <v>731</v>
      </c>
      <c r="E9" s="409" t="s">
        <v>732</v>
      </c>
      <c r="F9" s="410">
        <v>1606</v>
      </c>
      <c r="G9" s="412"/>
      <c r="H9" s="419"/>
      <c r="I9" s="17">
        <v>2</v>
      </c>
      <c r="J9" s="18" t="s">
        <v>317</v>
      </c>
      <c r="K9" s="19">
        <v>399</v>
      </c>
      <c r="L9" s="20">
        <v>36896</v>
      </c>
      <c r="M9" s="43" t="s">
        <v>592</v>
      </c>
      <c r="N9" s="43" t="s">
        <v>589</v>
      </c>
      <c r="O9" s="21">
        <v>2061</v>
      </c>
      <c r="P9" s="19">
        <v>4</v>
      </c>
      <c r="T9" s="279"/>
      <c r="U9" s="280"/>
      <c r="Y9" s="411"/>
      <c r="Z9" s="411"/>
    </row>
    <row r="10" spans="1:26" s="13" customFormat="1" ht="38.25" customHeight="1">
      <c r="A10" s="17">
        <v>3</v>
      </c>
      <c r="B10" s="407">
        <v>530</v>
      </c>
      <c r="C10" s="408">
        <v>36772</v>
      </c>
      <c r="D10" s="409" t="s">
        <v>727</v>
      </c>
      <c r="E10" s="409" t="s">
        <v>728</v>
      </c>
      <c r="F10" s="410">
        <v>1705</v>
      </c>
      <c r="G10" s="412"/>
      <c r="H10" s="419"/>
      <c r="I10" s="17">
        <v>3</v>
      </c>
      <c r="J10" s="18" t="s">
        <v>318</v>
      </c>
      <c r="K10" s="19">
        <v>442</v>
      </c>
      <c r="L10" s="20">
        <v>37182</v>
      </c>
      <c r="M10" s="43" t="s">
        <v>655</v>
      </c>
      <c r="N10" s="43" t="s">
        <v>652</v>
      </c>
      <c r="O10" s="21">
        <v>2159</v>
      </c>
      <c r="P10" s="19">
        <v>8</v>
      </c>
      <c r="T10" s="279"/>
      <c r="U10" s="280"/>
      <c r="Y10" s="411"/>
      <c r="Z10" s="411"/>
    </row>
    <row r="11" spans="1:26" s="13" customFormat="1" ht="38.25" customHeight="1">
      <c r="A11" s="17">
        <v>4</v>
      </c>
      <c r="B11" s="407">
        <v>379</v>
      </c>
      <c r="C11" s="408">
        <v>36803</v>
      </c>
      <c r="D11" s="409" t="s">
        <v>557</v>
      </c>
      <c r="E11" s="409" t="s">
        <v>555</v>
      </c>
      <c r="F11" s="410">
        <v>1706</v>
      </c>
      <c r="G11" s="412">
        <v>46</v>
      </c>
      <c r="H11" s="419"/>
      <c r="I11" s="17">
        <v>4</v>
      </c>
      <c r="J11" s="18" t="s">
        <v>319</v>
      </c>
      <c r="K11" s="19">
        <v>427</v>
      </c>
      <c r="L11" s="20">
        <v>37166</v>
      </c>
      <c r="M11" s="43" t="s">
        <v>639</v>
      </c>
      <c r="N11" s="43" t="s">
        <v>636</v>
      </c>
      <c r="O11" s="21">
        <v>1772</v>
      </c>
      <c r="P11" s="19">
        <v>1</v>
      </c>
      <c r="T11" s="279"/>
      <c r="U11" s="280"/>
      <c r="Y11" s="411"/>
      <c r="Z11" s="411"/>
    </row>
    <row r="12" spans="1:26" s="13" customFormat="1" ht="38.25" customHeight="1">
      <c r="A12" s="17">
        <v>5</v>
      </c>
      <c r="B12" s="407">
        <v>531</v>
      </c>
      <c r="C12" s="408">
        <v>36561</v>
      </c>
      <c r="D12" s="409" t="s">
        <v>729</v>
      </c>
      <c r="E12" s="409" t="s">
        <v>730</v>
      </c>
      <c r="F12" s="410">
        <v>1770</v>
      </c>
      <c r="G12" s="412"/>
      <c r="H12" s="419"/>
      <c r="I12" s="17">
        <v>5</v>
      </c>
      <c r="J12" s="18" t="s">
        <v>320</v>
      </c>
      <c r="K12" s="19">
        <v>464</v>
      </c>
      <c r="L12" s="20">
        <v>36630</v>
      </c>
      <c r="M12" s="43" t="s">
        <v>685</v>
      </c>
      <c r="N12" s="43" t="s">
        <v>682</v>
      </c>
      <c r="O12" s="21">
        <v>2127</v>
      </c>
      <c r="P12" s="19">
        <v>7</v>
      </c>
      <c r="T12" s="279"/>
      <c r="U12" s="280"/>
      <c r="Y12" s="411"/>
      <c r="Z12" s="411"/>
    </row>
    <row r="13" spans="1:26" s="13" customFormat="1" ht="38.25" customHeight="1">
      <c r="A13" s="17">
        <v>6</v>
      </c>
      <c r="B13" s="407">
        <v>427</v>
      </c>
      <c r="C13" s="408">
        <v>37166</v>
      </c>
      <c r="D13" s="409" t="s">
        <v>639</v>
      </c>
      <c r="E13" s="409" t="s">
        <v>636</v>
      </c>
      <c r="F13" s="410">
        <v>1772</v>
      </c>
      <c r="G13" s="412">
        <v>39</v>
      </c>
      <c r="H13" s="419"/>
      <c r="I13" s="17">
        <v>6</v>
      </c>
      <c r="J13" s="18" t="s">
        <v>321</v>
      </c>
      <c r="K13" s="19">
        <v>473</v>
      </c>
      <c r="L13" s="20">
        <v>37062</v>
      </c>
      <c r="M13" s="43" t="s">
        <v>692</v>
      </c>
      <c r="N13" s="43" t="s">
        <v>690</v>
      </c>
      <c r="O13" s="21">
        <v>1882</v>
      </c>
      <c r="P13" s="19">
        <v>2</v>
      </c>
      <c r="T13" s="279"/>
      <c r="U13" s="280"/>
      <c r="Y13" s="411"/>
      <c r="Z13" s="411"/>
    </row>
    <row r="14" spans="1:26" s="13" customFormat="1" ht="38.25" customHeight="1">
      <c r="A14" s="17">
        <v>7</v>
      </c>
      <c r="B14" s="407">
        <v>446</v>
      </c>
      <c r="C14" s="408" t="s">
        <v>663</v>
      </c>
      <c r="D14" s="409" t="s">
        <v>664</v>
      </c>
      <c r="E14" s="409" t="s">
        <v>660</v>
      </c>
      <c r="F14" s="410">
        <v>1791</v>
      </c>
      <c r="G14" s="412">
        <v>37</v>
      </c>
      <c r="H14" s="419"/>
      <c r="I14" s="17">
        <v>7</v>
      </c>
      <c r="J14" s="18" t="s">
        <v>322</v>
      </c>
      <c r="K14" s="19">
        <v>482</v>
      </c>
      <c r="L14" s="20">
        <v>2082000</v>
      </c>
      <c r="M14" s="43" t="s">
        <v>709</v>
      </c>
      <c r="N14" s="43" t="s">
        <v>706</v>
      </c>
      <c r="O14" s="21">
        <v>2117</v>
      </c>
      <c r="P14" s="19">
        <v>6</v>
      </c>
      <c r="T14" s="279"/>
      <c r="U14" s="280"/>
      <c r="Y14" s="411"/>
      <c r="Z14" s="411"/>
    </row>
    <row r="15" spans="1:26" s="13" customFormat="1" ht="38.25" customHeight="1">
      <c r="A15" s="17">
        <v>8</v>
      </c>
      <c r="B15" s="407">
        <v>532</v>
      </c>
      <c r="C15" s="408">
        <v>36602</v>
      </c>
      <c r="D15" s="409" t="s">
        <v>735</v>
      </c>
      <c r="E15" s="409" t="s">
        <v>736</v>
      </c>
      <c r="F15" s="410">
        <v>1805</v>
      </c>
      <c r="G15" s="412"/>
      <c r="H15" s="419"/>
      <c r="I15" s="17">
        <v>8</v>
      </c>
      <c r="J15" s="18" t="s">
        <v>323</v>
      </c>
      <c r="K15" s="19">
        <v>415</v>
      </c>
      <c r="L15" s="20" t="s">
        <v>611</v>
      </c>
      <c r="M15" s="43" t="s">
        <v>612</v>
      </c>
      <c r="N15" s="43" t="s">
        <v>606</v>
      </c>
      <c r="O15" s="21">
        <v>2005</v>
      </c>
      <c r="P15" s="19">
        <v>3</v>
      </c>
      <c r="T15" s="279"/>
      <c r="U15" s="280"/>
      <c r="Y15" s="411"/>
      <c r="Z15" s="411"/>
    </row>
    <row r="16" spans="1:26" s="13" customFormat="1" ht="38.25" customHeight="1">
      <c r="A16" s="17">
        <v>9</v>
      </c>
      <c r="B16" s="407">
        <v>454</v>
      </c>
      <c r="C16" s="408">
        <v>36536</v>
      </c>
      <c r="D16" s="409" t="s">
        <v>675</v>
      </c>
      <c r="E16" s="409" t="s">
        <v>673</v>
      </c>
      <c r="F16" s="410">
        <v>1826</v>
      </c>
      <c r="G16" s="412">
        <v>35</v>
      </c>
      <c r="H16" s="419"/>
      <c r="I16" s="467" t="s">
        <v>16</v>
      </c>
      <c r="J16" s="468"/>
      <c r="K16" s="468"/>
      <c r="L16" s="468"/>
      <c r="M16" s="469" t="s">
        <v>522</v>
      </c>
      <c r="N16" s="470"/>
      <c r="O16" s="468"/>
      <c r="P16" s="471"/>
      <c r="T16" s="279"/>
      <c r="U16" s="280"/>
      <c r="Y16" s="411"/>
      <c r="Z16" s="411"/>
    </row>
    <row r="17" spans="1:26" s="13" customFormat="1" ht="38.25" customHeight="1">
      <c r="A17" s="17">
        <v>10</v>
      </c>
      <c r="B17" s="407">
        <v>390</v>
      </c>
      <c r="C17" s="408" t="s">
        <v>579</v>
      </c>
      <c r="D17" s="409" t="s">
        <v>580</v>
      </c>
      <c r="E17" s="409" t="s">
        <v>576</v>
      </c>
      <c r="F17" s="410">
        <v>1855</v>
      </c>
      <c r="G17" s="412">
        <v>33</v>
      </c>
      <c r="H17" s="419"/>
      <c r="I17" s="42" t="s">
        <v>11</v>
      </c>
      <c r="J17" s="39" t="s">
        <v>74</v>
      </c>
      <c r="K17" s="39" t="s">
        <v>73</v>
      </c>
      <c r="L17" s="40" t="s">
        <v>12</v>
      </c>
      <c r="M17" s="41" t="s">
        <v>13</v>
      </c>
      <c r="N17" s="41" t="s">
        <v>177</v>
      </c>
      <c r="O17" s="42" t="s">
        <v>14</v>
      </c>
      <c r="P17" s="39" t="s">
        <v>26</v>
      </c>
      <c r="T17" s="279"/>
      <c r="U17" s="280"/>
      <c r="Y17" s="411"/>
      <c r="Z17" s="411"/>
    </row>
    <row r="18" spans="1:26" s="13" customFormat="1" ht="38.25" customHeight="1">
      <c r="A18" s="17">
        <v>11</v>
      </c>
      <c r="B18" s="407">
        <v>383</v>
      </c>
      <c r="C18" s="408" t="s">
        <v>568</v>
      </c>
      <c r="D18" s="409" t="s">
        <v>569</v>
      </c>
      <c r="E18" s="409" t="s">
        <v>563</v>
      </c>
      <c r="F18" s="410">
        <v>1861</v>
      </c>
      <c r="G18" s="412">
        <v>33</v>
      </c>
      <c r="H18" s="419"/>
      <c r="I18" s="17">
        <v>1</v>
      </c>
      <c r="J18" s="18" t="s">
        <v>324</v>
      </c>
      <c r="K18" s="19">
        <v>437</v>
      </c>
      <c r="L18" s="20">
        <v>37181</v>
      </c>
      <c r="M18" s="43" t="s">
        <v>647</v>
      </c>
      <c r="N18" s="43" t="s">
        <v>645</v>
      </c>
      <c r="O18" s="21">
        <v>2069</v>
      </c>
      <c r="P18" s="19">
        <v>8</v>
      </c>
      <c r="T18" s="279"/>
      <c r="U18" s="280"/>
      <c r="Y18" s="411"/>
      <c r="Z18" s="411"/>
    </row>
    <row r="19" spans="1:26" s="13" customFormat="1" ht="38.25" customHeight="1">
      <c r="A19" s="17">
        <v>12</v>
      </c>
      <c r="B19" s="407">
        <v>473</v>
      </c>
      <c r="C19" s="408">
        <v>37062</v>
      </c>
      <c r="D19" s="409" t="s">
        <v>692</v>
      </c>
      <c r="E19" s="409" t="s">
        <v>690</v>
      </c>
      <c r="F19" s="410">
        <v>1882</v>
      </c>
      <c r="G19" s="412">
        <v>32</v>
      </c>
      <c r="H19" s="419"/>
      <c r="I19" s="17">
        <v>2</v>
      </c>
      <c r="J19" s="18" t="s">
        <v>325</v>
      </c>
      <c r="K19" s="19">
        <v>421</v>
      </c>
      <c r="L19" s="20">
        <v>36526</v>
      </c>
      <c r="M19" s="43" t="s">
        <v>629</v>
      </c>
      <c r="N19" s="43" t="s">
        <v>626</v>
      </c>
      <c r="O19" s="21">
        <v>2059</v>
      </c>
      <c r="P19" s="19">
        <v>7</v>
      </c>
      <c r="T19" s="279"/>
      <c r="U19" s="280"/>
      <c r="Y19" s="411"/>
      <c r="Z19" s="411"/>
    </row>
    <row r="20" spans="1:26" s="13" customFormat="1" ht="38.25" customHeight="1">
      <c r="A20" s="17">
        <v>13</v>
      </c>
      <c r="B20" s="407">
        <v>476</v>
      </c>
      <c r="C20" s="408">
        <v>2001</v>
      </c>
      <c r="D20" s="409" t="s">
        <v>701</v>
      </c>
      <c r="E20" s="409" t="s">
        <v>698</v>
      </c>
      <c r="F20" s="410">
        <v>2003</v>
      </c>
      <c r="G20" s="412">
        <v>26</v>
      </c>
      <c r="H20" s="419"/>
      <c r="I20" s="17">
        <v>3</v>
      </c>
      <c r="J20" s="18" t="s">
        <v>326</v>
      </c>
      <c r="K20" s="19">
        <v>390</v>
      </c>
      <c r="L20" s="20" t="s">
        <v>579</v>
      </c>
      <c r="M20" s="43" t="s">
        <v>580</v>
      </c>
      <c r="N20" s="43" t="s">
        <v>576</v>
      </c>
      <c r="O20" s="21">
        <v>1855</v>
      </c>
      <c r="P20" s="19">
        <v>4</v>
      </c>
      <c r="T20" s="279"/>
      <c r="U20" s="280"/>
      <c r="Y20" s="411"/>
      <c r="Z20" s="411"/>
    </row>
    <row r="21" spans="1:26" s="13" customFormat="1" ht="38.25" customHeight="1">
      <c r="A21" s="17">
        <v>14</v>
      </c>
      <c r="B21" s="407">
        <v>415</v>
      </c>
      <c r="C21" s="408" t="s">
        <v>611</v>
      </c>
      <c r="D21" s="409" t="s">
        <v>612</v>
      </c>
      <c r="E21" s="409" t="s">
        <v>606</v>
      </c>
      <c r="F21" s="410">
        <v>2005</v>
      </c>
      <c r="G21" s="412">
        <v>26</v>
      </c>
      <c r="H21" s="419"/>
      <c r="I21" s="17">
        <v>4</v>
      </c>
      <c r="J21" s="18" t="s">
        <v>327</v>
      </c>
      <c r="K21" s="19">
        <v>454</v>
      </c>
      <c r="L21" s="20">
        <v>36536</v>
      </c>
      <c r="M21" s="43" t="s">
        <v>675</v>
      </c>
      <c r="N21" s="43" t="s">
        <v>673</v>
      </c>
      <c r="O21" s="21">
        <v>1826</v>
      </c>
      <c r="P21" s="19">
        <v>3</v>
      </c>
      <c r="T21" s="279"/>
      <c r="U21" s="280"/>
      <c r="Y21" s="411"/>
      <c r="Z21" s="411"/>
    </row>
    <row r="22" spans="1:26" s="13" customFormat="1" ht="38.25" customHeight="1">
      <c r="A22" s="17">
        <v>15</v>
      </c>
      <c r="B22" s="407">
        <v>421</v>
      </c>
      <c r="C22" s="408">
        <v>36526</v>
      </c>
      <c r="D22" s="409" t="s">
        <v>629</v>
      </c>
      <c r="E22" s="409" t="s">
        <v>626</v>
      </c>
      <c r="F22" s="410">
        <v>2059</v>
      </c>
      <c r="G22" s="412">
        <v>23</v>
      </c>
      <c r="H22" s="419"/>
      <c r="I22" s="17">
        <v>5</v>
      </c>
      <c r="J22" s="18" t="s">
        <v>328</v>
      </c>
      <c r="K22" s="19">
        <v>446</v>
      </c>
      <c r="L22" s="20" t="s">
        <v>663</v>
      </c>
      <c r="M22" s="43" t="s">
        <v>664</v>
      </c>
      <c r="N22" s="43" t="s">
        <v>660</v>
      </c>
      <c r="O22" s="21">
        <v>1791</v>
      </c>
      <c r="P22" s="19">
        <v>2</v>
      </c>
      <c r="T22" s="279"/>
      <c r="U22" s="280"/>
      <c r="Y22" s="411"/>
      <c r="Z22" s="411"/>
    </row>
    <row r="23" spans="1:26" s="13" customFormat="1" ht="38.25" customHeight="1">
      <c r="A23" s="17">
        <v>16</v>
      </c>
      <c r="B23" s="407">
        <v>399</v>
      </c>
      <c r="C23" s="408">
        <v>36896</v>
      </c>
      <c r="D23" s="409" t="s">
        <v>592</v>
      </c>
      <c r="E23" s="409" t="s">
        <v>589</v>
      </c>
      <c r="F23" s="410">
        <v>2061</v>
      </c>
      <c r="G23" s="412">
        <v>23</v>
      </c>
      <c r="H23" s="419"/>
      <c r="I23" s="17">
        <v>6</v>
      </c>
      <c r="J23" s="18" t="s">
        <v>329</v>
      </c>
      <c r="K23" s="19">
        <v>476</v>
      </c>
      <c r="L23" s="20">
        <v>2001</v>
      </c>
      <c r="M23" s="43" t="s">
        <v>701</v>
      </c>
      <c r="N23" s="43" t="s">
        <v>698</v>
      </c>
      <c r="O23" s="21">
        <v>2003</v>
      </c>
      <c r="P23" s="19">
        <v>6</v>
      </c>
      <c r="T23" s="279"/>
      <c r="U23" s="280"/>
      <c r="Y23" s="411"/>
      <c r="Z23" s="411"/>
    </row>
    <row r="24" spans="1:26" s="13" customFormat="1" ht="38.25" customHeight="1">
      <c r="A24" s="17">
        <v>17</v>
      </c>
      <c r="B24" s="407">
        <v>437</v>
      </c>
      <c r="C24" s="408">
        <v>37181</v>
      </c>
      <c r="D24" s="409" t="s">
        <v>647</v>
      </c>
      <c r="E24" s="409" t="s">
        <v>645</v>
      </c>
      <c r="F24" s="410">
        <v>2069</v>
      </c>
      <c r="G24" s="412">
        <v>23</v>
      </c>
      <c r="H24" s="419"/>
      <c r="I24" s="17">
        <v>7</v>
      </c>
      <c r="J24" s="18" t="s">
        <v>330</v>
      </c>
      <c r="K24" s="19">
        <v>383</v>
      </c>
      <c r="L24" s="20" t="s">
        <v>568</v>
      </c>
      <c r="M24" s="43" t="s">
        <v>569</v>
      </c>
      <c r="N24" s="43" t="s">
        <v>563</v>
      </c>
      <c r="O24" s="21">
        <v>1861</v>
      </c>
      <c r="P24" s="19">
        <v>5</v>
      </c>
      <c r="T24" s="279"/>
      <c r="U24" s="280"/>
      <c r="Y24" s="411"/>
      <c r="Z24" s="411"/>
    </row>
    <row r="25" spans="1:26" s="13" customFormat="1" ht="38.25" customHeight="1">
      <c r="A25" s="17">
        <v>18</v>
      </c>
      <c r="B25" s="407">
        <v>400</v>
      </c>
      <c r="C25" s="408">
        <v>36591</v>
      </c>
      <c r="D25" s="409" t="s">
        <v>600</v>
      </c>
      <c r="E25" s="409" t="s">
        <v>597</v>
      </c>
      <c r="F25" s="410">
        <v>2107</v>
      </c>
      <c r="G25" s="412">
        <v>21</v>
      </c>
      <c r="H25" s="419"/>
      <c r="I25" s="17">
        <v>8</v>
      </c>
      <c r="J25" s="18" t="s">
        <v>331</v>
      </c>
      <c r="K25" s="19">
        <v>379</v>
      </c>
      <c r="L25" s="20">
        <v>36803</v>
      </c>
      <c r="M25" s="43" t="s">
        <v>557</v>
      </c>
      <c r="N25" s="43" t="s">
        <v>555</v>
      </c>
      <c r="O25" s="21">
        <v>1706</v>
      </c>
      <c r="P25" s="19">
        <v>1</v>
      </c>
      <c r="T25" s="279"/>
      <c r="U25" s="280"/>
      <c r="Y25" s="411"/>
      <c r="Z25" s="411"/>
    </row>
    <row r="26" spans="1:26" s="13" customFormat="1" ht="38.25" customHeight="1">
      <c r="A26" s="17">
        <v>19</v>
      </c>
      <c r="B26" s="407">
        <v>482</v>
      </c>
      <c r="C26" s="408">
        <v>2082000</v>
      </c>
      <c r="D26" s="409" t="s">
        <v>709</v>
      </c>
      <c r="E26" s="409" t="s">
        <v>706</v>
      </c>
      <c r="F26" s="410">
        <v>2117</v>
      </c>
      <c r="G26" s="412">
        <v>20</v>
      </c>
      <c r="H26" s="419"/>
      <c r="I26" s="467" t="s">
        <v>17</v>
      </c>
      <c r="J26" s="468"/>
      <c r="K26" s="468"/>
      <c r="L26" s="468"/>
      <c r="M26" s="469" t="s">
        <v>522</v>
      </c>
      <c r="N26" s="470"/>
      <c r="O26" s="468"/>
      <c r="P26" s="471"/>
      <c r="T26" s="279"/>
      <c r="U26" s="280"/>
      <c r="Y26" s="411"/>
      <c r="Z26" s="411"/>
    </row>
    <row r="27" spans="1:26" s="13" customFormat="1" ht="38.25" customHeight="1">
      <c r="A27" s="17">
        <v>20</v>
      </c>
      <c r="B27" s="407">
        <v>464</v>
      </c>
      <c r="C27" s="408">
        <v>36630</v>
      </c>
      <c r="D27" s="409" t="s">
        <v>685</v>
      </c>
      <c r="E27" s="409" t="s">
        <v>682</v>
      </c>
      <c r="F27" s="410">
        <v>2127</v>
      </c>
      <c r="G27" s="412">
        <v>20</v>
      </c>
      <c r="H27" s="419"/>
      <c r="I27" s="42" t="s">
        <v>11</v>
      </c>
      <c r="J27" s="39" t="s">
        <v>74</v>
      </c>
      <c r="K27" s="39" t="s">
        <v>73</v>
      </c>
      <c r="L27" s="40" t="s">
        <v>12</v>
      </c>
      <c r="M27" s="41" t="s">
        <v>13</v>
      </c>
      <c r="N27" s="41" t="s">
        <v>177</v>
      </c>
      <c r="O27" s="42" t="s">
        <v>14</v>
      </c>
      <c r="P27" s="39" t="s">
        <v>26</v>
      </c>
      <c r="T27" s="279"/>
      <c r="U27" s="280"/>
      <c r="Y27" s="411"/>
      <c r="Z27" s="411"/>
    </row>
    <row r="28" spans="1:26" s="13" customFormat="1" ht="38.25" customHeight="1">
      <c r="A28" s="17">
        <v>21</v>
      </c>
      <c r="B28" s="407">
        <v>442</v>
      </c>
      <c r="C28" s="408">
        <v>37182</v>
      </c>
      <c r="D28" s="409" t="s">
        <v>655</v>
      </c>
      <c r="E28" s="409" t="s">
        <v>652</v>
      </c>
      <c r="F28" s="410">
        <v>2159</v>
      </c>
      <c r="G28" s="412">
        <v>18</v>
      </c>
      <c r="H28" s="419"/>
      <c r="I28" s="17">
        <v>1</v>
      </c>
      <c r="J28" s="18" t="s">
        <v>332</v>
      </c>
      <c r="K28" s="19" t="s">
        <v>837</v>
      </c>
      <c r="L28" s="20" t="s">
        <v>837</v>
      </c>
      <c r="M28" s="43" t="s">
        <v>837</v>
      </c>
      <c r="N28" s="43" t="s">
        <v>837</v>
      </c>
      <c r="O28" s="21"/>
      <c r="P28" s="19"/>
      <c r="T28" s="279"/>
      <c r="U28" s="280"/>
      <c r="Y28" s="411"/>
      <c r="Z28" s="411"/>
    </row>
    <row r="29" spans="1:26" s="13" customFormat="1" ht="38.25" customHeight="1">
      <c r="A29" s="17">
        <v>22</v>
      </c>
      <c r="B29" s="407" t="s">
        <v>837</v>
      </c>
      <c r="C29" s="408" t="s">
        <v>837</v>
      </c>
      <c r="D29" s="409" t="s">
        <v>837</v>
      </c>
      <c r="E29" s="409" t="s">
        <v>837</v>
      </c>
      <c r="F29" s="410" t="s">
        <v>837</v>
      </c>
      <c r="G29" s="412">
        <v>0</v>
      </c>
      <c r="H29" s="419"/>
      <c r="I29" s="17">
        <v>2</v>
      </c>
      <c r="J29" s="18" t="s">
        <v>333</v>
      </c>
      <c r="K29" s="19" t="s">
        <v>837</v>
      </c>
      <c r="L29" s="20" t="s">
        <v>837</v>
      </c>
      <c r="M29" s="43" t="s">
        <v>837</v>
      </c>
      <c r="N29" s="43" t="s">
        <v>837</v>
      </c>
      <c r="O29" s="21"/>
      <c r="P29" s="19"/>
      <c r="T29" s="279"/>
      <c r="U29" s="280"/>
      <c r="Y29" s="411"/>
      <c r="Z29" s="411"/>
    </row>
    <row r="30" spans="1:26" s="13" customFormat="1" ht="38.25" customHeight="1">
      <c r="A30" s="17">
        <v>23</v>
      </c>
      <c r="B30" s="407" t="s">
        <v>837</v>
      </c>
      <c r="C30" s="408" t="s">
        <v>837</v>
      </c>
      <c r="D30" s="409" t="s">
        <v>837</v>
      </c>
      <c r="E30" s="409" t="s">
        <v>837</v>
      </c>
      <c r="F30" s="410" t="s">
        <v>837</v>
      </c>
      <c r="G30" s="412">
        <v>0</v>
      </c>
      <c r="H30" s="419"/>
      <c r="I30" s="17">
        <v>3</v>
      </c>
      <c r="J30" s="18" t="s">
        <v>334</v>
      </c>
      <c r="K30" s="19">
        <v>532</v>
      </c>
      <c r="L30" s="20">
        <v>36602</v>
      </c>
      <c r="M30" s="43" t="s">
        <v>735</v>
      </c>
      <c r="N30" s="43" t="s">
        <v>736</v>
      </c>
      <c r="O30" s="21">
        <v>1805</v>
      </c>
      <c r="P30" s="19">
        <v>5</v>
      </c>
      <c r="T30" s="279"/>
      <c r="U30" s="280"/>
      <c r="Y30" s="411"/>
      <c r="Z30" s="411"/>
    </row>
    <row r="31" spans="1:26" s="13" customFormat="1" ht="38.25" customHeight="1">
      <c r="A31" s="17">
        <v>24</v>
      </c>
      <c r="B31" s="407" t="s">
        <v>837</v>
      </c>
      <c r="C31" s="408" t="s">
        <v>837</v>
      </c>
      <c r="D31" s="409" t="s">
        <v>837</v>
      </c>
      <c r="E31" s="409" t="s">
        <v>837</v>
      </c>
      <c r="F31" s="410" t="s">
        <v>837</v>
      </c>
      <c r="G31" s="412">
        <v>0</v>
      </c>
      <c r="H31" s="419"/>
      <c r="I31" s="17">
        <v>4</v>
      </c>
      <c r="J31" s="18" t="s">
        <v>335</v>
      </c>
      <c r="K31" s="19">
        <v>526</v>
      </c>
      <c r="L31" s="20">
        <v>36794</v>
      </c>
      <c r="M31" s="43" t="s">
        <v>733</v>
      </c>
      <c r="N31" s="43" t="s">
        <v>734</v>
      </c>
      <c r="O31" s="21">
        <v>1555</v>
      </c>
      <c r="P31" s="19">
        <v>1</v>
      </c>
      <c r="T31" s="279"/>
      <c r="U31" s="280"/>
      <c r="Y31" s="411"/>
      <c r="Z31" s="411"/>
    </row>
    <row r="32" spans="1:26" s="13" customFormat="1" ht="38.25" customHeight="1">
      <c r="A32" s="17">
        <v>25</v>
      </c>
      <c r="B32" s="407" t="s">
        <v>837</v>
      </c>
      <c r="C32" s="408" t="s">
        <v>837</v>
      </c>
      <c r="D32" s="409" t="s">
        <v>837</v>
      </c>
      <c r="E32" s="409" t="s">
        <v>837</v>
      </c>
      <c r="F32" s="410" t="s">
        <v>837</v>
      </c>
      <c r="G32" s="412">
        <v>0</v>
      </c>
      <c r="H32" s="419"/>
      <c r="I32" s="17">
        <v>5</v>
      </c>
      <c r="J32" s="18" t="s">
        <v>336</v>
      </c>
      <c r="K32" s="19">
        <v>524</v>
      </c>
      <c r="L32" s="20">
        <v>36581</v>
      </c>
      <c r="M32" s="43" t="s">
        <v>731</v>
      </c>
      <c r="N32" s="43" t="s">
        <v>732</v>
      </c>
      <c r="O32" s="21">
        <v>1606</v>
      </c>
      <c r="P32" s="19">
        <v>2</v>
      </c>
      <c r="T32" s="279"/>
      <c r="U32" s="280"/>
      <c r="Y32" s="411"/>
      <c r="Z32" s="411"/>
    </row>
    <row r="33" spans="1:26" s="13" customFormat="1" ht="38.25" customHeight="1">
      <c r="A33" s="17">
        <v>26</v>
      </c>
      <c r="B33" s="407" t="s">
        <v>837</v>
      </c>
      <c r="C33" s="408" t="s">
        <v>837</v>
      </c>
      <c r="D33" s="409" t="s">
        <v>837</v>
      </c>
      <c r="E33" s="409" t="s">
        <v>837</v>
      </c>
      <c r="F33" s="410" t="s">
        <v>837</v>
      </c>
      <c r="G33" s="412">
        <v>0</v>
      </c>
      <c r="H33" s="419"/>
      <c r="I33" s="17">
        <v>6</v>
      </c>
      <c r="J33" s="18" t="s">
        <v>337</v>
      </c>
      <c r="K33" s="19">
        <v>530</v>
      </c>
      <c r="L33" s="20">
        <v>36772</v>
      </c>
      <c r="M33" s="43" t="s">
        <v>727</v>
      </c>
      <c r="N33" s="43" t="s">
        <v>728</v>
      </c>
      <c r="O33" s="21">
        <v>1705</v>
      </c>
      <c r="P33" s="19">
        <v>3</v>
      </c>
      <c r="T33" s="279"/>
      <c r="U33" s="280"/>
      <c r="Y33" s="411"/>
      <c r="Z33" s="411"/>
    </row>
    <row r="34" spans="1:26" s="13" customFormat="1" ht="38.25" customHeight="1">
      <c r="A34" s="17">
        <v>27</v>
      </c>
      <c r="B34" s="407" t="s">
        <v>837</v>
      </c>
      <c r="C34" s="408" t="s">
        <v>837</v>
      </c>
      <c r="D34" s="409" t="s">
        <v>837</v>
      </c>
      <c r="E34" s="409" t="s">
        <v>837</v>
      </c>
      <c r="F34" s="410" t="s">
        <v>837</v>
      </c>
      <c r="G34" s="412">
        <v>0</v>
      </c>
      <c r="H34" s="419"/>
      <c r="I34" s="17">
        <v>7</v>
      </c>
      <c r="J34" s="18" t="s">
        <v>338</v>
      </c>
      <c r="K34" s="19">
        <v>531</v>
      </c>
      <c r="L34" s="20">
        <v>36561</v>
      </c>
      <c r="M34" s="43" t="s">
        <v>729</v>
      </c>
      <c r="N34" s="43" t="s">
        <v>730</v>
      </c>
      <c r="O34" s="21">
        <v>1770</v>
      </c>
      <c r="P34" s="19">
        <v>4</v>
      </c>
      <c r="T34" s="279"/>
      <c r="U34" s="280"/>
      <c r="Y34" s="411"/>
      <c r="Z34" s="411"/>
    </row>
    <row r="35" spans="1:26" s="13" customFormat="1" ht="38.25" customHeight="1">
      <c r="A35" s="17">
        <v>28</v>
      </c>
      <c r="B35" s="407" t="s">
        <v>837</v>
      </c>
      <c r="C35" s="408" t="s">
        <v>837</v>
      </c>
      <c r="D35" s="409" t="s">
        <v>837</v>
      </c>
      <c r="E35" s="409" t="s">
        <v>837</v>
      </c>
      <c r="F35" s="410" t="s">
        <v>837</v>
      </c>
      <c r="G35" s="412">
        <v>0</v>
      </c>
      <c r="H35" s="419"/>
      <c r="I35" s="17">
        <v>8</v>
      </c>
      <c r="J35" s="18" t="s">
        <v>339</v>
      </c>
      <c r="K35" s="19" t="s">
        <v>837</v>
      </c>
      <c r="L35" s="20" t="s">
        <v>837</v>
      </c>
      <c r="M35" s="43" t="s">
        <v>837</v>
      </c>
      <c r="N35" s="43" t="s">
        <v>837</v>
      </c>
      <c r="O35" s="21"/>
      <c r="P35" s="19"/>
      <c r="T35" s="279"/>
      <c r="U35" s="280"/>
      <c r="Y35" s="411"/>
      <c r="Z35" s="411"/>
    </row>
    <row r="36" spans="1:26" s="13" customFormat="1" ht="29.25" hidden="1" customHeight="1">
      <c r="A36" s="17">
        <v>29</v>
      </c>
      <c r="B36" s="407" t="s">
        <v>837</v>
      </c>
      <c r="C36" s="408" t="s">
        <v>837</v>
      </c>
      <c r="D36" s="409" t="s">
        <v>837</v>
      </c>
      <c r="E36" s="409" t="s">
        <v>837</v>
      </c>
      <c r="F36" s="410" t="s">
        <v>837</v>
      </c>
      <c r="G36" s="412">
        <v>0</v>
      </c>
      <c r="H36" s="419"/>
      <c r="I36" s="296" t="s">
        <v>42</v>
      </c>
      <c r="J36" s="297"/>
      <c r="K36" s="297"/>
      <c r="L36" s="297"/>
      <c r="M36" s="299" t="s">
        <v>522</v>
      </c>
      <c r="N36" s="300"/>
      <c r="O36" s="297"/>
      <c r="P36" s="298"/>
      <c r="T36" s="279"/>
      <c r="U36" s="280"/>
      <c r="Y36" s="411"/>
      <c r="Z36" s="411"/>
    </row>
    <row r="37" spans="1:26" s="13" customFormat="1" ht="29.25" hidden="1" customHeight="1">
      <c r="A37" s="17">
        <v>30</v>
      </c>
      <c r="B37" s="407" t="s">
        <v>837</v>
      </c>
      <c r="C37" s="408" t="s">
        <v>837</v>
      </c>
      <c r="D37" s="409" t="s">
        <v>837</v>
      </c>
      <c r="E37" s="409" t="s">
        <v>837</v>
      </c>
      <c r="F37" s="410" t="s">
        <v>837</v>
      </c>
      <c r="G37" s="412">
        <v>0</v>
      </c>
      <c r="H37" s="419"/>
      <c r="I37" s="42" t="s">
        <v>11</v>
      </c>
      <c r="J37" s="39" t="s">
        <v>74</v>
      </c>
      <c r="K37" s="39" t="s">
        <v>73</v>
      </c>
      <c r="L37" s="40" t="s">
        <v>12</v>
      </c>
      <c r="M37" s="41" t="s">
        <v>13</v>
      </c>
      <c r="N37" s="41" t="s">
        <v>177</v>
      </c>
      <c r="O37" s="39" t="s">
        <v>14</v>
      </c>
      <c r="P37" s="39" t="s">
        <v>26</v>
      </c>
      <c r="T37" s="279"/>
      <c r="U37" s="280"/>
      <c r="Y37" s="411"/>
      <c r="Z37" s="411"/>
    </row>
    <row r="38" spans="1:26" s="13" customFormat="1" ht="29.25" hidden="1" customHeight="1">
      <c r="A38" s="17">
        <v>31</v>
      </c>
      <c r="B38" s="407" t="s">
        <v>837</v>
      </c>
      <c r="C38" s="408" t="s">
        <v>837</v>
      </c>
      <c r="D38" s="409" t="s">
        <v>837</v>
      </c>
      <c r="E38" s="409" t="s">
        <v>837</v>
      </c>
      <c r="F38" s="410" t="s">
        <v>837</v>
      </c>
      <c r="G38" s="412">
        <v>0</v>
      </c>
      <c r="H38" s="419"/>
      <c r="I38" s="17">
        <v>1</v>
      </c>
      <c r="J38" s="18" t="s">
        <v>340</v>
      </c>
      <c r="K38" s="19" t="s">
        <v>837</v>
      </c>
      <c r="L38" s="20" t="s">
        <v>837</v>
      </c>
      <c r="M38" s="43" t="s">
        <v>837</v>
      </c>
      <c r="N38" s="43" t="s">
        <v>837</v>
      </c>
      <c r="O38" s="21"/>
      <c r="P38" s="19"/>
      <c r="T38" s="279"/>
      <c r="U38" s="280"/>
      <c r="Y38" s="411"/>
      <c r="Z38" s="411"/>
    </row>
    <row r="39" spans="1:26" s="13" customFormat="1" ht="29.25" hidden="1" customHeight="1">
      <c r="A39" s="17">
        <v>32</v>
      </c>
      <c r="B39" s="407" t="s">
        <v>837</v>
      </c>
      <c r="C39" s="408" t="s">
        <v>837</v>
      </c>
      <c r="D39" s="409" t="s">
        <v>837</v>
      </c>
      <c r="E39" s="409" t="s">
        <v>837</v>
      </c>
      <c r="F39" s="410" t="s">
        <v>837</v>
      </c>
      <c r="G39" s="412">
        <v>0</v>
      </c>
      <c r="H39" s="419"/>
      <c r="I39" s="17">
        <v>2</v>
      </c>
      <c r="J39" s="18" t="s">
        <v>341</v>
      </c>
      <c r="K39" s="19" t="s">
        <v>837</v>
      </c>
      <c r="L39" s="20" t="s">
        <v>837</v>
      </c>
      <c r="M39" s="43" t="s">
        <v>837</v>
      </c>
      <c r="N39" s="43" t="s">
        <v>837</v>
      </c>
      <c r="O39" s="21"/>
      <c r="P39" s="19"/>
      <c r="T39" s="279"/>
      <c r="U39" s="280"/>
      <c r="Y39" s="411"/>
      <c r="Z39" s="411"/>
    </row>
    <row r="40" spans="1:26" s="13" customFormat="1" ht="29.25" hidden="1" customHeight="1">
      <c r="A40" s="17">
        <v>33</v>
      </c>
      <c r="B40" s="407" t="s">
        <v>837</v>
      </c>
      <c r="C40" s="408" t="s">
        <v>837</v>
      </c>
      <c r="D40" s="409" t="s">
        <v>837</v>
      </c>
      <c r="E40" s="409" t="s">
        <v>837</v>
      </c>
      <c r="F40" s="410" t="s">
        <v>837</v>
      </c>
      <c r="G40" s="412">
        <v>0</v>
      </c>
      <c r="H40" s="419"/>
      <c r="I40" s="17">
        <v>3</v>
      </c>
      <c r="J40" s="18" t="s">
        <v>342</v>
      </c>
      <c r="K40" s="19" t="s">
        <v>837</v>
      </c>
      <c r="L40" s="20" t="s">
        <v>837</v>
      </c>
      <c r="M40" s="43" t="s">
        <v>837</v>
      </c>
      <c r="N40" s="43" t="s">
        <v>837</v>
      </c>
      <c r="O40" s="21"/>
      <c r="P40" s="19"/>
      <c r="T40" s="279"/>
      <c r="U40" s="280"/>
      <c r="Y40" s="411"/>
      <c r="Z40" s="411"/>
    </row>
    <row r="41" spans="1:26" s="13" customFormat="1" ht="29.25" hidden="1" customHeight="1">
      <c r="A41" s="17">
        <v>34</v>
      </c>
      <c r="B41" s="407" t="s">
        <v>837</v>
      </c>
      <c r="C41" s="408" t="s">
        <v>837</v>
      </c>
      <c r="D41" s="409" t="s">
        <v>837</v>
      </c>
      <c r="E41" s="409" t="s">
        <v>837</v>
      </c>
      <c r="F41" s="410" t="s">
        <v>837</v>
      </c>
      <c r="G41" s="412">
        <v>0</v>
      </c>
      <c r="H41" s="419"/>
      <c r="I41" s="17">
        <v>4</v>
      </c>
      <c r="J41" s="18" t="s">
        <v>343</v>
      </c>
      <c r="K41" s="19" t="s">
        <v>837</v>
      </c>
      <c r="L41" s="20" t="s">
        <v>837</v>
      </c>
      <c r="M41" s="43" t="s">
        <v>837</v>
      </c>
      <c r="N41" s="43" t="s">
        <v>837</v>
      </c>
      <c r="O41" s="21"/>
      <c r="P41" s="19"/>
      <c r="T41" s="279"/>
      <c r="U41" s="280"/>
      <c r="Y41" s="411"/>
      <c r="Z41" s="411"/>
    </row>
    <row r="42" spans="1:26" s="13" customFormat="1" ht="29.25" hidden="1" customHeight="1">
      <c r="A42" s="17">
        <v>35</v>
      </c>
      <c r="B42" s="407" t="s">
        <v>837</v>
      </c>
      <c r="C42" s="408" t="s">
        <v>837</v>
      </c>
      <c r="D42" s="409" t="s">
        <v>837</v>
      </c>
      <c r="E42" s="409" t="s">
        <v>837</v>
      </c>
      <c r="F42" s="410" t="s">
        <v>837</v>
      </c>
      <c r="G42" s="412">
        <v>0</v>
      </c>
      <c r="H42" s="419"/>
      <c r="I42" s="17">
        <v>5</v>
      </c>
      <c r="J42" s="18" t="s">
        <v>344</v>
      </c>
      <c r="K42" s="19" t="s">
        <v>837</v>
      </c>
      <c r="L42" s="20" t="s">
        <v>837</v>
      </c>
      <c r="M42" s="43" t="s">
        <v>837</v>
      </c>
      <c r="N42" s="43" t="s">
        <v>837</v>
      </c>
      <c r="O42" s="21"/>
      <c r="P42" s="19"/>
      <c r="T42" s="279"/>
      <c r="U42" s="280"/>
      <c r="Y42" s="411"/>
      <c r="Z42" s="411"/>
    </row>
    <row r="43" spans="1:26" s="13" customFormat="1" ht="29.25" hidden="1" customHeight="1">
      <c r="A43" s="17">
        <v>36</v>
      </c>
      <c r="B43" s="407" t="s">
        <v>837</v>
      </c>
      <c r="C43" s="408" t="s">
        <v>837</v>
      </c>
      <c r="D43" s="409" t="s">
        <v>837</v>
      </c>
      <c r="E43" s="409" t="s">
        <v>837</v>
      </c>
      <c r="F43" s="410" t="s">
        <v>837</v>
      </c>
      <c r="G43" s="412">
        <v>0</v>
      </c>
      <c r="H43" s="419"/>
      <c r="I43" s="17">
        <v>6</v>
      </c>
      <c r="J43" s="18" t="s">
        <v>345</v>
      </c>
      <c r="K43" s="19" t="s">
        <v>837</v>
      </c>
      <c r="L43" s="20" t="s">
        <v>837</v>
      </c>
      <c r="M43" s="43" t="s">
        <v>837</v>
      </c>
      <c r="N43" s="43" t="s">
        <v>837</v>
      </c>
      <c r="O43" s="21"/>
      <c r="P43" s="19"/>
      <c r="T43" s="279"/>
      <c r="U43" s="280"/>
      <c r="Y43" s="411"/>
      <c r="Z43" s="411"/>
    </row>
    <row r="44" spans="1:26" s="13" customFormat="1" ht="29.25" hidden="1" customHeight="1">
      <c r="A44" s="17">
        <v>37</v>
      </c>
      <c r="B44" s="407" t="s">
        <v>837</v>
      </c>
      <c r="C44" s="408" t="s">
        <v>837</v>
      </c>
      <c r="D44" s="409" t="s">
        <v>837</v>
      </c>
      <c r="E44" s="409" t="s">
        <v>837</v>
      </c>
      <c r="F44" s="410" t="s">
        <v>837</v>
      </c>
      <c r="G44" s="412">
        <v>0</v>
      </c>
      <c r="H44" s="419"/>
      <c r="I44" s="17">
        <v>7</v>
      </c>
      <c r="J44" s="18" t="s">
        <v>346</v>
      </c>
      <c r="K44" s="19" t="s">
        <v>837</v>
      </c>
      <c r="L44" s="20" t="s">
        <v>837</v>
      </c>
      <c r="M44" s="43" t="s">
        <v>837</v>
      </c>
      <c r="N44" s="43" t="s">
        <v>837</v>
      </c>
      <c r="O44" s="21"/>
      <c r="P44" s="19"/>
      <c r="T44" s="279"/>
      <c r="U44" s="280"/>
      <c r="Y44" s="411"/>
      <c r="Z44" s="411"/>
    </row>
    <row r="45" spans="1:26" s="13" customFormat="1" ht="24" hidden="1" customHeight="1">
      <c r="A45" s="17">
        <v>38</v>
      </c>
      <c r="B45" s="407" t="s">
        <v>837</v>
      </c>
      <c r="C45" s="408" t="s">
        <v>837</v>
      </c>
      <c r="D45" s="409" t="s">
        <v>837</v>
      </c>
      <c r="E45" s="409" t="s">
        <v>837</v>
      </c>
      <c r="F45" s="410" t="s">
        <v>837</v>
      </c>
      <c r="G45" s="412">
        <v>0</v>
      </c>
      <c r="H45" s="419"/>
      <c r="I45" s="17">
        <v>8</v>
      </c>
      <c r="J45" s="18" t="s">
        <v>347</v>
      </c>
      <c r="K45" s="19" t="s">
        <v>837</v>
      </c>
      <c r="L45" s="20" t="s">
        <v>837</v>
      </c>
      <c r="M45" s="43" t="s">
        <v>837</v>
      </c>
      <c r="N45" s="43" t="s">
        <v>837</v>
      </c>
      <c r="O45" s="21"/>
      <c r="P45" s="19"/>
      <c r="T45" s="279"/>
      <c r="U45" s="280"/>
    </row>
    <row r="46" spans="1:26" ht="13.5" customHeight="1">
      <c r="A46" s="29"/>
      <c r="B46" s="29"/>
      <c r="C46" s="30"/>
      <c r="D46" s="50"/>
      <c r="E46" s="31"/>
      <c r="F46" s="32"/>
      <c r="G46" s="413"/>
      <c r="I46" s="33"/>
      <c r="J46" s="34"/>
      <c r="K46" s="35"/>
      <c r="L46" s="36"/>
      <c r="M46" s="46"/>
      <c r="N46" s="46"/>
      <c r="O46" s="37"/>
      <c r="P46" s="35"/>
    </row>
    <row r="47" spans="1:26" ht="14.25" customHeight="1">
      <c r="A47" s="25" t="s">
        <v>18</v>
      </c>
      <c r="B47" s="25"/>
      <c r="C47" s="25"/>
      <c r="D47" s="51"/>
      <c r="E47" s="44" t="s">
        <v>0</v>
      </c>
      <c r="F47" s="38" t="s">
        <v>1</v>
      </c>
      <c r="G47" s="414"/>
      <c r="H47" s="434" t="s">
        <v>2</v>
      </c>
      <c r="I47" s="26"/>
      <c r="J47" s="26"/>
      <c r="K47" s="26"/>
      <c r="M47" s="47" t="s">
        <v>3</v>
      </c>
      <c r="N47" s="48" t="s">
        <v>3</v>
      </c>
      <c r="O47" s="22" t="s">
        <v>3</v>
      </c>
      <c r="P47" s="25"/>
      <c r="Q47" s="27"/>
    </row>
    <row r="48" spans="1:26">
      <c r="G48" s="415"/>
    </row>
    <row r="49" spans="7:7">
      <c r="G49" s="415"/>
    </row>
    <row r="50" spans="7:7">
      <c r="G50" s="415"/>
    </row>
    <row r="51" spans="7:7">
      <c r="G51" s="415"/>
    </row>
    <row r="52" spans="7:7">
      <c r="G52" s="415"/>
    </row>
    <row r="53" spans="7:7">
      <c r="G53" s="415"/>
    </row>
    <row r="54" spans="7:7">
      <c r="G54" s="415"/>
    </row>
    <row r="55" spans="7:7">
      <c r="G55" s="415"/>
    </row>
    <row r="56" spans="7:7">
      <c r="G56" s="415"/>
    </row>
    <row r="57" spans="7:7">
      <c r="G57" s="415"/>
    </row>
    <row r="58" spans="7:7">
      <c r="G58" s="415"/>
    </row>
    <row r="59" spans="7:7">
      <c r="G59" s="415"/>
    </row>
    <row r="60" spans="7:7">
      <c r="G60" s="415"/>
    </row>
    <row r="61" spans="7:7">
      <c r="G61" s="415"/>
    </row>
    <row r="62" spans="7:7">
      <c r="G62" s="415"/>
    </row>
    <row r="63" spans="7:7">
      <c r="G63" s="415"/>
    </row>
    <row r="64" spans="7:7">
      <c r="G64" s="415"/>
    </row>
    <row r="65" spans="7:7">
      <c r="G65" s="415"/>
    </row>
    <row r="66" spans="7:7">
      <c r="G66" s="415"/>
    </row>
    <row r="67" spans="7:7">
      <c r="G67" s="415"/>
    </row>
    <row r="68" spans="7:7">
      <c r="G68" s="415"/>
    </row>
    <row r="69" spans="7:7">
      <c r="G69" s="415"/>
    </row>
    <row r="70" spans="7:7">
      <c r="G70" s="415"/>
    </row>
    <row r="71" spans="7:7">
      <c r="G71" s="415"/>
    </row>
    <row r="72" spans="7:7">
      <c r="G72" s="415"/>
    </row>
    <row r="73" spans="7:7">
      <c r="G73" s="415"/>
    </row>
    <row r="74" spans="7:7">
      <c r="G74" s="415"/>
    </row>
    <row r="75" spans="7:7">
      <c r="G75" s="415"/>
    </row>
    <row r="76" spans="7:7">
      <c r="G76" s="415"/>
    </row>
    <row r="77" spans="7:7">
      <c r="G77" s="415"/>
    </row>
    <row r="78" spans="7:7">
      <c r="G78" s="415"/>
    </row>
    <row r="79" spans="7:7">
      <c r="G79" s="415"/>
    </row>
    <row r="80" spans="7:7">
      <c r="G80" s="415"/>
    </row>
    <row r="81" spans="7:7">
      <c r="G81" s="415"/>
    </row>
    <row r="82" spans="7:7">
      <c r="G82" s="415"/>
    </row>
    <row r="83" spans="7:7">
      <c r="G83" s="415"/>
    </row>
    <row r="84" spans="7:7">
      <c r="G84" s="415"/>
    </row>
    <row r="85" spans="7:7">
      <c r="G85" s="415"/>
    </row>
    <row r="86" spans="7:7">
      <c r="G86" s="415"/>
    </row>
    <row r="87" spans="7:7">
      <c r="G87" s="415"/>
    </row>
    <row r="88" spans="7:7">
      <c r="G88" s="415"/>
    </row>
    <row r="89" spans="7:7">
      <c r="G89" s="415"/>
    </row>
    <row r="90" spans="7:7">
      <c r="G90" s="415"/>
    </row>
    <row r="91" spans="7:7">
      <c r="G91" s="415"/>
    </row>
    <row r="92" spans="7:7">
      <c r="G92" s="415"/>
    </row>
    <row r="93" spans="7:7">
      <c r="G93" s="415"/>
    </row>
    <row r="94" spans="7:7">
      <c r="G94" s="415"/>
    </row>
    <row r="95" spans="7:7">
      <c r="G95" s="415"/>
    </row>
    <row r="96" spans="7:7">
      <c r="G96" s="415"/>
    </row>
    <row r="97" spans="7:21">
      <c r="G97" s="415"/>
    </row>
    <row r="101" spans="7:21">
      <c r="T101" s="309"/>
      <c r="U101" s="310"/>
    </row>
    <row r="65512" spans="1:9">
      <c r="A65512" s="22" t="s">
        <v>547</v>
      </c>
      <c r="B65512" s="22" t="s">
        <v>547</v>
      </c>
      <c r="C65512" s="22" t="s">
        <v>547</v>
      </c>
      <c r="D65512" s="22" t="s">
        <v>547</v>
      </c>
      <c r="E65512" s="22" t="s">
        <v>547</v>
      </c>
      <c r="F65512" s="22" t="s">
        <v>547</v>
      </c>
      <c r="G65512" s="22" t="s">
        <v>547</v>
      </c>
      <c r="H65512" s="435" t="s">
        <v>547</v>
      </c>
      <c r="I65512" s="22" t="s">
        <v>547</v>
      </c>
    </row>
    <row r="65513" spans="1:9">
      <c r="A65513" s="22" t="s">
        <v>547</v>
      </c>
      <c r="B65513" s="22" t="s">
        <v>547</v>
      </c>
      <c r="C65513" s="22" t="s">
        <v>547</v>
      </c>
      <c r="D65513" s="22" t="s">
        <v>547</v>
      </c>
      <c r="E65513" s="22" t="s">
        <v>547</v>
      </c>
      <c r="F65513" s="22" t="s">
        <v>547</v>
      </c>
      <c r="G65513" s="22" t="s">
        <v>547</v>
      </c>
      <c r="H65513" s="435" t="s">
        <v>547</v>
      </c>
      <c r="I65513" s="22" t="s">
        <v>547</v>
      </c>
    </row>
    <row r="65514" spans="1:9">
      <c r="A65514" s="22" t="s">
        <v>547</v>
      </c>
      <c r="B65514" s="22" t="s">
        <v>547</v>
      </c>
      <c r="C65514" s="22" t="s">
        <v>547</v>
      </c>
      <c r="D65514" s="22" t="s">
        <v>547</v>
      </c>
      <c r="E65514" s="22" t="s">
        <v>547</v>
      </c>
      <c r="F65514" s="22" t="s">
        <v>547</v>
      </c>
      <c r="G65514" s="22" t="s">
        <v>547</v>
      </c>
      <c r="H65514" s="435" t="s">
        <v>547</v>
      </c>
      <c r="I65514" s="22" t="s">
        <v>547</v>
      </c>
    </row>
    <row r="65515" spans="1:9">
      <c r="A65515" s="22" t="s">
        <v>547</v>
      </c>
      <c r="B65515" s="22" t="s">
        <v>547</v>
      </c>
      <c r="C65515" s="22" t="s">
        <v>547</v>
      </c>
      <c r="D65515" s="22" t="s">
        <v>547</v>
      </c>
      <c r="E65515" s="22" t="s">
        <v>547</v>
      </c>
      <c r="F65515" s="22" t="s">
        <v>547</v>
      </c>
      <c r="G65515" s="22" t="s">
        <v>547</v>
      </c>
      <c r="H65515" s="435" t="s">
        <v>547</v>
      </c>
      <c r="I65515" s="22" t="s">
        <v>547</v>
      </c>
    </row>
    <row r="65516" spans="1:9">
      <c r="A65516" s="22" t="s">
        <v>547</v>
      </c>
      <c r="B65516" s="22" t="s">
        <v>547</v>
      </c>
      <c r="C65516" s="22" t="s">
        <v>547</v>
      </c>
      <c r="D65516" s="22" t="s">
        <v>547</v>
      </c>
      <c r="E65516" s="22" t="s">
        <v>547</v>
      </c>
      <c r="F65516" s="22" t="s">
        <v>547</v>
      </c>
      <c r="G65516" s="22" t="s">
        <v>547</v>
      </c>
      <c r="H65516" s="435" t="s">
        <v>547</v>
      </c>
      <c r="I65516" s="22" t="s">
        <v>547</v>
      </c>
    </row>
    <row r="65517" spans="1:9">
      <c r="A65517" s="22" t="s">
        <v>547</v>
      </c>
      <c r="B65517" s="22" t="s">
        <v>547</v>
      </c>
      <c r="C65517" s="22" t="s">
        <v>547</v>
      </c>
      <c r="D65517" s="22" t="s">
        <v>547</v>
      </c>
      <c r="E65517" s="22" t="s">
        <v>547</v>
      </c>
      <c r="F65517" s="22" t="s">
        <v>547</v>
      </c>
      <c r="G65517" s="22" t="s">
        <v>547</v>
      </c>
      <c r="H65517" s="435" t="s">
        <v>547</v>
      </c>
      <c r="I65517" s="22" t="s">
        <v>547</v>
      </c>
    </row>
    <row r="65518" spans="1:9">
      <c r="A65518" s="22" t="s">
        <v>547</v>
      </c>
      <c r="B65518" s="22" t="s">
        <v>547</v>
      </c>
      <c r="C65518" s="22" t="s">
        <v>547</v>
      </c>
      <c r="D65518" s="22" t="s">
        <v>547</v>
      </c>
      <c r="E65518" s="22" t="s">
        <v>547</v>
      </c>
      <c r="F65518" s="22" t="s">
        <v>547</v>
      </c>
      <c r="G65518" s="22" t="s">
        <v>547</v>
      </c>
      <c r="H65518" s="435" t="s">
        <v>547</v>
      </c>
      <c r="I65518" s="22" t="s">
        <v>547</v>
      </c>
    </row>
    <row r="65519" spans="1:9">
      <c r="A65519" s="22" t="s">
        <v>547</v>
      </c>
      <c r="B65519" s="22" t="s">
        <v>547</v>
      </c>
      <c r="C65519" s="22" t="s">
        <v>547</v>
      </c>
      <c r="D65519" s="22" t="s">
        <v>547</v>
      </c>
      <c r="E65519" s="22" t="s">
        <v>547</v>
      </c>
      <c r="F65519" s="22" t="s">
        <v>547</v>
      </c>
      <c r="G65519" s="22" t="s">
        <v>547</v>
      </c>
      <c r="H65519" s="435" t="s">
        <v>547</v>
      </c>
      <c r="I65519" s="22" t="s">
        <v>547</v>
      </c>
    </row>
    <row r="65520" spans="1:9">
      <c r="A65520" s="22" t="s">
        <v>547</v>
      </c>
      <c r="B65520" s="22" t="s">
        <v>547</v>
      </c>
      <c r="C65520" s="22" t="s">
        <v>547</v>
      </c>
      <c r="D65520" s="22" t="s">
        <v>547</v>
      </c>
      <c r="E65520" s="22" t="s">
        <v>547</v>
      </c>
      <c r="F65520" s="22" t="s">
        <v>547</v>
      </c>
      <c r="G65520" s="22" t="s">
        <v>547</v>
      </c>
      <c r="H65520" s="435" t="s">
        <v>547</v>
      </c>
      <c r="I65520" s="22" t="s">
        <v>547</v>
      </c>
    </row>
    <row r="65521" spans="1:9">
      <c r="A65521" s="22" t="s">
        <v>547</v>
      </c>
      <c r="B65521" s="22" t="s">
        <v>547</v>
      </c>
      <c r="C65521" s="22" t="s">
        <v>547</v>
      </c>
      <c r="D65521" s="22" t="s">
        <v>547</v>
      </c>
      <c r="E65521" s="22" t="s">
        <v>547</v>
      </c>
      <c r="F65521" s="22" t="s">
        <v>547</v>
      </c>
      <c r="G65521" s="22" t="s">
        <v>547</v>
      </c>
      <c r="H65521" s="435" t="s">
        <v>547</v>
      </c>
      <c r="I65521" s="22" t="s">
        <v>547</v>
      </c>
    </row>
    <row r="65522" spans="1:9">
      <c r="A65522" s="22" t="s">
        <v>547</v>
      </c>
      <c r="B65522" s="22" t="s">
        <v>547</v>
      </c>
      <c r="C65522" s="22" t="s">
        <v>547</v>
      </c>
      <c r="D65522" s="22" t="s">
        <v>547</v>
      </c>
      <c r="E65522" s="22" t="s">
        <v>547</v>
      </c>
      <c r="F65522" s="22" t="s">
        <v>547</v>
      </c>
      <c r="G65522" s="22" t="s">
        <v>547</v>
      </c>
      <c r="H65522" s="435" t="s">
        <v>547</v>
      </c>
      <c r="I65522" s="22" t="s">
        <v>547</v>
      </c>
    </row>
    <row r="65523" spans="1:9">
      <c r="A65523" s="22" t="s">
        <v>547</v>
      </c>
      <c r="B65523" s="22" t="s">
        <v>547</v>
      </c>
      <c r="C65523" s="22" t="s">
        <v>547</v>
      </c>
      <c r="D65523" s="22" t="s">
        <v>547</v>
      </c>
      <c r="E65523" s="22" t="s">
        <v>547</v>
      </c>
      <c r="F65523" s="22" t="s">
        <v>547</v>
      </c>
      <c r="G65523" s="22" t="s">
        <v>547</v>
      </c>
      <c r="H65523" s="435" t="s">
        <v>547</v>
      </c>
      <c r="I65523" s="22" t="s">
        <v>547</v>
      </c>
    </row>
    <row r="65524" spans="1:9">
      <c r="A65524" s="22" t="s">
        <v>547</v>
      </c>
      <c r="B65524" s="22" t="s">
        <v>547</v>
      </c>
      <c r="C65524" s="22" t="s">
        <v>547</v>
      </c>
      <c r="D65524" s="22" t="s">
        <v>547</v>
      </c>
      <c r="E65524" s="22" t="s">
        <v>547</v>
      </c>
      <c r="F65524" s="22" t="s">
        <v>547</v>
      </c>
      <c r="G65524" s="22" t="s">
        <v>547</v>
      </c>
      <c r="H65524" s="435" t="s">
        <v>547</v>
      </c>
      <c r="I65524" s="22" t="s">
        <v>547</v>
      </c>
    </row>
    <row r="65525" spans="1:9">
      <c r="A65525" s="22" t="s">
        <v>547</v>
      </c>
      <c r="B65525" s="22" t="s">
        <v>547</v>
      </c>
      <c r="C65525" s="22" t="s">
        <v>547</v>
      </c>
      <c r="D65525" s="22" t="s">
        <v>547</v>
      </c>
      <c r="E65525" s="22" t="s">
        <v>547</v>
      </c>
      <c r="F65525" s="22" t="s">
        <v>547</v>
      </c>
      <c r="G65525" s="22" t="s">
        <v>547</v>
      </c>
      <c r="H65525" s="435" t="s">
        <v>547</v>
      </c>
      <c r="I65525" s="22" t="s">
        <v>547</v>
      </c>
    </row>
    <row r="65526" spans="1:9">
      <c r="A65526" s="22" t="s">
        <v>547</v>
      </c>
      <c r="B65526" s="22" t="s">
        <v>547</v>
      </c>
      <c r="C65526" s="22" t="s">
        <v>547</v>
      </c>
      <c r="D65526" s="22" t="s">
        <v>547</v>
      </c>
      <c r="E65526" s="22" t="s">
        <v>547</v>
      </c>
      <c r="F65526" s="22" t="s">
        <v>547</v>
      </c>
      <c r="G65526" s="22" t="s">
        <v>547</v>
      </c>
      <c r="H65526" s="435" t="s">
        <v>547</v>
      </c>
      <c r="I65526" s="22" t="s">
        <v>547</v>
      </c>
    </row>
    <row r="65527" spans="1:9">
      <c r="A65527" s="22" t="s">
        <v>547</v>
      </c>
      <c r="B65527" s="22" t="s">
        <v>547</v>
      </c>
      <c r="C65527" s="22" t="s">
        <v>547</v>
      </c>
      <c r="D65527" s="22" t="s">
        <v>547</v>
      </c>
      <c r="E65527" s="22" t="s">
        <v>547</v>
      </c>
      <c r="F65527" s="22" t="s">
        <v>547</v>
      </c>
      <c r="G65527" s="22" t="s">
        <v>547</v>
      </c>
      <c r="H65527" s="435" t="s">
        <v>547</v>
      </c>
      <c r="I65527" s="22" t="s">
        <v>547</v>
      </c>
    </row>
    <row r="65528" spans="1:9">
      <c r="A65528" s="22" t="s">
        <v>547</v>
      </c>
      <c r="B65528" s="22" t="s">
        <v>547</v>
      </c>
      <c r="C65528" s="22" t="s">
        <v>547</v>
      </c>
      <c r="D65528" s="22" t="s">
        <v>547</v>
      </c>
      <c r="E65528" s="22" t="s">
        <v>547</v>
      </c>
      <c r="F65528" s="22" t="s">
        <v>547</v>
      </c>
      <c r="G65528" s="22" t="s">
        <v>547</v>
      </c>
      <c r="H65528" s="435" t="s">
        <v>547</v>
      </c>
      <c r="I65528" s="22" t="s">
        <v>547</v>
      </c>
    </row>
    <row r="65529" spans="1:9">
      <c r="A65529" s="22" t="s">
        <v>547</v>
      </c>
      <c r="B65529" s="22" t="s">
        <v>547</v>
      </c>
      <c r="C65529" s="22" t="s">
        <v>547</v>
      </c>
      <c r="D65529" s="22" t="s">
        <v>547</v>
      </c>
      <c r="E65529" s="22" t="s">
        <v>547</v>
      </c>
      <c r="F65529" s="22" t="s">
        <v>547</v>
      </c>
      <c r="G65529" s="22" t="s">
        <v>547</v>
      </c>
      <c r="H65529" s="435" t="s">
        <v>547</v>
      </c>
      <c r="I65529" s="22" t="s">
        <v>547</v>
      </c>
    </row>
    <row r="65530" spans="1:9">
      <c r="A65530" s="22" t="s">
        <v>547</v>
      </c>
      <c r="B65530" s="22" t="s">
        <v>547</v>
      </c>
      <c r="C65530" s="22" t="s">
        <v>547</v>
      </c>
      <c r="D65530" s="22" t="s">
        <v>547</v>
      </c>
      <c r="E65530" s="22" t="s">
        <v>547</v>
      </c>
      <c r="F65530" s="22" t="s">
        <v>547</v>
      </c>
      <c r="G65530" s="22" t="s">
        <v>547</v>
      </c>
      <c r="H65530" s="435" t="s">
        <v>547</v>
      </c>
      <c r="I65530" s="22" t="s">
        <v>547</v>
      </c>
    </row>
    <row r="65531" spans="1:9">
      <c r="A65531" s="22" t="s">
        <v>547</v>
      </c>
      <c r="B65531" s="22" t="s">
        <v>547</v>
      </c>
      <c r="C65531" s="22" t="s">
        <v>547</v>
      </c>
      <c r="D65531" s="22" t="s">
        <v>547</v>
      </c>
      <c r="E65531" s="22" t="s">
        <v>547</v>
      </c>
      <c r="F65531" s="22" t="s">
        <v>547</v>
      </c>
      <c r="G65531" s="22" t="s">
        <v>547</v>
      </c>
      <c r="H65531" s="435" t="s">
        <v>547</v>
      </c>
      <c r="I65531" s="22" t="s">
        <v>547</v>
      </c>
    </row>
    <row r="65532" spans="1:9">
      <c r="A65532" s="22" t="s">
        <v>547</v>
      </c>
      <c r="B65532" s="22" t="s">
        <v>547</v>
      </c>
      <c r="C65532" s="22" t="s">
        <v>547</v>
      </c>
      <c r="D65532" s="22" t="s">
        <v>547</v>
      </c>
      <c r="E65532" s="22" t="s">
        <v>547</v>
      </c>
      <c r="F65532" s="22" t="s">
        <v>547</v>
      </c>
      <c r="G65532" s="22" t="s">
        <v>547</v>
      </c>
      <c r="H65532" s="435" t="s">
        <v>547</v>
      </c>
      <c r="I65532" s="22" t="s">
        <v>547</v>
      </c>
    </row>
    <row r="65533" spans="1:9">
      <c r="A65533" s="22" t="s">
        <v>547</v>
      </c>
      <c r="B65533" s="22" t="s">
        <v>547</v>
      </c>
      <c r="C65533" s="22" t="s">
        <v>547</v>
      </c>
      <c r="D65533" s="22" t="s">
        <v>547</v>
      </c>
      <c r="E65533" s="22" t="s">
        <v>547</v>
      </c>
      <c r="F65533" s="22" t="s">
        <v>547</v>
      </c>
      <c r="G65533" s="22" t="s">
        <v>547</v>
      </c>
      <c r="H65533" s="435" t="s">
        <v>547</v>
      </c>
      <c r="I65533" s="22" t="s">
        <v>547</v>
      </c>
    </row>
    <row r="65534" spans="1:9">
      <c r="A65534" s="22" t="s">
        <v>547</v>
      </c>
      <c r="B65534" s="22" t="s">
        <v>547</v>
      </c>
      <c r="C65534" s="22" t="s">
        <v>547</v>
      </c>
      <c r="D65534" s="22" t="s">
        <v>547</v>
      </c>
      <c r="E65534" s="22" t="s">
        <v>547</v>
      </c>
      <c r="F65534" s="22" t="s">
        <v>547</v>
      </c>
      <c r="G65534" s="22" t="s">
        <v>547</v>
      </c>
      <c r="H65534" s="435" t="s">
        <v>547</v>
      </c>
      <c r="I65534" s="22" t="s">
        <v>547</v>
      </c>
    </row>
    <row r="65535" spans="1:9">
      <c r="A65535" s="22" t="s">
        <v>547</v>
      </c>
      <c r="B65535" s="22" t="s">
        <v>547</v>
      </c>
      <c r="C65535" s="22" t="s">
        <v>547</v>
      </c>
      <c r="D65535" s="22" t="s">
        <v>547</v>
      </c>
      <c r="E65535" s="22" t="s">
        <v>547</v>
      </c>
      <c r="F65535" s="22" t="s">
        <v>547</v>
      </c>
      <c r="G65535" s="22" t="s">
        <v>547</v>
      </c>
      <c r="H65535" s="435" t="s">
        <v>547</v>
      </c>
      <c r="I65535" s="22" t="s">
        <v>547</v>
      </c>
    </row>
    <row r="65536" spans="1:9">
      <c r="A65536" s="22" t="s">
        <v>547</v>
      </c>
      <c r="B65536" s="22" t="s">
        <v>547</v>
      </c>
      <c r="C65536" s="22" t="s">
        <v>547</v>
      </c>
      <c r="D65536" s="22" t="s">
        <v>547</v>
      </c>
      <c r="E65536" s="22" t="s">
        <v>547</v>
      </c>
      <c r="F65536" s="22" t="s">
        <v>547</v>
      </c>
      <c r="G65536" s="22" t="s">
        <v>547</v>
      </c>
      <c r="H65536" s="435" t="s">
        <v>547</v>
      </c>
      <c r="I65536" s="22" t="s">
        <v>547</v>
      </c>
    </row>
  </sheetData>
  <mergeCells count="18">
    <mergeCell ref="N4:P4"/>
    <mergeCell ref="N5:P5"/>
    <mergeCell ref="G6:G7"/>
    <mergeCell ref="A6:A7"/>
    <mergeCell ref="B6:B7"/>
    <mergeCell ref="A4:C4"/>
    <mergeCell ref="D4:E4"/>
    <mergeCell ref="F6:F7"/>
    <mergeCell ref="C6:C7"/>
    <mergeCell ref="D6:D7"/>
    <mergeCell ref="E6:E7"/>
    <mergeCell ref="A1:P1"/>
    <mergeCell ref="A2:P2"/>
    <mergeCell ref="A3:C3"/>
    <mergeCell ref="D3:E3"/>
    <mergeCell ref="F3:G3"/>
    <mergeCell ref="N3:P3"/>
    <mergeCell ref="I3:L3"/>
  </mergeCells>
  <conditionalFormatting sqref="F8:F45">
    <cfRule type="cellIs" dxfId="55" priority="5" operator="lessThan">
      <formula>$I$3</formula>
    </cfRule>
  </conditionalFormatting>
  <conditionalFormatting sqref="D1:D1048576">
    <cfRule type="containsText" dxfId="54"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8"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codeName="Sayfa14">
    <tabColor rgb="FFFFC000"/>
  </sheetPr>
  <dimension ref="A1:Z65536"/>
  <sheetViews>
    <sheetView view="pageBreakPreview" topLeftCell="A7" zoomScale="106" zoomScaleSheetLayoutView="106" workbookViewId="0">
      <selection activeCell="E11" sqref="E11"/>
    </sheetView>
  </sheetViews>
  <sheetFormatPr defaultRowHeight="12.75"/>
  <cols>
    <col min="1" max="1" width="6" style="79" customWidth="1"/>
    <col min="2" max="2" width="11.5703125" style="79" hidden="1" customWidth="1"/>
    <col min="3" max="3" width="7" style="79" customWidth="1"/>
    <col min="4" max="4" width="13.5703125" style="80" customWidth="1"/>
    <col min="5" max="5" width="17.28515625" style="79" customWidth="1"/>
    <col min="6" max="6" width="31.28515625" style="3" customWidth="1"/>
    <col min="7" max="9" width="10.85546875" style="3" customWidth="1"/>
    <col min="10" max="10" width="10.7109375" style="3" customWidth="1"/>
    <col min="11" max="11" width="9.140625" style="81" customWidth="1"/>
    <col min="12" max="12" width="7.7109375" style="79" customWidth="1"/>
    <col min="13" max="13" width="11" style="3" customWidth="1"/>
    <col min="14" max="15" width="9.140625" style="3"/>
    <col min="16" max="16" width="6" style="288" bestFit="1" customWidth="1"/>
    <col min="17" max="17" width="4.42578125" style="285" bestFit="1" customWidth="1"/>
    <col min="18" max="16384" width="9.140625" style="3"/>
  </cols>
  <sheetData>
    <row r="1" spans="1:26" ht="48.75" customHeight="1">
      <c r="A1" s="639" t="s">
        <v>138</v>
      </c>
      <c r="B1" s="639"/>
      <c r="C1" s="639"/>
      <c r="D1" s="639"/>
      <c r="E1" s="639"/>
      <c r="F1" s="639"/>
      <c r="G1" s="639"/>
      <c r="H1" s="639"/>
      <c r="I1" s="639"/>
      <c r="J1" s="639"/>
      <c r="K1" s="639"/>
      <c r="L1" s="639"/>
      <c r="M1" s="639"/>
      <c r="P1" s="306"/>
    </row>
    <row r="2" spans="1:26" ht="25.5" customHeight="1">
      <c r="A2" s="640" t="s">
        <v>832</v>
      </c>
      <c r="B2" s="640"/>
      <c r="C2" s="640"/>
      <c r="D2" s="640"/>
      <c r="E2" s="640"/>
      <c r="F2" s="640"/>
      <c r="G2" s="640"/>
      <c r="H2" s="640"/>
      <c r="I2" s="640"/>
      <c r="J2" s="640"/>
      <c r="K2" s="640"/>
      <c r="L2" s="640"/>
      <c r="M2" s="640"/>
      <c r="P2" s="306"/>
      <c r="Q2" s="312"/>
    </row>
    <row r="3" spans="1:26" s="4" customFormat="1" ht="27" customHeight="1">
      <c r="A3" s="633" t="s">
        <v>88</v>
      </c>
      <c r="B3" s="633"/>
      <c r="C3" s="633"/>
      <c r="D3" s="642" t="s">
        <v>389</v>
      </c>
      <c r="E3" s="642"/>
      <c r="F3" s="450"/>
      <c r="G3" s="643"/>
      <c r="H3" s="643"/>
      <c r="I3" s="450"/>
      <c r="J3" s="453"/>
      <c r="K3" s="453"/>
      <c r="L3" s="453"/>
      <c r="M3" s="453"/>
      <c r="P3" s="288"/>
      <c r="Q3" s="285"/>
    </row>
    <row r="4" spans="1:26" s="4" customFormat="1" ht="17.25" customHeight="1">
      <c r="A4" s="634" t="s">
        <v>89</v>
      </c>
      <c r="B4" s="634"/>
      <c r="C4" s="634"/>
      <c r="D4" s="635" t="s">
        <v>265</v>
      </c>
      <c r="E4" s="635"/>
      <c r="F4" s="645" t="s">
        <v>819</v>
      </c>
      <c r="G4" s="645"/>
      <c r="H4" s="645"/>
      <c r="I4" s="454" t="s">
        <v>87</v>
      </c>
      <c r="J4" s="672" t="s">
        <v>822</v>
      </c>
      <c r="K4" s="636"/>
      <c r="L4" s="636"/>
      <c r="M4" s="475"/>
      <c r="P4" s="288"/>
      <c r="Q4" s="285"/>
    </row>
    <row r="5" spans="1:26" ht="15" customHeight="1">
      <c r="A5" s="455"/>
      <c r="B5" s="455"/>
      <c r="C5" s="455"/>
      <c r="D5" s="456"/>
      <c r="E5" s="457"/>
      <c r="F5" s="458"/>
      <c r="G5" s="459"/>
      <c r="H5" s="459"/>
      <c r="I5" s="459"/>
      <c r="J5" s="459"/>
      <c r="K5" s="637">
        <v>41791.526092361113</v>
      </c>
      <c r="L5" s="637"/>
      <c r="M5" s="460"/>
    </row>
    <row r="6" spans="1:26" ht="15.75">
      <c r="A6" s="632" t="s">
        <v>6</v>
      </c>
      <c r="B6" s="632"/>
      <c r="C6" s="644" t="s">
        <v>72</v>
      </c>
      <c r="D6" s="644" t="s">
        <v>91</v>
      </c>
      <c r="E6" s="632" t="s">
        <v>7</v>
      </c>
      <c r="F6" s="632" t="s">
        <v>176</v>
      </c>
      <c r="G6" s="641" t="s">
        <v>524</v>
      </c>
      <c r="H6" s="641"/>
      <c r="I6" s="641"/>
      <c r="J6" s="641"/>
      <c r="K6" s="638" t="s">
        <v>8</v>
      </c>
      <c r="L6" s="638" t="s">
        <v>137</v>
      </c>
      <c r="M6" s="638" t="s">
        <v>9</v>
      </c>
    </row>
    <row r="7" spans="1:26" ht="21" customHeight="1">
      <c r="A7" s="632"/>
      <c r="B7" s="632"/>
      <c r="C7" s="644"/>
      <c r="D7" s="644"/>
      <c r="E7" s="632"/>
      <c r="F7" s="632"/>
      <c r="G7" s="461">
        <v>1</v>
      </c>
      <c r="H7" s="461">
        <v>2</v>
      </c>
      <c r="I7" s="461">
        <v>3</v>
      </c>
      <c r="J7" s="461">
        <v>4</v>
      </c>
      <c r="K7" s="638"/>
      <c r="L7" s="638"/>
      <c r="M7" s="638"/>
    </row>
    <row r="8" spans="1:26" s="73" customFormat="1" ht="40.5" customHeight="1">
      <c r="A8" s="82">
        <v>1</v>
      </c>
      <c r="B8" s="83" t="s">
        <v>450</v>
      </c>
      <c r="C8" s="84">
        <v>549</v>
      </c>
      <c r="D8" s="85">
        <v>36916</v>
      </c>
      <c r="E8" s="182" t="s">
        <v>775</v>
      </c>
      <c r="F8" s="182" t="s">
        <v>776</v>
      </c>
      <c r="G8" s="171">
        <v>3971</v>
      </c>
      <c r="H8" s="171">
        <v>3925</v>
      </c>
      <c r="I8" s="171">
        <v>3921</v>
      </c>
      <c r="J8" s="210">
        <v>3965</v>
      </c>
      <c r="K8" s="308">
        <v>3971</v>
      </c>
      <c r="L8" s="307"/>
      <c r="M8" s="301"/>
      <c r="P8" s="288"/>
      <c r="Q8" s="285"/>
      <c r="Z8" s="421"/>
    </row>
    <row r="9" spans="1:26" s="73" customFormat="1" ht="40.5" customHeight="1">
      <c r="A9" s="82">
        <v>2</v>
      </c>
      <c r="B9" s="83" t="s">
        <v>436</v>
      </c>
      <c r="C9" s="84">
        <v>467</v>
      </c>
      <c r="D9" s="85">
        <v>37144</v>
      </c>
      <c r="E9" s="182" t="s">
        <v>688</v>
      </c>
      <c r="F9" s="402" t="s">
        <v>682</v>
      </c>
      <c r="G9" s="171" t="s">
        <v>835</v>
      </c>
      <c r="H9" s="171">
        <v>3209</v>
      </c>
      <c r="I9" s="171">
        <v>2805</v>
      </c>
      <c r="J9" s="210">
        <v>3242</v>
      </c>
      <c r="K9" s="308">
        <v>3242</v>
      </c>
      <c r="L9" s="307">
        <v>41</v>
      </c>
      <c r="M9" s="301"/>
      <c r="P9" s="288"/>
      <c r="Q9" s="285"/>
      <c r="Z9" s="421"/>
    </row>
    <row r="10" spans="1:26" s="73" customFormat="1" ht="40.5" customHeight="1">
      <c r="A10" s="82">
        <v>3</v>
      </c>
      <c r="B10" s="83" t="s">
        <v>446</v>
      </c>
      <c r="C10" s="84">
        <v>548</v>
      </c>
      <c r="D10" s="85">
        <v>36718</v>
      </c>
      <c r="E10" s="182" t="s">
        <v>773</v>
      </c>
      <c r="F10" s="402" t="s">
        <v>774</v>
      </c>
      <c r="G10" s="171">
        <v>3139</v>
      </c>
      <c r="H10" s="171">
        <v>3199</v>
      </c>
      <c r="I10" s="171" t="s">
        <v>835</v>
      </c>
      <c r="J10" s="210">
        <v>3027</v>
      </c>
      <c r="K10" s="308">
        <v>3199</v>
      </c>
      <c r="L10" s="307"/>
      <c r="M10" s="301"/>
      <c r="P10" s="288"/>
      <c r="Q10" s="285"/>
      <c r="Z10" s="421"/>
    </row>
    <row r="11" spans="1:26" s="73" customFormat="1" ht="40.5" customHeight="1">
      <c r="A11" s="82">
        <v>4</v>
      </c>
      <c r="B11" s="83" t="s">
        <v>440</v>
      </c>
      <c r="C11" s="84">
        <v>382</v>
      </c>
      <c r="D11" s="85" t="s">
        <v>570</v>
      </c>
      <c r="E11" s="182" t="s">
        <v>571</v>
      </c>
      <c r="F11" s="402" t="s">
        <v>563</v>
      </c>
      <c r="G11" s="171">
        <v>2674</v>
      </c>
      <c r="H11" s="171">
        <v>2957</v>
      </c>
      <c r="I11" s="171">
        <v>3032</v>
      </c>
      <c r="J11" s="210">
        <v>2832</v>
      </c>
      <c r="K11" s="308">
        <v>3032</v>
      </c>
      <c r="L11" s="307">
        <v>37</v>
      </c>
      <c r="M11" s="301"/>
      <c r="P11" s="288"/>
      <c r="Q11" s="285"/>
      <c r="Z11" s="421"/>
    </row>
    <row r="12" spans="1:26" s="73" customFormat="1" ht="40.5" customHeight="1">
      <c r="A12" s="82">
        <v>5</v>
      </c>
      <c r="B12" s="83" t="s">
        <v>448</v>
      </c>
      <c r="C12" s="84">
        <v>547</v>
      </c>
      <c r="D12" s="85" t="s">
        <v>552</v>
      </c>
      <c r="E12" s="182" t="s">
        <v>771</v>
      </c>
      <c r="F12" s="402" t="s">
        <v>772</v>
      </c>
      <c r="G12" s="171">
        <v>2898</v>
      </c>
      <c r="H12" s="171">
        <v>2950</v>
      </c>
      <c r="I12" s="171">
        <v>2981</v>
      </c>
      <c r="J12" s="210">
        <v>2996</v>
      </c>
      <c r="K12" s="308">
        <v>2996</v>
      </c>
      <c r="L12" s="307"/>
      <c r="M12" s="301"/>
      <c r="P12" s="288"/>
      <c r="Q12" s="285"/>
      <c r="Z12" s="421"/>
    </row>
    <row r="13" spans="1:26" s="73" customFormat="1" ht="40.5" customHeight="1">
      <c r="A13" s="82">
        <v>6</v>
      </c>
      <c r="B13" s="83" t="s">
        <v>445</v>
      </c>
      <c r="C13" s="84">
        <v>460</v>
      </c>
      <c r="D13" s="85">
        <v>36566</v>
      </c>
      <c r="E13" s="182" t="s">
        <v>678</v>
      </c>
      <c r="F13" s="402" t="s">
        <v>673</v>
      </c>
      <c r="G13" s="171">
        <v>2986</v>
      </c>
      <c r="H13" s="171">
        <v>2808</v>
      </c>
      <c r="I13" s="171">
        <v>2828</v>
      </c>
      <c r="J13" s="210">
        <v>2483</v>
      </c>
      <c r="K13" s="308">
        <v>2986</v>
      </c>
      <c r="L13" s="307">
        <v>36</v>
      </c>
      <c r="M13" s="301"/>
      <c r="P13" s="288"/>
      <c r="Q13" s="285"/>
      <c r="Z13" s="421"/>
    </row>
    <row r="14" spans="1:26" s="73" customFormat="1" ht="40.5" customHeight="1">
      <c r="A14" s="82">
        <v>7</v>
      </c>
      <c r="B14" s="83" t="s">
        <v>442</v>
      </c>
      <c r="C14" s="84">
        <v>475</v>
      </c>
      <c r="D14" s="85">
        <v>2000</v>
      </c>
      <c r="E14" s="182" t="s">
        <v>703</v>
      </c>
      <c r="F14" s="402" t="s">
        <v>698</v>
      </c>
      <c r="G14" s="171">
        <v>2919</v>
      </c>
      <c r="H14" s="171">
        <v>2985</v>
      </c>
      <c r="I14" s="171">
        <v>2930</v>
      </c>
      <c r="J14" s="210">
        <v>2823</v>
      </c>
      <c r="K14" s="308">
        <v>2985</v>
      </c>
      <c r="L14" s="307">
        <v>36</v>
      </c>
      <c r="M14" s="301"/>
      <c r="P14" s="288"/>
      <c r="Q14" s="285"/>
      <c r="Z14" s="421"/>
    </row>
    <row r="15" spans="1:26" s="73" customFormat="1" ht="40.5" customHeight="1">
      <c r="A15" s="82">
        <v>8</v>
      </c>
      <c r="B15" s="83" t="s">
        <v>447</v>
      </c>
      <c r="C15" s="84">
        <v>550</v>
      </c>
      <c r="D15" s="85">
        <v>36532</v>
      </c>
      <c r="E15" s="182" t="s">
        <v>777</v>
      </c>
      <c r="F15" s="402" t="s">
        <v>778</v>
      </c>
      <c r="G15" s="171" t="s">
        <v>835</v>
      </c>
      <c r="H15" s="171" t="s">
        <v>835</v>
      </c>
      <c r="I15" s="171">
        <v>2951</v>
      </c>
      <c r="J15" s="210">
        <v>2980</v>
      </c>
      <c r="K15" s="308">
        <v>2980</v>
      </c>
      <c r="L15" s="307"/>
      <c r="M15" s="301"/>
      <c r="P15" s="288"/>
      <c r="Q15" s="285"/>
      <c r="Z15" s="421"/>
    </row>
    <row r="16" spans="1:26" s="73" customFormat="1" ht="40.5" customHeight="1">
      <c r="A16" s="82">
        <v>9</v>
      </c>
      <c r="B16" s="83" t="s">
        <v>434</v>
      </c>
      <c r="C16" s="84">
        <v>470</v>
      </c>
      <c r="D16" s="85">
        <v>36666</v>
      </c>
      <c r="E16" s="182" t="s">
        <v>695</v>
      </c>
      <c r="F16" s="402" t="s">
        <v>690</v>
      </c>
      <c r="G16" s="171">
        <v>2971</v>
      </c>
      <c r="H16" s="171" t="s">
        <v>835</v>
      </c>
      <c r="I16" s="171">
        <v>2697</v>
      </c>
      <c r="J16" s="210">
        <v>2873</v>
      </c>
      <c r="K16" s="308">
        <v>2971</v>
      </c>
      <c r="L16" s="307">
        <v>35</v>
      </c>
      <c r="M16" s="301"/>
      <c r="P16" s="288"/>
      <c r="Q16" s="285"/>
      <c r="Z16" s="421"/>
    </row>
    <row r="17" spans="1:26" s="73" customFormat="1" ht="40.5" customHeight="1">
      <c r="A17" s="82">
        <v>10</v>
      </c>
      <c r="B17" s="83" t="s">
        <v>435</v>
      </c>
      <c r="C17" s="84">
        <v>440</v>
      </c>
      <c r="D17" s="85">
        <v>36794</v>
      </c>
      <c r="E17" s="182" t="s">
        <v>657</v>
      </c>
      <c r="F17" s="402" t="s">
        <v>652</v>
      </c>
      <c r="G17" s="171">
        <v>2453</v>
      </c>
      <c r="H17" s="171">
        <v>2887</v>
      </c>
      <c r="I17" s="171">
        <v>2406</v>
      </c>
      <c r="J17" s="210">
        <v>2525</v>
      </c>
      <c r="K17" s="308">
        <v>2887</v>
      </c>
      <c r="L17" s="307">
        <v>34</v>
      </c>
      <c r="M17" s="301"/>
      <c r="P17" s="288"/>
      <c r="Q17" s="285"/>
      <c r="Z17" s="421"/>
    </row>
    <row r="18" spans="1:26" s="73" customFormat="1" ht="40.5" customHeight="1">
      <c r="A18" s="82">
        <v>11</v>
      </c>
      <c r="B18" s="83" t="s">
        <v>439</v>
      </c>
      <c r="C18" s="84">
        <v>434</v>
      </c>
      <c r="D18" s="85">
        <v>37207</v>
      </c>
      <c r="E18" s="182" t="s">
        <v>650</v>
      </c>
      <c r="F18" s="402" t="s">
        <v>645</v>
      </c>
      <c r="G18" s="171" t="s">
        <v>835</v>
      </c>
      <c r="H18" s="171">
        <v>2755</v>
      </c>
      <c r="I18" s="171">
        <v>2695</v>
      </c>
      <c r="J18" s="210">
        <v>2744</v>
      </c>
      <c r="K18" s="308">
        <v>2755</v>
      </c>
      <c r="L18" s="307">
        <v>31</v>
      </c>
      <c r="M18" s="301"/>
      <c r="P18" s="288"/>
      <c r="Q18" s="285"/>
      <c r="Z18" s="421"/>
    </row>
    <row r="19" spans="1:26" s="73" customFormat="1" ht="40.5" customHeight="1">
      <c r="A19" s="82">
        <v>12</v>
      </c>
      <c r="B19" s="83" t="s">
        <v>441</v>
      </c>
      <c r="C19" s="84">
        <v>422</v>
      </c>
      <c r="D19" s="85">
        <v>36526</v>
      </c>
      <c r="E19" s="182" t="s">
        <v>633</v>
      </c>
      <c r="F19" s="402" t="s">
        <v>626</v>
      </c>
      <c r="G19" s="171">
        <v>2690</v>
      </c>
      <c r="H19" s="171">
        <v>2468</v>
      </c>
      <c r="I19" s="171">
        <v>2574</v>
      </c>
      <c r="J19" s="210">
        <v>2359</v>
      </c>
      <c r="K19" s="308">
        <v>2690</v>
      </c>
      <c r="L19" s="307">
        <v>30</v>
      </c>
      <c r="M19" s="301"/>
      <c r="P19" s="288"/>
      <c r="Q19" s="285"/>
      <c r="Z19" s="421"/>
    </row>
    <row r="20" spans="1:26" s="73" customFormat="1" ht="40.5" customHeight="1">
      <c r="A20" s="82">
        <v>13</v>
      </c>
      <c r="B20" s="83" t="s">
        <v>449</v>
      </c>
      <c r="C20" s="84">
        <v>551</v>
      </c>
      <c r="D20" s="85">
        <v>36766</v>
      </c>
      <c r="E20" s="182" t="s">
        <v>779</v>
      </c>
      <c r="F20" s="182" t="s">
        <v>780</v>
      </c>
      <c r="G20" s="171">
        <v>2501</v>
      </c>
      <c r="H20" s="171">
        <v>2490</v>
      </c>
      <c r="I20" s="171">
        <v>2376</v>
      </c>
      <c r="J20" s="210">
        <v>2188</v>
      </c>
      <c r="K20" s="308">
        <v>2501</v>
      </c>
      <c r="L20" s="307"/>
      <c r="M20" s="301"/>
      <c r="P20" s="288"/>
      <c r="Q20" s="285"/>
      <c r="Z20" s="421"/>
    </row>
    <row r="21" spans="1:26" s="73" customFormat="1" ht="40.5" customHeight="1">
      <c r="A21" s="82">
        <v>14</v>
      </c>
      <c r="B21" s="83" t="s">
        <v>438</v>
      </c>
      <c r="C21" s="84">
        <v>376</v>
      </c>
      <c r="D21" s="85">
        <v>36702</v>
      </c>
      <c r="E21" s="182" t="s">
        <v>558</v>
      </c>
      <c r="F21" s="402" t="s">
        <v>555</v>
      </c>
      <c r="G21" s="171">
        <v>2031</v>
      </c>
      <c r="H21" s="171">
        <v>2435</v>
      </c>
      <c r="I21" s="171" t="s">
        <v>835</v>
      </c>
      <c r="J21" s="210">
        <v>2282</v>
      </c>
      <c r="K21" s="308">
        <v>2435</v>
      </c>
      <c r="L21" s="307">
        <v>24</v>
      </c>
      <c r="M21" s="301"/>
      <c r="P21" s="288"/>
      <c r="Q21" s="285"/>
      <c r="Z21" s="421"/>
    </row>
    <row r="22" spans="1:26" s="73" customFormat="1" ht="40.5" customHeight="1">
      <c r="A22" s="82">
        <v>15</v>
      </c>
      <c r="B22" s="83" t="s">
        <v>432</v>
      </c>
      <c r="C22" s="84">
        <v>485</v>
      </c>
      <c r="D22" s="85">
        <v>36751</v>
      </c>
      <c r="E22" s="182" t="s">
        <v>712</v>
      </c>
      <c r="F22" s="402" t="s">
        <v>706</v>
      </c>
      <c r="G22" s="171">
        <v>2224</v>
      </c>
      <c r="H22" s="171">
        <v>1727</v>
      </c>
      <c r="I22" s="171">
        <v>1455</v>
      </c>
      <c r="J22" s="210">
        <v>1721</v>
      </c>
      <c r="K22" s="308">
        <v>2224</v>
      </c>
      <c r="L22" s="307">
        <v>20</v>
      </c>
      <c r="M22" s="301"/>
      <c r="P22" s="288"/>
      <c r="Q22" s="285"/>
      <c r="Z22" s="421"/>
    </row>
    <row r="23" spans="1:26" s="73" customFormat="1" ht="40.5" customHeight="1">
      <c r="A23" s="82">
        <v>16</v>
      </c>
      <c r="B23" s="83" t="s">
        <v>430</v>
      </c>
      <c r="C23" s="84">
        <v>414</v>
      </c>
      <c r="D23" s="85" t="s">
        <v>619</v>
      </c>
      <c r="E23" s="182" t="s">
        <v>620</v>
      </c>
      <c r="F23" s="402" t="s">
        <v>606</v>
      </c>
      <c r="G23" s="171">
        <v>2200</v>
      </c>
      <c r="H23" s="171">
        <v>1712</v>
      </c>
      <c r="I23" s="171">
        <v>1744</v>
      </c>
      <c r="J23" s="210">
        <v>1774</v>
      </c>
      <c r="K23" s="308">
        <v>2200</v>
      </c>
      <c r="L23" s="307">
        <v>20</v>
      </c>
      <c r="M23" s="301"/>
      <c r="P23" s="288"/>
      <c r="Q23" s="285"/>
      <c r="Z23" s="421"/>
    </row>
    <row r="24" spans="1:26" s="73" customFormat="1" ht="40.5" customHeight="1">
      <c r="A24" s="82">
        <v>17</v>
      </c>
      <c r="B24" s="83" t="s">
        <v>443</v>
      </c>
      <c r="C24" s="84">
        <v>392</v>
      </c>
      <c r="D24" s="85" t="s">
        <v>585</v>
      </c>
      <c r="E24" s="182" t="s">
        <v>586</v>
      </c>
      <c r="F24" s="402" t="s">
        <v>576</v>
      </c>
      <c r="G24" s="171">
        <v>1999</v>
      </c>
      <c r="H24" s="171">
        <v>2200</v>
      </c>
      <c r="I24" s="171">
        <v>1663</v>
      </c>
      <c r="J24" s="210" t="s">
        <v>835</v>
      </c>
      <c r="K24" s="308">
        <v>2200</v>
      </c>
      <c r="L24" s="307">
        <v>20</v>
      </c>
      <c r="M24" s="301"/>
      <c r="P24" s="288"/>
      <c r="Q24" s="285"/>
      <c r="Z24" s="421"/>
    </row>
    <row r="25" spans="1:26" s="73" customFormat="1" ht="40.5" customHeight="1">
      <c r="A25" s="82">
        <v>18</v>
      </c>
      <c r="B25" s="83" t="s">
        <v>431</v>
      </c>
      <c r="C25" s="84">
        <v>405</v>
      </c>
      <c r="D25" s="85">
        <v>37064</v>
      </c>
      <c r="E25" s="182" t="s">
        <v>602</v>
      </c>
      <c r="F25" s="402" t="s">
        <v>597</v>
      </c>
      <c r="G25" s="171">
        <v>2014</v>
      </c>
      <c r="H25" s="171">
        <v>1812</v>
      </c>
      <c r="I25" s="171" t="s">
        <v>835</v>
      </c>
      <c r="J25" s="210" t="s">
        <v>835</v>
      </c>
      <c r="K25" s="308">
        <v>2014</v>
      </c>
      <c r="L25" s="307">
        <v>16</v>
      </c>
      <c r="M25" s="301"/>
      <c r="P25" s="288"/>
      <c r="Q25" s="285"/>
      <c r="Z25" s="421"/>
    </row>
    <row r="26" spans="1:26" s="73" customFormat="1" ht="40.5" customHeight="1">
      <c r="A26" s="82">
        <v>19</v>
      </c>
      <c r="B26" s="83" t="s">
        <v>433</v>
      </c>
      <c r="C26" s="84">
        <v>397</v>
      </c>
      <c r="D26" s="85">
        <v>36581</v>
      </c>
      <c r="E26" s="182" t="s">
        <v>594</v>
      </c>
      <c r="F26" s="402" t="s">
        <v>589</v>
      </c>
      <c r="G26" s="171">
        <v>1009</v>
      </c>
      <c r="H26" s="171">
        <v>1053</v>
      </c>
      <c r="I26" s="171">
        <v>1847</v>
      </c>
      <c r="J26" s="210">
        <v>1392</v>
      </c>
      <c r="K26" s="308">
        <v>1847</v>
      </c>
      <c r="L26" s="307">
        <v>13</v>
      </c>
      <c r="M26" s="301"/>
      <c r="P26" s="288"/>
      <c r="Q26" s="285"/>
      <c r="Z26" s="421"/>
    </row>
    <row r="27" spans="1:26" s="73" customFormat="1" ht="40.5" customHeight="1">
      <c r="A27" s="82">
        <v>20</v>
      </c>
      <c r="B27" s="83" t="s">
        <v>444</v>
      </c>
      <c r="C27" s="84">
        <v>451</v>
      </c>
      <c r="D27" s="85" t="s">
        <v>669</v>
      </c>
      <c r="E27" s="182" t="s">
        <v>670</v>
      </c>
      <c r="F27" s="402" t="s">
        <v>660</v>
      </c>
      <c r="G27" s="171">
        <v>785</v>
      </c>
      <c r="H27" s="171">
        <v>1171</v>
      </c>
      <c r="I27" s="171">
        <v>1306</v>
      </c>
      <c r="J27" s="210">
        <v>1582</v>
      </c>
      <c r="K27" s="308">
        <v>1582</v>
      </c>
      <c r="L27" s="307">
        <v>8</v>
      </c>
      <c r="M27" s="301"/>
      <c r="P27" s="288"/>
      <c r="Q27" s="285"/>
      <c r="Z27" s="421"/>
    </row>
    <row r="28" spans="1:26" s="73" customFormat="1" ht="40.5" customHeight="1">
      <c r="A28" s="82">
        <v>21</v>
      </c>
      <c r="B28" s="83" t="s">
        <v>437</v>
      </c>
      <c r="C28" s="84">
        <v>426</v>
      </c>
      <c r="D28" s="85">
        <v>36965</v>
      </c>
      <c r="E28" s="182" t="s">
        <v>642</v>
      </c>
      <c r="F28" s="402" t="s">
        <v>636</v>
      </c>
      <c r="G28" s="171">
        <v>1490</v>
      </c>
      <c r="H28" s="171">
        <v>1115</v>
      </c>
      <c r="I28" s="171">
        <v>1418</v>
      </c>
      <c r="J28" s="210">
        <v>1044</v>
      </c>
      <c r="K28" s="308">
        <v>1490</v>
      </c>
      <c r="L28" s="307">
        <v>6</v>
      </c>
      <c r="M28" s="301"/>
      <c r="P28" s="288"/>
      <c r="Q28" s="285"/>
      <c r="Z28" s="421"/>
    </row>
    <row r="29" spans="1:26" s="73" customFormat="1" ht="40.5" customHeight="1">
      <c r="A29" s="82"/>
      <c r="B29" s="83" t="s">
        <v>451</v>
      </c>
      <c r="C29" s="84" t="s">
        <v>837</v>
      </c>
      <c r="D29" s="85" t="s">
        <v>837</v>
      </c>
      <c r="E29" s="182" t="s">
        <v>837</v>
      </c>
      <c r="F29" s="182" t="s">
        <v>837</v>
      </c>
      <c r="G29" s="171"/>
      <c r="H29" s="171"/>
      <c r="I29" s="171"/>
      <c r="J29" s="210"/>
      <c r="K29" s="308" t="s">
        <v>837</v>
      </c>
      <c r="L29" s="307" t="s">
        <v>838</v>
      </c>
      <c r="M29" s="301"/>
      <c r="P29" s="288"/>
      <c r="Q29" s="285"/>
      <c r="Z29" s="421"/>
    </row>
    <row r="30" spans="1:26" s="73" customFormat="1" ht="40.5" customHeight="1">
      <c r="A30" s="82"/>
      <c r="B30" s="83" t="s">
        <v>452</v>
      </c>
      <c r="C30" s="84" t="s">
        <v>837</v>
      </c>
      <c r="D30" s="85" t="s">
        <v>837</v>
      </c>
      <c r="E30" s="182" t="s">
        <v>837</v>
      </c>
      <c r="F30" s="182" t="s">
        <v>837</v>
      </c>
      <c r="G30" s="171"/>
      <c r="H30" s="171"/>
      <c r="I30" s="171"/>
      <c r="J30" s="210"/>
      <c r="K30" s="308" t="s">
        <v>837</v>
      </c>
      <c r="L30" s="307" t="s">
        <v>838</v>
      </c>
      <c r="M30" s="301"/>
      <c r="P30" s="288"/>
      <c r="Q30" s="285"/>
      <c r="Z30" s="421"/>
    </row>
    <row r="31" spans="1:26" s="73" customFormat="1" ht="24" hidden="1" customHeight="1">
      <c r="A31" s="82"/>
      <c r="B31" s="83" t="s">
        <v>453</v>
      </c>
      <c r="C31" s="84" t="s">
        <v>837</v>
      </c>
      <c r="D31" s="85" t="s">
        <v>837</v>
      </c>
      <c r="E31" s="182" t="s">
        <v>837</v>
      </c>
      <c r="F31" s="182" t="s">
        <v>837</v>
      </c>
      <c r="G31" s="171"/>
      <c r="H31" s="171"/>
      <c r="I31" s="171"/>
      <c r="J31" s="210"/>
      <c r="K31" s="308" t="s">
        <v>837</v>
      </c>
      <c r="L31" s="307" t="s">
        <v>838</v>
      </c>
      <c r="M31" s="301"/>
      <c r="P31" s="288"/>
      <c r="Q31" s="285"/>
      <c r="Z31" s="421"/>
    </row>
    <row r="32" spans="1:26" s="73" customFormat="1" ht="24" hidden="1" customHeight="1">
      <c r="A32" s="82"/>
      <c r="B32" s="83" t="s">
        <v>454</v>
      </c>
      <c r="C32" s="84" t="s">
        <v>837</v>
      </c>
      <c r="D32" s="85" t="s">
        <v>837</v>
      </c>
      <c r="E32" s="182" t="s">
        <v>837</v>
      </c>
      <c r="F32" s="182" t="s">
        <v>837</v>
      </c>
      <c r="G32" s="171"/>
      <c r="H32" s="171"/>
      <c r="I32" s="171"/>
      <c r="J32" s="210"/>
      <c r="K32" s="308" t="s">
        <v>837</v>
      </c>
      <c r="L32" s="307" t="s">
        <v>838</v>
      </c>
      <c r="M32" s="301"/>
      <c r="P32" s="288"/>
      <c r="Q32" s="285"/>
      <c r="Z32" s="421"/>
    </row>
    <row r="33" spans="1:26" s="73" customFormat="1" ht="24" hidden="1" customHeight="1">
      <c r="A33" s="82"/>
      <c r="B33" s="83" t="s">
        <v>455</v>
      </c>
      <c r="C33" s="84" t="s">
        <v>837</v>
      </c>
      <c r="D33" s="85" t="s">
        <v>837</v>
      </c>
      <c r="E33" s="182" t="s">
        <v>837</v>
      </c>
      <c r="F33" s="182" t="s">
        <v>837</v>
      </c>
      <c r="G33" s="171"/>
      <c r="H33" s="171"/>
      <c r="I33" s="171"/>
      <c r="J33" s="210"/>
      <c r="K33" s="308" t="s">
        <v>837</v>
      </c>
      <c r="L33" s="307" t="s">
        <v>838</v>
      </c>
      <c r="M33" s="301"/>
      <c r="P33" s="288"/>
      <c r="Q33" s="285"/>
      <c r="Z33" s="421"/>
    </row>
    <row r="34" spans="1:26" s="73" customFormat="1" ht="24" hidden="1" customHeight="1">
      <c r="A34" s="82"/>
      <c r="B34" s="83" t="s">
        <v>456</v>
      </c>
      <c r="C34" s="84" t="s">
        <v>837</v>
      </c>
      <c r="D34" s="85" t="s">
        <v>837</v>
      </c>
      <c r="E34" s="182" t="s">
        <v>837</v>
      </c>
      <c r="F34" s="182" t="s">
        <v>837</v>
      </c>
      <c r="G34" s="171"/>
      <c r="H34" s="171"/>
      <c r="I34" s="171"/>
      <c r="J34" s="210"/>
      <c r="K34" s="308" t="s">
        <v>837</v>
      </c>
      <c r="L34" s="307" t="s">
        <v>838</v>
      </c>
      <c r="M34" s="301"/>
      <c r="P34" s="288"/>
      <c r="Q34" s="285"/>
      <c r="Z34" s="421"/>
    </row>
    <row r="35" spans="1:26" s="73" customFormat="1" ht="24" hidden="1" customHeight="1">
      <c r="A35" s="82"/>
      <c r="B35" s="83" t="s">
        <v>457</v>
      </c>
      <c r="C35" s="84" t="s">
        <v>837</v>
      </c>
      <c r="D35" s="85" t="s">
        <v>837</v>
      </c>
      <c r="E35" s="182" t="s">
        <v>837</v>
      </c>
      <c r="F35" s="182" t="s">
        <v>837</v>
      </c>
      <c r="G35" s="171"/>
      <c r="H35" s="171"/>
      <c r="I35" s="171"/>
      <c r="J35" s="210"/>
      <c r="K35" s="308" t="s">
        <v>837</v>
      </c>
      <c r="L35" s="307" t="s">
        <v>838</v>
      </c>
      <c r="M35" s="301"/>
      <c r="P35" s="288"/>
      <c r="Q35" s="285"/>
      <c r="Z35" s="421"/>
    </row>
    <row r="36" spans="1:26" s="73" customFormat="1" ht="24" hidden="1" customHeight="1">
      <c r="A36" s="82"/>
      <c r="B36" s="83" t="s">
        <v>458</v>
      </c>
      <c r="C36" s="84" t="s">
        <v>837</v>
      </c>
      <c r="D36" s="85" t="s">
        <v>837</v>
      </c>
      <c r="E36" s="182" t="s">
        <v>837</v>
      </c>
      <c r="F36" s="182" t="s">
        <v>837</v>
      </c>
      <c r="G36" s="171"/>
      <c r="H36" s="171"/>
      <c r="I36" s="171"/>
      <c r="J36" s="210"/>
      <c r="K36" s="308" t="s">
        <v>837</v>
      </c>
      <c r="L36" s="307" t="s">
        <v>838</v>
      </c>
      <c r="M36" s="301"/>
      <c r="P36" s="288"/>
      <c r="Q36" s="285"/>
      <c r="Z36" s="421"/>
    </row>
    <row r="37" spans="1:26" s="73" customFormat="1" ht="24" hidden="1" customHeight="1">
      <c r="A37" s="82"/>
      <c r="B37" s="83" t="s">
        <v>459</v>
      </c>
      <c r="C37" s="84" t="s">
        <v>837</v>
      </c>
      <c r="D37" s="85" t="s">
        <v>837</v>
      </c>
      <c r="E37" s="182" t="s">
        <v>837</v>
      </c>
      <c r="F37" s="182" t="s">
        <v>837</v>
      </c>
      <c r="G37" s="171"/>
      <c r="H37" s="171"/>
      <c r="I37" s="171"/>
      <c r="J37" s="210"/>
      <c r="K37" s="308" t="s">
        <v>837</v>
      </c>
      <c r="L37" s="307" t="s">
        <v>838</v>
      </c>
      <c r="M37" s="301"/>
      <c r="P37" s="288"/>
      <c r="Q37" s="285"/>
      <c r="Z37" s="421"/>
    </row>
    <row r="38" spans="1:26" s="73" customFormat="1" ht="24" hidden="1" customHeight="1">
      <c r="A38" s="82"/>
      <c r="B38" s="83" t="s">
        <v>460</v>
      </c>
      <c r="C38" s="84" t="s">
        <v>837</v>
      </c>
      <c r="D38" s="85" t="s">
        <v>837</v>
      </c>
      <c r="E38" s="182" t="s">
        <v>837</v>
      </c>
      <c r="F38" s="182" t="s">
        <v>837</v>
      </c>
      <c r="G38" s="171"/>
      <c r="H38" s="171"/>
      <c r="I38" s="171"/>
      <c r="J38" s="210"/>
      <c r="K38" s="308" t="s">
        <v>837</v>
      </c>
      <c r="L38" s="307" t="s">
        <v>838</v>
      </c>
      <c r="M38" s="301"/>
      <c r="P38" s="288"/>
      <c r="Q38" s="285"/>
      <c r="Z38" s="421"/>
    </row>
    <row r="39" spans="1:26" s="73" customFormat="1" ht="24" hidden="1" customHeight="1">
      <c r="A39" s="82"/>
      <c r="B39" s="83" t="s">
        <v>461</v>
      </c>
      <c r="C39" s="84" t="s">
        <v>837</v>
      </c>
      <c r="D39" s="85" t="s">
        <v>837</v>
      </c>
      <c r="E39" s="182" t="s">
        <v>837</v>
      </c>
      <c r="F39" s="182" t="s">
        <v>837</v>
      </c>
      <c r="G39" s="171"/>
      <c r="H39" s="171"/>
      <c r="I39" s="171"/>
      <c r="J39" s="210"/>
      <c r="K39" s="308" t="s">
        <v>837</v>
      </c>
      <c r="L39" s="307" t="s">
        <v>838</v>
      </c>
      <c r="M39" s="301"/>
      <c r="P39" s="288"/>
      <c r="Q39" s="285"/>
      <c r="Z39" s="421"/>
    </row>
    <row r="40" spans="1:26" s="73" customFormat="1" ht="24" hidden="1" customHeight="1">
      <c r="A40" s="82"/>
      <c r="B40" s="83" t="s">
        <v>462</v>
      </c>
      <c r="C40" s="84" t="s">
        <v>837</v>
      </c>
      <c r="D40" s="85" t="s">
        <v>837</v>
      </c>
      <c r="E40" s="182" t="s">
        <v>837</v>
      </c>
      <c r="F40" s="182" t="s">
        <v>837</v>
      </c>
      <c r="G40" s="171"/>
      <c r="H40" s="171"/>
      <c r="I40" s="171"/>
      <c r="J40" s="210"/>
      <c r="K40" s="308" t="s">
        <v>837</v>
      </c>
      <c r="L40" s="307" t="s">
        <v>838</v>
      </c>
      <c r="M40" s="301"/>
      <c r="P40" s="288"/>
      <c r="Q40" s="285"/>
      <c r="Z40" s="421"/>
    </row>
    <row r="41" spans="1:26" s="73" customFormat="1" ht="24" hidden="1" customHeight="1">
      <c r="A41" s="82"/>
      <c r="B41" s="83" t="s">
        <v>463</v>
      </c>
      <c r="C41" s="84" t="s">
        <v>837</v>
      </c>
      <c r="D41" s="85" t="s">
        <v>837</v>
      </c>
      <c r="E41" s="182" t="s">
        <v>837</v>
      </c>
      <c r="F41" s="182" t="s">
        <v>837</v>
      </c>
      <c r="G41" s="171"/>
      <c r="H41" s="171"/>
      <c r="I41" s="171"/>
      <c r="J41" s="210"/>
      <c r="K41" s="308" t="s">
        <v>837</v>
      </c>
      <c r="L41" s="307" t="s">
        <v>838</v>
      </c>
      <c r="M41" s="301"/>
      <c r="P41" s="288"/>
      <c r="Q41" s="285"/>
      <c r="Z41" s="411"/>
    </row>
    <row r="42" spans="1:26" s="73" customFormat="1" ht="24" hidden="1" customHeight="1">
      <c r="A42" s="82"/>
      <c r="B42" s="83" t="s">
        <v>464</v>
      </c>
      <c r="C42" s="84" t="s">
        <v>837</v>
      </c>
      <c r="D42" s="85" t="s">
        <v>837</v>
      </c>
      <c r="E42" s="182" t="s">
        <v>837</v>
      </c>
      <c r="F42" s="182" t="s">
        <v>837</v>
      </c>
      <c r="G42" s="171"/>
      <c r="H42" s="171"/>
      <c r="I42" s="171"/>
      <c r="J42" s="210"/>
      <c r="K42" s="308" t="s">
        <v>837</v>
      </c>
      <c r="L42" s="307" t="s">
        <v>838</v>
      </c>
      <c r="M42" s="301"/>
      <c r="P42" s="288"/>
      <c r="Q42" s="285"/>
      <c r="Z42" s="411"/>
    </row>
    <row r="43" spans="1:26" s="73" customFormat="1" ht="24" hidden="1" customHeight="1">
      <c r="A43" s="82"/>
      <c r="B43" s="83" t="s">
        <v>465</v>
      </c>
      <c r="C43" s="84" t="s">
        <v>837</v>
      </c>
      <c r="D43" s="85" t="s">
        <v>837</v>
      </c>
      <c r="E43" s="182" t="s">
        <v>837</v>
      </c>
      <c r="F43" s="182" t="s">
        <v>837</v>
      </c>
      <c r="G43" s="171"/>
      <c r="H43" s="171"/>
      <c r="I43" s="171"/>
      <c r="J43" s="210"/>
      <c r="K43" s="308" t="s">
        <v>837</v>
      </c>
      <c r="L43" s="307" t="s">
        <v>838</v>
      </c>
      <c r="M43" s="301"/>
      <c r="P43" s="288"/>
      <c r="Q43" s="285"/>
      <c r="Z43" s="411"/>
    </row>
    <row r="44" spans="1:26" s="73" customFormat="1" ht="24" hidden="1" customHeight="1">
      <c r="A44" s="82"/>
      <c r="B44" s="83" t="s">
        <v>466</v>
      </c>
      <c r="C44" s="84" t="s">
        <v>837</v>
      </c>
      <c r="D44" s="85" t="s">
        <v>837</v>
      </c>
      <c r="E44" s="182" t="s">
        <v>837</v>
      </c>
      <c r="F44" s="182" t="s">
        <v>837</v>
      </c>
      <c r="G44" s="171"/>
      <c r="H44" s="171"/>
      <c r="I44" s="171"/>
      <c r="J44" s="210"/>
      <c r="K44" s="308" t="s">
        <v>837</v>
      </c>
      <c r="L44" s="307" t="s">
        <v>838</v>
      </c>
      <c r="M44" s="301"/>
      <c r="P44" s="288"/>
      <c r="Q44" s="285"/>
      <c r="Z44" s="411"/>
    </row>
    <row r="45" spans="1:26" s="73" customFormat="1" ht="24" hidden="1" customHeight="1">
      <c r="A45" s="82"/>
      <c r="B45" s="83" t="s">
        <v>467</v>
      </c>
      <c r="C45" s="84" t="s">
        <v>837</v>
      </c>
      <c r="D45" s="85" t="s">
        <v>837</v>
      </c>
      <c r="E45" s="182" t="s">
        <v>837</v>
      </c>
      <c r="F45" s="182" t="s">
        <v>837</v>
      </c>
      <c r="G45" s="171"/>
      <c r="H45" s="171"/>
      <c r="I45" s="171"/>
      <c r="J45" s="210"/>
      <c r="K45" s="308" t="s">
        <v>837</v>
      </c>
      <c r="L45" s="307" t="s">
        <v>838</v>
      </c>
      <c r="M45" s="301"/>
      <c r="P45" s="288"/>
      <c r="Q45" s="285"/>
      <c r="Z45" s="411"/>
    </row>
    <row r="46" spans="1:26" s="73" customFormat="1" ht="24" hidden="1" customHeight="1">
      <c r="A46" s="82"/>
      <c r="B46" s="83" t="s">
        <v>468</v>
      </c>
      <c r="C46" s="84" t="s">
        <v>837</v>
      </c>
      <c r="D46" s="85" t="s">
        <v>837</v>
      </c>
      <c r="E46" s="182" t="s">
        <v>837</v>
      </c>
      <c r="F46" s="182" t="s">
        <v>837</v>
      </c>
      <c r="G46" s="171"/>
      <c r="H46" s="171"/>
      <c r="I46" s="171"/>
      <c r="J46" s="210"/>
      <c r="K46" s="308" t="s">
        <v>837</v>
      </c>
      <c r="L46" s="307" t="s">
        <v>838</v>
      </c>
      <c r="M46" s="301"/>
      <c r="P46" s="288"/>
      <c r="Q46" s="285"/>
      <c r="Z46" s="411"/>
    </row>
    <row r="47" spans="1:26" s="73" customFormat="1" ht="24" hidden="1" customHeight="1">
      <c r="A47" s="82"/>
      <c r="B47" s="83" t="s">
        <v>469</v>
      </c>
      <c r="C47" s="84" t="s">
        <v>837</v>
      </c>
      <c r="D47" s="85" t="s">
        <v>837</v>
      </c>
      <c r="E47" s="182" t="s">
        <v>837</v>
      </c>
      <c r="F47" s="182" t="s">
        <v>837</v>
      </c>
      <c r="G47" s="171"/>
      <c r="H47" s="171"/>
      <c r="I47" s="171"/>
      <c r="J47" s="210"/>
      <c r="K47" s="308" t="s">
        <v>837</v>
      </c>
      <c r="L47" s="307" t="s">
        <v>838</v>
      </c>
      <c r="M47" s="301"/>
      <c r="P47" s="288"/>
      <c r="Q47" s="285"/>
      <c r="Z47" s="411"/>
    </row>
    <row r="48" spans="1:26" s="76" customFormat="1" ht="9" customHeight="1">
      <c r="A48" s="74"/>
      <c r="B48" s="74"/>
      <c r="C48" s="74"/>
      <c r="D48" s="75"/>
      <c r="E48" s="74"/>
      <c r="K48" s="77"/>
      <c r="L48" s="74"/>
      <c r="P48" s="288"/>
      <c r="Q48" s="285"/>
    </row>
    <row r="49" spans="1:17" s="76" customFormat="1" ht="25.5" customHeight="1">
      <c r="A49" s="630" t="s">
        <v>4</v>
      </c>
      <c r="B49" s="630"/>
      <c r="C49" s="630"/>
      <c r="D49" s="630"/>
      <c r="E49" s="78" t="s">
        <v>0</v>
      </c>
      <c r="F49" s="78" t="s">
        <v>1</v>
      </c>
      <c r="G49" s="631" t="s">
        <v>2</v>
      </c>
      <c r="H49" s="631"/>
      <c r="I49" s="631"/>
      <c r="J49" s="631"/>
      <c r="K49" s="631" t="s">
        <v>3</v>
      </c>
      <c r="L49" s="631"/>
      <c r="P49" s="288"/>
      <c r="Q49" s="285"/>
    </row>
    <row r="53" spans="1:17">
      <c r="P53" s="289"/>
      <c r="Q53" s="78"/>
    </row>
    <row r="54" spans="1:17">
      <c r="P54" s="289"/>
      <c r="Q54" s="78"/>
    </row>
    <row r="55" spans="1:17">
      <c r="P55" s="289"/>
      <c r="Q55" s="78"/>
    </row>
    <row r="56" spans="1:17">
      <c r="P56" s="289"/>
      <c r="Q56" s="78"/>
    </row>
    <row r="57" spans="1:17">
      <c r="P57" s="289"/>
      <c r="Q57" s="78"/>
    </row>
    <row r="58" spans="1:17">
      <c r="P58" s="289"/>
      <c r="Q58" s="78"/>
    </row>
    <row r="59" spans="1:17">
      <c r="P59" s="289"/>
      <c r="Q59" s="78"/>
    </row>
    <row r="60" spans="1:17">
      <c r="P60" s="289"/>
      <c r="Q60" s="78"/>
    </row>
    <row r="61" spans="1:17">
      <c r="P61" s="289"/>
      <c r="Q61" s="78"/>
    </row>
    <row r="62" spans="1:17">
      <c r="P62" s="289"/>
      <c r="Q62" s="78"/>
    </row>
    <row r="63" spans="1:17">
      <c r="P63" s="289"/>
      <c r="Q63" s="78"/>
    </row>
    <row r="64" spans="1:17">
      <c r="P64" s="289"/>
      <c r="Q64" s="78"/>
    </row>
    <row r="65" spans="16:17">
      <c r="P65" s="289"/>
      <c r="Q65" s="78"/>
    </row>
    <row r="66" spans="16:17">
      <c r="P66" s="289"/>
      <c r="Q66" s="78"/>
    </row>
    <row r="67" spans="16:17">
      <c r="P67" s="289"/>
      <c r="Q67" s="78"/>
    </row>
    <row r="68" spans="16:17">
      <c r="P68" s="289"/>
      <c r="Q68" s="78"/>
    </row>
    <row r="69" spans="16:17">
      <c r="P69" s="289"/>
      <c r="Q69" s="78"/>
    </row>
    <row r="70" spans="16:17">
      <c r="P70" s="289"/>
      <c r="Q70" s="78"/>
    </row>
    <row r="71" spans="16:17">
      <c r="P71" s="289"/>
      <c r="Q71" s="78"/>
    </row>
    <row r="72" spans="16:17">
      <c r="P72" s="289"/>
      <c r="Q72" s="78"/>
    </row>
    <row r="73" spans="16:17">
      <c r="P73" s="289"/>
      <c r="Q73" s="78"/>
    </row>
    <row r="74" spans="16:17">
      <c r="P74" s="289"/>
      <c r="Q74" s="78"/>
    </row>
    <row r="75" spans="16:17">
      <c r="P75" s="289"/>
      <c r="Q75" s="78"/>
    </row>
    <row r="76" spans="16:17">
      <c r="P76" s="289"/>
      <c r="Q76" s="78"/>
    </row>
    <row r="77" spans="16:17">
      <c r="P77" s="289"/>
      <c r="Q77" s="78"/>
    </row>
    <row r="78" spans="16:17">
      <c r="P78" s="289"/>
      <c r="Q78" s="78"/>
    </row>
    <row r="79" spans="16:17">
      <c r="P79" s="289"/>
      <c r="Q79" s="78"/>
    </row>
    <row r="80" spans="16:17">
      <c r="P80" s="289"/>
      <c r="Q80" s="78"/>
    </row>
    <row r="81" spans="16:17">
      <c r="P81" s="289"/>
      <c r="Q81" s="78"/>
    </row>
    <row r="82" spans="16:17">
      <c r="P82" s="289"/>
      <c r="Q82" s="78"/>
    </row>
    <row r="83" spans="16:17">
      <c r="P83" s="289"/>
      <c r="Q83" s="78"/>
    </row>
    <row r="84" spans="16:17">
      <c r="P84" s="289"/>
      <c r="Q84" s="78"/>
    </row>
    <row r="85" spans="16:17">
      <c r="P85" s="289"/>
      <c r="Q85" s="78"/>
    </row>
    <row r="86" spans="16:17">
      <c r="P86" s="289"/>
      <c r="Q86" s="78"/>
    </row>
    <row r="87" spans="16:17">
      <c r="P87" s="289"/>
      <c r="Q87" s="78"/>
    </row>
    <row r="88" spans="16:17">
      <c r="P88" s="289"/>
      <c r="Q88" s="78"/>
    </row>
    <row r="89" spans="16:17">
      <c r="P89" s="289"/>
      <c r="Q89" s="78"/>
    </row>
    <row r="90" spans="16:17">
      <c r="P90" s="289"/>
      <c r="Q90" s="78"/>
    </row>
    <row r="91" spans="16:17">
      <c r="P91" s="289"/>
      <c r="Q91" s="78"/>
    </row>
    <row r="92" spans="16:17">
      <c r="P92" s="289"/>
      <c r="Q92" s="78"/>
    </row>
    <row r="93" spans="16:17">
      <c r="P93" s="289"/>
      <c r="Q93" s="78"/>
    </row>
    <row r="94" spans="16:17">
      <c r="P94" s="289"/>
      <c r="Q94" s="78"/>
    </row>
    <row r="65512" spans="1:9" ht="63.75">
      <c r="A65512" s="79" t="s">
        <v>547</v>
      </c>
      <c r="B65512" s="79" t="s">
        <v>547</v>
      </c>
      <c r="C65512" s="79" t="s">
        <v>547</v>
      </c>
      <c r="D65512" s="79" t="s">
        <v>547</v>
      </c>
      <c r="E65512" s="79" t="s">
        <v>547</v>
      </c>
      <c r="F65512" s="79" t="s">
        <v>547</v>
      </c>
      <c r="G65512" s="79" t="s">
        <v>547</v>
      </c>
      <c r="H65512" s="79" t="s">
        <v>547</v>
      </c>
      <c r="I65512" s="79" t="s">
        <v>547</v>
      </c>
    </row>
    <row r="65513" spans="1:9" ht="63.75">
      <c r="A65513" s="79" t="s">
        <v>547</v>
      </c>
      <c r="B65513" s="79" t="s">
        <v>547</v>
      </c>
      <c r="C65513" s="79" t="s">
        <v>547</v>
      </c>
      <c r="D65513" s="79" t="s">
        <v>547</v>
      </c>
      <c r="E65513" s="79" t="s">
        <v>547</v>
      </c>
      <c r="F65513" s="79" t="s">
        <v>547</v>
      </c>
      <c r="G65513" s="79" t="s">
        <v>547</v>
      </c>
      <c r="H65513" s="79" t="s">
        <v>547</v>
      </c>
      <c r="I65513" s="79" t="s">
        <v>547</v>
      </c>
    </row>
    <row r="65514" spans="1:9" ht="63.75">
      <c r="A65514" s="79" t="s">
        <v>547</v>
      </c>
      <c r="B65514" s="79" t="s">
        <v>547</v>
      </c>
      <c r="C65514" s="79" t="s">
        <v>547</v>
      </c>
      <c r="D65514" s="79" t="s">
        <v>547</v>
      </c>
      <c r="E65514" s="79" t="s">
        <v>547</v>
      </c>
      <c r="F65514" s="79" t="s">
        <v>547</v>
      </c>
      <c r="G65514" s="79" t="s">
        <v>547</v>
      </c>
      <c r="H65514" s="79" t="s">
        <v>547</v>
      </c>
      <c r="I65514" s="79" t="s">
        <v>547</v>
      </c>
    </row>
    <row r="65515" spans="1:9" ht="63.75">
      <c r="A65515" s="79" t="s">
        <v>547</v>
      </c>
      <c r="B65515" s="79" t="s">
        <v>547</v>
      </c>
      <c r="C65515" s="79" t="s">
        <v>547</v>
      </c>
      <c r="D65515" s="79" t="s">
        <v>547</v>
      </c>
      <c r="E65515" s="79" t="s">
        <v>547</v>
      </c>
      <c r="F65515" s="79" t="s">
        <v>547</v>
      </c>
      <c r="G65515" s="79" t="s">
        <v>547</v>
      </c>
      <c r="H65515" s="79" t="s">
        <v>547</v>
      </c>
      <c r="I65515" s="79" t="s">
        <v>547</v>
      </c>
    </row>
    <row r="65516" spans="1:9" ht="63.75">
      <c r="A65516" s="79" t="s">
        <v>547</v>
      </c>
      <c r="B65516" s="79" t="s">
        <v>547</v>
      </c>
      <c r="C65516" s="79" t="s">
        <v>547</v>
      </c>
      <c r="D65516" s="79" t="s">
        <v>547</v>
      </c>
      <c r="E65516" s="79" t="s">
        <v>547</v>
      </c>
      <c r="F65516" s="79" t="s">
        <v>547</v>
      </c>
      <c r="G65516" s="79" t="s">
        <v>547</v>
      </c>
      <c r="H65516" s="79" t="s">
        <v>547</v>
      </c>
      <c r="I65516" s="79" t="s">
        <v>547</v>
      </c>
    </row>
    <row r="65517" spans="1:9" ht="63.75">
      <c r="A65517" s="79" t="s">
        <v>547</v>
      </c>
      <c r="B65517" s="79" t="s">
        <v>547</v>
      </c>
      <c r="C65517" s="79" t="s">
        <v>547</v>
      </c>
      <c r="D65517" s="79" t="s">
        <v>547</v>
      </c>
      <c r="E65517" s="79" t="s">
        <v>547</v>
      </c>
      <c r="F65517" s="79" t="s">
        <v>547</v>
      </c>
      <c r="G65517" s="79" t="s">
        <v>547</v>
      </c>
      <c r="H65517" s="79" t="s">
        <v>547</v>
      </c>
      <c r="I65517" s="79" t="s">
        <v>547</v>
      </c>
    </row>
    <row r="65518" spans="1:9" ht="63.75">
      <c r="A65518" s="79" t="s">
        <v>547</v>
      </c>
      <c r="B65518" s="79" t="s">
        <v>547</v>
      </c>
      <c r="C65518" s="79" t="s">
        <v>547</v>
      </c>
      <c r="D65518" s="79" t="s">
        <v>547</v>
      </c>
      <c r="E65518" s="79" t="s">
        <v>547</v>
      </c>
      <c r="F65518" s="79" t="s">
        <v>547</v>
      </c>
      <c r="G65518" s="79" t="s">
        <v>547</v>
      </c>
      <c r="H65518" s="79" t="s">
        <v>547</v>
      </c>
      <c r="I65518" s="79" t="s">
        <v>547</v>
      </c>
    </row>
    <row r="65519" spans="1:9" ht="63.75">
      <c r="A65519" s="79" t="s">
        <v>547</v>
      </c>
      <c r="B65519" s="79" t="s">
        <v>547</v>
      </c>
      <c r="C65519" s="79" t="s">
        <v>547</v>
      </c>
      <c r="D65519" s="79" t="s">
        <v>547</v>
      </c>
      <c r="E65519" s="79" t="s">
        <v>547</v>
      </c>
      <c r="F65519" s="79" t="s">
        <v>547</v>
      </c>
      <c r="G65519" s="79" t="s">
        <v>547</v>
      </c>
      <c r="H65519" s="79" t="s">
        <v>547</v>
      </c>
      <c r="I65519" s="79" t="s">
        <v>547</v>
      </c>
    </row>
    <row r="65520" spans="1:9" ht="63.75">
      <c r="A65520" s="79" t="s">
        <v>547</v>
      </c>
      <c r="B65520" s="79" t="s">
        <v>547</v>
      </c>
      <c r="C65520" s="79" t="s">
        <v>547</v>
      </c>
      <c r="D65520" s="79" t="s">
        <v>547</v>
      </c>
      <c r="E65520" s="79" t="s">
        <v>547</v>
      </c>
      <c r="F65520" s="79" t="s">
        <v>547</v>
      </c>
      <c r="G65520" s="79" t="s">
        <v>547</v>
      </c>
      <c r="H65520" s="79" t="s">
        <v>547</v>
      </c>
      <c r="I65520" s="79" t="s">
        <v>547</v>
      </c>
    </row>
    <row r="65521" spans="1:9" ht="63.75">
      <c r="A65521" s="79" t="s">
        <v>547</v>
      </c>
      <c r="B65521" s="79" t="s">
        <v>547</v>
      </c>
      <c r="C65521" s="79" t="s">
        <v>547</v>
      </c>
      <c r="D65521" s="79" t="s">
        <v>547</v>
      </c>
      <c r="E65521" s="79" t="s">
        <v>547</v>
      </c>
      <c r="F65521" s="79" t="s">
        <v>547</v>
      </c>
      <c r="G65521" s="79" t="s">
        <v>547</v>
      </c>
      <c r="H65521" s="79" t="s">
        <v>547</v>
      </c>
      <c r="I65521" s="79" t="s">
        <v>547</v>
      </c>
    </row>
    <row r="65522" spans="1:9" ht="63.75">
      <c r="A65522" s="79" t="s">
        <v>547</v>
      </c>
      <c r="B65522" s="79" t="s">
        <v>547</v>
      </c>
      <c r="C65522" s="79" t="s">
        <v>547</v>
      </c>
      <c r="D65522" s="79" t="s">
        <v>547</v>
      </c>
      <c r="E65522" s="79" t="s">
        <v>547</v>
      </c>
      <c r="F65522" s="79" t="s">
        <v>547</v>
      </c>
      <c r="G65522" s="79" t="s">
        <v>547</v>
      </c>
      <c r="H65522" s="79" t="s">
        <v>547</v>
      </c>
      <c r="I65522" s="79" t="s">
        <v>547</v>
      </c>
    </row>
    <row r="65523" spans="1:9" ht="63.75">
      <c r="A65523" s="79" t="s">
        <v>547</v>
      </c>
      <c r="B65523" s="79" t="s">
        <v>547</v>
      </c>
      <c r="C65523" s="79" t="s">
        <v>547</v>
      </c>
      <c r="D65523" s="79" t="s">
        <v>547</v>
      </c>
      <c r="E65523" s="79" t="s">
        <v>547</v>
      </c>
      <c r="F65523" s="79" t="s">
        <v>547</v>
      </c>
      <c r="G65523" s="79" t="s">
        <v>547</v>
      </c>
      <c r="H65523" s="79" t="s">
        <v>547</v>
      </c>
      <c r="I65523" s="79" t="s">
        <v>547</v>
      </c>
    </row>
    <row r="65524" spans="1:9" ht="63.75">
      <c r="A65524" s="79" t="s">
        <v>547</v>
      </c>
      <c r="B65524" s="79" t="s">
        <v>547</v>
      </c>
      <c r="C65524" s="79" t="s">
        <v>547</v>
      </c>
      <c r="D65524" s="79" t="s">
        <v>547</v>
      </c>
      <c r="E65524" s="79" t="s">
        <v>547</v>
      </c>
      <c r="F65524" s="79" t="s">
        <v>547</v>
      </c>
      <c r="G65524" s="79" t="s">
        <v>547</v>
      </c>
      <c r="H65524" s="79" t="s">
        <v>547</v>
      </c>
      <c r="I65524" s="79" t="s">
        <v>547</v>
      </c>
    </row>
    <row r="65525" spans="1:9" ht="63.75">
      <c r="A65525" s="79" t="s">
        <v>547</v>
      </c>
      <c r="B65525" s="79" t="s">
        <v>547</v>
      </c>
      <c r="C65525" s="79" t="s">
        <v>547</v>
      </c>
      <c r="D65525" s="79" t="s">
        <v>547</v>
      </c>
      <c r="E65525" s="79" t="s">
        <v>547</v>
      </c>
      <c r="F65525" s="79" t="s">
        <v>547</v>
      </c>
      <c r="G65525" s="79" t="s">
        <v>547</v>
      </c>
      <c r="H65525" s="79" t="s">
        <v>547</v>
      </c>
      <c r="I65525" s="79" t="s">
        <v>547</v>
      </c>
    </row>
    <row r="65526" spans="1:9" ht="63.75">
      <c r="A65526" s="79" t="s">
        <v>547</v>
      </c>
      <c r="B65526" s="79" t="s">
        <v>547</v>
      </c>
      <c r="C65526" s="79" t="s">
        <v>547</v>
      </c>
      <c r="D65526" s="79" t="s">
        <v>547</v>
      </c>
      <c r="E65526" s="79" t="s">
        <v>547</v>
      </c>
      <c r="F65526" s="79" t="s">
        <v>547</v>
      </c>
      <c r="G65526" s="79" t="s">
        <v>547</v>
      </c>
      <c r="H65526" s="79" t="s">
        <v>547</v>
      </c>
      <c r="I65526" s="79" t="s">
        <v>547</v>
      </c>
    </row>
    <row r="65527" spans="1:9" ht="63.75">
      <c r="A65527" s="79" t="s">
        <v>547</v>
      </c>
      <c r="B65527" s="79" t="s">
        <v>547</v>
      </c>
      <c r="C65527" s="79" t="s">
        <v>547</v>
      </c>
      <c r="D65527" s="79" t="s">
        <v>547</v>
      </c>
      <c r="E65527" s="79" t="s">
        <v>547</v>
      </c>
      <c r="F65527" s="79" t="s">
        <v>547</v>
      </c>
      <c r="G65527" s="79" t="s">
        <v>547</v>
      </c>
      <c r="H65527" s="79" t="s">
        <v>547</v>
      </c>
      <c r="I65527" s="79" t="s">
        <v>547</v>
      </c>
    </row>
    <row r="65528" spans="1:9" ht="63.75">
      <c r="A65528" s="79" t="s">
        <v>547</v>
      </c>
      <c r="B65528" s="79" t="s">
        <v>547</v>
      </c>
      <c r="C65528" s="79" t="s">
        <v>547</v>
      </c>
      <c r="D65528" s="79" t="s">
        <v>547</v>
      </c>
      <c r="E65528" s="79" t="s">
        <v>547</v>
      </c>
      <c r="F65528" s="79" t="s">
        <v>547</v>
      </c>
      <c r="G65528" s="79" t="s">
        <v>547</v>
      </c>
      <c r="H65528" s="79" t="s">
        <v>547</v>
      </c>
      <c r="I65528" s="79" t="s">
        <v>547</v>
      </c>
    </row>
    <row r="65529" spans="1:9" ht="63.75">
      <c r="A65529" s="79" t="s">
        <v>547</v>
      </c>
      <c r="B65529" s="79" t="s">
        <v>547</v>
      </c>
      <c r="C65529" s="79" t="s">
        <v>547</v>
      </c>
      <c r="D65529" s="79" t="s">
        <v>547</v>
      </c>
      <c r="E65529" s="79" t="s">
        <v>547</v>
      </c>
      <c r="F65529" s="79" t="s">
        <v>547</v>
      </c>
      <c r="G65529" s="79" t="s">
        <v>547</v>
      </c>
      <c r="H65529" s="79" t="s">
        <v>547</v>
      </c>
      <c r="I65529" s="79" t="s">
        <v>547</v>
      </c>
    </row>
    <row r="65530" spans="1:9" ht="63.75">
      <c r="A65530" s="79" t="s">
        <v>547</v>
      </c>
      <c r="B65530" s="79" t="s">
        <v>547</v>
      </c>
      <c r="C65530" s="79" t="s">
        <v>547</v>
      </c>
      <c r="D65530" s="79" t="s">
        <v>547</v>
      </c>
      <c r="E65530" s="79" t="s">
        <v>547</v>
      </c>
      <c r="F65530" s="79" t="s">
        <v>547</v>
      </c>
      <c r="G65530" s="79" t="s">
        <v>547</v>
      </c>
      <c r="H65530" s="79" t="s">
        <v>547</v>
      </c>
      <c r="I65530" s="79" t="s">
        <v>547</v>
      </c>
    </row>
    <row r="65531" spans="1:9" ht="63.75">
      <c r="A65531" s="79" t="s">
        <v>547</v>
      </c>
      <c r="B65531" s="79" t="s">
        <v>547</v>
      </c>
      <c r="C65531" s="79" t="s">
        <v>547</v>
      </c>
      <c r="D65531" s="79" t="s">
        <v>547</v>
      </c>
      <c r="E65531" s="79" t="s">
        <v>547</v>
      </c>
      <c r="F65531" s="79" t="s">
        <v>547</v>
      </c>
      <c r="G65531" s="79" t="s">
        <v>547</v>
      </c>
      <c r="H65531" s="79" t="s">
        <v>547</v>
      </c>
      <c r="I65531" s="79" t="s">
        <v>547</v>
      </c>
    </row>
    <row r="65532" spans="1:9" ht="63.75">
      <c r="A65532" s="79" t="s">
        <v>547</v>
      </c>
      <c r="B65532" s="79" t="s">
        <v>547</v>
      </c>
      <c r="C65532" s="79" t="s">
        <v>547</v>
      </c>
      <c r="D65532" s="79" t="s">
        <v>547</v>
      </c>
      <c r="E65532" s="79" t="s">
        <v>547</v>
      </c>
      <c r="F65532" s="79" t="s">
        <v>547</v>
      </c>
      <c r="G65532" s="79" t="s">
        <v>547</v>
      </c>
      <c r="H65532" s="79" t="s">
        <v>547</v>
      </c>
      <c r="I65532" s="79" t="s">
        <v>547</v>
      </c>
    </row>
    <row r="65533" spans="1:9" ht="63.75">
      <c r="A65533" s="79" t="s">
        <v>547</v>
      </c>
      <c r="B65533" s="79" t="s">
        <v>547</v>
      </c>
      <c r="C65533" s="79" t="s">
        <v>547</v>
      </c>
      <c r="D65533" s="79" t="s">
        <v>547</v>
      </c>
      <c r="E65533" s="79" t="s">
        <v>547</v>
      </c>
      <c r="F65533" s="79" t="s">
        <v>547</v>
      </c>
      <c r="G65533" s="79" t="s">
        <v>547</v>
      </c>
      <c r="H65533" s="79" t="s">
        <v>547</v>
      </c>
      <c r="I65533" s="79" t="s">
        <v>547</v>
      </c>
    </row>
    <row r="65534" spans="1:9" ht="63.75">
      <c r="A65534" s="79" t="s">
        <v>547</v>
      </c>
      <c r="B65534" s="79" t="s">
        <v>547</v>
      </c>
      <c r="C65534" s="79" t="s">
        <v>547</v>
      </c>
      <c r="D65534" s="79" t="s">
        <v>547</v>
      </c>
      <c r="E65534" s="79" t="s">
        <v>547</v>
      </c>
      <c r="F65534" s="79" t="s">
        <v>547</v>
      </c>
      <c r="G65534" s="79" t="s">
        <v>547</v>
      </c>
      <c r="H65534" s="79" t="s">
        <v>547</v>
      </c>
      <c r="I65534" s="79" t="s">
        <v>547</v>
      </c>
    </row>
    <row r="65535" spans="1:9" ht="63.75">
      <c r="A65535" s="79" t="s">
        <v>547</v>
      </c>
      <c r="B65535" s="79" t="s">
        <v>547</v>
      </c>
      <c r="C65535" s="79" t="s">
        <v>547</v>
      </c>
      <c r="D65535" s="79" t="s">
        <v>547</v>
      </c>
      <c r="E65535" s="79" t="s">
        <v>547</v>
      </c>
      <c r="F65535" s="79" t="s">
        <v>547</v>
      </c>
      <c r="G65535" s="79" t="s">
        <v>547</v>
      </c>
      <c r="H65535" s="79" t="s">
        <v>547</v>
      </c>
      <c r="I65535" s="79" t="s">
        <v>547</v>
      </c>
    </row>
    <row r="65536" spans="1:9" ht="63.75">
      <c r="A65536" s="79" t="s">
        <v>547</v>
      </c>
      <c r="B65536" s="79" t="s">
        <v>547</v>
      </c>
      <c r="C65536" s="79" t="s">
        <v>547</v>
      </c>
      <c r="D65536" s="79" t="s">
        <v>547</v>
      </c>
      <c r="E65536" s="79" t="s">
        <v>547</v>
      </c>
      <c r="F65536" s="79" t="s">
        <v>547</v>
      </c>
      <c r="G65536" s="79" t="s">
        <v>547</v>
      </c>
      <c r="H65536" s="79" t="s">
        <v>547</v>
      </c>
      <c r="I65536" s="79" t="s">
        <v>547</v>
      </c>
    </row>
  </sheetData>
  <sortState ref="B8:Z30">
    <sortCondition descending="1" ref="Z8"/>
  </sortState>
  <mergeCells count="23">
    <mergeCell ref="M6:M7"/>
    <mergeCell ref="A1:M1"/>
    <mergeCell ref="A2:M2"/>
    <mergeCell ref="G6:J6"/>
    <mergeCell ref="K6:K7"/>
    <mergeCell ref="L6:L7"/>
    <mergeCell ref="D3:E3"/>
    <mergeCell ref="G3:H3"/>
    <mergeCell ref="D6:D7"/>
    <mergeCell ref="E6:E7"/>
    <mergeCell ref="B6:B7"/>
    <mergeCell ref="C6:C7"/>
    <mergeCell ref="F4:H4"/>
    <mergeCell ref="A49:D49"/>
    <mergeCell ref="G49:J49"/>
    <mergeCell ref="F6:F7"/>
    <mergeCell ref="A3:C3"/>
    <mergeCell ref="K49:L49"/>
    <mergeCell ref="A4:C4"/>
    <mergeCell ref="D4:E4"/>
    <mergeCell ref="J4:L4"/>
    <mergeCell ref="K5:L5"/>
    <mergeCell ref="A6:A7"/>
  </mergeCells>
  <conditionalFormatting sqref="E1:E1048576">
    <cfRule type="containsText" dxfId="53"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7"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sheetPr codeName="Sayfa16">
    <tabColor rgb="FFFFC000"/>
  </sheetPr>
  <dimension ref="A1:AU65536"/>
  <sheetViews>
    <sheetView view="pageBreakPreview" topLeftCell="H1" zoomScale="40" zoomScaleNormal="50" zoomScaleSheetLayoutView="40" workbookViewId="0">
      <pane ySplit="7" topLeftCell="A8" activePane="bottomLeft" state="frozen"/>
      <selection activeCell="A7" sqref="A7"/>
      <selection pane="bottomLeft" activeCell="AW8" sqref="AW8"/>
    </sheetView>
  </sheetViews>
  <sheetFormatPr defaultRowHeight="27"/>
  <cols>
    <col min="1" max="1" width="8.42578125" style="23" customWidth="1"/>
    <col min="2" max="2" width="22.7109375" style="23" hidden="1" customWidth="1"/>
    <col min="3" max="3" width="12.85546875" style="539" customWidth="1"/>
    <col min="4" max="4" width="17.28515625" style="54" customWidth="1"/>
    <col min="5" max="5" width="33.85546875" style="23" customWidth="1"/>
    <col min="6" max="6" width="39.7109375" style="23" customWidth="1"/>
    <col min="7" max="30" width="11.140625" style="52" customWidth="1"/>
    <col min="31" max="38" width="11.140625" style="52" hidden="1" customWidth="1"/>
    <col min="39" max="39" width="10.85546875" style="55" customWidth="1"/>
    <col min="40" max="40" width="13.42578125" style="56" customWidth="1"/>
    <col min="41" max="41" width="12.28515625" style="23" customWidth="1"/>
    <col min="42" max="45" width="9.140625" style="52"/>
    <col min="46" max="46" width="10.28515625" style="283" bestFit="1" customWidth="1"/>
    <col min="47" max="47" width="9.28515625" style="284" bestFit="1" customWidth="1"/>
    <col min="48" max="16384" width="9.140625" style="52"/>
  </cols>
  <sheetData>
    <row r="1" spans="1:47" s="5" customFormat="1" ht="84.75" customHeight="1">
      <c r="A1" s="673" t="s">
        <v>138</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T1" s="304"/>
      <c r="AU1" s="284"/>
    </row>
    <row r="2" spans="1:47" s="5" customFormat="1" ht="47.25" customHeight="1">
      <c r="A2" s="674" t="s">
        <v>832</v>
      </c>
      <c r="B2" s="674"/>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T2" s="283"/>
      <c r="AU2" s="284"/>
    </row>
    <row r="3" spans="1:47" s="57" customFormat="1" ht="30" customHeight="1">
      <c r="A3" s="675" t="s">
        <v>88</v>
      </c>
      <c r="B3" s="675"/>
      <c r="C3" s="675"/>
      <c r="D3" s="675"/>
      <c r="E3" s="676" t="s">
        <v>525</v>
      </c>
      <c r="F3" s="676"/>
      <c r="G3" s="476"/>
      <c r="H3" s="476"/>
      <c r="I3" s="476"/>
      <c r="J3" s="476"/>
      <c r="K3" s="476"/>
      <c r="L3" s="677"/>
      <c r="M3" s="677"/>
      <c r="N3" s="677"/>
      <c r="O3" s="476"/>
      <c r="P3" s="476"/>
      <c r="Q3" s="675"/>
      <c r="R3" s="675"/>
      <c r="S3" s="675"/>
      <c r="T3" s="675"/>
      <c r="U3" s="675"/>
      <c r="V3" s="678"/>
      <c r="W3" s="678"/>
      <c r="X3" s="678"/>
      <c r="Y3" s="678"/>
      <c r="Z3" s="678"/>
      <c r="AA3" s="476"/>
      <c r="AB3" s="476"/>
      <c r="AC3" s="476"/>
      <c r="AD3" s="476"/>
      <c r="AE3" s="476"/>
      <c r="AF3" s="476"/>
      <c r="AG3" s="476"/>
      <c r="AH3" s="477"/>
      <c r="AI3" s="477"/>
      <c r="AJ3" s="477"/>
      <c r="AK3" s="477"/>
      <c r="AL3" s="477"/>
      <c r="AM3" s="679"/>
      <c r="AN3" s="679"/>
      <c r="AO3" s="679"/>
      <c r="AT3" s="283"/>
      <c r="AU3" s="284"/>
    </row>
    <row r="4" spans="1:47" s="57" customFormat="1" ht="32.25" customHeight="1">
      <c r="A4" s="689" t="s">
        <v>90</v>
      </c>
      <c r="B4" s="689"/>
      <c r="C4" s="689"/>
      <c r="D4" s="689"/>
      <c r="E4" s="690" t="s">
        <v>265</v>
      </c>
      <c r="F4" s="690"/>
      <c r="G4" s="478"/>
      <c r="H4" s="478"/>
      <c r="I4" s="478"/>
      <c r="J4" s="478"/>
      <c r="K4" s="478"/>
      <c r="L4" s="478"/>
      <c r="M4" s="478"/>
      <c r="N4" s="478"/>
      <c r="O4" s="478"/>
      <c r="P4" s="478"/>
      <c r="Q4" s="478"/>
      <c r="R4" s="478"/>
      <c r="S4" s="478"/>
      <c r="T4" s="478"/>
      <c r="U4" s="478"/>
      <c r="V4" s="478"/>
      <c r="W4" s="478"/>
      <c r="X4" s="478"/>
      <c r="Y4" s="478"/>
      <c r="Z4" s="478"/>
      <c r="AA4" s="478"/>
      <c r="AB4" s="478"/>
      <c r="AC4" s="478"/>
      <c r="AD4" s="688" t="s">
        <v>87</v>
      </c>
      <c r="AE4" s="688"/>
      <c r="AF4" s="614" t="s">
        <v>822</v>
      </c>
      <c r="AG4" s="615"/>
      <c r="AH4" s="615"/>
      <c r="AI4" s="615"/>
      <c r="AJ4" s="615"/>
      <c r="AK4" s="615"/>
      <c r="AL4" s="615"/>
      <c r="AM4" s="615"/>
      <c r="AN4" s="615"/>
      <c r="AO4" s="615"/>
      <c r="AT4" s="283"/>
      <c r="AU4" s="284"/>
    </row>
    <row r="5" spans="1:47" s="5" customFormat="1" ht="26.25" customHeight="1">
      <c r="A5" s="483"/>
      <c r="B5" s="483"/>
      <c r="C5" s="534"/>
      <c r="D5" s="487"/>
      <c r="E5" s="492"/>
      <c r="F5" s="493"/>
      <c r="G5" s="486"/>
      <c r="H5" s="486"/>
      <c r="I5" s="483"/>
      <c r="J5" s="483"/>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c r="AL5" s="494"/>
      <c r="AM5" s="687">
        <v>41791.59184050926</v>
      </c>
      <c r="AN5" s="687"/>
      <c r="AO5" s="687"/>
      <c r="AT5" s="283"/>
      <c r="AU5" s="284"/>
    </row>
    <row r="6" spans="1:47" ht="32.25" customHeight="1">
      <c r="A6" s="680" t="s">
        <v>6</v>
      </c>
      <c r="B6" s="686"/>
      <c r="C6" s="680" t="s">
        <v>72</v>
      </c>
      <c r="D6" s="680" t="s">
        <v>19</v>
      </c>
      <c r="E6" s="680" t="s">
        <v>7</v>
      </c>
      <c r="F6" s="680" t="s">
        <v>176</v>
      </c>
      <c r="G6" s="684" t="s">
        <v>20</v>
      </c>
      <c r="H6" s="684"/>
      <c r="I6" s="684"/>
      <c r="J6" s="684"/>
      <c r="K6" s="684"/>
      <c r="L6" s="684"/>
      <c r="M6" s="684"/>
      <c r="N6" s="684"/>
      <c r="O6" s="684"/>
      <c r="P6" s="684"/>
      <c r="Q6" s="684"/>
      <c r="R6" s="684"/>
      <c r="S6" s="684"/>
      <c r="T6" s="684"/>
      <c r="U6" s="684"/>
      <c r="V6" s="684"/>
      <c r="W6" s="684"/>
      <c r="X6" s="684"/>
      <c r="Y6" s="684"/>
      <c r="Z6" s="684"/>
      <c r="AA6" s="684"/>
      <c r="AB6" s="684"/>
      <c r="AC6" s="684"/>
      <c r="AD6" s="684"/>
      <c r="AE6" s="684"/>
      <c r="AF6" s="684"/>
      <c r="AG6" s="684"/>
      <c r="AH6" s="684"/>
      <c r="AI6" s="684"/>
      <c r="AJ6" s="684"/>
      <c r="AK6" s="684"/>
      <c r="AL6" s="684"/>
      <c r="AM6" s="685" t="s">
        <v>8</v>
      </c>
      <c r="AN6" s="682" t="s">
        <v>137</v>
      </c>
      <c r="AO6" s="683" t="s">
        <v>9</v>
      </c>
    </row>
    <row r="7" spans="1:47" ht="36" customHeight="1">
      <c r="A7" s="681"/>
      <c r="B7" s="686"/>
      <c r="C7" s="681"/>
      <c r="D7" s="681"/>
      <c r="E7" s="681"/>
      <c r="F7" s="681"/>
      <c r="G7" s="479">
        <v>110</v>
      </c>
      <c r="H7" s="479">
        <v>115</v>
      </c>
      <c r="I7" s="479">
        <v>120</v>
      </c>
      <c r="J7" s="479">
        <v>125</v>
      </c>
      <c r="K7" s="479">
        <v>128</v>
      </c>
      <c r="L7" s="479">
        <v>131</v>
      </c>
      <c r="M7" s="479">
        <v>134</v>
      </c>
      <c r="N7" s="479">
        <v>137</v>
      </c>
      <c r="O7" s="479">
        <v>140</v>
      </c>
      <c r="P7" s="479">
        <v>143</v>
      </c>
      <c r="Q7" s="479">
        <v>146</v>
      </c>
      <c r="R7" s="479">
        <v>149</v>
      </c>
      <c r="S7" s="479">
        <v>152</v>
      </c>
      <c r="T7" s="479">
        <v>155</v>
      </c>
      <c r="U7" s="479">
        <v>158</v>
      </c>
      <c r="V7" s="479">
        <v>161</v>
      </c>
      <c r="W7" s="479">
        <v>164</v>
      </c>
      <c r="X7" s="479">
        <v>167</v>
      </c>
      <c r="Y7" s="479">
        <v>170</v>
      </c>
      <c r="Z7" s="479">
        <v>173</v>
      </c>
      <c r="AA7" s="479">
        <v>176</v>
      </c>
      <c r="AB7" s="479">
        <v>179</v>
      </c>
      <c r="AC7" s="479">
        <v>182</v>
      </c>
      <c r="AD7" s="479">
        <v>185</v>
      </c>
      <c r="AE7" s="479">
        <v>188</v>
      </c>
      <c r="AF7" s="479">
        <v>191</v>
      </c>
      <c r="AG7" s="479">
        <v>194</v>
      </c>
      <c r="AH7" s="479">
        <v>197</v>
      </c>
      <c r="AI7" s="479">
        <v>200</v>
      </c>
      <c r="AJ7" s="479">
        <v>203</v>
      </c>
      <c r="AK7" s="479">
        <v>206</v>
      </c>
      <c r="AL7" s="479">
        <v>209</v>
      </c>
      <c r="AM7" s="685"/>
      <c r="AN7" s="682"/>
      <c r="AO7" s="683"/>
    </row>
    <row r="8" spans="1:47" s="13" customFormat="1" ht="47.25" customHeight="1">
      <c r="A8" s="62">
        <v>1</v>
      </c>
      <c r="B8" s="170" t="s">
        <v>119</v>
      </c>
      <c r="C8" s="535">
        <v>391</v>
      </c>
      <c r="D8" s="53" t="s">
        <v>581</v>
      </c>
      <c r="E8" s="61" t="s">
        <v>582</v>
      </c>
      <c r="F8" s="61" t="s">
        <v>576</v>
      </c>
      <c r="G8" s="217" t="s">
        <v>552</v>
      </c>
      <c r="H8" s="218" t="s">
        <v>845</v>
      </c>
      <c r="I8" s="217"/>
      <c r="J8" s="219" t="s">
        <v>552</v>
      </c>
      <c r="K8" s="217" t="s">
        <v>552</v>
      </c>
      <c r="L8" s="218" t="s">
        <v>552</v>
      </c>
      <c r="M8" s="217" t="s">
        <v>552</v>
      </c>
      <c r="N8" s="218" t="s">
        <v>552</v>
      </c>
      <c r="O8" s="217" t="s">
        <v>841</v>
      </c>
      <c r="P8" s="218" t="s">
        <v>552</v>
      </c>
      <c r="Q8" s="217" t="s">
        <v>552</v>
      </c>
      <c r="R8" s="218" t="s">
        <v>844</v>
      </c>
      <c r="S8" s="217" t="s">
        <v>841</v>
      </c>
      <c r="T8" s="218" t="s">
        <v>841</v>
      </c>
      <c r="U8" s="217" t="s">
        <v>841</v>
      </c>
      <c r="V8" s="218" t="s">
        <v>841</v>
      </c>
      <c r="W8" s="217" t="s">
        <v>843</v>
      </c>
      <c r="X8" s="218"/>
      <c r="Y8" s="217"/>
      <c r="Z8" s="218"/>
      <c r="AA8" s="217"/>
      <c r="AB8" s="218"/>
      <c r="AC8" s="217"/>
      <c r="AD8" s="218"/>
      <c r="AE8" s="217"/>
      <c r="AF8" s="218"/>
      <c r="AG8" s="217"/>
      <c r="AH8" s="217"/>
      <c r="AI8" s="217"/>
      <c r="AJ8" s="219"/>
      <c r="AK8" s="220"/>
      <c r="AL8" s="220"/>
      <c r="AM8" s="216">
        <v>161</v>
      </c>
      <c r="AN8" s="303">
        <v>71</v>
      </c>
      <c r="AO8" s="60"/>
      <c r="AT8" s="283"/>
      <c r="AU8" s="284"/>
    </row>
    <row r="9" spans="1:47" s="13" customFormat="1" ht="47.25" customHeight="1">
      <c r="A9" s="62">
        <v>2</v>
      </c>
      <c r="B9" s="170" t="s">
        <v>120</v>
      </c>
      <c r="C9" s="535">
        <v>452</v>
      </c>
      <c r="D9" s="53" t="s">
        <v>665</v>
      </c>
      <c r="E9" s="61" t="s">
        <v>666</v>
      </c>
      <c r="F9" s="61" t="s">
        <v>660</v>
      </c>
      <c r="G9" s="217" t="s">
        <v>552</v>
      </c>
      <c r="H9" s="218" t="s">
        <v>552</v>
      </c>
      <c r="I9" s="217" t="s">
        <v>552</v>
      </c>
      <c r="J9" s="219" t="s">
        <v>552</v>
      </c>
      <c r="K9" s="217" t="s">
        <v>552</v>
      </c>
      <c r="L9" s="218" t="s">
        <v>552</v>
      </c>
      <c r="M9" s="217" t="s">
        <v>552</v>
      </c>
      <c r="N9" s="218" t="s">
        <v>552</v>
      </c>
      <c r="O9" s="217" t="s">
        <v>552</v>
      </c>
      <c r="P9" s="218" t="s">
        <v>552</v>
      </c>
      <c r="Q9" s="217" t="s">
        <v>841</v>
      </c>
      <c r="R9" s="218" t="s">
        <v>844</v>
      </c>
      <c r="S9" s="217" t="s">
        <v>841</v>
      </c>
      <c r="T9" s="218" t="s">
        <v>841</v>
      </c>
      <c r="U9" s="217" t="s">
        <v>847</v>
      </c>
      <c r="V9" s="218" t="s">
        <v>835</v>
      </c>
      <c r="W9" s="217"/>
      <c r="X9" s="218"/>
      <c r="Y9" s="217"/>
      <c r="Z9" s="218"/>
      <c r="AA9" s="217"/>
      <c r="AB9" s="218"/>
      <c r="AC9" s="217"/>
      <c r="AD9" s="218"/>
      <c r="AE9" s="217"/>
      <c r="AF9" s="218"/>
      <c r="AG9" s="217"/>
      <c r="AH9" s="217"/>
      <c r="AI9" s="217"/>
      <c r="AJ9" s="219"/>
      <c r="AK9" s="220"/>
      <c r="AL9" s="220"/>
      <c r="AM9" s="216">
        <v>155</v>
      </c>
      <c r="AN9" s="303">
        <v>65</v>
      </c>
      <c r="AO9" s="60"/>
      <c r="AT9" s="283"/>
      <c r="AU9" s="284"/>
    </row>
    <row r="10" spans="1:47" s="13" customFormat="1" ht="47.25" customHeight="1">
      <c r="A10" s="62">
        <v>3</v>
      </c>
      <c r="B10" s="170" t="s">
        <v>125</v>
      </c>
      <c r="C10" s="535">
        <v>567</v>
      </c>
      <c r="D10" s="53">
        <v>36623</v>
      </c>
      <c r="E10" s="61" t="s">
        <v>808</v>
      </c>
      <c r="F10" s="61" t="s">
        <v>809</v>
      </c>
      <c r="G10" s="217" t="s">
        <v>552</v>
      </c>
      <c r="H10" s="218" t="s">
        <v>552</v>
      </c>
      <c r="I10" s="217" t="s">
        <v>552</v>
      </c>
      <c r="J10" s="219" t="s">
        <v>552</v>
      </c>
      <c r="K10" s="217" t="s">
        <v>552</v>
      </c>
      <c r="L10" s="218" t="s">
        <v>841</v>
      </c>
      <c r="M10" s="217" t="s">
        <v>844</v>
      </c>
      <c r="N10" s="218" t="s">
        <v>841</v>
      </c>
      <c r="O10" s="217" t="s">
        <v>841</v>
      </c>
      <c r="P10" s="218" t="s">
        <v>841</v>
      </c>
      <c r="Q10" s="217" t="s">
        <v>844</v>
      </c>
      <c r="R10" s="218" t="s">
        <v>841</v>
      </c>
      <c r="S10" s="217" t="s">
        <v>843</v>
      </c>
      <c r="T10" s="218"/>
      <c r="U10" s="217"/>
      <c r="V10" s="218"/>
      <c r="W10" s="217"/>
      <c r="X10" s="218"/>
      <c r="Y10" s="217"/>
      <c r="Z10" s="218"/>
      <c r="AA10" s="217"/>
      <c r="AB10" s="218"/>
      <c r="AC10" s="217"/>
      <c r="AD10" s="218"/>
      <c r="AE10" s="217"/>
      <c r="AF10" s="218"/>
      <c r="AG10" s="217"/>
      <c r="AH10" s="217"/>
      <c r="AI10" s="217"/>
      <c r="AJ10" s="219"/>
      <c r="AK10" s="220"/>
      <c r="AL10" s="220"/>
      <c r="AM10" s="216">
        <v>149</v>
      </c>
      <c r="AN10" s="303"/>
      <c r="AO10" s="60"/>
      <c r="AT10" s="283"/>
      <c r="AU10" s="284"/>
    </row>
    <row r="11" spans="1:47" s="13" customFormat="1" ht="47.25" customHeight="1">
      <c r="A11" s="62">
        <v>4</v>
      </c>
      <c r="B11" s="170" t="s">
        <v>126</v>
      </c>
      <c r="C11" s="535">
        <v>566</v>
      </c>
      <c r="D11" s="53">
        <v>36535</v>
      </c>
      <c r="E11" s="61" t="s">
        <v>807</v>
      </c>
      <c r="F11" s="61" t="s">
        <v>736</v>
      </c>
      <c r="G11" s="217" t="s">
        <v>552</v>
      </c>
      <c r="H11" s="218" t="s">
        <v>552</v>
      </c>
      <c r="I11" s="217" t="s">
        <v>552</v>
      </c>
      <c r="J11" s="219" t="s">
        <v>552</v>
      </c>
      <c r="K11" s="217" t="s">
        <v>552</v>
      </c>
      <c r="L11" s="218" t="s">
        <v>552</v>
      </c>
      <c r="M11" s="217" t="s">
        <v>841</v>
      </c>
      <c r="N11" s="218" t="s">
        <v>841</v>
      </c>
      <c r="O11" s="217" t="s">
        <v>841</v>
      </c>
      <c r="P11" s="218" t="s">
        <v>841</v>
      </c>
      <c r="Q11" s="217" t="s">
        <v>844</v>
      </c>
      <c r="R11" s="218" t="s">
        <v>843</v>
      </c>
      <c r="S11" s="217"/>
      <c r="T11" s="218"/>
      <c r="U11" s="217"/>
      <c r="V11" s="218"/>
      <c r="W11" s="217"/>
      <c r="X11" s="218"/>
      <c r="Y11" s="217"/>
      <c r="Z11" s="218"/>
      <c r="AA11" s="217"/>
      <c r="AB11" s="218"/>
      <c r="AC11" s="217"/>
      <c r="AD11" s="218"/>
      <c r="AE11" s="217"/>
      <c r="AF11" s="218"/>
      <c r="AG11" s="217"/>
      <c r="AH11" s="217"/>
      <c r="AI11" s="217"/>
      <c r="AJ11" s="219"/>
      <c r="AK11" s="220"/>
      <c r="AL11" s="220"/>
      <c r="AM11" s="216">
        <v>146</v>
      </c>
      <c r="AN11" s="303"/>
      <c r="AO11" s="60"/>
      <c r="AT11" s="283"/>
      <c r="AU11" s="284"/>
    </row>
    <row r="12" spans="1:47" s="13" customFormat="1" ht="47.25" customHeight="1">
      <c r="A12" s="62">
        <v>5</v>
      </c>
      <c r="B12" s="170" t="s">
        <v>122</v>
      </c>
      <c r="C12" s="535">
        <v>565</v>
      </c>
      <c r="D12" s="53">
        <v>36687</v>
      </c>
      <c r="E12" s="61" t="s">
        <v>805</v>
      </c>
      <c r="F12" s="61" t="s">
        <v>806</v>
      </c>
      <c r="G12" s="217" t="s">
        <v>552</v>
      </c>
      <c r="H12" s="218" t="s">
        <v>552</v>
      </c>
      <c r="I12" s="217" t="s">
        <v>552</v>
      </c>
      <c r="J12" s="219" t="s">
        <v>841</v>
      </c>
      <c r="K12" s="217" t="s">
        <v>552</v>
      </c>
      <c r="L12" s="218" t="s">
        <v>844</v>
      </c>
      <c r="M12" s="217" t="s">
        <v>841</v>
      </c>
      <c r="N12" s="218" t="s">
        <v>841</v>
      </c>
      <c r="O12" s="217" t="s">
        <v>841</v>
      </c>
      <c r="P12" s="218" t="s">
        <v>842</v>
      </c>
      <c r="Q12" s="217" t="s">
        <v>842</v>
      </c>
      <c r="R12" s="218" t="s">
        <v>843</v>
      </c>
      <c r="S12" s="217"/>
      <c r="T12" s="218"/>
      <c r="U12" s="217"/>
      <c r="V12" s="218"/>
      <c r="W12" s="217"/>
      <c r="X12" s="218"/>
      <c r="Y12" s="217"/>
      <c r="Z12" s="218"/>
      <c r="AA12" s="217"/>
      <c r="AB12" s="218"/>
      <c r="AC12" s="217"/>
      <c r="AD12" s="218"/>
      <c r="AE12" s="217"/>
      <c r="AF12" s="218"/>
      <c r="AG12" s="217"/>
      <c r="AH12" s="217"/>
      <c r="AI12" s="217"/>
      <c r="AJ12" s="219"/>
      <c r="AK12" s="220"/>
      <c r="AL12" s="220"/>
      <c r="AM12" s="216">
        <v>146</v>
      </c>
      <c r="AN12" s="303"/>
      <c r="AO12" s="60"/>
      <c r="AT12" s="283"/>
      <c r="AU12" s="284"/>
    </row>
    <row r="13" spans="1:47" s="13" customFormat="1" ht="47.25" customHeight="1">
      <c r="A13" s="62">
        <v>6</v>
      </c>
      <c r="B13" s="170" t="s">
        <v>115</v>
      </c>
      <c r="C13" s="535">
        <v>436</v>
      </c>
      <c r="D13" s="53">
        <v>37026</v>
      </c>
      <c r="E13" s="61" t="s">
        <v>648</v>
      </c>
      <c r="F13" s="61" t="s">
        <v>645</v>
      </c>
      <c r="G13" s="217" t="s">
        <v>552</v>
      </c>
      <c r="H13" s="218" t="s">
        <v>552</v>
      </c>
      <c r="I13" s="217" t="s">
        <v>552</v>
      </c>
      <c r="J13" s="219" t="s">
        <v>552</v>
      </c>
      <c r="K13" s="217" t="s">
        <v>552</v>
      </c>
      <c r="L13" s="218" t="s">
        <v>841</v>
      </c>
      <c r="M13" s="217" t="s">
        <v>841</v>
      </c>
      <c r="N13" s="218" t="s">
        <v>841</v>
      </c>
      <c r="O13" s="217" t="s">
        <v>841</v>
      </c>
      <c r="P13" s="218" t="s">
        <v>841</v>
      </c>
      <c r="Q13" s="217" t="s">
        <v>847</v>
      </c>
      <c r="R13" s="218"/>
      <c r="S13" s="217"/>
      <c r="T13" s="218"/>
      <c r="U13" s="217"/>
      <c r="V13" s="218"/>
      <c r="W13" s="217"/>
      <c r="X13" s="218"/>
      <c r="Y13" s="217"/>
      <c r="Z13" s="218"/>
      <c r="AA13" s="217"/>
      <c r="AB13" s="218"/>
      <c r="AC13" s="217"/>
      <c r="AD13" s="218"/>
      <c r="AE13" s="217"/>
      <c r="AF13" s="218"/>
      <c r="AG13" s="217"/>
      <c r="AH13" s="217"/>
      <c r="AI13" s="217"/>
      <c r="AJ13" s="219"/>
      <c r="AK13" s="220"/>
      <c r="AL13" s="220"/>
      <c r="AM13" s="216">
        <v>143</v>
      </c>
      <c r="AN13" s="303">
        <v>53</v>
      </c>
      <c r="AO13" s="60"/>
      <c r="AT13" s="283"/>
      <c r="AU13" s="284"/>
    </row>
    <row r="14" spans="1:47" s="13" customFormat="1" ht="47.25" customHeight="1">
      <c r="A14" s="62">
        <v>7</v>
      </c>
      <c r="B14" s="170" t="s">
        <v>121</v>
      </c>
      <c r="C14" s="535">
        <v>455</v>
      </c>
      <c r="D14" s="53">
        <v>37254</v>
      </c>
      <c r="E14" s="61" t="s">
        <v>676</v>
      </c>
      <c r="F14" s="61" t="s">
        <v>673</v>
      </c>
      <c r="G14" s="217" t="s">
        <v>552</v>
      </c>
      <c r="H14" s="218" t="s">
        <v>552</v>
      </c>
      <c r="I14" s="217" t="s">
        <v>552</v>
      </c>
      <c r="J14" s="219" t="s">
        <v>841</v>
      </c>
      <c r="K14" s="217" t="s">
        <v>841</v>
      </c>
      <c r="L14" s="218" t="s">
        <v>841</v>
      </c>
      <c r="M14" s="217" t="s">
        <v>841</v>
      </c>
      <c r="N14" s="218" t="s">
        <v>842</v>
      </c>
      <c r="O14" s="217" t="s">
        <v>844</v>
      </c>
      <c r="P14" s="218" t="s">
        <v>843</v>
      </c>
      <c r="Q14" s="217"/>
      <c r="R14" s="218"/>
      <c r="S14" s="217"/>
      <c r="T14" s="218"/>
      <c r="U14" s="217"/>
      <c r="V14" s="218"/>
      <c r="W14" s="217"/>
      <c r="X14" s="218"/>
      <c r="Y14" s="217"/>
      <c r="Z14" s="218"/>
      <c r="AA14" s="217"/>
      <c r="AB14" s="218"/>
      <c r="AC14" s="217"/>
      <c r="AD14" s="218"/>
      <c r="AE14" s="217"/>
      <c r="AF14" s="218"/>
      <c r="AG14" s="217"/>
      <c r="AH14" s="217"/>
      <c r="AI14" s="217"/>
      <c r="AJ14" s="219"/>
      <c r="AK14" s="220"/>
      <c r="AL14" s="220"/>
      <c r="AM14" s="216">
        <v>143</v>
      </c>
      <c r="AN14" s="303">
        <v>53</v>
      </c>
      <c r="AO14" s="60"/>
      <c r="AT14" s="283"/>
      <c r="AU14" s="284"/>
    </row>
    <row r="15" spans="1:47" s="13" customFormat="1" ht="47.25" customHeight="1">
      <c r="A15" s="62">
        <v>8</v>
      </c>
      <c r="B15" s="170" t="s">
        <v>124</v>
      </c>
      <c r="C15" s="535">
        <v>564</v>
      </c>
      <c r="D15" s="53">
        <v>36892</v>
      </c>
      <c r="E15" s="61" t="s">
        <v>804</v>
      </c>
      <c r="F15" s="61" t="s">
        <v>752</v>
      </c>
      <c r="G15" s="217" t="s">
        <v>552</v>
      </c>
      <c r="H15" s="218" t="s">
        <v>552</v>
      </c>
      <c r="I15" s="217" t="s">
        <v>552</v>
      </c>
      <c r="J15" s="219" t="s">
        <v>841</v>
      </c>
      <c r="K15" s="217" t="s">
        <v>841</v>
      </c>
      <c r="L15" s="218" t="s">
        <v>552</v>
      </c>
      <c r="M15" s="217" t="s">
        <v>844</v>
      </c>
      <c r="N15" s="218" t="s">
        <v>841</v>
      </c>
      <c r="O15" s="217" t="s">
        <v>841</v>
      </c>
      <c r="P15" s="218" t="s">
        <v>843</v>
      </c>
      <c r="Q15" s="217"/>
      <c r="R15" s="218"/>
      <c r="S15" s="217"/>
      <c r="T15" s="218"/>
      <c r="U15" s="217"/>
      <c r="V15" s="218"/>
      <c r="W15" s="217"/>
      <c r="X15" s="218"/>
      <c r="Y15" s="217"/>
      <c r="Z15" s="218"/>
      <c r="AA15" s="217"/>
      <c r="AB15" s="218"/>
      <c r="AC15" s="217"/>
      <c r="AD15" s="218"/>
      <c r="AE15" s="217"/>
      <c r="AF15" s="218"/>
      <c r="AG15" s="217"/>
      <c r="AH15" s="217"/>
      <c r="AI15" s="217"/>
      <c r="AJ15" s="219"/>
      <c r="AK15" s="220"/>
      <c r="AL15" s="220"/>
      <c r="AM15" s="216">
        <v>140</v>
      </c>
      <c r="AN15" s="303"/>
      <c r="AO15" s="60"/>
      <c r="AT15" s="283"/>
      <c r="AU15" s="284"/>
    </row>
    <row r="16" spans="1:47" s="13" customFormat="1" ht="47.25" customHeight="1">
      <c r="A16" s="62">
        <v>9</v>
      </c>
      <c r="B16" s="170" t="s">
        <v>114</v>
      </c>
      <c r="C16" s="535">
        <v>379</v>
      </c>
      <c r="D16" s="53">
        <v>36803</v>
      </c>
      <c r="E16" s="61" t="s">
        <v>557</v>
      </c>
      <c r="F16" s="61" t="s">
        <v>555</v>
      </c>
      <c r="G16" s="217" t="s">
        <v>552</v>
      </c>
      <c r="H16" s="218" t="s">
        <v>552</v>
      </c>
      <c r="I16" s="217" t="s">
        <v>552</v>
      </c>
      <c r="J16" s="219" t="s">
        <v>552</v>
      </c>
      <c r="K16" s="217" t="s">
        <v>841</v>
      </c>
      <c r="L16" s="218" t="s">
        <v>841</v>
      </c>
      <c r="M16" s="217" t="s">
        <v>841</v>
      </c>
      <c r="N16" s="218" t="s">
        <v>841</v>
      </c>
      <c r="O16" s="217" t="s">
        <v>843</v>
      </c>
      <c r="P16" s="218"/>
      <c r="Q16" s="217"/>
      <c r="R16" s="218"/>
      <c r="S16" s="217"/>
      <c r="T16" s="218"/>
      <c r="U16" s="217"/>
      <c r="V16" s="218"/>
      <c r="W16" s="217"/>
      <c r="X16" s="218"/>
      <c r="Y16" s="217"/>
      <c r="Z16" s="218"/>
      <c r="AA16" s="217"/>
      <c r="AB16" s="218"/>
      <c r="AC16" s="217"/>
      <c r="AD16" s="218"/>
      <c r="AE16" s="217"/>
      <c r="AF16" s="218"/>
      <c r="AG16" s="217"/>
      <c r="AH16" s="217"/>
      <c r="AI16" s="217"/>
      <c r="AJ16" s="219"/>
      <c r="AK16" s="220"/>
      <c r="AL16" s="220"/>
      <c r="AM16" s="216">
        <v>137</v>
      </c>
      <c r="AN16" s="303">
        <v>47</v>
      </c>
      <c r="AO16" s="60"/>
      <c r="AT16" s="283"/>
      <c r="AU16" s="284"/>
    </row>
    <row r="17" spans="1:47" s="13" customFormat="1" ht="47.25" customHeight="1">
      <c r="A17" s="62">
        <v>10</v>
      </c>
      <c r="B17" s="170" t="s">
        <v>117</v>
      </c>
      <c r="C17" s="535">
        <v>421</v>
      </c>
      <c r="D17" s="53">
        <v>36526</v>
      </c>
      <c r="E17" s="61" t="s">
        <v>629</v>
      </c>
      <c r="F17" s="61" t="s">
        <v>626</v>
      </c>
      <c r="G17" s="217" t="s">
        <v>552</v>
      </c>
      <c r="H17" s="218" t="s">
        <v>552</v>
      </c>
      <c r="I17" s="217" t="s">
        <v>841</v>
      </c>
      <c r="J17" s="219" t="s">
        <v>841</v>
      </c>
      <c r="K17" s="217" t="s">
        <v>841</v>
      </c>
      <c r="L17" s="218" t="s">
        <v>842</v>
      </c>
      <c r="M17" s="217" t="s">
        <v>843</v>
      </c>
      <c r="N17" s="218"/>
      <c r="O17" s="217"/>
      <c r="P17" s="218"/>
      <c r="Q17" s="217"/>
      <c r="R17" s="218"/>
      <c r="S17" s="217"/>
      <c r="T17" s="218"/>
      <c r="U17" s="217"/>
      <c r="V17" s="218"/>
      <c r="W17" s="217"/>
      <c r="X17" s="218"/>
      <c r="Y17" s="217"/>
      <c r="Z17" s="218"/>
      <c r="AA17" s="217"/>
      <c r="AB17" s="218"/>
      <c r="AC17" s="217"/>
      <c r="AD17" s="218"/>
      <c r="AE17" s="217"/>
      <c r="AF17" s="218"/>
      <c r="AG17" s="217"/>
      <c r="AH17" s="217"/>
      <c r="AI17" s="217"/>
      <c r="AJ17" s="219"/>
      <c r="AK17" s="220"/>
      <c r="AL17" s="220"/>
      <c r="AM17" s="216">
        <v>131</v>
      </c>
      <c r="AN17" s="303">
        <v>41</v>
      </c>
      <c r="AO17" s="60"/>
      <c r="AT17" s="283"/>
      <c r="AU17" s="284"/>
    </row>
    <row r="18" spans="1:47" s="13" customFormat="1" ht="47.25" customHeight="1">
      <c r="A18" s="62">
        <v>11</v>
      </c>
      <c r="B18" s="170" t="s">
        <v>116</v>
      </c>
      <c r="C18" s="535">
        <v>384</v>
      </c>
      <c r="D18" s="53" t="s">
        <v>561</v>
      </c>
      <c r="E18" s="61" t="s">
        <v>562</v>
      </c>
      <c r="F18" s="61" t="s">
        <v>563</v>
      </c>
      <c r="G18" s="217" t="s">
        <v>841</v>
      </c>
      <c r="H18" s="218" t="s">
        <v>841</v>
      </c>
      <c r="I18" s="217" t="s">
        <v>841</v>
      </c>
      <c r="J18" s="219" t="s">
        <v>841</v>
      </c>
      <c r="K18" s="217" t="s">
        <v>842</v>
      </c>
      <c r="L18" s="218" t="s">
        <v>843</v>
      </c>
      <c r="M18" s="217"/>
      <c r="N18" s="218"/>
      <c r="O18" s="217"/>
      <c r="P18" s="218"/>
      <c r="Q18" s="217"/>
      <c r="R18" s="218"/>
      <c r="S18" s="217"/>
      <c r="T18" s="218"/>
      <c r="U18" s="217"/>
      <c r="V18" s="218"/>
      <c r="W18" s="217"/>
      <c r="X18" s="218"/>
      <c r="Y18" s="217"/>
      <c r="Z18" s="218"/>
      <c r="AA18" s="217"/>
      <c r="AB18" s="218"/>
      <c r="AC18" s="217"/>
      <c r="AD18" s="218"/>
      <c r="AE18" s="217"/>
      <c r="AF18" s="218"/>
      <c r="AG18" s="217"/>
      <c r="AH18" s="217"/>
      <c r="AI18" s="217"/>
      <c r="AJ18" s="219"/>
      <c r="AK18" s="220"/>
      <c r="AL18" s="220"/>
      <c r="AM18" s="216">
        <v>128</v>
      </c>
      <c r="AN18" s="303">
        <v>38</v>
      </c>
      <c r="AO18" s="60"/>
      <c r="AT18" s="283"/>
      <c r="AU18" s="284"/>
    </row>
    <row r="19" spans="1:47" s="13" customFormat="1" ht="47.25" customHeight="1">
      <c r="A19" s="62">
        <v>12</v>
      </c>
      <c r="B19" s="170" t="s">
        <v>106</v>
      </c>
      <c r="C19" s="535">
        <v>407</v>
      </c>
      <c r="D19" s="53" t="s">
        <v>615</v>
      </c>
      <c r="E19" s="61" t="s">
        <v>616</v>
      </c>
      <c r="F19" s="61" t="s">
        <v>606</v>
      </c>
      <c r="G19" s="217" t="s">
        <v>841</v>
      </c>
      <c r="H19" s="218" t="s">
        <v>841</v>
      </c>
      <c r="I19" s="217" t="s">
        <v>842</v>
      </c>
      <c r="J19" s="219" t="s">
        <v>841</v>
      </c>
      <c r="K19" s="217" t="s">
        <v>842</v>
      </c>
      <c r="L19" s="218" t="s">
        <v>843</v>
      </c>
      <c r="M19" s="217"/>
      <c r="N19" s="218"/>
      <c r="O19" s="217"/>
      <c r="P19" s="218"/>
      <c r="Q19" s="217"/>
      <c r="R19" s="218"/>
      <c r="S19" s="217"/>
      <c r="T19" s="218"/>
      <c r="U19" s="217"/>
      <c r="V19" s="218"/>
      <c r="W19" s="217"/>
      <c r="X19" s="218"/>
      <c r="Y19" s="217"/>
      <c r="Z19" s="218"/>
      <c r="AA19" s="217"/>
      <c r="AB19" s="218"/>
      <c r="AC19" s="217"/>
      <c r="AD19" s="218"/>
      <c r="AE19" s="217"/>
      <c r="AF19" s="218"/>
      <c r="AG19" s="217"/>
      <c r="AH19" s="217"/>
      <c r="AI19" s="217"/>
      <c r="AJ19" s="219"/>
      <c r="AK19" s="220"/>
      <c r="AL19" s="220"/>
      <c r="AM19" s="216">
        <v>128</v>
      </c>
      <c r="AN19" s="303">
        <v>38</v>
      </c>
      <c r="AO19" s="60"/>
      <c r="AT19" s="283"/>
      <c r="AU19" s="284"/>
    </row>
    <row r="20" spans="1:47" s="13" customFormat="1" ht="47.25" customHeight="1">
      <c r="A20" s="62">
        <v>13</v>
      </c>
      <c r="B20" s="170" t="s">
        <v>109</v>
      </c>
      <c r="C20" s="535">
        <v>396</v>
      </c>
      <c r="D20" s="53">
        <v>36924</v>
      </c>
      <c r="E20" s="61" t="s">
        <v>588</v>
      </c>
      <c r="F20" s="61" t="s">
        <v>589</v>
      </c>
      <c r="G20" s="217" t="s">
        <v>841</v>
      </c>
      <c r="H20" s="218" t="s">
        <v>841</v>
      </c>
      <c r="I20" s="217" t="s">
        <v>844</v>
      </c>
      <c r="J20" s="219" t="s">
        <v>841</v>
      </c>
      <c r="K20" s="217" t="s">
        <v>843</v>
      </c>
      <c r="L20" s="218"/>
      <c r="M20" s="217"/>
      <c r="N20" s="218"/>
      <c r="O20" s="217"/>
      <c r="P20" s="218"/>
      <c r="Q20" s="217"/>
      <c r="R20" s="218"/>
      <c r="S20" s="217"/>
      <c r="T20" s="218"/>
      <c r="U20" s="217"/>
      <c r="V20" s="218"/>
      <c r="W20" s="217"/>
      <c r="X20" s="218"/>
      <c r="Y20" s="217"/>
      <c r="Z20" s="218"/>
      <c r="AA20" s="217"/>
      <c r="AB20" s="218"/>
      <c r="AC20" s="217"/>
      <c r="AD20" s="218"/>
      <c r="AE20" s="217"/>
      <c r="AF20" s="218"/>
      <c r="AG20" s="217"/>
      <c r="AH20" s="217"/>
      <c r="AI20" s="217"/>
      <c r="AJ20" s="219"/>
      <c r="AK20" s="220"/>
      <c r="AL20" s="220"/>
      <c r="AM20" s="216">
        <v>125</v>
      </c>
      <c r="AN20" s="303">
        <v>35</v>
      </c>
      <c r="AO20" s="60"/>
      <c r="AT20" s="283"/>
      <c r="AU20" s="284"/>
    </row>
    <row r="21" spans="1:47" s="13" customFormat="1" ht="47.25" customHeight="1">
      <c r="A21" s="62">
        <v>14</v>
      </c>
      <c r="B21" s="170" t="s">
        <v>110</v>
      </c>
      <c r="C21" s="535">
        <v>474</v>
      </c>
      <c r="D21" s="53">
        <v>37154</v>
      </c>
      <c r="E21" s="61" t="s">
        <v>693</v>
      </c>
      <c r="F21" s="61" t="s">
        <v>690</v>
      </c>
      <c r="G21" s="217" t="s">
        <v>841</v>
      </c>
      <c r="H21" s="218" t="s">
        <v>841</v>
      </c>
      <c r="I21" s="217" t="s">
        <v>844</v>
      </c>
      <c r="J21" s="219" t="s">
        <v>841</v>
      </c>
      <c r="K21" s="217" t="s">
        <v>843</v>
      </c>
      <c r="L21" s="218"/>
      <c r="M21" s="217"/>
      <c r="N21" s="218"/>
      <c r="O21" s="217"/>
      <c r="P21" s="218"/>
      <c r="Q21" s="217"/>
      <c r="R21" s="218"/>
      <c r="S21" s="217"/>
      <c r="T21" s="218"/>
      <c r="U21" s="217"/>
      <c r="V21" s="218"/>
      <c r="W21" s="217"/>
      <c r="X21" s="218"/>
      <c r="Y21" s="217"/>
      <c r="Z21" s="218"/>
      <c r="AA21" s="217"/>
      <c r="AB21" s="218"/>
      <c r="AC21" s="217"/>
      <c r="AD21" s="218"/>
      <c r="AE21" s="217"/>
      <c r="AF21" s="218"/>
      <c r="AG21" s="217"/>
      <c r="AH21" s="217"/>
      <c r="AI21" s="217"/>
      <c r="AJ21" s="219"/>
      <c r="AK21" s="220"/>
      <c r="AL21" s="220"/>
      <c r="AM21" s="216">
        <v>125</v>
      </c>
      <c r="AN21" s="303">
        <v>35</v>
      </c>
      <c r="AO21" s="60"/>
      <c r="AT21" s="283"/>
      <c r="AU21" s="284"/>
    </row>
    <row r="22" spans="1:47" s="13" customFormat="1" ht="47.25" customHeight="1">
      <c r="A22" s="62">
        <v>15</v>
      </c>
      <c r="B22" s="170" t="s">
        <v>108</v>
      </c>
      <c r="C22" s="535">
        <v>483</v>
      </c>
      <c r="D22" s="53">
        <v>36826</v>
      </c>
      <c r="E22" s="61" t="s">
        <v>710</v>
      </c>
      <c r="F22" s="61" t="s">
        <v>706</v>
      </c>
      <c r="G22" s="217" t="s">
        <v>841</v>
      </c>
      <c r="H22" s="218" t="s">
        <v>841</v>
      </c>
      <c r="I22" s="217" t="s">
        <v>841</v>
      </c>
      <c r="J22" s="219" t="s">
        <v>843</v>
      </c>
      <c r="K22" s="217"/>
      <c r="L22" s="218"/>
      <c r="M22" s="217"/>
      <c r="N22" s="218"/>
      <c r="O22" s="217"/>
      <c r="P22" s="218"/>
      <c r="Q22" s="217"/>
      <c r="R22" s="218"/>
      <c r="S22" s="217"/>
      <c r="T22" s="218"/>
      <c r="U22" s="217"/>
      <c r="V22" s="218"/>
      <c r="W22" s="217"/>
      <c r="X22" s="218"/>
      <c r="Y22" s="217"/>
      <c r="Z22" s="218"/>
      <c r="AA22" s="217"/>
      <c r="AB22" s="218"/>
      <c r="AC22" s="217"/>
      <c r="AD22" s="218"/>
      <c r="AE22" s="217"/>
      <c r="AF22" s="218"/>
      <c r="AG22" s="217"/>
      <c r="AH22" s="217"/>
      <c r="AI22" s="217"/>
      <c r="AJ22" s="219"/>
      <c r="AK22" s="220"/>
      <c r="AL22" s="220"/>
      <c r="AM22" s="216">
        <v>120</v>
      </c>
      <c r="AN22" s="303">
        <v>31</v>
      </c>
      <c r="AO22" s="60"/>
      <c r="AT22" s="283"/>
      <c r="AU22" s="284"/>
    </row>
    <row r="23" spans="1:47" s="13" customFormat="1" ht="47.25" customHeight="1">
      <c r="A23" s="62">
        <v>16</v>
      </c>
      <c r="B23" s="170" t="s">
        <v>112</v>
      </c>
      <c r="C23" s="535">
        <v>463</v>
      </c>
      <c r="D23" s="53">
        <v>36987</v>
      </c>
      <c r="E23" s="61" t="s">
        <v>686</v>
      </c>
      <c r="F23" s="61" t="s">
        <v>682</v>
      </c>
      <c r="G23" s="217" t="s">
        <v>844</v>
      </c>
      <c r="H23" s="218" t="s">
        <v>552</v>
      </c>
      <c r="I23" s="217" t="s">
        <v>841</v>
      </c>
      <c r="J23" s="219" t="s">
        <v>843</v>
      </c>
      <c r="K23" s="217"/>
      <c r="L23" s="218"/>
      <c r="M23" s="217"/>
      <c r="N23" s="218"/>
      <c r="O23" s="217"/>
      <c r="P23" s="218"/>
      <c r="Q23" s="217"/>
      <c r="R23" s="218"/>
      <c r="S23" s="217"/>
      <c r="T23" s="218"/>
      <c r="U23" s="217"/>
      <c r="V23" s="218"/>
      <c r="W23" s="217"/>
      <c r="X23" s="218"/>
      <c r="Y23" s="217"/>
      <c r="Z23" s="218"/>
      <c r="AA23" s="217"/>
      <c r="AB23" s="218"/>
      <c r="AC23" s="217"/>
      <c r="AD23" s="218"/>
      <c r="AE23" s="217"/>
      <c r="AF23" s="218"/>
      <c r="AG23" s="217"/>
      <c r="AH23" s="217"/>
      <c r="AI23" s="217"/>
      <c r="AJ23" s="219"/>
      <c r="AK23" s="220"/>
      <c r="AL23" s="220"/>
      <c r="AM23" s="216">
        <v>120</v>
      </c>
      <c r="AN23" s="303">
        <v>31</v>
      </c>
      <c r="AO23" s="60"/>
      <c r="AT23" s="283"/>
      <c r="AU23" s="284"/>
    </row>
    <row r="24" spans="1:47" s="13" customFormat="1" ht="47.25" customHeight="1">
      <c r="A24" s="62">
        <v>17</v>
      </c>
      <c r="B24" s="170" t="s">
        <v>113</v>
      </c>
      <c r="C24" s="535">
        <v>431</v>
      </c>
      <c r="D24" s="53">
        <v>37014</v>
      </c>
      <c r="E24" s="61" t="s">
        <v>640</v>
      </c>
      <c r="F24" s="61" t="s">
        <v>636</v>
      </c>
      <c r="G24" s="217" t="s">
        <v>844</v>
      </c>
      <c r="H24" s="218" t="s">
        <v>841</v>
      </c>
      <c r="I24" s="217" t="s">
        <v>841</v>
      </c>
      <c r="J24" s="219" t="s">
        <v>843</v>
      </c>
      <c r="K24" s="217"/>
      <c r="L24" s="218"/>
      <c r="M24" s="217"/>
      <c r="N24" s="218"/>
      <c r="O24" s="217"/>
      <c r="P24" s="218"/>
      <c r="Q24" s="217"/>
      <c r="R24" s="218"/>
      <c r="S24" s="217"/>
      <c r="T24" s="218"/>
      <c r="U24" s="217"/>
      <c r="V24" s="218"/>
      <c r="W24" s="217"/>
      <c r="X24" s="218"/>
      <c r="Y24" s="217"/>
      <c r="Z24" s="218"/>
      <c r="AA24" s="217"/>
      <c r="AB24" s="218"/>
      <c r="AC24" s="217"/>
      <c r="AD24" s="218"/>
      <c r="AE24" s="217"/>
      <c r="AF24" s="218"/>
      <c r="AG24" s="217"/>
      <c r="AH24" s="217"/>
      <c r="AI24" s="217"/>
      <c r="AJ24" s="219"/>
      <c r="AK24" s="220"/>
      <c r="AL24" s="220"/>
      <c r="AM24" s="216">
        <v>120</v>
      </c>
      <c r="AN24" s="303">
        <v>31</v>
      </c>
      <c r="AO24" s="60"/>
      <c r="AT24" s="283"/>
      <c r="AU24" s="284"/>
    </row>
    <row r="25" spans="1:47" s="13" customFormat="1" ht="47.25" customHeight="1">
      <c r="A25" s="62">
        <v>18</v>
      </c>
      <c r="B25" s="170" t="s">
        <v>107</v>
      </c>
      <c r="C25" s="535">
        <v>405</v>
      </c>
      <c r="D25" s="53">
        <v>37064</v>
      </c>
      <c r="E25" s="61" t="s">
        <v>602</v>
      </c>
      <c r="F25" s="61" t="s">
        <v>597</v>
      </c>
      <c r="G25" s="217" t="s">
        <v>841</v>
      </c>
      <c r="H25" s="218" t="s">
        <v>841</v>
      </c>
      <c r="I25" s="217" t="s">
        <v>843</v>
      </c>
      <c r="J25" s="219"/>
      <c r="K25" s="217"/>
      <c r="L25" s="218"/>
      <c r="M25" s="217"/>
      <c r="N25" s="218"/>
      <c r="O25" s="217"/>
      <c r="P25" s="218"/>
      <c r="Q25" s="217"/>
      <c r="R25" s="218"/>
      <c r="S25" s="217"/>
      <c r="T25" s="218"/>
      <c r="U25" s="217"/>
      <c r="V25" s="218"/>
      <c r="W25" s="217"/>
      <c r="X25" s="218"/>
      <c r="Y25" s="217"/>
      <c r="Z25" s="218"/>
      <c r="AA25" s="217"/>
      <c r="AB25" s="218"/>
      <c r="AC25" s="217"/>
      <c r="AD25" s="218"/>
      <c r="AE25" s="217"/>
      <c r="AF25" s="218"/>
      <c r="AG25" s="217"/>
      <c r="AH25" s="217"/>
      <c r="AI25" s="217"/>
      <c r="AJ25" s="219"/>
      <c r="AK25" s="220"/>
      <c r="AL25" s="220"/>
      <c r="AM25" s="216">
        <v>115</v>
      </c>
      <c r="AN25" s="303">
        <v>28</v>
      </c>
      <c r="AO25" s="60"/>
      <c r="AT25" s="283"/>
      <c r="AU25" s="284"/>
    </row>
    <row r="26" spans="1:47" s="13" customFormat="1" ht="47.25" customHeight="1">
      <c r="A26" s="62">
        <v>19</v>
      </c>
      <c r="B26" s="170" t="s">
        <v>111</v>
      </c>
      <c r="C26" s="535">
        <v>441</v>
      </c>
      <c r="D26" s="53">
        <v>36963</v>
      </c>
      <c r="E26" s="61" t="s">
        <v>651</v>
      </c>
      <c r="F26" s="61" t="s">
        <v>652</v>
      </c>
      <c r="G26" s="217" t="s">
        <v>841</v>
      </c>
      <c r="H26" s="218" t="s">
        <v>841</v>
      </c>
      <c r="I26" s="217" t="s">
        <v>843</v>
      </c>
      <c r="J26" s="219"/>
      <c r="K26" s="217"/>
      <c r="L26" s="218"/>
      <c r="M26" s="217"/>
      <c r="N26" s="218"/>
      <c r="O26" s="217"/>
      <c r="P26" s="218"/>
      <c r="Q26" s="217"/>
      <c r="R26" s="218"/>
      <c r="S26" s="217"/>
      <c r="T26" s="218"/>
      <c r="U26" s="217"/>
      <c r="V26" s="218"/>
      <c r="W26" s="217"/>
      <c r="X26" s="218"/>
      <c r="Y26" s="217"/>
      <c r="Z26" s="218"/>
      <c r="AA26" s="217"/>
      <c r="AB26" s="218"/>
      <c r="AC26" s="217"/>
      <c r="AD26" s="218"/>
      <c r="AE26" s="217"/>
      <c r="AF26" s="218"/>
      <c r="AG26" s="217"/>
      <c r="AH26" s="217"/>
      <c r="AI26" s="217"/>
      <c r="AJ26" s="219"/>
      <c r="AK26" s="220"/>
      <c r="AL26" s="220"/>
      <c r="AM26" s="216">
        <v>115</v>
      </c>
      <c r="AN26" s="303">
        <v>28</v>
      </c>
      <c r="AO26" s="60"/>
      <c r="AT26" s="283"/>
      <c r="AU26" s="284"/>
    </row>
    <row r="27" spans="1:47" s="13" customFormat="1" ht="47.25" customHeight="1">
      <c r="A27" s="62">
        <v>20</v>
      </c>
      <c r="B27" s="170" t="s">
        <v>118</v>
      </c>
      <c r="C27" s="535">
        <v>476</v>
      </c>
      <c r="D27" s="53">
        <v>2001</v>
      </c>
      <c r="E27" s="61" t="s">
        <v>701</v>
      </c>
      <c r="F27" s="61" t="s">
        <v>698</v>
      </c>
      <c r="G27" s="217" t="s">
        <v>841</v>
      </c>
      <c r="H27" s="218" t="s">
        <v>844</v>
      </c>
      <c r="I27" s="217" t="s">
        <v>843</v>
      </c>
      <c r="J27" s="219"/>
      <c r="K27" s="217"/>
      <c r="L27" s="218"/>
      <c r="M27" s="217"/>
      <c r="N27" s="218"/>
      <c r="O27" s="217"/>
      <c r="P27" s="218"/>
      <c r="Q27" s="217"/>
      <c r="R27" s="218"/>
      <c r="S27" s="217"/>
      <c r="T27" s="218"/>
      <c r="U27" s="217"/>
      <c r="V27" s="218"/>
      <c r="W27" s="217"/>
      <c r="X27" s="218"/>
      <c r="Y27" s="217"/>
      <c r="Z27" s="218"/>
      <c r="AA27" s="217"/>
      <c r="AB27" s="218"/>
      <c r="AC27" s="217"/>
      <c r="AD27" s="218"/>
      <c r="AE27" s="217"/>
      <c r="AF27" s="218"/>
      <c r="AG27" s="217"/>
      <c r="AH27" s="217"/>
      <c r="AI27" s="217"/>
      <c r="AJ27" s="219"/>
      <c r="AK27" s="220"/>
      <c r="AL27" s="220"/>
      <c r="AM27" s="216">
        <v>115</v>
      </c>
      <c r="AN27" s="303">
        <v>28</v>
      </c>
      <c r="AO27" s="60"/>
      <c r="AT27" s="283"/>
      <c r="AU27" s="284"/>
    </row>
    <row r="28" spans="1:47" s="13" customFormat="1" ht="47.25" customHeight="1">
      <c r="A28" s="62" t="s">
        <v>552</v>
      </c>
      <c r="B28" s="170" t="s">
        <v>123</v>
      </c>
      <c r="C28" s="535">
        <v>563</v>
      </c>
      <c r="D28" s="53">
        <v>36526</v>
      </c>
      <c r="E28" s="61" t="s">
        <v>802</v>
      </c>
      <c r="F28" s="61" t="s">
        <v>803</v>
      </c>
      <c r="G28" s="217"/>
      <c r="H28" s="218"/>
      <c r="I28" s="217"/>
      <c r="J28" s="219"/>
      <c r="K28" s="217"/>
      <c r="L28" s="218"/>
      <c r="M28" s="217"/>
      <c r="N28" s="218"/>
      <c r="O28" s="217"/>
      <c r="P28" s="218"/>
      <c r="Q28" s="217"/>
      <c r="R28" s="218"/>
      <c r="S28" s="217"/>
      <c r="T28" s="218"/>
      <c r="U28" s="217"/>
      <c r="V28" s="218"/>
      <c r="W28" s="217"/>
      <c r="X28" s="218"/>
      <c r="Y28" s="217"/>
      <c r="Z28" s="218"/>
      <c r="AA28" s="217"/>
      <c r="AB28" s="218"/>
      <c r="AC28" s="217"/>
      <c r="AD28" s="218"/>
      <c r="AE28" s="217"/>
      <c r="AF28" s="218"/>
      <c r="AG28" s="217"/>
      <c r="AH28" s="217"/>
      <c r="AI28" s="217"/>
      <c r="AJ28" s="219"/>
      <c r="AK28" s="220"/>
      <c r="AL28" s="220"/>
      <c r="AM28" s="216" t="s">
        <v>836</v>
      </c>
      <c r="AN28" s="303"/>
      <c r="AO28" s="60"/>
      <c r="AT28" s="283"/>
      <c r="AU28" s="284"/>
    </row>
    <row r="29" spans="1:47" s="13" customFormat="1" ht="47.25" customHeight="1">
      <c r="A29" s="62"/>
      <c r="B29" s="170" t="s">
        <v>127</v>
      </c>
      <c r="C29" s="535" t="s">
        <v>837</v>
      </c>
      <c r="D29" s="53" t="s">
        <v>837</v>
      </c>
      <c r="E29" s="61" t="s">
        <v>837</v>
      </c>
      <c r="F29" s="61" t="s">
        <v>837</v>
      </c>
      <c r="G29" s="217"/>
      <c r="H29" s="218"/>
      <c r="I29" s="217"/>
      <c r="J29" s="219"/>
      <c r="K29" s="217"/>
      <c r="L29" s="218"/>
      <c r="M29" s="217"/>
      <c r="N29" s="218"/>
      <c r="O29" s="217"/>
      <c r="P29" s="218"/>
      <c r="Q29" s="217"/>
      <c r="R29" s="218"/>
      <c r="S29" s="217"/>
      <c r="T29" s="218"/>
      <c r="U29" s="217"/>
      <c r="V29" s="218"/>
      <c r="W29" s="217"/>
      <c r="X29" s="218"/>
      <c r="Y29" s="217"/>
      <c r="Z29" s="218"/>
      <c r="AA29" s="217"/>
      <c r="AB29" s="218"/>
      <c r="AC29" s="217"/>
      <c r="AD29" s="218"/>
      <c r="AE29" s="217"/>
      <c r="AF29" s="218"/>
      <c r="AG29" s="217"/>
      <c r="AH29" s="217"/>
      <c r="AI29" s="217"/>
      <c r="AJ29" s="219"/>
      <c r="AK29" s="220"/>
      <c r="AL29" s="220"/>
      <c r="AM29" s="216"/>
      <c r="AN29" s="303" t="s">
        <v>838</v>
      </c>
      <c r="AO29" s="60"/>
      <c r="AT29" s="283"/>
      <c r="AU29" s="284"/>
    </row>
    <row r="30" spans="1:47" s="13" customFormat="1" ht="47.25" customHeight="1">
      <c r="A30" s="62"/>
      <c r="B30" s="170" t="s">
        <v>128</v>
      </c>
      <c r="C30" s="535" t="s">
        <v>837</v>
      </c>
      <c r="D30" s="53" t="s">
        <v>837</v>
      </c>
      <c r="E30" s="61" t="s">
        <v>837</v>
      </c>
      <c r="F30" s="61" t="s">
        <v>837</v>
      </c>
      <c r="G30" s="217"/>
      <c r="H30" s="218"/>
      <c r="I30" s="217"/>
      <c r="J30" s="219"/>
      <c r="K30" s="217"/>
      <c r="L30" s="218"/>
      <c r="M30" s="217"/>
      <c r="N30" s="218"/>
      <c r="O30" s="217"/>
      <c r="P30" s="218"/>
      <c r="Q30" s="217"/>
      <c r="R30" s="218"/>
      <c r="S30" s="217"/>
      <c r="T30" s="218"/>
      <c r="U30" s="217"/>
      <c r="V30" s="218"/>
      <c r="W30" s="217"/>
      <c r="X30" s="218"/>
      <c r="Y30" s="217"/>
      <c r="Z30" s="218"/>
      <c r="AA30" s="217"/>
      <c r="AB30" s="218"/>
      <c r="AC30" s="217"/>
      <c r="AD30" s="218"/>
      <c r="AE30" s="217"/>
      <c r="AF30" s="218"/>
      <c r="AG30" s="217"/>
      <c r="AH30" s="217"/>
      <c r="AI30" s="217"/>
      <c r="AJ30" s="219"/>
      <c r="AK30" s="220"/>
      <c r="AL30" s="220"/>
      <c r="AM30" s="216"/>
      <c r="AN30" s="303" t="s">
        <v>838</v>
      </c>
      <c r="AO30" s="60"/>
      <c r="AT30" s="283"/>
      <c r="AU30" s="284"/>
    </row>
    <row r="31" spans="1:47" s="13" customFormat="1" ht="47.25" customHeight="1">
      <c r="A31" s="62"/>
      <c r="B31" s="170" t="s">
        <v>129</v>
      </c>
      <c r="C31" s="535" t="s">
        <v>837</v>
      </c>
      <c r="D31" s="53" t="s">
        <v>837</v>
      </c>
      <c r="E31" s="61" t="s">
        <v>837</v>
      </c>
      <c r="F31" s="61" t="s">
        <v>837</v>
      </c>
      <c r="G31" s="217"/>
      <c r="H31" s="218"/>
      <c r="I31" s="217"/>
      <c r="J31" s="219"/>
      <c r="K31" s="217"/>
      <c r="L31" s="218"/>
      <c r="M31" s="217"/>
      <c r="N31" s="218"/>
      <c r="O31" s="217"/>
      <c r="P31" s="218"/>
      <c r="Q31" s="217"/>
      <c r="R31" s="218"/>
      <c r="S31" s="217"/>
      <c r="T31" s="218"/>
      <c r="U31" s="217"/>
      <c r="V31" s="218"/>
      <c r="W31" s="217"/>
      <c r="X31" s="218"/>
      <c r="Y31" s="217"/>
      <c r="Z31" s="218"/>
      <c r="AA31" s="217"/>
      <c r="AB31" s="218"/>
      <c r="AC31" s="217"/>
      <c r="AD31" s="218"/>
      <c r="AE31" s="217"/>
      <c r="AF31" s="218"/>
      <c r="AG31" s="217"/>
      <c r="AH31" s="217"/>
      <c r="AI31" s="217"/>
      <c r="AJ31" s="219"/>
      <c r="AK31" s="220"/>
      <c r="AL31" s="220"/>
      <c r="AM31" s="216"/>
      <c r="AN31" s="303" t="s">
        <v>838</v>
      </c>
      <c r="AO31" s="60"/>
      <c r="AT31" s="283"/>
      <c r="AU31" s="284"/>
    </row>
    <row r="32" spans="1:47" s="13" customFormat="1" ht="47.25" customHeight="1">
      <c r="A32" s="62"/>
      <c r="B32" s="170" t="s">
        <v>130</v>
      </c>
      <c r="C32" s="535" t="s">
        <v>837</v>
      </c>
      <c r="D32" s="53" t="s">
        <v>837</v>
      </c>
      <c r="E32" s="61" t="s">
        <v>837</v>
      </c>
      <c r="F32" s="61" t="s">
        <v>837</v>
      </c>
      <c r="G32" s="217"/>
      <c r="H32" s="218"/>
      <c r="I32" s="217"/>
      <c r="J32" s="219"/>
      <c r="K32" s="217"/>
      <c r="L32" s="218"/>
      <c r="M32" s="217"/>
      <c r="N32" s="218"/>
      <c r="O32" s="217"/>
      <c r="P32" s="218"/>
      <c r="Q32" s="217"/>
      <c r="R32" s="218"/>
      <c r="S32" s="217"/>
      <c r="T32" s="218"/>
      <c r="U32" s="217"/>
      <c r="V32" s="218"/>
      <c r="W32" s="217"/>
      <c r="X32" s="218"/>
      <c r="Y32" s="217"/>
      <c r="Z32" s="218"/>
      <c r="AA32" s="217"/>
      <c r="AB32" s="218"/>
      <c r="AC32" s="217"/>
      <c r="AD32" s="218"/>
      <c r="AE32" s="217"/>
      <c r="AF32" s="218"/>
      <c r="AG32" s="217"/>
      <c r="AH32" s="217"/>
      <c r="AI32" s="217"/>
      <c r="AJ32" s="219"/>
      <c r="AK32" s="220"/>
      <c r="AL32" s="220"/>
      <c r="AM32" s="216"/>
      <c r="AN32" s="303" t="s">
        <v>838</v>
      </c>
      <c r="AO32" s="60"/>
      <c r="AT32" s="283"/>
      <c r="AU32" s="284"/>
    </row>
    <row r="33" spans="1:47" ht="9" customHeight="1">
      <c r="C33" s="536"/>
      <c r="E33" s="50"/>
    </row>
    <row r="34" spans="1:47" s="67" customFormat="1">
      <c r="A34" s="63" t="s">
        <v>21</v>
      </c>
      <c r="B34" s="63"/>
      <c r="C34" s="537"/>
      <c r="D34" s="64"/>
      <c r="E34" s="65"/>
      <c r="F34" s="66" t="s">
        <v>0</v>
      </c>
      <c r="H34" s="67" t="s">
        <v>1</v>
      </c>
      <c r="K34" s="67" t="s">
        <v>2</v>
      </c>
      <c r="Q34" s="67" t="s">
        <v>3</v>
      </c>
      <c r="AB34" s="67" t="s">
        <v>3</v>
      </c>
      <c r="AM34" s="68" t="s">
        <v>3</v>
      </c>
      <c r="AN34" s="66"/>
      <c r="AO34" s="66"/>
      <c r="AT34" s="283"/>
      <c r="AU34" s="284"/>
    </row>
    <row r="35" spans="1:47">
      <c r="C35" s="537"/>
      <c r="E35" s="50"/>
    </row>
    <row r="36" spans="1:47">
      <c r="C36" s="537"/>
      <c r="E36" s="50"/>
    </row>
    <row r="37" spans="1:47">
      <c r="C37" s="537"/>
      <c r="E37" s="50"/>
    </row>
    <row r="38" spans="1:47">
      <c r="C38" s="537"/>
    </row>
    <row r="39" spans="1:47">
      <c r="C39" s="537"/>
    </row>
    <row r="40" spans="1:47">
      <c r="C40" s="538"/>
    </row>
    <row r="96" spans="46:47">
      <c r="AT96" s="281"/>
      <c r="AU96" s="282"/>
    </row>
    <row r="97" spans="46:47">
      <c r="AT97" s="281"/>
      <c r="AU97" s="282"/>
    </row>
    <row r="98" spans="46:47">
      <c r="AT98" s="281"/>
      <c r="AU98" s="282"/>
    </row>
    <row r="99" spans="46:47">
      <c r="AT99" s="281"/>
      <c r="AU99" s="282"/>
    </row>
    <row r="100" spans="46:47">
      <c r="AT100" s="281"/>
      <c r="AU100" s="282"/>
    </row>
    <row r="65512" spans="1:7">
      <c r="A65512" s="23" t="s">
        <v>547</v>
      </c>
      <c r="B65512" s="23" t="s">
        <v>547</v>
      </c>
      <c r="C65512" s="539" t="s">
        <v>547</v>
      </c>
      <c r="D65512" s="23" t="s">
        <v>547</v>
      </c>
      <c r="E65512" s="23" t="s">
        <v>547</v>
      </c>
      <c r="F65512" s="23" t="s">
        <v>547</v>
      </c>
      <c r="G65512" s="23" t="s">
        <v>547</v>
      </c>
    </row>
    <row r="65513" spans="1:7">
      <c r="A65513" s="23" t="s">
        <v>547</v>
      </c>
      <c r="B65513" s="23" t="s">
        <v>547</v>
      </c>
      <c r="C65513" s="539" t="s">
        <v>547</v>
      </c>
      <c r="D65513" s="23" t="s">
        <v>547</v>
      </c>
      <c r="E65513" s="23" t="s">
        <v>547</v>
      </c>
      <c r="F65513" s="23" t="s">
        <v>547</v>
      </c>
      <c r="G65513" s="23" t="s">
        <v>547</v>
      </c>
    </row>
    <row r="65514" spans="1:7">
      <c r="A65514" s="23" t="s">
        <v>547</v>
      </c>
      <c r="B65514" s="23" t="s">
        <v>547</v>
      </c>
      <c r="C65514" s="539" t="s">
        <v>547</v>
      </c>
      <c r="D65514" s="23" t="s">
        <v>547</v>
      </c>
      <c r="E65514" s="23" t="s">
        <v>547</v>
      </c>
      <c r="F65514" s="23" t="s">
        <v>547</v>
      </c>
      <c r="G65514" s="23" t="s">
        <v>547</v>
      </c>
    </row>
    <row r="65515" spans="1:7">
      <c r="A65515" s="23" t="s">
        <v>547</v>
      </c>
      <c r="B65515" s="23" t="s">
        <v>547</v>
      </c>
      <c r="C65515" s="539" t="s">
        <v>547</v>
      </c>
      <c r="D65515" s="23" t="s">
        <v>547</v>
      </c>
      <c r="E65515" s="23" t="s">
        <v>547</v>
      </c>
      <c r="F65515" s="23" t="s">
        <v>547</v>
      </c>
      <c r="G65515" s="23" t="s">
        <v>547</v>
      </c>
    </row>
    <row r="65516" spans="1:7">
      <c r="A65516" s="23" t="s">
        <v>547</v>
      </c>
      <c r="B65516" s="23" t="s">
        <v>547</v>
      </c>
      <c r="C65516" s="539" t="s">
        <v>547</v>
      </c>
      <c r="D65516" s="23" t="s">
        <v>547</v>
      </c>
      <c r="E65516" s="23" t="s">
        <v>547</v>
      </c>
      <c r="F65516" s="23" t="s">
        <v>547</v>
      </c>
      <c r="G65516" s="23" t="s">
        <v>547</v>
      </c>
    </row>
    <row r="65517" spans="1:7">
      <c r="A65517" s="23" t="s">
        <v>547</v>
      </c>
      <c r="B65517" s="23" t="s">
        <v>547</v>
      </c>
      <c r="C65517" s="539" t="s">
        <v>547</v>
      </c>
      <c r="D65517" s="23" t="s">
        <v>547</v>
      </c>
      <c r="E65517" s="23" t="s">
        <v>547</v>
      </c>
      <c r="F65517" s="23" t="s">
        <v>547</v>
      </c>
      <c r="G65517" s="23" t="s">
        <v>547</v>
      </c>
    </row>
    <row r="65518" spans="1:7">
      <c r="A65518" s="23" t="s">
        <v>547</v>
      </c>
      <c r="B65518" s="23" t="s">
        <v>547</v>
      </c>
      <c r="C65518" s="539" t="s">
        <v>547</v>
      </c>
      <c r="D65518" s="23" t="s">
        <v>547</v>
      </c>
      <c r="E65518" s="23" t="s">
        <v>547</v>
      </c>
      <c r="F65518" s="23" t="s">
        <v>547</v>
      </c>
      <c r="G65518" s="23" t="s">
        <v>547</v>
      </c>
    </row>
    <row r="65519" spans="1:7">
      <c r="A65519" s="23" t="s">
        <v>547</v>
      </c>
      <c r="B65519" s="23" t="s">
        <v>547</v>
      </c>
      <c r="C65519" s="539" t="s">
        <v>547</v>
      </c>
      <c r="D65519" s="23" t="s">
        <v>547</v>
      </c>
      <c r="E65519" s="23" t="s">
        <v>547</v>
      </c>
      <c r="F65519" s="23" t="s">
        <v>547</v>
      </c>
      <c r="G65519" s="23" t="s">
        <v>547</v>
      </c>
    </row>
    <row r="65520" spans="1:7">
      <c r="A65520" s="23" t="s">
        <v>547</v>
      </c>
      <c r="B65520" s="23" t="s">
        <v>547</v>
      </c>
      <c r="C65520" s="539" t="s">
        <v>547</v>
      </c>
      <c r="D65520" s="23" t="s">
        <v>547</v>
      </c>
      <c r="E65520" s="23" t="s">
        <v>547</v>
      </c>
      <c r="F65520" s="23" t="s">
        <v>547</v>
      </c>
      <c r="G65520" s="23" t="s">
        <v>547</v>
      </c>
    </row>
    <row r="65521" spans="1:7">
      <c r="A65521" s="23" t="s">
        <v>547</v>
      </c>
      <c r="B65521" s="23" t="s">
        <v>547</v>
      </c>
      <c r="C65521" s="539" t="s">
        <v>547</v>
      </c>
      <c r="D65521" s="23" t="s">
        <v>547</v>
      </c>
      <c r="E65521" s="23" t="s">
        <v>547</v>
      </c>
      <c r="F65521" s="23" t="s">
        <v>547</v>
      </c>
      <c r="G65521" s="23" t="s">
        <v>547</v>
      </c>
    </row>
    <row r="65522" spans="1:7">
      <c r="A65522" s="23" t="s">
        <v>547</v>
      </c>
      <c r="B65522" s="23" t="s">
        <v>547</v>
      </c>
      <c r="C65522" s="539" t="s">
        <v>547</v>
      </c>
      <c r="D65522" s="23" t="s">
        <v>547</v>
      </c>
      <c r="E65522" s="23" t="s">
        <v>547</v>
      </c>
      <c r="F65522" s="23" t="s">
        <v>547</v>
      </c>
      <c r="G65522" s="23" t="s">
        <v>547</v>
      </c>
    </row>
    <row r="65523" spans="1:7">
      <c r="A65523" s="23" t="s">
        <v>547</v>
      </c>
      <c r="B65523" s="23" t="s">
        <v>547</v>
      </c>
      <c r="C65523" s="539" t="s">
        <v>547</v>
      </c>
      <c r="D65523" s="23" t="s">
        <v>547</v>
      </c>
      <c r="E65523" s="23" t="s">
        <v>547</v>
      </c>
      <c r="F65523" s="23" t="s">
        <v>547</v>
      </c>
      <c r="G65523" s="23" t="s">
        <v>547</v>
      </c>
    </row>
    <row r="65524" spans="1:7">
      <c r="A65524" s="23" t="s">
        <v>547</v>
      </c>
      <c r="B65524" s="23" t="s">
        <v>547</v>
      </c>
      <c r="C65524" s="539" t="s">
        <v>547</v>
      </c>
      <c r="D65524" s="23" t="s">
        <v>547</v>
      </c>
      <c r="E65524" s="23" t="s">
        <v>547</v>
      </c>
      <c r="F65524" s="23" t="s">
        <v>547</v>
      </c>
      <c r="G65524" s="23" t="s">
        <v>547</v>
      </c>
    </row>
    <row r="65525" spans="1:7">
      <c r="A65525" s="23" t="s">
        <v>547</v>
      </c>
      <c r="B65525" s="23" t="s">
        <v>547</v>
      </c>
      <c r="C65525" s="539" t="s">
        <v>547</v>
      </c>
      <c r="D65525" s="23" t="s">
        <v>547</v>
      </c>
      <c r="E65525" s="23" t="s">
        <v>547</v>
      </c>
      <c r="F65525" s="23" t="s">
        <v>547</v>
      </c>
      <c r="G65525" s="23" t="s">
        <v>547</v>
      </c>
    </row>
    <row r="65526" spans="1:7">
      <c r="A65526" s="23" t="s">
        <v>547</v>
      </c>
      <c r="B65526" s="23" t="s">
        <v>547</v>
      </c>
      <c r="C65526" s="539" t="s">
        <v>547</v>
      </c>
      <c r="D65526" s="23" t="s">
        <v>547</v>
      </c>
      <c r="E65526" s="23" t="s">
        <v>547</v>
      </c>
      <c r="F65526" s="23" t="s">
        <v>547</v>
      </c>
      <c r="G65526" s="23" t="s">
        <v>547</v>
      </c>
    </row>
    <row r="65527" spans="1:7">
      <c r="A65527" s="23" t="s">
        <v>547</v>
      </c>
      <c r="B65527" s="23" t="s">
        <v>547</v>
      </c>
      <c r="C65527" s="539" t="s">
        <v>547</v>
      </c>
      <c r="D65527" s="23" t="s">
        <v>547</v>
      </c>
      <c r="E65527" s="23" t="s">
        <v>547</v>
      </c>
      <c r="F65527" s="23" t="s">
        <v>547</v>
      </c>
      <c r="G65527" s="23" t="s">
        <v>547</v>
      </c>
    </row>
    <row r="65528" spans="1:7">
      <c r="A65528" s="23" t="s">
        <v>547</v>
      </c>
      <c r="B65528" s="23" t="s">
        <v>547</v>
      </c>
      <c r="C65528" s="539" t="s">
        <v>547</v>
      </c>
      <c r="D65528" s="23" t="s">
        <v>547</v>
      </c>
      <c r="E65528" s="23" t="s">
        <v>547</v>
      </c>
      <c r="F65528" s="23" t="s">
        <v>547</v>
      </c>
      <c r="G65528" s="23" t="s">
        <v>547</v>
      </c>
    </row>
    <row r="65529" spans="1:7">
      <c r="A65529" s="23" t="s">
        <v>547</v>
      </c>
      <c r="B65529" s="23" t="s">
        <v>547</v>
      </c>
      <c r="C65529" s="539" t="s">
        <v>547</v>
      </c>
      <c r="D65529" s="23" t="s">
        <v>547</v>
      </c>
      <c r="E65529" s="23" t="s">
        <v>547</v>
      </c>
      <c r="F65529" s="23" t="s">
        <v>547</v>
      </c>
      <c r="G65529" s="23" t="s">
        <v>547</v>
      </c>
    </row>
    <row r="65530" spans="1:7">
      <c r="A65530" s="23" t="s">
        <v>547</v>
      </c>
      <c r="B65530" s="23" t="s">
        <v>547</v>
      </c>
      <c r="C65530" s="539" t="s">
        <v>547</v>
      </c>
      <c r="D65530" s="23" t="s">
        <v>547</v>
      </c>
      <c r="E65530" s="23" t="s">
        <v>547</v>
      </c>
      <c r="F65530" s="23" t="s">
        <v>547</v>
      </c>
      <c r="G65530" s="23" t="s">
        <v>547</v>
      </c>
    </row>
    <row r="65531" spans="1:7">
      <c r="A65531" s="23" t="s">
        <v>547</v>
      </c>
      <c r="B65531" s="23" t="s">
        <v>547</v>
      </c>
      <c r="C65531" s="539" t="s">
        <v>547</v>
      </c>
      <c r="D65531" s="23" t="s">
        <v>547</v>
      </c>
      <c r="E65531" s="23" t="s">
        <v>547</v>
      </c>
      <c r="F65531" s="23" t="s">
        <v>547</v>
      </c>
      <c r="G65531" s="23" t="s">
        <v>547</v>
      </c>
    </row>
    <row r="65532" spans="1:7">
      <c r="A65532" s="23" t="s">
        <v>547</v>
      </c>
      <c r="B65532" s="23" t="s">
        <v>547</v>
      </c>
      <c r="C65532" s="539" t="s">
        <v>547</v>
      </c>
      <c r="D65532" s="23" t="s">
        <v>547</v>
      </c>
      <c r="E65532" s="23" t="s">
        <v>547</v>
      </c>
      <c r="F65532" s="23" t="s">
        <v>547</v>
      </c>
      <c r="G65532" s="23" t="s">
        <v>547</v>
      </c>
    </row>
    <row r="65533" spans="1:7">
      <c r="A65533" s="23" t="s">
        <v>547</v>
      </c>
      <c r="B65533" s="23" t="s">
        <v>547</v>
      </c>
      <c r="C65533" s="539" t="s">
        <v>547</v>
      </c>
      <c r="D65533" s="23" t="s">
        <v>547</v>
      </c>
      <c r="E65533" s="23" t="s">
        <v>547</v>
      </c>
      <c r="F65533" s="23" t="s">
        <v>547</v>
      </c>
      <c r="G65533" s="23" t="s">
        <v>547</v>
      </c>
    </row>
    <row r="65534" spans="1:7">
      <c r="A65534" s="23" t="s">
        <v>547</v>
      </c>
      <c r="B65534" s="23" t="s">
        <v>547</v>
      </c>
      <c r="C65534" s="539" t="s">
        <v>547</v>
      </c>
      <c r="D65534" s="23" t="s">
        <v>547</v>
      </c>
      <c r="E65534" s="23" t="s">
        <v>547</v>
      </c>
      <c r="F65534" s="23" t="s">
        <v>547</v>
      </c>
      <c r="G65534" s="23" t="s">
        <v>547</v>
      </c>
    </row>
    <row r="65535" spans="1:7">
      <c r="A65535" s="23" t="s">
        <v>547</v>
      </c>
      <c r="B65535" s="23" t="s">
        <v>547</v>
      </c>
      <c r="C65535" s="539" t="s">
        <v>547</v>
      </c>
      <c r="D65535" s="23" t="s">
        <v>547</v>
      </c>
      <c r="E65535" s="23" t="s">
        <v>547</v>
      </c>
      <c r="F65535" s="23" t="s">
        <v>547</v>
      </c>
      <c r="G65535" s="23" t="s">
        <v>547</v>
      </c>
    </row>
    <row r="65536" spans="1:7">
      <c r="A65536" s="23" t="s">
        <v>547</v>
      </c>
      <c r="B65536" s="23" t="s">
        <v>547</v>
      </c>
      <c r="C65536" s="539" t="s">
        <v>547</v>
      </c>
      <c r="D65536" s="23" t="s">
        <v>547</v>
      </c>
      <c r="E65536" s="23" t="s">
        <v>547</v>
      </c>
      <c r="F65536" s="23" t="s">
        <v>547</v>
      </c>
      <c r="G65536" s="23" t="s">
        <v>547</v>
      </c>
    </row>
  </sheetData>
  <sortState ref="A8:AO28">
    <sortCondition ref="A8:A28"/>
  </sortState>
  <mergeCells count="23">
    <mergeCell ref="AM5:AO5"/>
    <mergeCell ref="AF4:AO4"/>
    <mergeCell ref="AD4:AE4"/>
    <mergeCell ref="A4:D4"/>
    <mergeCell ref="E4:F4"/>
    <mergeCell ref="A6:A7"/>
    <mergeCell ref="AN6:AN7"/>
    <mergeCell ref="AO6:AO7"/>
    <mergeCell ref="G6:AL6"/>
    <mergeCell ref="AM6:AM7"/>
    <mergeCell ref="B6:B7"/>
    <mergeCell ref="C6:C7"/>
    <mergeCell ref="D6:D7"/>
    <mergeCell ref="E6:E7"/>
    <mergeCell ref="F6:F7"/>
    <mergeCell ref="A1:AO1"/>
    <mergeCell ref="A2:AO2"/>
    <mergeCell ref="A3:D3"/>
    <mergeCell ref="E3:F3"/>
    <mergeCell ref="L3:N3"/>
    <mergeCell ref="Q3:U3"/>
    <mergeCell ref="V3:Z3"/>
    <mergeCell ref="AM3:AO3"/>
  </mergeCells>
  <conditionalFormatting sqref="E1:E1048576">
    <cfRule type="containsText" dxfId="52" priority="1" operator="containsText" text="(F)">
      <formula>NOT(ISERROR(SEARCH("(F)",E1)))</formula>
    </cfRule>
  </conditionalFormatting>
  <hyperlinks>
    <hyperlink ref="E3" location="'YARIŞMA PROGRAMI'!C13" display="Sırıkla Atlama"/>
    <hyperlink ref="E3:F3" location="'YARIŞMA PROGRAMI'!C8" display="'YARIŞMA PROGRAMI'!C8"/>
  </hyperlinks>
  <printOptions horizontalCentered="1"/>
  <pageMargins left="0.27" right="0.15748031496062992" top="0.55118110236220474" bottom="0.27559055118110237" header="0.19685039370078741" footer="0.19685039370078741"/>
  <pageSetup paperSize="9" scale="34" orientation="landscape" r:id="rId1"/>
  <headerFooter scaleWithDoc="0" alignWithMargins="0"/>
  <drawing r:id="rId2"/>
</worksheet>
</file>

<file path=xl/worksheets/sheet17.xml><?xml version="1.0" encoding="utf-8"?>
<worksheet xmlns="http://schemas.openxmlformats.org/spreadsheetml/2006/main" xmlns:r="http://schemas.openxmlformats.org/officeDocument/2006/relationships">
  <sheetPr codeName="Sayfa18">
    <tabColor rgb="FF00B050"/>
  </sheetPr>
  <dimension ref="A1:AC65536"/>
  <sheetViews>
    <sheetView topLeftCell="D1" workbookViewId="0">
      <selection activeCell="R6" sqref="R6"/>
    </sheetView>
  </sheetViews>
  <sheetFormatPr defaultRowHeight="12.75"/>
  <cols>
    <col min="16" max="16" width="10" bestFit="1" customWidth="1"/>
    <col min="17" max="17" width="10" customWidth="1"/>
    <col min="18" max="19" width="11.5703125" customWidth="1"/>
  </cols>
  <sheetData>
    <row r="1" spans="1:29" ht="26.25" thickBot="1">
      <c r="A1" s="691" t="s">
        <v>527</v>
      </c>
      <c r="B1" s="692"/>
      <c r="C1" s="692"/>
      <c r="D1" s="692"/>
      <c r="E1" s="692"/>
      <c r="F1" s="692"/>
      <c r="G1" s="692"/>
      <c r="H1" s="692"/>
      <c r="I1" s="692"/>
      <c r="J1" s="692"/>
      <c r="K1" s="692"/>
      <c r="L1" s="692"/>
      <c r="M1" s="692"/>
      <c r="N1" s="692"/>
      <c r="O1" s="692"/>
      <c r="P1" s="692"/>
      <c r="Q1" s="693"/>
      <c r="R1" s="693"/>
      <c r="S1" s="693"/>
      <c r="T1" s="693"/>
      <c r="U1" s="693"/>
      <c r="V1" s="693"/>
      <c r="W1" s="693"/>
      <c r="X1" s="693"/>
      <c r="Y1" s="693"/>
      <c r="Z1" s="692"/>
      <c r="AA1" s="692"/>
      <c r="AB1" s="692"/>
      <c r="AC1" s="694"/>
    </row>
    <row r="2" spans="1:29" ht="18">
      <c r="A2" s="381" t="s">
        <v>137</v>
      </c>
      <c r="B2" s="315"/>
      <c r="C2" s="316"/>
      <c r="D2" s="316"/>
      <c r="E2" s="316"/>
      <c r="F2" s="316"/>
      <c r="G2" s="316"/>
      <c r="H2" s="316"/>
      <c r="I2" s="316"/>
      <c r="J2" s="316"/>
      <c r="K2" s="317"/>
      <c r="L2" s="317"/>
      <c r="M2" s="317"/>
      <c r="N2" s="315"/>
      <c r="O2" s="316"/>
      <c r="P2" s="316"/>
      <c r="Q2" s="316"/>
      <c r="R2" s="315"/>
      <c r="S2" s="316"/>
      <c r="T2" s="316"/>
      <c r="U2" s="381" t="s">
        <v>137</v>
      </c>
      <c r="V2" s="695" t="s">
        <v>528</v>
      </c>
      <c r="W2" s="696"/>
      <c r="X2" s="696"/>
      <c r="Y2" s="697"/>
      <c r="Z2" s="695" t="s">
        <v>529</v>
      </c>
      <c r="AA2" s="696"/>
      <c r="AB2" s="697"/>
      <c r="AC2" s="381" t="s">
        <v>137</v>
      </c>
    </row>
    <row r="3" spans="1:29" ht="31.5">
      <c r="A3" s="382"/>
      <c r="B3" s="318" t="s">
        <v>530</v>
      </c>
      <c r="C3" s="325"/>
      <c r="D3" s="319" t="s">
        <v>531</v>
      </c>
      <c r="E3" s="319"/>
      <c r="F3" s="320" t="s">
        <v>532</v>
      </c>
      <c r="G3" s="320"/>
      <c r="H3" s="319" t="s">
        <v>546</v>
      </c>
      <c r="I3" s="319"/>
      <c r="J3" s="321" t="s">
        <v>533</v>
      </c>
      <c r="K3" s="322"/>
      <c r="L3" s="322" t="s">
        <v>534</v>
      </c>
      <c r="M3" s="396"/>
      <c r="N3" s="318" t="s">
        <v>535</v>
      </c>
      <c r="O3" s="325"/>
      <c r="P3" s="323" t="s">
        <v>536</v>
      </c>
      <c r="Q3" s="323"/>
      <c r="R3" s="326" t="s">
        <v>544</v>
      </c>
      <c r="S3" s="399"/>
      <c r="T3" s="321" t="s">
        <v>545</v>
      </c>
      <c r="U3" s="382"/>
      <c r="V3" s="318" t="s">
        <v>537</v>
      </c>
      <c r="W3" s="319" t="s">
        <v>538</v>
      </c>
      <c r="X3" s="319" t="s">
        <v>539</v>
      </c>
      <c r="Y3" s="324" t="s">
        <v>540</v>
      </c>
      <c r="Z3" s="325" t="s">
        <v>541</v>
      </c>
      <c r="AA3" s="319" t="s">
        <v>542</v>
      </c>
      <c r="AB3" s="324" t="s">
        <v>543</v>
      </c>
      <c r="AC3" s="382"/>
    </row>
    <row r="4" spans="1:29" ht="14.25" customHeight="1">
      <c r="A4" s="383"/>
      <c r="B4" s="327" t="s">
        <v>25</v>
      </c>
      <c r="C4" s="330"/>
      <c r="D4" s="328" t="s">
        <v>25</v>
      </c>
      <c r="E4" s="328"/>
      <c r="F4" s="328" t="s">
        <v>25</v>
      </c>
      <c r="G4" s="328"/>
      <c r="H4" s="328" t="s">
        <v>25</v>
      </c>
      <c r="I4" s="328"/>
      <c r="J4" s="328" t="s">
        <v>25</v>
      </c>
      <c r="K4" s="329"/>
      <c r="L4" s="329" t="s">
        <v>25</v>
      </c>
      <c r="M4" s="397"/>
      <c r="N4" s="327" t="s">
        <v>25</v>
      </c>
      <c r="O4" s="330"/>
      <c r="P4" s="330" t="s">
        <v>25</v>
      </c>
      <c r="Q4" s="330"/>
      <c r="R4" s="327" t="s">
        <v>25</v>
      </c>
      <c r="S4" s="330"/>
      <c r="T4" s="328" t="s">
        <v>25</v>
      </c>
      <c r="U4" s="383"/>
      <c r="V4" s="327" t="s">
        <v>25</v>
      </c>
      <c r="W4" s="328" t="s">
        <v>25</v>
      </c>
      <c r="X4" s="328" t="s">
        <v>25</v>
      </c>
      <c r="Y4" s="331" t="s">
        <v>25</v>
      </c>
      <c r="Z4" s="330" t="s">
        <v>25</v>
      </c>
      <c r="AA4" s="328" t="s">
        <v>25</v>
      </c>
      <c r="AB4" s="331" t="s">
        <v>25</v>
      </c>
      <c r="AC4" s="383"/>
    </row>
    <row r="5" spans="1:29" ht="15.75">
      <c r="A5" s="332"/>
      <c r="B5" s="333"/>
      <c r="C5" s="394"/>
      <c r="D5" s="387"/>
      <c r="E5" s="387"/>
      <c r="F5" s="387"/>
      <c r="G5" s="387"/>
      <c r="H5" s="388"/>
      <c r="I5" s="388"/>
      <c r="J5" s="387"/>
      <c r="K5" s="395"/>
      <c r="L5" s="389"/>
      <c r="M5" s="398"/>
      <c r="N5" s="390"/>
      <c r="O5" s="391"/>
      <c r="P5" s="391"/>
      <c r="Q5" s="391"/>
      <c r="R5" s="392"/>
      <c r="S5" s="400"/>
      <c r="T5" s="393"/>
      <c r="U5" s="384"/>
      <c r="V5" s="348">
        <v>1</v>
      </c>
      <c r="W5" s="349">
        <v>1</v>
      </c>
      <c r="X5" s="349">
        <v>1</v>
      </c>
      <c r="Y5" s="350">
        <v>1</v>
      </c>
      <c r="Z5" s="359">
        <v>1</v>
      </c>
      <c r="AA5" s="346">
        <v>1</v>
      </c>
      <c r="AB5" s="352">
        <v>1</v>
      </c>
      <c r="AC5" s="332" t="s">
        <v>548</v>
      </c>
    </row>
    <row r="6" spans="1:29" ht="15.75">
      <c r="A6" s="332">
        <v>100</v>
      </c>
      <c r="B6" s="333">
        <v>1160</v>
      </c>
      <c r="C6" s="332">
        <v>100</v>
      </c>
      <c r="D6" s="334">
        <v>2349</v>
      </c>
      <c r="E6" s="332">
        <v>100</v>
      </c>
      <c r="F6" s="334">
        <v>4100</v>
      </c>
      <c r="G6" s="332">
        <v>100</v>
      </c>
      <c r="H6" s="334">
        <v>5454</v>
      </c>
      <c r="I6" s="332">
        <v>100</v>
      </c>
      <c r="J6" s="334">
        <v>1370</v>
      </c>
      <c r="K6" s="332">
        <v>100</v>
      </c>
      <c r="L6" s="335">
        <v>4149</v>
      </c>
      <c r="M6" s="332">
        <v>100</v>
      </c>
      <c r="N6" s="336">
        <v>20414</v>
      </c>
      <c r="O6" s="332">
        <v>100</v>
      </c>
      <c r="P6" s="337">
        <v>41514</v>
      </c>
      <c r="Q6" s="332">
        <v>100</v>
      </c>
      <c r="R6" s="333">
        <v>5254</v>
      </c>
      <c r="S6" s="332">
        <v>100</v>
      </c>
      <c r="T6" s="343">
        <v>21214</v>
      </c>
      <c r="U6" s="332">
        <v>100</v>
      </c>
      <c r="V6" s="348">
        <v>60</v>
      </c>
      <c r="W6" s="349">
        <v>159</v>
      </c>
      <c r="X6" s="349">
        <v>630</v>
      </c>
      <c r="Y6" s="350">
        <v>100</v>
      </c>
      <c r="Z6" s="359">
        <v>330</v>
      </c>
      <c r="AA6" s="346">
        <v>1100</v>
      </c>
      <c r="AB6" s="352">
        <v>1200</v>
      </c>
      <c r="AC6" s="332">
        <v>1</v>
      </c>
    </row>
    <row r="7" spans="1:29" ht="15.75">
      <c r="A7" s="344">
        <v>99</v>
      </c>
      <c r="B7" s="345">
        <v>1162</v>
      </c>
      <c r="C7" s="344">
        <v>99</v>
      </c>
      <c r="D7" s="346">
        <v>2354</v>
      </c>
      <c r="E7" s="344">
        <v>99</v>
      </c>
      <c r="F7" s="346">
        <v>4120</v>
      </c>
      <c r="G7" s="344">
        <v>99</v>
      </c>
      <c r="H7" s="346">
        <v>5464</v>
      </c>
      <c r="I7" s="344">
        <v>99</v>
      </c>
      <c r="J7" s="346">
        <v>1374</v>
      </c>
      <c r="K7" s="344">
        <v>99</v>
      </c>
      <c r="L7" s="347">
        <v>4154</v>
      </c>
      <c r="M7" s="344">
        <v>99</v>
      </c>
      <c r="N7" s="336">
        <v>20444</v>
      </c>
      <c r="O7" s="344">
        <v>99</v>
      </c>
      <c r="P7" s="337">
        <v>41564</v>
      </c>
      <c r="Q7" s="344">
        <v>99</v>
      </c>
      <c r="R7" s="345">
        <v>5264</v>
      </c>
      <c r="S7" s="344">
        <v>99</v>
      </c>
      <c r="T7" s="353">
        <v>21244</v>
      </c>
      <c r="U7" s="344">
        <v>99</v>
      </c>
      <c r="V7" s="338">
        <v>62</v>
      </c>
      <c r="W7" s="339">
        <v>169</v>
      </c>
      <c r="X7" s="339">
        <v>650</v>
      </c>
      <c r="Y7" s="340">
        <v>110</v>
      </c>
      <c r="Z7" s="358">
        <v>347</v>
      </c>
      <c r="AA7" s="334">
        <v>1150</v>
      </c>
      <c r="AB7" s="342">
        <v>1254</v>
      </c>
      <c r="AC7" s="344">
        <v>2</v>
      </c>
    </row>
    <row r="8" spans="1:29" ht="15.75">
      <c r="A8" s="332">
        <v>98</v>
      </c>
      <c r="B8" s="333">
        <v>1164</v>
      </c>
      <c r="C8" s="332">
        <v>98</v>
      </c>
      <c r="D8" s="334">
        <v>2359</v>
      </c>
      <c r="E8" s="332">
        <v>98</v>
      </c>
      <c r="F8" s="334">
        <v>4140</v>
      </c>
      <c r="G8" s="332">
        <v>98</v>
      </c>
      <c r="H8" s="334">
        <v>5474</v>
      </c>
      <c r="I8" s="332">
        <v>98</v>
      </c>
      <c r="J8" s="334">
        <v>1378</v>
      </c>
      <c r="K8" s="332">
        <v>98</v>
      </c>
      <c r="L8" s="335">
        <v>4159</v>
      </c>
      <c r="M8" s="332">
        <v>98</v>
      </c>
      <c r="N8" s="336">
        <v>20474</v>
      </c>
      <c r="O8" s="332">
        <v>98</v>
      </c>
      <c r="P8" s="337">
        <v>41614</v>
      </c>
      <c r="Q8" s="332">
        <v>98</v>
      </c>
      <c r="R8" s="333">
        <v>5274</v>
      </c>
      <c r="S8" s="332">
        <v>98</v>
      </c>
      <c r="T8" s="343">
        <v>21274</v>
      </c>
      <c r="U8" s="332">
        <v>98</v>
      </c>
      <c r="V8" s="348">
        <v>64</v>
      </c>
      <c r="W8" s="349">
        <v>179</v>
      </c>
      <c r="X8" s="349">
        <v>660</v>
      </c>
      <c r="Y8" s="350">
        <v>120</v>
      </c>
      <c r="Z8" s="359">
        <v>364</v>
      </c>
      <c r="AA8" s="346">
        <v>1200</v>
      </c>
      <c r="AB8" s="352">
        <v>1308</v>
      </c>
      <c r="AC8" s="332">
        <v>3</v>
      </c>
    </row>
    <row r="9" spans="1:29" ht="15.75">
      <c r="A9" s="344">
        <v>97</v>
      </c>
      <c r="B9" s="345">
        <v>1166</v>
      </c>
      <c r="C9" s="344">
        <v>97</v>
      </c>
      <c r="D9" s="346">
        <v>2364</v>
      </c>
      <c r="E9" s="344">
        <v>97</v>
      </c>
      <c r="F9" s="346">
        <v>4160</v>
      </c>
      <c r="G9" s="344">
        <v>97</v>
      </c>
      <c r="H9" s="346">
        <v>5484</v>
      </c>
      <c r="I9" s="344">
        <v>97</v>
      </c>
      <c r="J9" s="346">
        <v>1382</v>
      </c>
      <c r="K9" s="344">
        <v>97</v>
      </c>
      <c r="L9" s="347">
        <v>4164</v>
      </c>
      <c r="M9" s="344">
        <v>97</v>
      </c>
      <c r="N9" s="336">
        <v>20504</v>
      </c>
      <c r="O9" s="344">
        <v>97</v>
      </c>
      <c r="P9" s="337">
        <v>41664</v>
      </c>
      <c r="Q9" s="344">
        <v>97</v>
      </c>
      <c r="R9" s="345">
        <v>5284</v>
      </c>
      <c r="S9" s="344">
        <v>97</v>
      </c>
      <c r="T9" s="353">
        <v>21304</v>
      </c>
      <c r="U9" s="344">
        <v>97</v>
      </c>
      <c r="V9" s="338">
        <v>66</v>
      </c>
      <c r="W9" s="339">
        <v>187</v>
      </c>
      <c r="X9" s="339">
        <v>670</v>
      </c>
      <c r="Y9" s="340">
        <v>130</v>
      </c>
      <c r="Z9" s="358">
        <v>381</v>
      </c>
      <c r="AA9" s="334">
        <v>1250</v>
      </c>
      <c r="AB9" s="342">
        <v>1362</v>
      </c>
      <c r="AC9" s="344">
        <v>4</v>
      </c>
    </row>
    <row r="10" spans="1:29" ht="15.75">
      <c r="A10" s="332">
        <v>96</v>
      </c>
      <c r="B10" s="333">
        <v>1168</v>
      </c>
      <c r="C10" s="332">
        <v>96</v>
      </c>
      <c r="D10" s="334">
        <v>2369</v>
      </c>
      <c r="E10" s="332">
        <v>96</v>
      </c>
      <c r="F10" s="334">
        <v>4180</v>
      </c>
      <c r="G10" s="332">
        <v>96</v>
      </c>
      <c r="H10" s="334">
        <v>5494</v>
      </c>
      <c r="I10" s="332">
        <v>96</v>
      </c>
      <c r="J10" s="334">
        <v>1386</v>
      </c>
      <c r="K10" s="332">
        <v>96</v>
      </c>
      <c r="L10" s="335">
        <v>4169</v>
      </c>
      <c r="M10" s="332">
        <v>96</v>
      </c>
      <c r="N10" s="336">
        <v>20534</v>
      </c>
      <c r="O10" s="332">
        <v>96</v>
      </c>
      <c r="P10" s="337">
        <v>41714</v>
      </c>
      <c r="Q10" s="332">
        <v>96</v>
      </c>
      <c r="R10" s="333">
        <v>5294</v>
      </c>
      <c r="S10" s="332">
        <v>96</v>
      </c>
      <c r="T10" s="343">
        <v>21334</v>
      </c>
      <c r="U10" s="332">
        <v>96</v>
      </c>
      <c r="V10" s="348">
        <v>68</v>
      </c>
      <c r="W10" s="349">
        <v>195</v>
      </c>
      <c r="X10" s="349">
        <v>680</v>
      </c>
      <c r="Y10" s="350">
        <v>134</v>
      </c>
      <c r="Z10" s="359">
        <v>398</v>
      </c>
      <c r="AA10" s="346">
        <v>1300</v>
      </c>
      <c r="AB10" s="352">
        <v>1416</v>
      </c>
      <c r="AC10" s="332">
        <v>5</v>
      </c>
    </row>
    <row r="11" spans="1:29" ht="15.75">
      <c r="A11" s="344">
        <v>95</v>
      </c>
      <c r="B11" s="345">
        <v>1170</v>
      </c>
      <c r="C11" s="344">
        <v>95</v>
      </c>
      <c r="D11" s="346">
        <v>2374</v>
      </c>
      <c r="E11" s="344">
        <v>95</v>
      </c>
      <c r="F11" s="346">
        <v>4200</v>
      </c>
      <c r="G11" s="344">
        <v>95</v>
      </c>
      <c r="H11" s="346">
        <v>5504</v>
      </c>
      <c r="I11" s="344">
        <v>95</v>
      </c>
      <c r="J11" s="346">
        <v>1390</v>
      </c>
      <c r="K11" s="344">
        <v>95</v>
      </c>
      <c r="L11" s="347">
        <v>4174</v>
      </c>
      <c r="M11" s="344">
        <v>95</v>
      </c>
      <c r="N11" s="336">
        <v>20564</v>
      </c>
      <c r="O11" s="344">
        <v>95</v>
      </c>
      <c r="P11" s="337">
        <v>41774</v>
      </c>
      <c r="Q11" s="344">
        <v>95</v>
      </c>
      <c r="R11" s="345">
        <v>5304</v>
      </c>
      <c r="S11" s="344">
        <v>95</v>
      </c>
      <c r="T11" s="353">
        <v>21364</v>
      </c>
      <c r="U11" s="344">
        <v>95</v>
      </c>
      <c r="V11" s="338">
        <v>70</v>
      </c>
      <c r="W11" s="339">
        <v>203</v>
      </c>
      <c r="X11" s="339">
        <v>690</v>
      </c>
      <c r="Y11" s="340">
        <v>138</v>
      </c>
      <c r="Z11" s="358">
        <v>415</v>
      </c>
      <c r="AA11" s="334">
        <v>1350</v>
      </c>
      <c r="AB11" s="342">
        <v>1470</v>
      </c>
      <c r="AC11" s="344">
        <v>6</v>
      </c>
    </row>
    <row r="12" spans="1:29" ht="15.75">
      <c r="A12" s="332">
        <v>94</v>
      </c>
      <c r="B12" s="333">
        <v>1172</v>
      </c>
      <c r="C12" s="332">
        <v>94</v>
      </c>
      <c r="D12" s="334">
        <v>2379</v>
      </c>
      <c r="E12" s="332">
        <v>94</v>
      </c>
      <c r="F12" s="334">
        <v>4220</v>
      </c>
      <c r="G12" s="332">
        <v>94</v>
      </c>
      <c r="H12" s="334">
        <v>5514</v>
      </c>
      <c r="I12" s="332">
        <v>94</v>
      </c>
      <c r="J12" s="334">
        <v>1394</v>
      </c>
      <c r="K12" s="332">
        <v>94</v>
      </c>
      <c r="L12" s="335">
        <v>4179</v>
      </c>
      <c r="M12" s="332">
        <v>94</v>
      </c>
      <c r="N12" s="336">
        <v>20594</v>
      </c>
      <c r="O12" s="332">
        <v>94</v>
      </c>
      <c r="P12" s="337">
        <v>41834</v>
      </c>
      <c r="Q12" s="332">
        <v>94</v>
      </c>
      <c r="R12" s="333">
        <v>5314</v>
      </c>
      <c r="S12" s="332">
        <v>94</v>
      </c>
      <c r="T12" s="343">
        <v>21394</v>
      </c>
      <c r="U12" s="332">
        <v>94</v>
      </c>
      <c r="V12" s="348">
        <v>72</v>
      </c>
      <c r="W12" s="349">
        <v>211</v>
      </c>
      <c r="X12" s="349">
        <v>700</v>
      </c>
      <c r="Y12" s="350">
        <v>142</v>
      </c>
      <c r="Z12" s="359">
        <v>432</v>
      </c>
      <c r="AA12" s="346">
        <v>1400</v>
      </c>
      <c r="AB12" s="352">
        <v>1524</v>
      </c>
      <c r="AC12" s="332">
        <v>7</v>
      </c>
    </row>
    <row r="13" spans="1:29" ht="15.75">
      <c r="A13" s="344">
        <v>93</v>
      </c>
      <c r="B13" s="345">
        <v>1174</v>
      </c>
      <c r="C13" s="344">
        <v>93</v>
      </c>
      <c r="D13" s="346">
        <v>2384</v>
      </c>
      <c r="E13" s="344">
        <v>93</v>
      </c>
      <c r="F13" s="346">
        <v>4240</v>
      </c>
      <c r="G13" s="344">
        <v>93</v>
      </c>
      <c r="H13" s="346">
        <v>5524</v>
      </c>
      <c r="I13" s="344">
        <v>93</v>
      </c>
      <c r="J13" s="346">
        <v>1398</v>
      </c>
      <c r="K13" s="344">
        <v>93</v>
      </c>
      <c r="L13" s="347">
        <v>4184</v>
      </c>
      <c r="M13" s="344">
        <v>93</v>
      </c>
      <c r="N13" s="336">
        <v>20624</v>
      </c>
      <c r="O13" s="344">
        <v>93</v>
      </c>
      <c r="P13" s="337">
        <v>41894</v>
      </c>
      <c r="Q13" s="344">
        <v>93</v>
      </c>
      <c r="R13" s="345">
        <v>5324</v>
      </c>
      <c r="S13" s="344">
        <v>93</v>
      </c>
      <c r="T13" s="353">
        <v>21424</v>
      </c>
      <c r="U13" s="344">
        <v>93</v>
      </c>
      <c r="V13" s="338">
        <v>74</v>
      </c>
      <c r="W13" s="339">
        <v>219</v>
      </c>
      <c r="X13" s="339">
        <v>710</v>
      </c>
      <c r="Y13" s="340">
        <v>146</v>
      </c>
      <c r="Z13" s="358">
        <v>448</v>
      </c>
      <c r="AA13" s="334">
        <v>1450</v>
      </c>
      <c r="AB13" s="342">
        <v>1578</v>
      </c>
      <c r="AC13" s="344">
        <v>8</v>
      </c>
    </row>
    <row r="14" spans="1:29" ht="15.75">
      <c r="A14" s="332">
        <v>92</v>
      </c>
      <c r="B14" s="333">
        <v>1176</v>
      </c>
      <c r="C14" s="332">
        <v>92</v>
      </c>
      <c r="D14" s="334">
        <v>2389</v>
      </c>
      <c r="E14" s="332">
        <v>92</v>
      </c>
      <c r="F14" s="334">
        <v>4260</v>
      </c>
      <c r="G14" s="332">
        <v>92</v>
      </c>
      <c r="H14" s="334">
        <v>5534</v>
      </c>
      <c r="I14" s="332">
        <v>92</v>
      </c>
      <c r="J14" s="334">
        <v>1402</v>
      </c>
      <c r="K14" s="332">
        <v>92</v>
      </c>
      <c r="L14" s="335">
        <v>4194</v>
      </c>
      <c r="M14" s="332">
        <v>92</v>
      </c>
      <c r="N14" s="336">
        <v>20654</v>
      </c>
      <c r="O14" s="332">
        <v>92</v>
      </c>
      <c r="P14" s="337">
        <v>41954</v>
      </c>
      <c r="Q14" s="332">
        <v>92</v>
      </c>
      <c r="R14" s="333">
        <v>5334</v>
      </c>
      <c r="S14" s="332">
        <v>92</v>
      </c>
      <c r="T14" s="343">
        <v>21454</v>
      </c>
      <c r="U14" s="332">
        <v>92</v>
      </c>
      <c r="V14" s="348">
        <v>76</v>
      </c>
      <c r="W14" s="349">
        <v>227</v>
      </c>
      <c r="X14" s="349">
        <v>720</v>
      </c>
      <c r="Y14" s="350">
        <v>150</v>
      </c>
      <c r="Z14" s="359">
        <v>464</v>
      </c>
      <c r="AA14" s="346">
        <v>1500</v>
      </c>
      <c r="AB14" s="352">
        <v>1630</v>
      </c>
      <c r="AC14" s="332">
        <v>9</v>
      </c>
    </row>
    <row r="15" spans="1:29" ht="15.75">
      <c r="A15" s="344">
        <v>91</v>
      </c>
      <c r="B15" s="345">
        <v>1178</v>
      </c>
      <c r="C15" s="344">
        <v>91</v>
      </c>
      <c r="D15" s="346">
        <v>2394</v>
      </c>
      <c r="E15" s="344">
        <v>91</v>
      </c>
      <c r="F15" s="346">
        <v>4280</v>
      </c>
      <c r="G15" s="344">
        <v>91</v>
      </c>
      <c r="H15" s="346">
        <v>5544</v>
      </c>
      <c r="I15" s="344">
        <v>91</v>
      </c>
      <c r="J15" s="346">
        <v>1406</v>
      </c>
      <c r="K15" s="344">
        <v>91</v>
      </c>
      <c r="L15" s="347">
        <v>4204</v>
      </c>
      <c r="M15" s="344">
        <v>91</v>
      </c>
      <c r="N15" s="336">
        <v>20684</v>
      </c>
      <c r="O15" s="344">
        <v>91</v>
      </c>
      <c r="P15" s="337">
        <v>42014</v>
      </c>
      <c r="Q15" s="344">
        <v>91</v>
      </c>
      <c r="R15" s="345">
        <v>5344</v>
      </c>
      <c r="S15" s="344">
        <v>91</v>
      </c>
      <c r="T15" s="353">
        <v>21484</v>
      </c>
      <c r="U15" s="344">
        <v>91</v>
      </c>
      <c r="V15" s="338">
        <v>78</v>
      </c>
      <c r="W15" s="339">
        <v>235</v>
      </c>
      <c r="X15" s="339">
        <v>730</v>
      </c>
      <c r="Y15" s="340">
        <v>154</v>
      </c>
      <c r="Z15" s="358">
        <v>480</v>
      </c>
      <c r="AA15" s="334">
        <v>1550</v>
      </c>
      <c r="AB15" s="342">
        <v>1684</v>
      </c>
      <c r="AC15" s="344">
        <v>10</v>
      </c>
    </row>
    <row r="16" spans="1:29" ht="15.75">
      <c r="A16" s="332">
        <v>90</v>
      </c>
      <c r="B16" s="333">
        <v>1180</v>
      </c>
      <c r="C16" s="332">
        <v>90</v>
      </c>
      <c r="D16" s="334">
        <v>2399</v>
      </c>
      <c r="E16" s="332">
        <v>90</v>
      </c>
      <c r="F16" s="334">
        <v>4300</v>
      </c>
      <c r="G16" s="332">
        <v>90</v>
      </c>
      <c r="H16" s="334">
        <v>5554</v>
      </c>
      <c r="I16" s="332">
        <v>90</v>
      </c>
      <c r="J16" s="334">
        <v>1410</v>
      </c>
      <c r="K16" s="332">
        <v>90</v>
      </c>
      <c r="L16" s="335">
        <v>4214</v>
      </c>
      <c r="M16" s="332">
        <v>90</v>
      </c>
      <c r="N16" s="336">
        <v>20714</v>
      </c>
      <c r="O16" s="332">
        <v>90</v>
      </c>
      <c r="P16" s="337">
        <v>42084</v>
      </c>
      <c r="Q16" s="332">
        <v>90</v>
      </c>
      <c r="R16" s="333">
        <v>5354</v>
      </c>
      <c r="S16" s="332">
        <v>90</v>
      </c>
      <c r="T16" s="343">
        <v>21514</v>
      </c>
      <c r="U16" s="332">
        <v>90</v>
      </c>
      <c r="V16" s="348">
        <v>80</v>
      </c>
      <c r="W16" s="349">
        <v>243</v>
      </c>
      <c r="X16" s="349">
        <v>740</v>
      </c>
      <c r="Y16" s="350">
        <v>158</v>
      </c>
      <c r="Z16" s="359">
        <v>496</v>
      </c>
      <c r="AA16" s="346">
        <v>1600</v>
      </c>
      <c r="AB16" s="352">
        <v>1738</v>
      </c>
      <c r="AC16" s="332">
        <v>11</v>
      </c>
    </row>
    <row r="17" spans="1:29" ht="15.75">
      <c r="A17" s="344">
        <v>89</v>
      </c>
      <c r="B17" s="345">
        <v>1182</v>
      </c>
      <c r="C17" s="344">
        <v>89</v>
      </c>
      <c r="D17" s="346">
        <v>2404</v>
      </c>
      <c r="E17" s="344">
        <v>89</v>
      </c>
      <c r="F17" s="346">
        <v>4320</v>
      </c>
      <c r="G17" s="344">
        <v>89</v>
      </c>
      <c r="H17" s="346">
        <v>5564</v>
      </c>
      <c r="I17" s="344">
        <v>89</v>
      </c>
      <c r="J17" s="346">
        <v>1414</v>
      </c>
      <c r="K17" s="344">
        <v>89</v>
      </c>
      <c r="L17" s="347">
        <v>4224</v>
      </c>
      <c r="M17" s="344">
        <v>89</v>
      </c>
      <c r="N17" s="336">
        <v>20744</v>
      </c>
      <c r="O17" s="344">
        <v>89</v>
      </c>
      <c r="P17" s="337">
        <v>42154</v>
      </c>
      <c r="Q17" s="344">
        <v>89</v>
      </c>
      <c r="R17" s="345">
        <v>5364</v>
      </c>
      <c r="S17" s="344">
        <v>89</v>
      </c>
      <c r="T17" s="353">
        <v>21544</v>
      </c>
      <c r="U17" s="344">
        <v>89</v>
      </c>
      <c r="V17" s="338">
        <v>82</v>
      </c>
      <c r="W17" s="339">
        <v>251</v>
      </c>
      <c r="X17" s="339">
        <v>750</v>
      </c>
      <c r="Y17" s="340">
        <v>161</v>
      </c>
      <c r="Z17" s="358">
        <v>512</v>
      </c>
      <c r="AA17" s="334">
        <v>1650</v>
      </c>
      <c r="AB17" s="342">
        <v>1790</v>
      </c>
      <c r="AC17" s="344">
        <v>12</v>
      </c>
    </row>
    <row r="18" spans="1:29" ht="15.75">
      <c r="A18" s="332">
        <v>88</v>
      </c>
      <c r="B18" s="333">
        <v>1184</v>
      </c>
      <c r="C18" s="332">
        <v>88</v>
      </c>
      <c r="D18" s="334">
        <v>2409</v>
      </c>
      <c r="E18" s="332">
        <v>88</v>
      </c>
      <c r="F18" s="334">
        <v>4340</v>
      </c>
      <c r="G18" s="332">
        <v>88</v>
      </c>
      <c r="H18" s="334">
        <v>5574</v>
      </c>
      <c r="I18" s="332">
        <v>88</v>
      </c>
      <c r="J18" s="334">
        <v>1418</v>
      </c>
      <c r="K18" s="332">
        <v>88</v>
      </c>
      <c r="L18" s="335">
        <v>4234</v>
      </c>
      <c r="M18" s="332">
        <v>88</v>
      </c>
      <c r="N18" s="336">
        <v>20774</v>
      </c>
      <c r="O18" s="332">
        <v>88</v>
      </c>
      <c r="P18" s="337">
        <v>42224</v>
      </c>
      <c r="Q18" s="332">
        <v>88</v>
      </c>
      <c r="R18" s="333">
        <v>5374</v>
      </c>
      <c r="S18" s="332">
        <v>88</v>
      </c>
      <c r="T18" s="343">
        <v>21574</v>
      </c>
      <c r="U18" s="332">
        <v>88</v>
      </c>
      <c r="V18" s="348">
        <v>84</v>
      </c>
      <c r="W18" s="349">
        <v>259</v>
      </c>
      <c r="X18" s="349">
        <v>760</v>
      </c>
      <c r="Y18" s="350">
        <v>164</v>
      </c>
      <c r="Z18" s="359">
        <v>528</v>
      </c>
      <c r="AA18" s="346">
        <v>1700</v>
      </c>
      <c r="AB18" s="352">
        <v>1842</v>
      </c>
      <c r="AC18" s="332">
        <v>13</v>
      </c>
    </row>
    <row r="19" spans="1:29" ht="15.75">
      <c r="A19" s="344">
        <v>87</v>
      </c>
      <c r="B19" s="345">
        <v>1186</v>
      </c>
      <c r="C19" s="344">
        <v>87</v>
      </c>
      <c r="D19" s="346">
        <v>2414</v>
      </c>
      <c r="E19" s="344">
        <v>87</v>
      </c>
      <c r="F19" s="346">
        <v>4360</v>
      </c>
      <c r="G19" s="344">
        <v>87</v>
      </c>
      <c r="H19" s="346">
        <v>5584</v>
      </c>
      <c r="I19" s="344">
        <v>87</v>
      </c>
      <c r="J19" s="346">
        <v>1422</v>
      </c>
      <c r="K19" s="344">
        <v>87</v>
      </c>
      <c r="L19" s="347">
        <v>4244</v>
      </c>
      <c r="M19" s="344">
        <v>87</v>
      </c>
      <c r="N19" s="336">
        <v>20804</v>
      </c>
      <c r="O19" s="344">
        <v>87</v>
      </c>
      <c r="P19" s="337">
        <v>42294</v>
      </c>
      <c r="Q19" s="344">
        <v>87</v>
      </c>
      <c r="R19" s="345">
        <v>5384</v>
      </c>
      <c r="S19" s="344">
        <v>87</v>
      </c>
      <c r="T19" s="353">
        <v>21604</v>
      </c>
      <c r="U19" s="344">
        <v>87</v>
      </c>
      <c r="V19" s="338">
        <v>86</v>
      </c>
      <c r="W19" s="339">
        <v>267</v>
      </c>
      <c r="X19" s="339">
        <v>770</v>
      </c>
      <c r="Y19" s="340">
        <v>167</v>
      </c>
      <c r="Z19" s="358">
        <v>544</v>
      </c>
      <c r="AA19" s="334">
        <v>1750</v>
      </c>
      <c r="AB19" s="342">
        <v>1894</v>
      </c>
      <c r="AC19" s="344">
        <v>14</v>
      </c>
    </row>
    <row r="20" spans="1:29" ht="15.75">
      <c r="A20" s="332">
        <v>86</v>
      </c>
      <c r="B20" s="333">
        <v>1188</v>
      </c>
      <c r="C20" s="332">
        <v>86</v>
      </c>
      <c r="D20" s="334">
        <v>2419</v>
      </c>
      <c r="E20" s="332">
        <v>86</v>
      </c>
      <c r="F20" s="334">
        <v>4380</v>
      </c>
      <c r="G20" s="332">
        <v>86</v>
      </c>
      <c r="H20" s="334">
        <v>5594</v>
      </c>
      <c r="I20" s="332">
        <v>86</v>
      </c>
      <c r="J20" s="334">
        <v>1426</v>
      </c>
      <c r="K20" s="332">
        <v>86</v>
      </c>
      <c r="L20" s="335">
        <v>4254</v>
      </c>
      <c r="M20" s="332">
        <v>86</v>
      </c>
      <c r="N20" s="336">
        <v>20834</v>
      </c>
      <c r="O20" s="332">
        <v>86</v>
      </c>
      <c r="P20" s="337">
        <v>42364</v>
      </c>
      <c r="Q20" s="332">
        <v>86</v>
      </c>
      <c r="R20" s="333">
        <v>5394</v>
      </c>
      <c r="S20" s="332">
        <v>86</v>
      </c>
      <c r="T20" s="343">
        <v>21644</v>
      </c>
      <c r="U20" s="332">
        <v>86</v>
      </c>
      <c r="V20" s="348">
        <v>88</v>
      </c>
      <c r="W20" s="349">
        <v>275</v>
      </c>
      <c r="X20" s="349">
        <v>780</v>
      </c>
      <c r="Y20" s="350">
        <v>170</v>
      </c>
      <c r="Z20" s="359">
        <v>560</v>
      </c>
      <c r="AA20" s="346">
        <v>1800</v>
      </c>
      <c r="AB20" s="352">
        <v>1946</v>
      </c>
      <c r="AC20" s="332">
        <v>15</v>
      </c>
    </row>
    <row r="21" spans="1:29" ht="15.75">
      <c r="A21" s="344">
        <v>85</v>
      </c>
      <c r="B21" s="345">
        <v>1190</v>
      </c>
      <c r="C21" s="344">
        <v>85</v>
      </c>
      <c r="D21" s="346">
        <v>2424</v>
      </c>
      <c r="E21" s="344">
        <v>85</v>
      </c>
      <c r="F21" s="346">
        <v>4400</v>
      </c>
      <c r="G21" s="344">
        <v>85</v>
      </c>
      <c r="H21" s="346">
        <v>5604</v>
      </c>
      <c r="I21" s="344">
        <v>85</v>
      </c>
      <c r="J21" s="346">
        <v>1430</v>
      </c>
      <c r="K21" s="344">
        <v>85</v>
      </c>
      <c r="L21" s="347">
        <v>4264</v>
      </c>
      <c r="M21" s="344">
        <v>85</v>
      </c>
      <c r="N21" s="336">
        <v>20864</v>
      </c>
      <c r="O21" s="344">
        <v>85</v>
      </c>
      <c r="P21" s="337">
        <v>42434</v>
      </c>
      <c r="Q21" s="344">
        <v>85</v>
      </c>
      <c r="R21" s="345">
        <v>5404</v>
      </c>
      <c r="S21" s="344">
        <v>85</v>
      </c>
      <c r="T21" s="353">
        <v>21674</v>
      </c>
      <c r="U21" s="344">
        <v>85</v>
      </c>
      <c r="V21" s="338">
        <v>90</v>
      </c>
      <c r="W21" s="339">
        <v>281</v>
      </c>
      <c r="X21" s="339">
        <v>789</v>
      </c>
      <c r="Y21" s="340">
        <v>173</v>
      </c>
      <c r="Z21" s="358">
        <v>576</v>
      </c>
      <c r="AA21" s="334">
        <v>1850</v>
      </c>
      <c r="AB21" s="342">
        <v>1998</v>
      </c>
      <c r="AC21" s="344">
        <v>16</v>
      </c>
    </row>
    <row r="22" spans="1:29" ht="15.75">
      <c r="A22" s="332">
        <v>84</v>
      </c>
      <c r="B22" s="333">
        <v>1192</v>
      </c>
      <c r="C22" s="332">
        <v>84</v>
      </c>
      <c r="D22" s="334">
        <v>2429</v>
      </c>
      <c r="E22" s="332">
        <v>84</v>
      </c>
      <c r="F22" s="334">
        <v>4420</v>
      </c>
      <c r="G22" s="332">
        <v>84</v>
      </c>
      <c r="H22" s="334">
        <v>5624</v>
      </c>
      <c r="I22" s="332">
        <v>84</v>
      </c>
      <c r="J22" s="334">
        <v>1435</v>
      </c>
      <c r="K22" s="332">
        <v>84</v>
      </c>
      <c r="L22" s="335">
        <v>4274</v>
      </c>
      <c r="M22" s="332">
        <v>84</v>
      </c>
      <c r="N22" s="336">
        <v>20894</v>
      </c>
      <c r="O22" s="332">
        <v>84</v>
      </c>
      <c r="P22" s="337">
        <v>42504</v>
      </c>
      <c r="Q22" s="332">
        <v>84</v>
      </c>
      <c r="R22" s="333">
        <v>5424</v>
      </c>
      <c r="S22" s="332">
        <v>84</v>
      </c>
      <c r="T22" s="343">
        <v>21704</v>
      </c>
      <c r="U22" s="332">
        <v>84</v>
      </c>
      <c r="V22" s="348">
        <v>92</v>
      </c>
      <c r="W22" s="349">
        <v>287</v>
      </c>
      <c r="X22" s="349">
        <v>798</v>
      </c>
      <c r="Y22" s="350">
        <v>176</v>
      </c>
      <c r="Z22" s="359">
        <v>592</v>
      </c>
      <c r="AA22" s="346">
        <v>1900</v>
      </c>
      <c r="AB22" s="352">
        <v>2050</v>
      </c>
      <c r="AC22" s="332">
        <v>17</v>
      </c>
    </row>
    <row r="23" spans="1:29" ht="15.75">
      <c r="A23" s="344">
        <v>83</v>
      </c>
      <c r="B23" s="345">
        <v>1194</v>
      </c>
      <c r="C23" s="344">
        <v>83</v>
      </c>
      <c r="D23" s="346">
        <v>2434</v>
      </c>
      <c r="E23" s="344">
        <v>83</v>
      </c>
      <c r="F23" s="346">
        <v>4440</v>
      </c>
      <c r="G23" s="344">
        <v>83</v>
      </c>
      <c r="H23" s="346">
        <v>5644</v>
      </c>
      <c r="I23" s="344">
        <v>83</v>
      </c>
      <c r="J23" s="346">
        <v>1440</v>
      </c>
      <c r="K23" s="344">
        <v>83</v>
      </c>
      <c r="L23" s="347">
        <v>4284</v>
      </c>
      <c r="M23" s="344">
        <v>83</v>
      </c>
      <c r="N23" s="336">
        <v>20924</v>
      </c>
      <c r="O23" s="344">
        <v>83</v>
      </c>
      <c r="P23" s="337">
        <v>42574</v>
      </c>
      <c r="Q23" s="344">
        <v>83</v>
      </c>
      <c r="R23" s="345">
        <v>5444</v>
      </c>
      <c r="S23" s="344">
        <v>83</v>
      </c>
      <c r="T23" s="353">
        <v>21734</v>
      </c>
      <c r="U23" s="344">
        <v>83</v>
      </c>
      <c r="V23" s="338">
        <v>94</v>
      </c>
      <c r="W23" s="339">
        <v>293</v>
      </c>
      <c r="X23" s="339">
        <v>807</v>
      </c>
      <c r="Y23" s="340">
        <v>179</v>
      </c>
      <c r="Z23" s="358">
        <v>608</v>
      </c>
      <c r="AA23" s="334">
        <v>1950</v>
      </c>
      <c r="AB23" s="342">
        <v>2100</v>
      </c>
      <c r="AC23" s="344">
        <v>18</v>
      </c>
    </row>
    <row r="24" spans="1:29" ht="15.75">
      <c r="A24" s="332">
        <v>82</v>
      </c>
      <c r="B24" s="333">
        <v>1196</v>
      </c>
      <c r="C24" s="332">
        <v>82</v>
      </c>
      <c r="D24" s="334">
        <v>2439</v>
      </c>
      <c r="E24" s="332">
        <v>82</v>
      </c>
      <c r="F24" s="334">
        <v>4460</v>
      </c>
      <c r="G24" s="332">
        <v>82</v>
      </c>
      <c r="H24" s="334">
        <v>5664</v>
      </c>
      <c r="I24" s="332">
        <v>82</v>
      </c>
      <c r="J24" s="334">
        <v>1445</v>
      </c>
      <c r="K24" s="332">
        <v>82</v>
      </c>
      <c r="L24" s="335">
        <v>4294</v>
      </c>
      <c r="M24" s="332">
        <v>82</v>
      </c>
      <c r="N24" s="336">
        <v>20954</v>
      </c>
      <c r="O24" s="332">
        <v>82</v>
      </c>
      <c r="P24" s="337">
        <v>42654</v>
      </c>
      <c r="Q24" s="332">
        <v>82</v>
      </c>
      <c r="R24" s="333">
        <v>5464</v>
      </c>
      <c r="S24" s="332">
        <v>82</v>
      </c>
      <c r="T24" s="343">
        <v>21764</v>
      </c>
      <c r="U24" s="332">
        <v>82</v>
      </c>
      <c r="V24" s="348">
        <v>96</v>
      </c>
      <c r="W24" s="349">
        <v>299</v>
      </c>
      <c r="X24" s="349">
        <v>816</v>
      </c>
      <c r="Y24" s="350">
        <v>182</v>
      </c>
      <c r="Z24" s="359">
        <v>624</v>
      </c>
      <c r="AA24" s="346">
        <v>2000</v>
      </c>
      <c r="AB24" s="352">
        <v>2150</v>
      </c>
      <c r="AC24" s="332">
        <v>19</v>
      </c>
    </row>
    <row r="25" spans="1:29" ht="15.75">
      <c r="A25" s="344">
        <v>81</v>
      </c>
      <c r="B25" s="345">
        <v>1198</v>
      </c>
      <c r="C25" s="344">
        <v>81</v>
      </c>
      <c r="D25" s="346">
        <v>2444</v>
      </c>
      <c r="E25" s="344">
        <v>81</v>
      </c>
      <c r="F25" s="346">
        <v>4480</v>
      </c>
      <c r="G25" s="344">
        <v>81</v>
      </c>
      <c r="H25" s="346">
        <v>5684</v>
      </c>
      <c r="I25" s="344">
        <v>81</v>
      </c>
      <c r="J25" s="346">
        <v>1450</v>
      </c>
      <c r="K25" s="344">
        <v>81</v>
      </c>
      <c r="L25" s="347">
        <v>4304</v>
      </c>
      <c r="M25" s="344">
        <v>81</v>
      </c>
      <c r="N25" s="336">
        <v>20984</v>
      </c>
      <c r="O25" s="344">
        <v>81</v>
      </c>
      <c r="P25" s="337">
        <v>42734</v>
      </c>
      <c r="Q25" s="344">
        <v>81</v>
      </c>
      <c r="R25" s="345">
        <v>5484</v>
      </c>
      <c r="S25" s="344">
        <v>81</v>
      </c>
      <c r="T25" s="353">
        <v>21804</v>
      </c>
      <c r="U25" s="344">
        <v>81</v>
      </c>
      <c r="V25" s="338">
        <v>98</v>
      </c>
      <c r="W25" s="339">
        <v>305</v>
      </c>
      <c r="X25" s="339">
        <v>825</v>
      </c>
      <c r="Y25" s="340">
        <v>185</v>
      </c>
      <c r="Z25" s="358">
        <v>640</v>
      </c>
      <c r="AA25" s="334">
        <v>2050</v>
      </c>
      <c r="AB25" s="342">
        <v>2200</v>
      </c>
      <c r="AC25" s="344">
        <v>20</v>
      </c>
    </row>
    <row r="26" spans="1:29" ht="15.75">
      <c r="A26" s="332">
        <v>80</v>
      </c>
      <c r="B26" s="333">
        <v>1200</v>
      </c>
      <c r="C26" s="332">
        <v>80</v>
      </c>
      <c r="D26" s="334">
        <v>2449</v>
      </c>
      <c r="E26" s="332">
        <v>80</v>
      </c>
      <c r="F26" s="334">
        <v>4500</v>
      </c>
      <c r="G26" s="332">
        <v>80</v>
      </c>
      <c r="H26" s="334">
        <v>5704</v>
      </c>
      <c r="I26" s="332">
        <v>80</v>
      </c>
      <c r="J26" s="334">
        <v>1455</v>
      </c>
      <c r="K26" s="332">
        <v>80</v>
      </c>
      <c r="L26" s="335">
        <v>4314</v>
      </c>
      <c r="M26" s="332">
        <v>80</v>
      </c>
      <c r="N26" s="336">
        <v>21014</v>
      </c>
      <c r="O26" s="332">
        <v>80</v>
      </c>
      <c r="P26" s="337">
        <v>42814</v>
      </c>
      <c r="Q26" s="332">
        <v>80</v>
      </c>
      <c r="R26" s="333">
        <v>5504</v>
      </c>
      <c r="S26" s="332">
        <v>80</v>
      </c>
      <c r="T26" s="343">
        <v>21834</v>
      </c>
      <c r="U26" s="332">
        <v>80</v>
      </c>
      <c r="V26" s="348">
        <v>100</v>
      </c>
      <c r="W26" s="349">
        <v>311</v>
      </c>
      <c r="X26" s="349">
        <v>834</v>
      </c>
      <c r="Y26" s="350">
        <v>188</v>
      </c>
      <c r="Z26" s="359">
        <v>656</v>
      </c>
      <c r="AA26" s="346">
        <v>2100</v>
      </c>
      <c r="AB26" s="352">
        <v>2250</v>
      </c>
      <c r="AC26" s="332">
        <v>21</v>
      </c>
    </row>
    <row r="27" spans="1:29" ht="15.75">
      <c r="A27" s="344">
        <v>79</v>
      </c>
      <c r="B27" s="345">
        <v>1202</v>
      </c>
      <c r="C27" s="344">
        <v>79</v>
      </c>
      <c r="D27" s="346">
        <v>2454</v>
      </c>
      <c r="E27" s="344">
        <v>79</v>
      </c>
      <c r="F27" s="346">
        <v>4520</v>
      </c>
      <c r="G27" s="344">
        <v>79</v>
      </c>
      <c r="H27" s="346">
        <v>5724</v>
      </c>
      <c r="I27" s="344">
        <v>79</v>
      </c>
      <c r="J27" s="346">
        <v>1460</v>
      </c>
      <c r="K27" s="344">
        <v>79</v>
      </c>
      <c r="L27" s="347">
        <v>4324</v>
      </c>
      <c r="M27" s="344">
        <v>79</v>
      </c>
      <c r="N27" s="336">
        <v>21044</v>
      </c>
      <c r="O27" s="344">
        <v>79</v>
      </c>
      <c r="P27" s="337">
        <v>42894</v>
      </c>
      <c r="Q27" s="344">
        <v>79</v>
      </c>
      <c r="R27" s="345">
        <v>5524</v>
      </c>
      <c r="S27" s="344">
        <v>79</v>
      </c>
      <c r="T27" s="353">
        <v>21864</v>
      </c>
      <c r="U27" s="344">
        <v>79</v>
      </c>
      <c r="V27" s="338">
        <v>102</v>
      </c>
      <c r="W27" s="339">
        <v>317</v>
      </c>
      <c r="X27" s="339">
        <v>843</v>
      </c>
      <c r="Y27" s="340">
        <v>191</v>
      </c>
      <c r="Z27" s="358">
        <v>672</v>
      </c>
      <c r="AA27" s="334">
        <v>2150</v>
      </c>
      <c r="AB27" s="342">
        <v>2300</v>
      </c>
      <c r="AC27" s="344">
        <v>22</v>
      </c>
    </row>
    <row r="28" spans="1:29" ht="15.75">
      <c r="A28" s="332">
        <v>78</v>
      </c>
      <c r="B28" s="333">
        <v>1204</v>
      </c>
      <c r="C28" s="332">
        <v>78</v>
      </c>
      <c r="D28" s="334">
        <v>2459</v>
      </c>
      <c r="E28" s="332">
        <v>78</v>
      </c>
      <c r="F28" s="334">
        <v>4540</v>
      </c>
      <c r="G28" s="332">
        <v>78</v>
      </c>
      <c r="H28" s="334">
        <v>5744</v>
      </c>
      <c r="I28" s="332">
        <v>78</v>
      </c>
      <c r="J28" s="334">
        <v>1465</v>
      </c>
      <c r="K28" s="332">
        <v>78</v>
      </c>
      <c r="L28" s="335">
        <v>4334</v>
      </c>
      <c r="M28" s="332">
        <v>78</v>
      </c>
      <c r="N28" s="336">
        <v>21074</v>
      </c>
      <c r="O28" s="332">
        <v>78</v>
      </c>
      <c r="P28" s="337">
        <v>42974</v>
      </c>
      <c r="Q28" s="332">
        <v>78</v>
      </c>
      <c r="R28" s="333">
        <v>5544</v>
      </c>
      <c r="S28" s="332">
        <v>78</v>
      </c>
      <c r="T28" s="343">
        <v>21904</v>
      </c>
      <c r="U28" s="332">
        <v>78</v>
      </c>
      <c r="V28" s="348">
        <v>104</v>
      </c>
      <c r="W28" s="349">
        <v>323</v>
      </c>
      <c r="X28" s="349">
        <v>852</v>
      </c>
      <c r="Y28" s="350">
        <v>194</v>
      </c>
      <c r="Z28" s="359">
        <v>688</v>
      </c>
      <c r="AA28" s="346">
        <v>2200</v>
      </c>
      <c r="AB28" s="352">
        <v>2350</v>
      </c>
      <c r="AC28" s="332">
        <v>23</v>
      </c>
    </row>
    <row r="29" spans="1:29" ht="15.75">
      <c r="A29" s="344">
        <v>77</v>
      </c>
      <c r="B29" s="345">
        <v>1206</v>
      </c>
      <c r="C29" s="344">
        <v>77</v>
      </c>
      <c r="D29" s="346">
        <v>2464</v>
      </c>
      <c r="E29" s="344">
        <v>77</v>
      </c>
      <c r="F29" s="346">
        <v>4560</v>
      </c>
      <c r="G29" s="344">
        <v>77</v>
      </c>
      <c r="H29" s="346">
        <v>5764</v>
      </c>
      <c r="I29" s="344">
        <v>77</v>
      </c>
      <c r="J29" s="346">
        <v>1470</v>
      </c>
      <c r="K29" s="344">
        <v>77</v>
      </c>
      <c r="L29" s="347">
        <v>4344</v>
      </c>
      <c r="M29" s="344">
        <v>77</v>
      </c>
      <c r="N29" s="336">
        <v>21104</v>
      </c>
      <c r="O29" s="344">
        <v>77</v>
      </c>
      <c r="P29" s="337">
        <v>43054</v>
      </c>
      <c r="Q29" s="344">
        <v>77</v>
      </c>
      <c r="R29" s="345">
        <v>5564</v>
      </c>
      <c r="S29" s="344">
        <v>77</v>
      </c>
      <c r="T29" s="353">
        <v>21944</v>
      </c>
      <c r="U29" s="344">
        <v>77</v>
      </c>
      <c r="V29" s="338">
        <v>106</v>
      </c>
      <c r="W29" s="339">
        <v>329</v>
      </c>
      <c r="X29" s="339">
        <v>861</v>
      </c>
      <c r="Y29" s="340">
        <v>197</v>
      </c>
      <c r="Z29" s="358">
        <v>704</v>
      </c>
      <c r="AA29" s="334">
        <v>2250</v>
      </c>
      <c r="AB29" s="342">
        <v>2400</v>
      </c>
      <c r="AC29" s="344">
        <v>24</v>
      </c>
    </row>
    <row r="30" spans="1:29" ht="15.75">
      <c r="A30" s="332">
        <v>76</v>
      </c>
      <c r="B30" s="333">
        <v>1208</v>
      </c>
      <c r="C30" s="332">
        <v>76</v>
      </c>
      <c r="D30" s="334">
        <v>2469</v>
      </c>
      <c r="E30" s="332">
        <v>76</v>
      </c>
      <c r="F30" s="334">
        <v>4580</v>
      </c>
      <c r="G30" s="332">
        <v>76</v>
      </c>
      <c r="H30" s="334">
        <v>5784</v>
      </c>
      <c r="I30" s="332">
        <v>76</v>
      </c>
      <c r="J30" s="334">
        <v>1475</v>
      </c>
      <c r="K30" s="332">
        <v>76</v>
      </c>
      <c r="L30" s="335">
        <v>4354</v>
      </c>
      <c r="M30" s="332">
        <v>76</v>
      </c>
      <c r="N30" s="336">
        <v>21134</v>
      </c>
      <c r="O30" s="332">
        <v>76</v>
      </c>
      <c r="P30" s="337">
        <v>43134</v>
      </c>
      <c r="Q30" s="332">
        <v>76</v>
      </c>
      <c r="R30" s="333">
        <v>5584</v>
      </c>
      <c r="S30" s="332">
        <v>76</v>
      </c>
      <c r="T30" s="343">
        <v>21984</v>
      </c>
      <c r="U30" s="332">
        <v>76</v>
      </c>
      <c r="V30" s="348">
        <v>108</v>
      </c>
      <c r="W30" s="349">
        <v>335</v>
      </c>
      <c r="X30" s="349">
        <v>870</v>
      </c>
      <c r="Y30" s="350">
        <v>200</v>
      </c>
      <c r="Z30" s="359">
        <v>720</v>
      </c>
      <c r="AA30" s="346">
        <v>2300</v>
      </c>
      <c r="AB30" s="352">
        <v>2450</v>
      </c>
      <c r="AC30" s="332">
        <v>25</v>
      </c>
    </row>
    <row r="31" spans="1:29" ht="15.75">
      <c r="A31" s="344">
        <v>75</v>
      </c>
      <c r="B31" s="345">
        <v>1210</v>
      </c>
      <c r="C31" s="344">
        <v>75</v>
      </c>
      <c r="D31" s="346">
        <v>2474</v>
      </c>
      <c r="E31" s="344">
        <v>75</v>
      </c>
      <c r="F31" s="346">
        <v>4600</v>
      </c>
      <c r="G31" s="344">
        <v>75</v>
      </c>
      <c r="H31" s="346">
        <v>5804</v>
      </c>
      <c r="I31" s="344">
        <v>75</v>
      </c>
      <c r="J31" s="346">
        <v>1480</v>
      </c>
      <c r="K31" s="344">
        <v>75</v>
      </c>
      <c r="L31" s="347">
        <v>4364</v>
      </c>
      <c r="M31" s="344">
        <v>75</v>
      </c>
      <c r="N31" s="336">
        <v>21164</v>
      </c>
      <c r="O31" s="344">
        <v>75</v>
      </c>
      <c r="P31" s="337">
        <v>43214</v>
      </c>
      <c r="Q31" s="344">
        <v>75</v>
      </c>
      <c r="R31" s="345">
        <v>5604</v>
      </c>
      <c r="S31" s="344">
        <v>75</v>
      </c>
      <c r="T31" s="353">
        <v>22024</v>
      </c>
      <c r="U31" s="344">
        <v>75</v>
      </c>
      <c r="V31" s="338">
        <v>110</v>
      </c>
      <c r="W31" s="339">
        <v>341</v>
      </c>
      <c r="X31" s="339">
        <v>878</v>
      </c>
      <c r="Y31" s="340">
        <v>203</v>
      </c>
      <c r="Z31" s="358">
        <v>736</v>
      </c>
      <c r="AA31" s="334">
        <v>2346</v>
      </c>
      <c r="AB31" s="342">
        <v>2498</v>
      </c>
      <c r="AC31" s="344">
        <v>26</v>
      </c>
    </row>
    <row r="32" spans="1:29" ht="15.75">
      <c r="A32" s="332">
        <v>74</v>
      </c>
      <c r="B32" s="333">
        <v>1213</v>
      </c>
      <c r="C32" s="332">
        <v>74</v>
      </c>
      <c r="D32" s="334">
        <v>2479</v>
      </c>
      <c r="E32" s="332">
        <v>74</v>
      </c>
      <c r="F32" s="334">
        <v>4620</v>
      </c>
      <c r="G32" s="332">
        <v>74</v>
      </c>
      <c r="H32" s="334">
        <v>5824</v>
      </c>
      <c r="I32" s="332">
        <v>74</v>
      </c>
      <c r="J32" s="334">
        <v>1485</v>
      </c>
      <c r="K32" s="332">
        <v>74</v>
      </c>
      <c r="L32" s="335">
        <v>4374</v>
      </c>
      <c r="M32" s="332">
        <v>74</v>
      </c>
      <c r="N32" s="336">
        <v>21204</v>
      </c>
      <c r="O32" s="332">
        <v>74</v>
      </c>
      <c r="P32" s="337">
        <v>43314</v>
      </c>
      <c r="Q32" s="332">
        <v>74</v>
      </c>
      <c r="R32" s="333">
        <v>5624</v>
      </c>
      <c r="S32" s="332">
        <v>74</v>
      </c>
      <c r="T32" s="343">
        <v>22064</v>
      </c>
      <c r="U32" s="332">
        <v>74</v>
      </c>
      <c r="V32" s="348">
        <v>112</v>
      </c>
      <c r="W32" s="349">
        <v>347</v>
      </c>
      <c r="X32" s="349">
        <v>886</v>
      </c>
      <c r="Y32" s="350">
        <v>206</v>
      </c>
      <c r="Z32" s="359">
        <v>752</v>
      </c>
      <c r="AA32" s="346">
        <v>2392</v>
      </c>
      <c r="AB32" s="352">
        <v>2546</v>
      </c>
      <c r="AC32" s="332">
        <v>27</v>
      </c>
    </row>
    <row r="33" spans="1:29" ht="15.75">
      <c r="A33" s="344">
        <v>73</v>
      </c>
      <c r="B33" s="345">
        <v>1216</v>
      </c>
      <c r="C33" s="344">
        <v>73</v>
      </c>
      <c r="D33" s="346">
        <v>2484</v>
      </c>
      <c r="E33" s="344">
        <v>73</v>
      </c>
      <c r="F33" s="346">
        <v>4640</v>
      </c>
      <c r="G33" s="344">
        <v>73</v>
      </c>
      <c r="H33" s="346">
        <v>5844</v>
      </c>
      <c r="I33" s="344">
        <v>73</v>
      </c>
      <c r="J33" s="346">
        <v>1490</v>
      </c>
      <c r="K33" s="344">
        <v>73</v>
      </c>
      <c r="L33" s="347">
        <v>4384</v>
      </c>
      <c r="M33" s="344">
        <v>73</v>
      </c>
      <c r="N33" s="336">
        <v>21244</v>
      </c>
      <c r="O33" s="344">
        <v>73</v>
      </c>
      <c r="P33" s="337">
        <v>43414</v>
      </c>
      <c r="Q33" s="344">
        <v>73</v>
      </c>
      <c r="R33" s="345">
        <v>5644</v>
      </c>
      <c r="S33" s="344">
        <v>73</v>
      </c>
      <c r="T33" s="353">
        <v>22104</v>
      </c>
      <c r="U33" s="344">
        <v>73</v>
      </c>
      <c r="V33" s="338">
        <v>114</v>
      </c>
      <c r="W33" s="339">
        <v>353</v>
      </c>
      <c r="X33" s="339">
        <v>894</v>
      </c>
      <c r="Y33" s="340">
        <v>209</v>
      </c>
      <c r="Z33" s="358">
        <v>768</v>
      </c>
      <c r="AA33" s="334">
        <v>2438</v>
      </c>
      <c r="AB33" s="342">
        <v>2594</v>
      </c>
      <c r="AC33" s="344">
        <v>28</v>
      </c>
    </row>
    <row r="34" spans="1:29" ht="15.75">
      <c r="A34" s="332">
        <v>72</v>
      </c>
      <c r="B34" s="333">
        <v>1219</v>
      </c>
      <c r="C34" s="332">
        <v>72</v>
      </c>
      <c r="D34" s="334">
        <v>2490</v>
      </c>
      <c r="E34" s="332">
        <v>72</v>
      </c>
      <c r="F34" s="334">
        <v>4660</v>
      </c>
      <c r="G34" s="332">
        <v>72</v>
      </c>
      <c r="H34" s="334">
        <v>5864</v>
      </c>
      <c r="I34" s="332">
        <v>72</v>
      </c>
      <c r="J34" s="334">
        <v>1495</v>
      </c>
      <c r="K34" s="332">
        <v>72</v>
      </c>
      <c r="L34" s="335">
        <v>4394</v>
      </c>
      <c r="M34" s="332">
        <v>72</v>
      </c>
      <c r="N34" s="336">
        <v>21284</v>
      </c>
      <c r="O34" s="332">
        <v>72</v>
      </c>
      <c r="P34" s="337">
        <v>43514</v>
      </c>
      <c r="Q34" s="332">
        <v>72</v>
      </c>
      <c r="R34" s="333">
        <v>5664</v>
      </c>
      <c r="S34" s="332">
        <v>72</v>
      </c>
      <c r="T34" s="343">
        <v>22144</v>
      </c>
      <c r="U34" s="332">
        <v>72</v>
      </c>
      <c r="V34" s="348">
        <v>116</v>
      </c>
      <c r="W34" s="349">
        <v>359</v>
      </c>
      <c r="X34" s="349">
        <v>902</v>
      </c>
      <c r="Y34" s="350">
        <v>212</v>
      </c>
      <c r="Z34" s="359">
        <v>784</v>
      </c>
      <c r="AA34" s="346">
        <v>2484</v>
      </c>
      <c r="AB34" s="352">
        <v>2642</v>
      </c>
      <c r="AC34" s="332">
        <v>29</v>
      </c>
    </row>
    <row r="35" spans="1:29" ht="15.75">
      <c r="A35" s="344">
        <v>71</v>
      </c>
      <c r="B35" s="345">
        <v>1222</v>
      </c>
      <c r="C35" s="344">
        <v>71</v>
      </c>
      <c r="D35" s="346">
        <v>2500</v>
      </c>
      <c r="E35" s="344">
        <v>71</v>
      </c>
      <c r="F35" s="346">
        <v>4680</v>
      </c>
      <c r="G35" s="344">
        <v>71</v>
      </c>
      <c r="H35" s="346">
        <v>5884</v>
      </c>
      <c r="I35" s="344">
        <v>71</v>
      </c>
      <c r="J35" s="346">
        <v>1500</v>
      </c>
      <c r="K35" s="344">
        <v>71</v>
      </c>
      <c r="L35" s="347">
        <v>4404</v>
      </c>
      <c r="M35" s="344">
        <v>71</v>
      </c>
      <c r="N35" s="336">
        <v>21324</v>
      </c>
      <c r="O35" s="344">
        <v>71</v>
      </c>
      <c r="P35" s="337">
        <v>43614</v>
      </c>
      <c r="Q35" s="344">
        <v>71</v>
      </c>
      <c r="R35" s="345">
        <v>5684</v>
      </c>
      <c r="S35" s="344">
        <v>71</v>
      </c>
      <c r="T35" s="353">
        <v>22184</v>
      </c>
      <c r="U35" s="344">
        <v>71</v>
      </c>
      <c r="V35" s="338">
        <v>118</v>
      </c>
      <c r="W35" s="339">
        <v>365</v>
      </c>
      <c r="X35" s="339">
        <v>910</v>
      </c>
      <c r="Y35" s="340">
        <v>215</v>
      </c>
      <c r="Z35" s="358">
        <v>800</v>
      </c>
      <c r="AA35" s="334">
        <v>2530</v>
      </c>
      <c r="AB35" s="342">
        <v>2690</v>
      </c>
      <c r="AC35" s="344">
        <v>30</v>
      </c>
    </row>
    <row r="36" spans="1:29" ht="15.75">
      <c r="A36" s="332">
        <v>70</v>
      </c>
      <c r="B36" s="333">
        <v>1225</v>
      </c>
      <c r="C36" s="332">
        <v>70</v>
      </c>
      <c r="D36" s="334">
        <v>2510</v>
      </c>
      <c r="E36" s="332">
        <v>70</v>
      </c>
      <c r="F36" s="334">
        <v>4700</v>
      </c>
      <c r="G36" s="332">
        <v>70</v>
      </c>
      <c r="H36" s="334">
        <v>5904</v>
      </c>
      <c r="I36" s="332">
        <v>70</v>
      </c>
      <c r="J36" s="334">
        <v>1505</v>
      </c>
      <c r="K36" s="332">
        <v>70</v>
      </c>
      <c r="L36" s="335">
        <v>4414</v>
      </c>
      <c r="M36" s="332">
        <v>70</v>
      </c>
      <c r="N36" s="336">
        <v>21374</v>
      </c>
      <c r="O36" s="332">
        <v>70</v>
      </c>
      <c r="P36" s="337">
        <v>43714</v>
      </c>
      <c r="Q36" s="332">
        <v>70</v>
      </c>
      <c r="R36" s="333">
        <v>5704</v>
      </c>
      <c r="S36" s="332">
        <v>70</v>
      </c>
      <c r="T36" s="343">
        <v>22224</v>
      </c>
      <c r="U36" s="332">
        <v>70</v>
      </c>
      <c r="V36" s="348">
        <v>120</v>
      </c>
      <c r="W36" s="349">
        <v>371</v>
      </c>
      <c r="X36" s="349">
        <v>918</v>
      </c>
      <c r="Y36" s="350">
        <v>218</v>
      </c>
      <c r="Z36" s="359">
        <v>816</v>
      </c>
      <c r="AA36" s="346">
        <v>2576</v>
      </c>
      <c r="AB36" s="352">
        <v>2738</v>
      </c>
      <c r="AC36" s="332">
        <v>31</v>
      </c>
    </row>
    <row r="37" spans="1:29" ht="15.75">
      <c r="A37" s="344">
        <v>69</v>
      </c>
      <c r="B37" s="345">
        <v>1228</v>
      </c>
      <c r="C37" s="344">
        <v>69</v>
      </c>
      <c r="D37" s="346">
        <v>2520</v>
      </c>
      <c r="E37" s="344">
        <v>69</v>
      </c>
      <c r="F37" s="346">
        <v>4720</v>
      </c>
      <c r="G37" s="344">
        <v>69</v>
      </c>
      <c r="H37" s="346">
        <v>5924</v>
      </c>
      <c r="I37" s="344">
        <v>69</v>
      </c>
      <c r="J37" s="346">
        <v>1510</v>
      </c>
      <c r="K37" s="344">
        <v>69</v>
      </c>
      <c r="L37" s="347">
        <v>4424</v>
      </c>
      <c r="M37" s="344">
        <v>69</v>
      </c>
      <c r="N37" s="336">
        <v>21424</v>
      </c>
      <c r="O37" s="344">
        <v>69</v>
      </c>
      <c r="P37" s="337">
        <v>43834</v>
      </c>
      <c r="Q37" s="344">
        <v>69</v>
      </c>
      <c r="R37" s="345">
        <v>5724</v>
      </c>
      <c r="S37" s="344">
        <v>69</v>
      </c>
      <c r="T37" s="353">
        <v>22264</v>
      </c>
      <c r="U37" s="344">
        <v>69</v>
      </c>
      <c r="V37" s="338">
        <v>122</v>
      </c>
      <c r="W37" s="339">
        <v>377</v>
      </c>
      <c r="X37" s="339">
        <v>926</v>
      </c>
      <c r="Y37" s="340">
        <v>221</v>
      </c>
      <c r="Z37" s="358">
        <v>832</v>
      </c>
      <c r="AA37" s="334">
        <v>2622</v>
      </c>
      <c r="AB37" s="342">
        <v>2786</v>
      </c>
      <c r="AC37" s="344">
        <v>32</v>
      </c>
    </row>
    <row r="38" spans="1:29" ht="15.75">
      <c r="A38" s="332">
        <v>68</v>
      </c>
      <c r="B38" s="333">
        <v>1231</v>
      </c>
      <c r="C38" s="332">
        <v>68</v>
      </c>
      <c r="D38" s="334">
        <v>2530</v>
      </c>
      <c r="E38" s="332">
        <v>68</v>
      </c>
      <c r="F38" s="334">
        <v>4740</v>
      </c>
      <c r="G38" s="332">
        <v>68</v>
      </c>
      <c r="H38" s="334">
        <v>5944</v>
      </c>
      <c r="I38" s="332">
        <v>68</v>
      </c>
      <c r="J38" s="334">
        <v>1515</v>
      </c>
      <c r="K38" s="332">
        <v>68</v>
      </c>
      <c r="L38" s="335">
        <v>4434</v>
      </c>
      <c r="M38" s="332">
        <v>68</v>
      </c>
      <c r="N38" s="336">
        <v>21474</v>
      </c>
      <c r="O38" s="332">
        <v>68</v>
      </c>
      <c r="P38" s="337">
        <v>43954</v>
      </c>
      <c r="Q38" s="332">
        <v>68</v>
      </c>
      <c r="R38" s="333">
        <v>5744</v>
      </c>
      <c r="S38" s="332">
        <v>68</v>
      </c>
      <c r="T38" s="343">
        <v>22304</v>
      </c>
      <c r="U38" s="332">
        <v>68</v>
      </c>
      <c r="V38" s="348">
        <v>123</v>
      </c>
      <c r="W38" s="349">
        <v>382</v>
      </c>
      <c r="X38" s="349">
        <v>934</v>
      </c>
      <c r="Y38" s="350">
        <v>224</v>
      </c>
      <c r="Z38" s="359">
        <v>848</v>
      </c>
      <c r="AA38" s="346">
        <v>2668</v>
      </c>
      <c r="AB38" s="352">
        <v>2834</v>
      </c>
      <c r="AC38" s="332">
        <v>33</v>
      </c>
    </row>
    <row r="39" spans="1:29" ht="15.75">
      <c r="A39" s="344">
        <v>67</v>
      </c>
      <c r="B39" s="345">
        <v>1234</v>
      </c>
      <c r="C39" s="344">
        <v>67</v>
      </c>
      <c r="D39" s="346">
        <v>2540</v>
      </c>
      <c r="E39" s="344">
        <v>67</v>
      </c>
      <c r="F39" s="346">
        <v>4760</v>
      </c>
      <c r="G39" s="344">
        <v>67</v>
      </c>
      <c r="H39" s="346">
        <v>5964</v>
      </c>
      <c r="I39" s="344">
        <v>67</v>
      </c>
      <c r="J39" s="346">
        <v>1520</v>
      </c>
      <c r="K39" s="344">
        <v>67</v>
      </c>
      <c r="L39" s="347">
        <v>4444</v>
      </c>
      <c r="M39" s="344">
        <v>67</v>
      </c>
      <c r="N39" s="336">
        <v>21524</v>
      </c>
      <c r="O39" s="344">
        <v>67</v>
      </c>
      <c r="P39" s="337">
        <v>44074</v>
      </c>
      <c r="Q39" s="344">
        <v>67</v>
      </c>
      <c r="R39" s="345">
        <v>5764</v>
      </c>
      <c r="S39" s="344">
        <v>67</v>
      </c>
      <c r="T39" s="353">
        <v>22344</v>
      </c>
      <c r="U39" s="344">
        <v>67</v>
      </c>
      <c r="V39" s="338">
        <v>124</v>
      </c>
      <c r="W39" s="339">
        <v>387</v>
      </c>
      <c r="X39" s="339">
        <v>942</v>
      </c>
      <c r="Y39" s="340">
        <v>227</v>
      </c>
      <c r="Z39" s="358">
        <v>864</v>
      </c>
      <c r="AA39" s="334">
        <v>2712</v>
      </c>
      <c r="AB39" s="342">
        <v>2880</v>
      </c>
      <c r="AC39" s="344">
        <v>34</v>
      </c>
    </row>
    <row r="40" spans="1:29" ht="15.75">
      <c r="A40" s="332">
        <v>66</v>
      </c>
      <c r="B40" s="333">
        <v>1237</v>
      </c>
      <c r="C40" s="332">
        <v>66</v>
      </c>
      <c r="D40" s="334">
        <v>2550</v>
      </c>
      <c r="E40" s="332">
        <v>66</v>
      </c>
      <c r="F40" s="334">
        <v>4780</v>
      </c>
      <c r="G40" s="332">
        <v>66</v>
      </c>
      <c r="H40" s="334">
        <v>5984</v>
      </c>
      <c r="I40" s="332">
        <v>66</v>
      </c>
      <c r="J40" s="334">
        <v>1525</v>
      </c>
      <c r="K40" s="332">
        <v>66</v>
      </c>
      <c r="L40" s="335">
        <v>4454</v>
      </c>
      <c r="M40" s="332">
        <v>66</v>
      </c>
      <c r="N40" s="336">
        <v>21574</v>
      </c>
      <c r="O40" s="332">
        <v>66</v>
      </c>
      <c r="P40" s="337">
        <v>44194</v>
      </c>
      <c r="Q40" s="332">
        <v>66</v>
      </c>
      <c r="R40" s="333">
        <v>5784</v>
      </c>
      <c r="S40" s="332">
        <v>66</v>
      </c>
      <c r="T40" s="343">
        <v>22384</v>
      </c>
      <c r="U40" s="332">
        <v>66</v>
      </c>
      <c r="V40" s="348">
        <v>125</v>
      </c>
      <c r="W40" s="349">
        <v>392</v>
      </c>
      <c r="X40" s="349">
        <v>950</v>
      </c>
      <c r="Y40" s="350">
        <v>230</v>
      </c>
      <c r="Z40" s="359">
        <v>880</v>
      </c>
      <c r="AA40" s="346">
        <v>2756</v>
      </c>
      <c r="AB40" s="352">
        <v>2926</v>
      </c>
      <c r="AC40" s="332">
        <v>35</v>
      </c>
    </row>
    <row r="41" spans="1:29" ht="15.75">
      <c r="A41" s="344">
        <v>65</v>
      </c>
      <c r="B41" s="345">
        <v>1240</v>
      </c>
      <c r="C41" s="344">
        <v>65</v>
      </c>
      <c r="D41" s="346">
        <v>2560</v>
      </c>
      <c r="E41" s="344">
        <v>65</v>
      </c>
      <c r="F41" s="346">
        <v>4800</v>
      </c>
      <c r="G41" s="344">
        <v>65</v>
      </c>
      <c r="H41" s="354">
        <v>10004</v>
      </c>
      <c r="I41" s="344">
        <v>65</v>
      </c>
      <c r="J41" s="346">
        <v>1530</v>
      </c>
      <c r="K41" s="344">
        <v>65</v>
      </c>
      <c r="L41" s="347">
        <v>4464</v>
      </c>
      <c r="M41" s="344">
        <v>65</v>
      </c>
      <c r="N41" s="336">
        <v>21624</v>
      </c>
      <c r="O41" s="344">
        <v>65</v>
      </c>
      <c r="P41" s="337">
        <v>44314</v>
      </c>
      <c r="Q41" s="344">
        <v>65</v>
      </c>
      <c r="R41" s="345">
        <v>5804</v>
      </c>
      <c r="S41" s="344">
        <v>65</v>
      </c>
      <c r="T41" s="353">
        <v>22424</v>
      </c>
      <c r="U41" s="344">
        <v>65</v>
      </c>
      <c r="V41" s="338">
        <v>126</v>
      </c>
      <c r="W41" s="339">
        <v>397</v>
      </c>
      <c r="X41" s="339">
        <v>958</v>
      </c>
      <c r="Y41" s="340">
        <v>233</v>
      </c>
      <c r="Z41" s="358">
        <v>895</v>
      </c>
      <c r="AA41" s="334">
        <v>2800</v>
      </c>
      <c r="AB41" s="342">
        <v>2972</v>
      </c>
      <c r="AC41" s="344">
        <v>36</v>
      </c>
    </row>
    <row r="42" spans="1:29" ht="15.75">
      <c r="A42" s="332">
        <v>64</v>
      </c>
      <c r="B42" s="333">
        <v>1243</v>
      </c>
      <c r="C42" s="332">
        <v>64</v>
      </c>
      <c r="D42" s="334">
        <v>2570</v>
      </c>
      <c r="E42" s="332">
        <v>64</v>
      </c>
      <c r="F42" s="334">
        <v>4810</v>
      </c>
      <c r="G42" s="332">
        <v>64</v>
      </c>
      <c r="H42" s="355">
        <v>10024</v>
      </c>
      <c r="I42" s="332">
        <v>64</v>
      </c>
      <c r="J42" s="334">
        <v>1535</v>
      </c>
      <c r="K42" s="332">
        <v>64</v>
      </c>
      <c r="L42" s="335">
        <v>4474</v>
      </c>
      <c r="M42" s="332">
        <v>64</v>
      </c>
      <c r="N42" s="336">
        <v>21674</v>
      </c>
      <c r="O42" s="332">
        <v>64</v>
      </c>
      <c r="P42" s="337">
        <v>44434</v>
      </c>
      <c r="Q42" s="332">
        <v>64</v>
      </c>
      <c r="R42" s="333">
        <v>5824</v>
      </c>
      <c r="S42" s="332">
        <v>64</v>
      </c>
      <c r="T42" s="343">
        <v>22464</v>
      </c>
      <c r="U42" s="332">
        <v>64</v>
      </c>
      <c r="V42" s="348">
        <v>127</v>
      </c>
      <c r="W42" s="349">
        <v>402</v>
      </c>
      <c r="X42" s="349">
        <v>966</v>
      </c>
      <c r="Y42" s="350">
        <v>236</v>
      </c>
      <c r="Z42" s="359">
        <v>910</v>
      </c>
      <c r="AA42" s="346">
        <v>2844</v>
      </c>
      <c r="AB42" s="352">
        <v>3018</v>
      </c>
      <c r="AC42" s="332">
        <v>37</v>
      </c>
    </row>
    <row r="43" spans="1:29" ht="15.75">
      <c r="A43" s="344">
        <v>63</v>
      </c>
      <c r="B43" s="345">
        <v>1246</v>
      </c>
      <c r="C43" s="344">
        <v>63</v>
      </c>
      <c r="D43" s="346">
        <v>2580</v>
      </c>
      <c r="E43" s="344">
        <v>63</v>
      </c>
      <c r="F43" s="346">
        <v>4820</v>
      </c>
      <c r="G43" s="344">
        <v>63</v>
      </c>
      <c r="H43" s="354">
        <v>10044</v>
      </c>
      <c r="I43" s="344">
        <v>63</v>
      </c>
      <c r="J43" s="346">
        <v>1540</v>
      </c>
      <c r="K43" s="344">
        <v>63</v>
      </c>
      <c r="L43" s="347">
        <v>4484</v>
      </c>
      <c r="M43" s="344">
        <v>63</v>
      </c>
      <c r="N43" s="336">
        <v>21724</v>
      </c>
      <c r="O43" s="344">
        <v>63</v>
      </c>
      <c r="P43" s="337">
        <v>44554</v>
      </c>
      <c r="Q43" s="344">
        <v>63</v>
      </c>
      <c r="R43" s="345">
        <v>5844</v>
      </c>
      <c r="S43" s="344">
        <v>63</v>
      </c>
      <c r="T43" s="353">
        <v>22504</v>
      </c>
      <c r="U43" s="344">
        <v>63</v>
      </c>
      <c r="V43" s="338">
        <v>128</v>
      </c>
      <c r="W43" s="339">
        <v>407</v>
      </c>
      <c r="X43" s="339">
        <v>974</v>
      </c>
      <c r="Y43" s="340">
        <v>239</v>
      </c>
      <c r="Z43" s="358">
        <v>925</v>
      </c>
      <c r="AA43" s="334">
        <v>2888</v>
      </c>
      <c r="AB43" s="342">
        <v>3064</v>
      </c>
      <c r="AC43" s="344">
        <v>38</v>
      </c>
    </row>
    <row r="44" spans="1:29" ht="15.75">
      <c r="A44" s="332">
        <v>62</v>
      </c>
      <c r="B44" s="333">
        <v>1249</v>
      </c>
      <c r="C44" s="332">
        <v>62</v>
      </c>
      <c r="D44" s="334">
        <v>2590</v>
      </c>
      <c r="E44" s="332">
        <v>62</v>
      </c>
      <c r="F44" s="334">
        <v>4830</v>
      </c>
      <c r="G44" s="332">
        <v>62</v>
      </c>
      <c r="H44" s="355">
        <v>10064</v>
      </c>
      <c r="I44" s="332">
        <v>62</v>
      </c>
      <c r="J44" s="334">
        <v>1550</v>
      </c>
      <c r="K44" s="332">
        <v>62</v>
      </c>
      <c r="L44" s="335">
        <v>4494</v>
      </c>
      <c r="M44" s="332">
        <v>62</v>
      </c>
      <c r="N44" s="336">
        <v>21784</v>
      </c>
      <c r="O44" s="332">
        <v>62</v>
      </c>
      <c r="P44" s="337">
        <v>44674</v>
      </c>
      <c r="Q44" s="332">
        <v>62</v>
      </c>
      <c r="R44" s="333">
        <v>5864</v>
      </c>
      <c r="S44" s="332">
        <v>62</v>
      </c>
      <c r="T44" s="343">
        <v>22544</v>
      </c>
      <c r="U44" s="332">
        <v>62</v>
      </c>
      <c r="V44" s="348">
        <v>129</v>
      </c>
      <c r="W44" s="349">
        <v>412</v>
      </c>
      <c r="X44" s="349">
        <v>982</v>
      </c>
      <c r="Y44" s="350">
        <v>242</v>
      </c>
      <c r="Z44" s="359">
        <v>940</v>
      </c>
      <c r="AA44" s="346">
        <v>2932</v>
      </c>
      <c r="AB44" s="352">
        <v>3110</v>
      </c>
      <c r="AC44" s="332">
        <v>39</v>
      </c>
    </row>
    <row r="45" spans="1:29" ht="15.75">
      <c r="A45" s="344">
        <v>61</v>
      </c>
      <c r="B45" s="345">
        <v>1252</v>
      </c>
      <c r="C45" s="344">
        <v>61</v>
      </c>
      <c r="D45" s="346">
        <v>2600</v>
      </c>
      <c r="E45" s="344">
        <v>61</v>
      </c>
      <c r="F45" s="346">
        <v>4840</v>
      </c>
      <c r="G45" s="344">
        <v>61</v>
      </c>
      <c r="H45" s="354">
        <v>10084</v>
      </c>
      <c r="I45" s="344">
        <v>61</v>
      </c>
      <c r="J45" s="346">
        <v>1560</v>
      </c>
      <c r="K45" s="344">
        <v>61</v>
      </c>
      <c r="L45" s="347">
        <v>4504</v>
      </c>
      <c r="M45" s="344">
        <v>61</v>
      </c>
      <c r="N45" s="336">
        <v>21844</v>
      </c>
      <c r="O45" s="344">
        <v>61</v>
      </c>
      <c r="P45" s="337">
        <v>44794</v>
      </c>
      <c r="Q45" s="344">
        <v>61</v>
      </c>
      <c r="R45" s="345">
        <v>5884</v>
      </c>
      <c r="S45" s="344">
        <v>61</v>
      </c>
      <c r="T45" s="353">
        <v>22584</v>
      </c>
      <c r="U45" s="344">
        <v>61</v>
      </c>
      <c r="V45" s="338">
        <v>130</v>
      </c>
      <c r="W45" s="339">
        <v>417</v>
      </c>
      <c r="X45" s="339">
        <v>990</v>
      </c>
      <c r="Y45" s="340">
        <v>245</v>
      </c>
      <c r="Z45" s="358">
        <v>955</v>
      </c>
      <c r="AA45" s="334">
        <v>2976</v>
      </c>
      <c r="AB45" s="342">
        <v>3156</v>
      </c>
      <c r="AC45" s="344">
        <v>40</v>
      </c>
    </row>
    <row r="46" spans="1:29" ht="15.75">
      <c r="A46" s="332">
        <v>60</v>
      </c>
      <c r="B46" s="333">
        <v>1255</v>
      </c>
      <c r="C46" s="332">
        <v>60</v>
      </c>
      <c r="D46" s="334">
        <v>2610</v>
      </c>
      <c r="E46" s="332">
        <v>60</v>
      </c>
      <c r="F46" s="334">
        <v>4850</v>
      </c>
      <c r="G46" s="332">
        <v>60</v>
      </c>
      <c r="H46" s="355">
        <v>10104</v>
      </c>
      <c r="I46" s="332">
        <v>60</v>
      </c>
      <c r="J46" s="334">
        <v>1570</v>
      </c>
      <c r="K46" s="332">
        <v>60</v>
      </c>
      <c r="L46" s="335">
        <v>4524</v>
      </c>
      <c r="M46" s="332">
        <v>60</v>
      </c>
      <c r="N46" s="336">
        <v>21914</v>
      </c>
      <c r="O46" s="332">
        <v>60</v>
      </c>
      <c r="P46" s="337">
        <v>44914</v>
      </c>
      <c r="Q46" s="332">
        <v>60</v>
      </c>
      <c r="R46" s="333">
        <v>5904</v>
      </c>
      <c r="S46" s="332">
        <v>60</v>
      </c>
      <c r="T46" s="343">
        <v>22624</v>
      </c>
      <c r="U46" s="332">
        <v>60</v>
      </c>
      <c r="V46" s="348">
        <v>131</v>
      </c>
      <c r="W46" s="349">
        <v>421</v>
      </c>
      <c r="X46" s="349">
        <v>997</v>
      </c>
      <c r="Y46" s="350">
        <v>248</v>
      </c>
      <c r="Z46" s="359">
        <v>970</v>
      </c>
      <c r="AA46" s="346">
        <v>3020</v>
      </c>
      <c r="AB46" s="352">
        <v>3202</v>
      </c>
      <c r="AC46" s="332">
        <v>41</v>
      </c>
    </row>
    <row r="47" spans="1:29" ht="15.75">
      <c r="A47" s="344">
        <v>59</v>
      </c>
      <c r="B47" s="345">
        <v>1259</v>
      </c>
      <c r="C47" s="344">
        <v>59</v>
      </c>
      <c r="D47" s="346">
        <v>2620</v>
      </c>
      <c r="E47" s="344">
        <v>59</v>
      </c>
      <c r="F47" s="346">
        <v>4860</v>
      </c>
      <c r="G47" s="344">
        <v>59</v>
      </c>
      <c r="H47" s="354">
        <v>10124</v>
      </c>
      <c r="I47" s="344">
        <v>59</v>
      </c>
      <c r="J47" s="346">
        <v>1580</v>
      </c>
      <c r="K47" s="344">
        <v>59</v>
      </c>
      <c r="L47" s="347">
        <v>4544</v>
      </c>
      <c r="M47" s="344">
        <v>59</v>
      </c>
      <c r="N47" s="336">
        <v>21984</v>
      </c>
      <c r="O47" s="344">
        <v>59</v>
      </c>
      <c r="P47" s="337">
        <v>45064</v>
      </c>
      <c r="Q47" s="344">
        <v>59</v>
      </c>
      <c r="R47" s="345">
        <v>5924</v>
      </c>
      <c r="S47" s="344">
        <v>59</v>
      </c>
      <c r="T47" s="353">
        <v>22664</v>
      </c>
      <c r="U47" s="344">
        <v>59</v>
      </c>
      <c r="V47" s="338">
        <v>132</v>
      </c>
      <c r="W47" s="339">
        <v>425</v>
      </c>
      <c r="X47" s="334">
        <v>1004</v>
      </c>
      <c r="Y47" s="340">
        <v>251</v>
      </c>
      <c r="Z47" s="358">
        <v>985</v>
      </c>
      <c r="AA47" s="334">
        <v>3064</v>
      </c>
      <c r="AB47" s="342">
        <v>3248</v>
      </c>
      <c r="AC47" s="344">
        <v>42</v>
      </c>
    </row>
    <row r="48" spans="1:29" ht="15.75">
      <c r="A48" s="332">
        <v>58</v>
      </c>
      <c r="B48" s="333">
        <v>1263</v>
      </c>
      <c r="C48" s="332">
        <v>58</v>
      </c>
      <c r="D48" s="334">
        <v>2630</v>
      </c>
      <c r="E48" s="332">
        <v>58</v>
      </c>
      <c r="F48" s="334">
        <v>4870</v>
      </c>
      <c r="G48" s="332">
        <v>58</v>
      </c>
      <c r="H48" s="355">
        <v>10144</v>
      </c>
      <c r="I48" s="332">
        <v>58</v>
      </c>
      <c r="J48" s="334">
        <v>1590</v>
      </c>
      <c r="K48" s="332">
        <v>58</v>
      </c>
      <c r="L48" s="335">
        <v>4564</v>
      </c>
      <c r="M48" s="332">
        <v>58</v>
      </c>
      <c r="N48" s="336">
        <v>22054</v>
      </c>
      <c r="O48" s="332">
        <v>58</v>
      </c>
      <c r="P48" s="337">
        <v>45214</v>
      </c>
      <c r="Q48" s="332">
        <v>58</v>
      </c>
      <c r="R48" s="333">
        <v>5944</v>
      </c>
      <c r="S48" s="332">
        <v>58</v>
      </c>
      <c r="T48" s="343">
        <v>22704</v>
      </c>
      <c r="U48" s="332">
        <v>58</v>
      </c>
      <c r="V48" s="348">
        <v>133</v>
      </c>
      <c r="W48" s="349">
        <v>430</v>
      </c>
      <c r="X48" s="346">
        <v>1011</v>
      </c>
      <c r="Y48" s="350">
        <v>254</v>
      </c>
      <c r="Z48" s="351">
        <v>1000</v>
      </c>
      <c r="AA48" s="346">
        <v>3106</v>
      </c>
      <c r="AB48" s="352">
        <v>3292</v>
      </c>
      <c r="AC48" s="332">
        <v>43</v>
      </c>
    </row>
    <row r="49" spans="1:29" ht="15.75">
      <c r="A49" s="344">
        <v>57</v>
      </c>
      <c r="B49" s="345">
        <v>1267</v>
      </c>
      <c r="C49" s="344">
        <v>57</v>
      </c>
      <c r="D49" s="346">
        <v>2640</v>
      </c>
      <c r="E49" s="344">
        <v>57</v>
      </c>
      <c r="F49" s="346">
        <v>4880</v>
      </c>
      <c r="G49" s="344">
        <v>57</v>
      </c>
      <c r="H49" s="354">
        <v>10164</v>
      </c>
      <c r="I49" s="344">
        <v>57</v>
      </c>
      <c r="J49" s="346">
        <v>1600</v>
      </c>
      <c r="K49" s="344">
        <v>57</v>
      </c>
      <c r="L49" s="347">
        <v>4584</v>
      </c>
      <c r="M49" s="344">
        <v>57</v>
      </c>
      <c r="N49" s="336">
        <v>22124</v>
      </c>
      <c r="O49" s="344">
        <v>57</v>
      </c>
      <c r="P49" s="337">
        <v>45364</v>
      </c>
      <c r="Q49" s="344">
        <v>57</v>
      </c>
      <c r="R49" s="345">
        <v>5964</v>
      </c>
      <c r="S49" s="344">
        <v>57</v>
      </c>
      <c r="T49" s="353">
        <v>22744</v>
      </c>
      <c r="U49" s="344">
        <v>57</v>
      </c>
      <c r="V49" s="338">
        <v>134</v>
      </c>
      <c r="W49" s="339">
        <v>435</v>
      </c>
      <c r="X49" s="334">
        <v>1018</v>
      </c>
      <c r="Y49" s="340">
        <v>257</v>
      </c>
      <c r="Z49" s="341">
        <v>1015</v>
      </c>
      <c r="AA49" s="334">
        <v>3148</v>
      </c>
      <c r="AB49" s="342">
        <v>3336</v>
      </c>
      <c r="AC49" s="344">
        <v>44</v>
      </c>
    </row>
    <row r="50" spans="1:29" ht="15.75">
      <c r="A50" s="332">
        <v>56</v>
      </c>
      <c r="B50" s="333">
        <v>1271</v>
      </c>
      <c r="C50" s="332">
        <v>56</v>
      </c>
      <c r="D50" s="334">
        <v>2650</v>
      </c>
      <c r="E50" s="332">
        <v>56</v>
      </c>
      <c r="F50" s="334">
        <v>4890</v>
      </c>
      <c r="G50" s="332">
        <v>56</v>
      </c>
      <c r="H50" s="355">
        <v>10184</v>
      </c>
      <c r="I50" s="332">
        <v>56</v>
      </c>
      <c r="J50" s="334">
        <v>1610</v>
      </c>
      <c r="K50" s="332">
        <v>56</v>
      </c>
      <c r="L50" s="335">
        <v>4604</v>
      </c>
      <c r="M50" s="332">
        <v>56</v>
      </c>
      <c r="N50" s="336">
        <v>22194</v>
      </c>
      <c r="O50" s="332">
        <v>56</v>
      </c>
      <c r="P50" s="337">
        <v>45514</v>
      </c>
      <c r="Q50" s="332">
        <v>56</v>
      </c>
      <c r="R50" s="333">
        <v>5984</v>
      </c>
      <c r="S50" s="332">
        <v>56</v>
      </c>
      <c r="T50" s="343">
        <v>22784</v>
      </c>
      <c r="U50" s="332">
        <v>56</v>
      </c>
      <c r="V50" s="348">
        <v>135</v>
      </c>
      <c r="W50" s="349">
        <v>440</v>
      </c>
      <c r="X50" s="346">
        <v>1025</v>
      </c>
      <c r="Y50" s="350">
        <v>260</v>
      </c>
      <c r="Z50" s="351">
        <v>1030</v>
      </c>
      <c r="AA50" s="346">
        <v>3190</v>
      </c>
      <c r="AB50" s="352">
        <v>3380</v>
      </c>
      <c r="AC50" s="332">
        <v>45</v>
      </c>
    </row>
    <row r="51" spans="1:29" ht="15.75">
      <c r="A51" s="344">
        <v>55</v>
      </c>
      <c r="B51" s="345">
        <v>1275</v>
      </c>
      <c r="C51" s="344">
        <v>55</v>
      </c>
      <c r="D51" s="346">
        <v>2660</v>
      </c>
      <c r="E51" s="344">
        <v>55</v>
      </c>
      <c r="F51" s="346">
        <v>4900</v>
      </c>
      <c r="G51" s="344">
        <v>55</v>
      </c>
      <c r="H51" s="354">
        <v>10204</v>
      </c>
      <c r="I51" s="344">
        <v>55</v>
      </c>
      <c r="J51" s="346">
        <v>1620</v>
      </c>
      <c r="K51" s="344">
        <v>55</v>
      </c>
      <c r="L51" s="347">
        <v>4624</v>
      </c>
      <c r="M51" s="344">
        <v>55</v>
      </c>
      <c r="N51" s="336">
        <v>22264</v>
      </c>
      <c r="O51" s="344">
        <v>55</v>
      </c>
      <c r="P51" s="337">
        <v>45664</v>
      </c>
      <c r="Q51" s="344">
        <v>55</v>
      </c>
      <c r="R51" s="356">
        <v>10004</v>
      </c>
      <c r="S51" s="344">
        <v>55</v>
      </c>
      <c r="T51" s="353">
        <v>22824</v>
      </c>
      <c r="U51" s="344">
        <v>55</v>
      </c>
      <c r="V51" s="338">
        <v>136</v>
      </c>
      <c r="W51" s="339">
        <v>445</v>
      </c>
      <c r="X51" s="334">
        <v>1032</v>
      </c>
      <c r="Y51" s="340">
        <v>262</v>
      </c>
      <c r="Z51" s="341">
        <v>1045</v>
      </c>
      <c r="AA51" s="334">
        <v>3232</v>
      </c>
      <c r="AB51" s="342">
        <v>3424</v>
      </c>
      <c r="AC51" s="344">
        <v>46</v>
      </c>
    </row>
    <row r="52" spans="1:29" ht="15.75">
      <c r="A52" s="332">
        <v>54</v>
      </c>
      <c r="B52" s="333">
        <v>1280</v>
      </c>
      <c r="C52" s="332">
        <v>54</v>
      </c>
      <c r="D52" s="334">
        <v>2670</v>
      </c>
      <c r="E52" s="332">
        <v>54</v>
      </c>
      <c r="F52" s="334">
        <v>4910</v>
      </c>
      <c r="G52" s="332">
        <v>54</v>
      </c>
      <c r="H52" s="355">
        <v>10224</v>
      </c>
      <c r="I52" s="332">
        <v>54</v>
      </c>
      <c r="J52" s="334">
        <v>1630</v>
      </c>
      <c r="K52" s="332">
        <v>54</v>
      </c>
      <c r="L52" s="335">
        <v>4644</v>
      </c>
      <c r="M52" s="332">
        <v>54</v>
      </c>
      <c r="N52" s="336">
        <v>22334</v>
      </c>
      <c r="O52" s="332">
        <v>54</v>
      </c>
      <c r="P52" s="337">
        <v>45814</v>
      </c>
      <c r="Q52" s="332">
        <v>54</v>
      </c>
      <c r="R52" s="357">
        <v>10024</v>
      </c>
      <c r="S52" s="332">
        <v>54</v>
      </c>
      <c r="T52" s="343">
        <v>22844</v>
      </c>
      <c r="U52" s="332">
        <v>54</v>
      </c>
      <c r="V52" s="348">
        <v>137</v>
      </c>
      <c r="W52" s="349">
        <v>450</v>
      </c>
      <c r="X52" s="346">
        <v>1039</v>
      </c>
      <c r="Y52" s="350">
        <v>264</v>
      </c>
      <c r="Z52" s="351">
        <v>1060</v>
      </c>
      <c r="AA52" s="346">
        <v>3274</v>
      </c>
      <c r="AB52" s="352">
        <v>3468</v>
      </c>
      <c r="AC52" s="332">
        <v>47</v>
      </c>
    </row>
    <row r="53" spans="1:29" ht="15.75">
      <c r="A53" s="344">
        <v>53</v>
      </c>
      <c r="B53" s="345">
        <v>1285</v>
      </c>
      <c r="C53" s="344">
        <v>53</v>
      </c>
      <c r="D53" s="346">
        <v>2680</v>
      </c>
      <c r="E53" s="344">
        <v>53</v>
      </c>
      <c r="F53" s="346">
        <v>4920</v>
      </c>
      <c r="G53" s="344">
        <v>53</v>
      </c>
      <c r="H53" s="354">
        <v>10244</v>
      </c>
      <c r="I53" s="344">
        <v>53</v>
      </c>
      <c r="J53" s="346">
        <v>1640</v>
      </c>
      <c r="K53" s="344">
        <v>53</v>
      </c>
      <c r="L53" s="347">
        <v>4664</v>
      </c>
      <c r="M53" s="344">
        <v>53</v>
      </c>
      <c r="N53" s="336">
        <v>22404</v>
      </c>
      <c r="O53" s="344">
        <v>53</v>
      </c>
      <c r="P53" s="337">
        <v>45964</v>
      </c>
      <c r="Q53" s="344">
        <v>53</v>
      </c>
      <c r="R53" s="356">
        <v>10044</v>
      </c>
      <c r="S53" s="344">
        <v>53</v>
      </c>
      <c r="T53" s="353">
        <v>22904</v>
      </c>
      <c r="U53" s="344">
        <v>53</v>
      </c>
      <c r="V53" s="338">
        <v>138</v>
      </c>
      <c r="W53" s="339">
        <v>455</v>
      </c>
      <c r="X53" s="334">
        <v>1046</v>
      </c>
      <c r="Y53" s="340">
        <v>266</v>
      </c>
      <c r="Z53" s="341">
        <v>1075</v>
      </c>
      <c r="AA53" s="334">
        <v>3316</v>
      </c>
      <c r="AB53" s="342">
        <v>3512</v>
      </c>
      <c r="AC53" s="344">
        <v>48</v>
      </c>
    </row>
    <row r="54" spans="1:29" ht="15.75">
      <c r="A54" s="332">
        <v>52</v>
      </c>
      <c r="B54" s="333">
        <v>1290</v>
      </c>
      <c r="C54" s="332">
        <v>52</v>
      </c>
      <c r="D54" s="334">
        <v>2690</v>
      </c>
      <c r="E54" s="332">
        <v>52</v>
      </c>
      <c r="F54" s="334">
        <v>4930</v>
      </c>
      <c r="G54" s="332">
        <v>52</v>
      </c>
      <c r="H54" s="355">
        <v>10264</v>
      </c>
      <c r="I54" s="332">
        <v>52</v>
      </c>
      <c r="J54" s="334">
        <v>1650</v>
      </c>
      <c r="K54" s="332">
        <v>52</v>
      </c>
      <c r="L54" s="335">
        <v>4684</v>
      </c>
      <c r="M54" s="332">
        <v>52</v>
      </c>
      <c r="N54" s="336">
        <v>22474</v>
      </c>
      <c r="O54" s="332">
        <v>52</v>
      </c>
      <c r="P54" s="337">
        <v>50114</v>
      </c>
      <c r="Q54" s="332">
        <v>52</v>
      </c>
      <c r="R54" s="357">
        <v>10064</v>
      </c>
      <c r="S54" s="332">
        <v>52</v>
      </c>
      <c r="T54" s="343">
        <v>22944</v>
      </c>
      <c r="U54" s="332">
        <v>52</v>
      </c>
      <c r="V54" s="348">
        <v>139</v>
      </c>
      <c r="W54" s="349">
        <v>460</v>
      </c>
      <c r="X54" s="346">
        <v>1053</v>
      </c>
      <c r="Y54" s="350">
        <v>268</v>
      </c>
      <c r="Z54" s="351">
        <v>1090</v>
      </c>
      <c r="AA54" s="346">
        <v>3358</v>
      </c>
      <c r="AB54" s="352">
        <v>3556</v>
      </c>
      <c r="AC54" s="332">
        <v>49</v>
      </c>
    </row>
    <row r="55" spans="1:29" ht="15.75">
      <c r="A55" s="344">
        <v>51</v>
      </c>
      <c r="B55" s="345">
        <v>1295</v>
      </c>
      <c r="C55" s="344">
        <v>51</v>
      </c>
      <c r="D55" s="346">
        <v>2700</v>
      </c>
      <c r="E55" s="344">
        <v>51</v>
      </c>
      <c r="F55" s="346">
        <v>4940</v>
      </c>
      <c r="G55" s="344">
        <v>51</v>
      </c>
      <c r="H55" s="354">
        <v>10284</v>
      </c>
      <c r="I55" s="344">
        <v>51</v>
      </c>
      <c r="J55" s="346">
        <v>1660</v>
      </c>
      <c r="K55" s="344">
        <v>51</v>
      </c>
      <c r="L55" s="347">
        <v>4704</v>
      </c>
      <c r="M55" s="344">
        <v>51</v>
      </c>
      <c r="N55" s="336">
        <v>22544</v>
      </c>
      <c r="O55" s="344">
        <v>51</v>
      </c>
      <c r="P55" s="337">
        <v>50264</v>
      </c>
      <c r="Q55" s="344">
        <v>51</v>
      </c>
      <c r="R55" s="356">
        <v>10084</v>
      </c>
      <c r="S55" s="344">
        <v>51</v>
      </c>
      <c r="T55" s="353">
        <v>22984</v>
      </c>
      <c r="U55" s="344">
        <v>51</v>
      </c>
      <c r="V55" s="338">
        <v>140</v>
      </c>
      <c r="W55" s="339">
        <v>465</v>
      </c>
      <c r="X55" s="334">
        <v>1060</v>
      </c>
      <c r="Y55" s="340">
        <v>270</v>
      </c>
      <c r="Z55" s="341">
        <v>1105</v>
      </c>
      <c r="AA55" s="334">
        <v>3400</v>
      </c>
      <c r="AB55" s="342">
        <v>3600</v>
      </c>
      <c r="AC55" s="344">
        <v>50</v>
      </c>
    </row>
    <row r="56" spans="1:29" ht="15.75">
      <c r="A56" s="332">
        <v>50</v>
      </c>
      <c r="B56" s="333">
        <v>1300</v>
      </c>
      <c r="C56" s="332">
        <v>50</v>
      </c>
      <c r="D56" s="334">
        <v>2710</v>
      </c>
      <c r="E56" s="332">
        <v>50</v>
      </c>
      <c r="F56" s="334">
        <v>4950</v>
      </c>
      <c r="G56" s="332">
        <v>50</v>
      </c>
      <c r="H56" s="355">
        <v>10304</v>
      </c>
      <c r="I56" s="332">
        <v>50</v>
      </c>
      <c r="J56" s="334">
        <v>1670</v>
      </c>
      <c r="K56" s="332">
        <v>50</v>
      </c>
      <c r="L56" s="335">
        <v>4724</v>
      </c>
      <c r="M56" s="332">
        <v>50</v>
      </c>
      <c r="N56" s="336">
        <v>22614</v>
      </c>
      <c r="O56" s="332">
        <v>50</v>
      </c>
      <c r="P56" s="337">
        <v>50414</v>
      </c>
      <c r="Q56" s="332">
        <v>50</v>
      </c>
      <c r="R56" s="357">
        <v>10104</v>
      </c>
      <c r="S56" s="332">
        <v>50</v>
      </c>
      <c r="T56" s="343">
        <v>23024</v>
      </c>
      <c r="U56" s="332">
        <v>50</v>
      </c>
      <c r="V56" s="348">
        <v>141</v>
      </c>
      <c r="W56" s="349">
        <v>469</v>
      </c>
      <c r="X56" s="346">
        <v>1066</v>
      </c>
      <c r="Y56" s="350">
        <v>272</v>
      </c>
      <c r="Z56" s="351">
        <v>1120</v>
      </c>
      <c r="AA56" s="346">
        <v>3442</v>
      </c>
      <c r="AB56" s="352">
        <v>3644</v>
      </c>
      <c r="AC56" s="332">
        <v>51</v>
      </c>
    </row>
    <row r="57" spans="1:29" ht="15.75">
      <c r="A57" s="344">
        <v>49</v>
      </c>
      <c r="B57" s="345">
        <v>1305</v>
      </c>
      <c r="C57" s="344">
        <v>49</v>
      </c>
      <c r="D57" s="346">
        <v>2720</v>
      </c>
      <c r="E57" s="344">
        <v>49</v>
      </c>
      <c r="F57" s="346">
        <v>4960</v>
      </c>
      <c r="G57" s="344">
        <v>49</v>
      </c>
      <c r="H57" s="354">
        <v>10334</v>
      </c>
      <c r="I57" s="344">
        <v>49</v>
      </c>
      <c r="J57" s="346">
        <v>1680</v>
      </c>
      <c r="K57" s="344">
        <v>49</v>
      </c>
      <c r="L57" s="347">
        <v>4744</v>
      </c>
      <c r="M57" s="344">
        <v>49</v>
      </c>
      <c r="N57" s="336">
        <v>22714</v>
      </c>
      <c r="O57" s="344">
        <v>49</v>
      </c>
      <c r="P57" s="337">
        <v>50614</v>
      </c>
      <c r="Q57" s="344">
        <v>49</v>
      </c>
      <c r="R57" s="356">
        <v>10134</v>
      </c>
      <c r="S57" s="344">
        <v>49</v>
      </c>
      <c r="T57" s="353">
        <v>23084</v>
      </c>
      <c r="U57" s="344">
        <v>49</v>
      </c>
      <c r="V57" s="338">
        <v>142</v>
      </c>
      <c r="W57" s="339">
        <v>473</v>
      </c>
      <c r="X57" s="334">
        <v>1072</v>
      </c>
      <c r="Y57" s="340">
        <v>274</v>
      </c>
      <c r="Z57" s="341">
        <v>1135</v>
      </c>
      <c r="AA57" s="334">
        <v>3484</v>
      </c>
      <c r="AB57" s="342">
        <v>3688</v>
      </c>
      <c r="AC57" s="344">
        <v>52</v>
      </c>
    </row>
    <row r="58" spans="1:29" ht="15.75">
      <c r="A58" s="332">
        <v>48</v>
      </c>
      <c r="B58" s="333">
        <v>1310</v>
      </c>
      <c r="C58" s="332">
        <v>48</v>
      </c>
      <c r="D58" s="334">
        <v>2730</v>
      </c>
      <c r="E58" s="332">
        <v>48</v>
      </c>
      <c r="F58" s="334">
        <v>4970</v>
      </c>
      <c r="G58" s="332">
        <v>48</v>
      </c>
      <c r="H58" s="355">
        <v>10364</v>
      </c>
      <c r="I58" s="332">
        <v>48</v>
      </c>
      <c r="J58" s="334">
        <v>1690</v>
      </c>
      <c r="K58" s="332">
        <v>48</v>
      </c>
      <c r="L58" s="335">
        <v>4764</v>
      </c>
      <c r="M58" s="332">
        <v>48</v>
      </c>
      <c r="N58" s="336">
        <v>22814</v>
      </c>
      <c r="O58" s="332">
        <v>48</v>
      </c>
      <c r="P58" s="337">
        <v>50814</v>
      </c>
      <c r="Q58" s="332">
        <v>48</v>
      </c>
      <c r="R58" s="357">
        <v>10164</v>
      </c>
      <c r="S58" s="332">
        <v>48</v>
      </c>
      <c r="T58" s="343">
        <v>23144</v>
      </c>
      <c r="U58" s="332">
        <v>48</v>
      </c>
      <c r="V58" s="348">
        <v>143</v>
      </c>
      <c r="W58" s="349">
        <v>477</v>
      </c>
      <c r="X58" s="346">
        <v>1078</v>
      </c>
      <c r="Y58" s="350">
        <v>276</v>
      </c>
      <c r="Z58" s="351">
        <v>1150</v>
      </c>
      <c r="AA58" s="346">
        <v>3526</v>
      </c>
      <c r="AB58" s="352">
        <v>3732</v>
      </c>
      <c r="AC58" s="332">
        <v>53</v>
      </c>
    </row>
    <row r="59" spans="1:29" ht="15.75">
      <c r="A59" s="344">
        <v>47</v>
      </c>
      <c r="B59" s="345">
        <v>1315</v>
      </c>
      <c r="C59" s="344">
        <v>47</v>
      </c>
      <c r="D59" s="346">
        <v>2740</v>
      </c>
      <c r="E59" s="344">
        <v>47</v>
      </c>
      <c r="F59" s="346">
        <v>4980</v>
      </c>
      <c r="G59" s="344">
        <v>47</v>
      </c>
      <c r="H59" s="354">
        <v>10394</v>
      </c>
      <c r="I59" s="344">
        <v>47</v>
      </c>
      <c r="J59" s="346">
        <v>1700</v>
      </c>
      <c r="K59" s="344">
        <v>47</v>
      </c>
      <c r="L59" s="347">
        <v>4784</v>
      </c>
      <c r="M59" s="344">
        <v>47</v>
      </c>
      <c r="N59" s="336">
        <v>22914</v>
      </c>
      <c r="O59" s="344">
        <v>47</v>
      </c>
      <c r="P59" s="337">
        <v>51014</v>
      </c>
      <c r="Q59" s="344">
        <v>47</v>
      </c>
      <c r="R59" s="356">
        <v>10194</v>
      </c>
      <c r="S59" s="344">
        <v>47</v>
      </c>
      <c r="T59" s="353">
        <v>23204</v>
      </c>
      <c r="U59" s="344">
        <v>47</v>
      </c>
      <c r="V59" s="338">
        <v>144</v>
      </c>
      <c r="W59" s="339">
        <v>481</v>
      </c>
      <c r="X59" s="334">
        <v>1084</v>
      </c>
      <c r="Y59" s="340">
        <v>278</v>
      </c>
      <c r="Z59" s="341">
        <v>1165</v>
      </c>
      <c r="AA59" s="334">
        <v>3568</v>
      </c>
      <c r="AB59" s="342">
        <v>3776</v>
      </c>
      <c r="AC59" s="344">
        <v>54</v>
      </c>
    </row>
    <row r="60" spans="1:29" ht="15.75">
      <c r="A60" s="332">
        <v>46</v>
      </c>
      <c r="B60" s="333">
        <v>1320</v>
      </c>
      <c r="C60" s="332">
        <v>46</v>
      </c>
      <c r="D60" s="334">
        <v>2750</v>
      </c>
      <c r="E60" s="332">
        <v>46</v>
      </c>
      <c r="F60" s="334">
        <v>4990</v>
      </c>
      <c r="G60" s="332">
        <v>46</v>
      </c>
      <c r="H60" s="355">
        <v>10424</v>
      </c>
      <c r="I60" s="332">
        <v>46</v>
      </c>
      <c r="J60" s="334">
        <v>1710</v>
      </c>
      <c r="K60" s="332">
        <v>46</v>
      </c>
      <c r="L60" s="335">
        <v>4804</v>
      </c>
      <c r="M60" s="332">
        <v>46</v>
      </c>
      <c r="N60" s="336">
        <v>23014</v>
      </c>
      <c r="O60" s="332">
        <v>46</v>
      </c>
      <c r="P60" s="337">
        <v>51214</v>
      </c>
      <c r="Q60" s="332">
        <v>46</v>
      </c>
      <c r="R60" s="357">
        <v>10224</v>
      </c>
      <c r="S60" s="332">
        <v>46</v>
      </c>
      <c r="T60" s="343">
        <v>23264</v>
      </c>
      <c r="U60" s="332">
        <v>46</v>
      </c>
      <c r="V60" s="348">
        <v>145</v>
      </c>
      <c r="W60" s="349">
        <v>485</v>
      </c>
      <c r="X60" s="346">
        <v>1090</v>
      </c>
      <c r="Y60" s="350">
        <v>280</v>
      </c>
      <c r="Z60" s="351">
        <v>1180</v>
      </c>
      <c r="AA60" s="346">
        <v>3610</v>
      </c>
      <c r="AB60" s="352">
        <v>3820</v>
      </c>
      <c r="AC60" s="332">
        <v>55</v>
      </c>
    </row>
    <row r="61" spans="1:29" ht="15.75">
      <c r="A61" s="344">
        <v>45</v>
      </c>
      <c r="B61" s="345">
        <v>1325</v>
      </c>
      <c r="C61" s="344">
        <v>45</v>
      </c>
      <c r="D61" s="346">
        <v>2760</v>
      </c>
      <c r="E61" s="344">
        <v>45</v>
      </c>
      <c r="F61" s="346">
        <v>5000</v>
      </c>
      <c r="G61" s="344">
        <v>45</v>
      </c>
      <c r="H61" s="354">
        <v>10454</v>
      </c>
      <c r="I61" s="344">
        <v>45</v>
      </c>
      <c r="J61" s="346">
        <v>1720</v>
      </c>
      <c r="K61" s="344">
        <v>45</v>
      </c>
      <c r="L61" s="347">
        <v>4824</v>
      </c>
      <c r="M61" s="344">
        <v>45</v>
      </c>
      <c r="N61" s="336">
        <v>23114</v>
      </c>
      <c r="O61" s="344">
        <v>45</v>
      </c>
      <c r="P61" s="337">
        <v>51414</v>
      </c>
      <c r="Q61" s="344">
        <v>45</v>
      </c>
      <c r="R61" s="356">
        <v>10254</v>
      </c>
      <c r="S61" s="344">
        <v>45</v>
      </c>
      <c r="T61" s="353">
        <v>23324</v>
      </c>
      <c r="U61" s="344">
        <v>45</v>
      </c>
      <c r="V61" s="338">
        <v>146</v>
      </c>
      <c r="W61" s="339">
        <v>489</v>
      </c>
      <c r="X61" s="334">
        <v>1096</v>
      </c>
      <c r="Y61" s="340">
        <v>282</v>
      </c>
      <c r="Z61" s="341">
        <v>1195</v>
      </c>
      <c r="AA61" s="334">
        <v>3652</v>
      </c>
      <c r="AB61" s="342">
        <v>3864</v>
      </c>
      <c r="AC61" s="344">
        <v>56</v>
      </c>
    </row>
    <row r="62" spans="1:29" ht="15.75">
      <c r="A62" s="332">
        <v>44</v>
      </c>
      <c r="B62" s="333">
        <v>1330</v>
      </c>
      <c r="C62" s="332">
        <v>44</v>
      </c>
      <c r="D62" s="334">
        <v>2770</v>
      </c>
      <c r="E62" s="332">
        <v>44</v>
      </c>
      <c r="F62" s="334">
        <v>5010</v>
      </c>
      <c r="G62" s="332">
        <v>44</v>
      </c>
      <c r="H62" s="355">
        <v>10484</v>
      </c>
      <c r="I62" s="332">
        <v>44</v>
      </c>
      <c r="J62" s="334">
        <v>1730</v>
      </c>
      <c r="K62" s="332">
        <v>44</v>
      </c>
      <c r="L62" s="335">
        <v>4844</v>
      </c>
      <c r="M62" s="332">
        <v>44</v>
      </c>
      <c r="N62" s="336">
        <v>23214</v>
      </c>
      <c r="O62" s="332">
        <v>44</v>
      </c>
      <c r="P62" s="337">
        <v>51614</v>
      </c>
      <c r="Q62" s="332">
        <v>44</v>
      </c>
      <c r="R62" s="357">
        <v>10284</v>
      </c>
      <c r="S62" s="332">
        <v>44</v>
      </c>
      <c r="T62" s="343">
        <v>23384</v>
      </c>
      <c r="U62" s="332">
        <v>44</v>
      </c>
      <c r="V62" s="348">
        <v>147</v>
      </c>
      <c r="W62" s="349">
        <v>493</v>
      </c>
      <c r="X62" s="346">
        <v>1102</v>
      </c>
      <c r="Y62" s="350">
        <v>284</v>
      </c>
      <c r="Z62" s="351">
        <v>1210</v>
      </c>
      <c r="AA62" s="346">
        <v>3694</v>
      </c>
      <c r="AB62" s="352">
        <v>3908</v>
      </c>
      <c r="AC62" s="332">
        <v>57</v>
      </c>
    </row>
    <row r="63" spans="1:29" ht="15.75">
      <c r="A63" s="344">
        <v>43</v>
      </c>
      <c r="B63" s="345">
        <v>1335</v>
      </c>
      <c r="C63" s="344">
        <v>43</v>
      </c>
      <c r="D63" s="346">
        <v>2780</v>
      </c>
      <c r="E63" s="344">
        <v>43</v>
      </c>
      <c r="F63" s="346">
        <v>5020</v>
      </c>
      <c r="G63" s="344">
        <v>43</v>
      </c>
      <c r="H63" s="354">
        <v>10514</v>
      </c>
      <c r="I63" s="344">
        <v>43</v>
      </c>
      <c r="J63" s="346">
        <v>1740</v>
      </c>
      <c r="K63" s="344">
        <v>43</v>
      </c>
      <c r="L63" s="347">
        <v>4874</v>
      </c>
      <c r="M63" s="344">
        <v>43</v>
      </c>
      <c r="N63" s="336">
        <v>23314</v>
      </c>
      <c r="O63" s="344">
        <v>43</v>
      </c>
      <c r="P63" s="337">
        <v>51814</v>
      </c>
      <c r="Q63" s="344">
        <v>43</v>
      </c>
      <c r="R63" s="356">
        <v>10314</v>
      </c>
      <c r="S63" s="344">
        <v>43</v>
      </c>
      <c r="T63" s="353">
        <v>23444</v>
      </c>
      <c r="U63" s="344">
        <v>43</v>
      </c>
      <c r="V63" s="338">
        <v>148</v>
      </c>
      <c r="W63" s="339">
        <v>497</v>
      </c>
      <c r="X63" s="334">
        <v>1108</v>
      </c>
      <c r="Y63" s="340">
        <v>286</v>
      </c>
      <c r="Z63" s="341">
        <v>1225</v>
      </c>
      <c r="AA63" s="334">
        <v>3736</v>
      </c>
      <c r="AB63" s="342">
        <v>3952</v>
      </c>
      <c r="AC63" s="344">
        <v>58</v>
      </c>
    </row>
    <row r="64" spans="1:29" ht="15.75">
      <c r="A64" s="332">
        <v>42</v>
      </c>
      <c r="B64" s="333">
        <v>1340</v>
      </c>
      <c r="C64" s="332">
        <v>42</v>
      </c>
      <c r="D64" s="334">
        <v>2790</v>
      </c>
      <c r="E64" s="332">
        <v>42</v>
      </c>
      <c r="F64" s="334">
        <v>5030</v>
      </c>
      <c r="G64" s="332">
        <v>42</v>
      </c>
      <c r="H64" s="355">
        <v>10544</v>
      </c>
      <c r="I64" s="332">
        <v>42</v>
      </c>
      <c r="J64" s="334">
        <v>1750</v>
      </c>
      <c r="K64" s="332">
        <v>42</v>
      </c>
      <c r="L64" s="335">
        <v>4904</v>
      </c>
      <c r="M64" s="332">
        <v>42</v>
      </c>
      <c r="N64" s="336">
        <v>23414</v>
      </c>
      <c r="O64" s="332">
        <v>42</v>
      </c>
      <c r="P64" s="337">
        <v>52014</v>
      </c>
      <c r="Q64" s="332">
        <v>42</v>
      </c>
      <c r="R64" s="357">
        <v>10344</v>
      </c>
      <c r="S64" s="332">
        <v>42</v>
      </c>
      <c r="T64" s="343">
        <v>23504</v>
      </c>
      <c r="U64" s="332">
        <v>42</v>
      </c>
      <c r="V64" s="348">
        <v>149</v>
      </c>
      <c r="W64" s="349">
        <v>501</v>
      </c>
      <c r="X64" s="346">
        <v>1114</v>
      </c>
      <c r="Y64" s="350">
        <v>288</v>
      </c>
      <c r="Z64" s="351">
        <v>1240</v>
      </c>
      <c r="AA64" s="346">
        <v>3776</v>
      </c>
      <c r="AB64" s="352">
        <v>3994</v>
      </c>
      <c r="AC64" s="332">
        <v>59</v>
      </c>
    </row>
    <row r="65" spans="1:29" ht="15.75">
      <c r="A65" s="344">
        <v>41</v>
      </c>
      <c r="B65" s="345">
        <v>1345</v>
      </c>
      <c r="C65" s="344">
        <v>41</v>
      </c>
      <c r="D65" s="346">
        <v>2800</v>
      </c>
      <c r="E65" s="344">
        <v>41</v>
      </c>
      <c r="F65" s="346">
        <v>5040</v>
      </c>
      <c r="G65" s="344">
        <v>41</v>
      </c>
      <c r="H65" s="354">
        <v>10574</v>
      </c>
      <c r="I65" s="344">
        <v>41</v>
      </c>
      <c r="J65" s="346">
        <v>1760</v>
      </c>
      <c r="K65" s="344">
        <v>41</v>
      </c>
      <c r="L65" s="347">
        <v>4934</v>
      </c>
      <c r="M65" s="344">
        <v>41</v>
      </c>
      <c r="N65" s="336">
        <v>23514</v>
      </c>
      <c r="O65" s="344">
        <v>41</v>
      </c>
      <c r="P65" s="337">
        <v>52214</v>
      </c>
      <c r="Q65" s="344">
        <v>41</v>
      </c>
      <c r="R65" s="356">
        <v>10374</v>
      </c>
      <c r="S65" s="344">
        <v>41</v>
      </c>
      <c r="T65" s="353">
        <v>23564</v>
      </c>
      <c r="U65" s="344">
        <v>41</v>
      </c>
      <c r="V65" s="338">
        <v>150</v>
      </c>
      <c r="W65" s="339">
        <v>505</v>
      </c>
      <c r="X65" s="334">
        <v>1120</v>
      </c>
      <c r="Y65" s="340">
        <v>290</v>
      </c>
      <c r="Z65" s="341">
        <v>1255</v>
      </c>
      <c r="AA65" s="334">
        <v>3816</v>
      </c>
      <c r="AB65" s="342">
        <v>4036</v>
      </c>
      <c r="AC65" s="344">
        <v>60</v>
      </c>
    </row>
    <row r="66" spans="1:29" ht="15.75">
      <c r="A66" s="332">
        <v>40</v>
      </c>
      <c r="B66" s="333">
        <v>1350</v>
      </c>
      <c r="C66" s="332">
        <v>40</v>
      </c>
      <c r="D66" s="334">
        <v>2810</v>
      </c>
      <c r="E66" s="332">
        <v>40</v>
      </c>
      <c r="F66" s="334">
        <v>5050</v>
      </c>
      <c r="G66" s="332">
        <v>40</v>
      </c>
      <c r="H66" s="355">
        <v>10604</v>
      </c>
      <c r="I66" s="332">
        <v>40</v>
      </c>
      <c r="J66" s="334">
        <v>1770</v>
      </c>
      <c r="K66" s="332">
        <v>40</v>
      </c>
      <c r="L66" s="335">
        <v>4964</v>
      </c>
      <c r="M66" s="332">
        <v>40</v>
      </c>
      <c r="N66" s="336">
        <v>23634</v>
      </c>
      <c r="O66" s="332">
        <v>40</v>
      </c>
      <c r="P66" s="337">
        <v>52414</v>
      </c>
      <c r="Q66" s="332">
        <v>40</v>
      </c>
      <c r="R66" s="357">
        <v>10404</v>
      </c>
      <c r="S66" s="332">
        <v>40</v>
      </c>
      <c r="T66" s="343">
        <v>23624</v>
      </c>
      <c r="U66" s="332">
        <v>40</v>
      </c>
      <c r="V66" s="348">
        <v>151</v>
      </c>
      <c r="W66" s="349">
        <v>509</v>
      </c>
      <c r="X66" s="346">
        <v>1126</v>
      </c>
      <c r="Y66" s="350">
        <v>292</v>
      </c>
      <c r="Z66" s="351">
        <v>1270</v>
      </c>
      <c r="AA66" s="346">
        <v>3856</v>
      </c>
      <c r="AB66" s="352">
        <v>4078</v>
      </c>
      <c r="AC66" s="332">
        <v>61</v>
      </c>
    </row>
    <row r="67" spans="1:29" ht="15.75">
      <c r="A67" s="344">
        <v>39</v>
      </c>
      <c r="B67" s="345">
        <v>1355</v>
      </c>
      <c r="C67" s="344">
        <v>39</v>
      </c>
      <c r="D67" s="346">
        <v>2830</v>
      </c>
      <c r="E67" s="344">
        <v>39</v>
      </c>
      <c r="F67" s="346">
        <v>5060</v>
      </c>
      <c r="G67" s="344">
        <v>39</v>
      </c>
      <c r="H67" s="354">
        <v>10634</v>
      </c>
      <c r="I67" s="344">
        <v>39</v>
      </c>
      <c r="J67" s="346">
        <v>1780</v>
      </c>
      <c r="K67" s="344">
        <v>39</v>
      </c>
      <c r="L67" s="347">
        <v>4994</v>
      </c>
      <c r="M67" s="344">
        <v>39</v>
      </c>
      <c r="N67" s="336">
        <v>23754</v>
      </c>
      <c r="O67" s="344">
        <v>39</v>
      </c>
      <c r="P67" s="337">
        <v>52614</v>
      </c>
      <c r="Q67" s="344">
        <v>39</v>
      </c>
      <c r="R67" s="356">
        <v>10434</v>
      </c>
      <c r="S67" s="344">
        <v>39</v>
      </c>
      <c r="T67" s="353">
        <v>23684</v>
      </c>
      <c r="U67" s="344">
        <v>39</v>
      </c>
      <c r="V67" s="338">
        <v>152</v>
      </c>
      <c r="W67" s="339">
        <v>513</v>
      </c>
      <c r="X67" s="334">
        <v>1132</v>
      </c>
      <c r="Y67" s="340">
        <v>294</v>
      </c>
      <c r="Z67" s="341">
        <v>1285</v>
      </c>
      <c r="AA67" s="334">
        <v>3896</v>
      </c>
      <c r="AB67" s="342">
        <v>4120</v>
      </c>
      <c r="AC67" s="344">
        <v>62</v>
      </c>
    </row>
    <row r="68" spans="1:29" ht="15.75">
      <c r="A68" s="332">
        <v>38</v>
      </c>
      <c r="B68" s="333">
        <v>1365</v>
      </c>
      <c r="C68" s="332">
        <v>38</v>
      </c>
      <c r="D68" s="334">
        <v>2850</v>
      </c>
      <c r="E68" s="332">
        <v>38</v>
      </c>
      <c r="F68" s="334">
        <v>5070</v>
      </c>
      <c r="G68" s="332">
        <v>38</v>
      </c>
      <c r="H68" s="355">
        <v>10664</v>
      </c>
      <c r="I68" s="332">
        <v>38</v>
      </c>
      <c r="J68" s="334">
        <v>1790</v>
      </c>
      <c r="K68" s="332">
        <v>38</v>
      </c>
      <c r="L68" s="335">
        <v>5024</v>
      </c>
      <c r="M68" s="332">
        <v>38</v>
      </c>
      <c r="N68" s="336">
        <v>23874</v>
      </c>
      <c r="O68" s="332">
        <v>38</v>
      </c>
      <c r="P68" s="337">
        <v>52814</v>
      </c>
      <c r="Q68" s="332">
        <v>38</v>
      </c>
      <c r="R68" s="357">
        <v>10474</v>
      </c>
      <c r="S68" s="332">
        <v>38</v>
      </c>
      <c r="T68" s="343">
        <v>23744</v>
      </c>
      <c r="U68" s="332">
        <v>38</v>
      </c>
      <c r="V68" s="348">
        <v>153</v>
      </c>
      <c r="W68" s="349">
        <v>517</v>
      </c>
      <c r="X68" s="346">
        <v>1138</v>
      </c>
      <c r="Y68" s="350">
        <v>296</v>
      </c>
      <c r="Z68" s="351">
        <v>1300</v>
      </c>
      <c r="AA68" s="346">
        <v>3936</v>
      </c>
      <c r="AB68" s="352">
        <v>4162</v>
      </c>
      <c r="AC68" s="332">
        <v>63</v>
      </c>
    </row>
    <row r="69" spans="1:29" ht="15.75">
      <c r="A69" s="344">
        <v>37</v>
      </c>
      <c r="B69" s="345">
        <v>1375</v>
      </c>
      <c r="C69" s="344">
        <v>37</v>
      </c>
      <c r="D69" s="346">
        <v>2870</v>
      </c>
      <c r="E69" s="344">
        <v>37</v>
      </c>
      <c r="F69" s="346">
        <v>5080</v>
      </c>
      <c r="G69" s="344">
        <v>37</v>
      </c>
      <c r="H69" s="354">
        <v>10694</v>
      </c>
      <c r="I69" s="344">
        <v>37</v>
      </c>
      <c r="J69" s="346">
        <v>1800</v>
      </c>
      <c r="K69" s="344">
        <v>37</v>
      </c>
      <c r="L69" s="347">
        <v>5054</v>
      </c>
      <c r="M69" s="344">
        <v>37</v>
      </c>
      <c r="N69" s="336">
        <v>23994</v>
      </c>
      <c r="O69" s="344">
        <v>37</v>
      </c>
      <c r="P69" s="337">
        <v>53014</v>
      </c>
      <c r="Q69" s="344">
        <v>37</v>
      </c>
      <c r="R69" s="356">
        <v>10504</v>
      </c>
      <c r="S69" s="344">
        <v>37</v>
      </c>
      <c r="T69" s="353">
        <v>23804</v>
      </c>
      <c r="U69" s="344">
        <v>37</v>
      </c>
      <c r="V69" s="338">
        <v>154</v>
      </c>
      <c r="W69" s="339">
        <v>521</v>
      </c>
      <c r="X69" s="334">
        <v>1144</v>
      </c>
      <c r="Y69" s="340">
        <v>298</v>
      </c>
      <c r="Z69" s="341">
        <v>1315</v>
      </c>
      <c r="AA69" s="334">
        <v>3976</v>
      </c>
      <c r="AB69" s="342">
        <v>4204</v>
      </c>
      <c r="AC69" s="344">
        <v>64</v>
      </c>
    </row>
    <row r="70" spans="1:29" ht="15.75">
      <c r="A70" s="332">
        <v>36</v>
      </c>
      <c r="B70" s="333">
        <v>1385</v>
      </c>
      <c r="C70" s="332">
        <v>36</v>
      </c>
      <c r="D70" s="334">
        <v>2890</v>
      </c>
      <c r="E70" s="332">
        <v>36</v>
      </c>
      <c r="F70" s="334">
        <v>5090</v>
      </c>
      <c r="G70" s="332">
        <v>36</v>
      </c>
      <c r="H70" s="355">
        <v>10734</v>
      </c>
      <c r="I70" s="332">
        <v>36</v>
      </c>
      <c r="J70" s="334">
        <v>1810</v>
      </c>
      <c r="K70" s="332">
        <v>36</v>
      </c>
      <c r="L70" s="335">
        <v>5084</v>
      </c>
      <c r="M70" s="332">
        <v>36</v>
      </c>
      <c r="N70" s="336">
        <v>24114</v>
      </c>
      <c r="O70" s="332">
        <v>36</v>
      </c>
      <c r="P70" s="337">
        <v>53214</v>
      </c>
      <c r="Q70" s="332">
        <v>36</v>
      </c>
      <c r="R70" s="357">
        <v>10524</v>
      </c>
      <c r="S70" s="332">
        <v>36</v>
      </c>
      <c r="T70" s="343">
        <v>23864</v>
      </c>
      <c r="U70" s="332">
        <v>36</v>
      </c>
      <c r="V70" s="348">
        <v>155</v>
      </c>
      <c r="W70" s="349">
        <v>525</v>
      </c>
      <c r="X70" s="346">
        <v>1150</v>
      </c>
      <c r="Y70" s="350">
        <v>300</v>
      </c>
      <c r="Z70" s="351">
        <v>1330</v>
      </c>
      <c r="AA70" s="346">
        <v>4016</v>
      </c>
      <c r="AB70" s="352">
        <v>4246</v>
      </c>
      <c r="AC70" s="332">
        <v>65</v>
      </c>
    </row>
    <row r="71" spans="1:29" ht="15.75">
      <c r="A71" s="344">
        <v>35</v>
      </c>
      <c r="B71" s="345">
        <v>1395</v>
      </c>
      <c r="C71" s="344">
        <v>35</v>
      </c>
      <c r="D71" s="346">
        <v>2910</v>
      </c>
      <c r="E71" s="344">
        <v>35</v>
      </c>
      <c r="F71" s="346">
        <v>5100</v>
      </c>
      <c r="G71" s="344">
        <v>35</v>
      </c>
      <c r="H71" s="354">
        <v>10774</v>
      </c>
      <c r="I71" s="344">
        <v>35</v>
      </c>
      <c r="J71" s="346">
        <v>1830</v>
      </c>
      <c r="K71" s="344">
        <v>35</v>
      </c>
      <c r="L71" s="347">
        <v>5114</v>
      </c>
      <c r="M71" s="344">
        <v>35</v>
      </c>
      <c r="N71" s="336">
        <v>24234</v>
      </c>
      <c r="O71" s="344">
        <v>35</v>
      </c>
      <c r="P71" s="337">
        <v>53514</v>
      </c>
      <c r="Q71" s="344">
        <v>35</v>
      </c>
      <c r="R71" s="356">
        <v>10554</v>
      </c>
      <c r="S71" s="344">
        <v>35</v>
      </c>
      <c r="T71" s="353">
        <v>23824</v>
      </c>
      <c r="U71" s="344">
        <v>35</v>
      </c>
      <c r="V71" s="338">
        <v>156</v>
      </c>
      <c r="W71" s="339">
        <v>529</v>
      </c>
      <c r="X71" s="334">
        <v>1156</v>
      </c>
      <c r="Y71" s="340">
        <v>302</v>
      </c>
      <c r="Z71" s="341">
        <v>1345</v>
      </c>
      <c r="AA71" s="334">
        <v>4056</v>
      </c>
      <c r="AB71" s="342">
        <v>4288</v>
      </c>
      <c r="AC71" s="344">
        <v>66</v>
      </c>
    </row>
    <row r="72" spans="1:29" ht="15.75">
      <c r="A72" s="332">
        <v>34</v>
      </c>
      <c r="B72" s="333">
        <v>1405</v>
      </c>
      <c r="C72" s="332">
        <v>34</v>
      </c>
      <c r="D72" s="334">
        <v>2930</v>
      </c>
      <c r="E72" s="332">
        <v>34</v>
      </c>
      <c r="F72" s="334">
        <v>5110</v>
      </c>
      <c r="G72" s="332">
        <v>34</v>
      </c>
      <c r="H72" s="355">
        <v>10814</v>
      </c>
      <c r="I72" s="332">
        <v>34</v>
      </c>
      <c r="J72" s="334">
        <v>1850</v>
      </c>
      <c r="K72" s="332">
        <v>34</v>
      </c>
      <c r="L72" s="335">
        <v>5144</v>
      </c>
      <c r="M72" s="332">
        <v>34</v>
      </c>
      <c r="N72" s="336">
        <v>24354</v>
      </c>
      <c r="O72" s="332">
        <v>34</v>
      </c>
      <c r="P72" s="337">
        <v>53814</v>
      </c>
      <c r="Q72" s="332">
        <v>34</v>
      </c>
      <c r="R72" s="357">
        <v>10574</v>
      </c>
      <c r="S72" s="332">
        <v>34</v>
      </c>
      <c r="T72" s="343">
        <v>23984</v>
      </c>
      <c r="U72" s="332">
        <v>34</v>
      </c>
      <c r="V72" s="348">
        <v>157</v>
      </c>
      <c r="W72" s="349">
        <v>533</v>
      </c>
      <c r="X72" s="346">
        <v>1162</v>
      </c>
      <c r="Y72" s="350">
        <v>304</v>
      </c>
      <c r="Z72" s="351">
        <v>1360</v>
      </c>
      <c r="AA72" s="346">
        <v>4096</v>
      </c>
      <c r="AB72" s="352">
        <v>4330</v>
      </c>
      <c r="AC72" s="332">
        <v>67</v>
      </c>
    </row>
    <row r="73" spans="1:29" ht="15.75">
      <c r="A73" s="344">
        <v>33</v>
      </c>
      <c r="B73" s="345">
        <v>1415</v>
      </c>
      <c r="C73" s="344">
        <v>33</v>
      </c>
      <c r="D73" s="346">
        <v>2950</v>
      </c>
      <c r="E73" s="344">
        <v>33</v>
      </c>
      <c r="F73" s="346">
        <v>5120</v>
      </c>
      <c r="G73" s="344">
        <v>33</v>
      </c>
      <c r="H73" s="354">
        <v>10854</v>
      </c>
      <c r="I73" s="344">
        <v>33</v>
      </c>
      <c r="J73" s="346">
        <v>1870</v>
      </c>
      <c r="K73" s="344">
        <v>33</v>
      </c>
      <c r="L73" s="347">
        <v>5174</v>
      </c>
      <c r="M73" s="344">
        <v>33</v>
      </c>
      <c r="N73" s="336">
        <v>24474</v>
      </c>
      <c r="O73" s="344">
        <v>33</v>
      </c>
      <c r="P73" s="337">
        <v>54114</v>
      </c>
      <c r="Q73" s="344">
        <v>33</v>
      </c>
      <c r="R73" s="356">
        <v>10594</v>
      </c>
      <c r="S73" s="344">
        <v>33</v>
      </c>
      <c r="T73" s="353">
        <v>24044</v>
      </c>
      <c r="U73" s="344">
        <v>33</v>
      </c>
      <c r="V73" s="338">
        <v>158</v>
      </c>
      <c r="W73" s="339">
        <v>537</v>
      </c>
      <c r="X73" s="334">
        <v>1168</v>
      </c>
      <c r="Y73" s="340">
        <v>306</v>
      </c>
      <c r="Z73" s="341">
        <v>1375</v>
      </c>
      <c r="AA73" s="334">
        <v>4134</v>
      </c>
      <c r="AB73" s="342">
        <v>4370</v>
      </c>
      <c r="AC73" s="344">
        <v>68</v>
      </c>
    </row>
    <row r="74" spans="1:29" ht="15.75">
      <c r="A74" s="332">
        <v>32</v>
      </c>
      <c r="B74" s="333">
        <v>1425</v>
      </c>
      <c r="C74" s="332">
        <v>32</v>
      </c>
      <c r="D74" s="334">
        <v>2970</v>
      </c>
      <c r="E74" s="332">
        <v>32</v>
      </c>
      <c r="F74" s="334">
        <v>5130</v>
      </c>
      <c r="G74" s="332">
        <v>32</v>
      </c>
      <c r="H74" s="355">
        <v>10894</v>
      </c>
      <c r="I74" s="332">
        <v>32</v>
      </c>
      <c r="J74" s="334">
        <v>1890</v>
      </c>
      <c r="K74" s="332">
        <v>32</v>
      </c>
      <c r="L74" s="335">
        <v>5204</v>
      </c>
      <c r="M74" s="332">
        <v>32</v>
      </c>
      <c r="N74" s="336">
        <v>24594</v>
      </c>
      <c r="O74" s="332">
        <v>32</v>
      </c>
      <c r="P74" s="337">
        <v>54414</v>
      </c>
      <c r="Q74" s="332">
        <v>32</v>
      </c>
      <c r="R74" s="357">
        <v>10604</v>
      </c>
      <c r="S74" s="332">
        <v>32</v>
      </c>
      <c r="T74" s="343">
        <v>24104</v>
      </c>
      <c r="U74" s="332">
        <v>32</v>
      </c>
      <c r="V74" s="348">
        <v>159</v>
      </c>
      <c r="W74" s="349">
        <v>541</v>
      </c>
      <c r="X74" s="346">
        <v>1174</v>
      </c>
      <c r="Y74" s="350">
        <v>308</v>
      </c>
      <c r="Z74" s="351">
        <v>1390</v>
      </c>
      <c r="AA74" s="346">
        <v>4172</v>
      </c>
      <c r="AB74" s="352">
        <v>4410</v>
      </c>
      <c r="AC74" s="332">
        <v>69</v>
      </c>
    </row>
    <row r="75" spans="1:29" ht="15.75">
      <c r="A75" s="344">
        <v>31</v>
      </c>
      <c r="B75" s="345">
        <v>1435</v>
      </c>
      <c r="C75" s="344">
        <v>31</v>
      </c>
      <c r="D75" s="346">
        <v>2990</v>
      </c>
      <c r="E75" s="344">
        <v>31</v>
      </c>
      <c r="F75" s="346">
        <v>5140</v>
      </c>
      <c r="G75" s="344">
        <v>31</v>
      </c>
      <c r="H75" s="354">
        <v>10934</v>
      </c>
      <c r="I75" s="344">
        <v>31</v>
      </c>
      <c r="J75" s="346">
        <v>1910</v>
      </c>
      <c r="K75" s="344">
        <v>31</v>
      </c>
      <c r="L75" s="347">
        <v>5234</v>
      </c>
      <c r="M75" s="344">
        <v>31</v>
      </c>
      <c r="N75" s="336">
        <v>24714</v>
      </c>
      <c r="O75" s="344">
        <v>31</v>
      </c>
      <c r="P75" s="337">
        <v>54814</v>
      </c>
      <c r="Q75" s="344">
        <v>31</v>
      </c>
      <c r="R75" s="356">
        <v>10624</v>
      </c>
      <c r="S75" s="344">
        <v>31</v>
      </c>
      <c r="T75" s="353">
        <v>24164</v>
      </c>
      <c r="U75" s="344">
        <v>31</v>
      </c>
      <c r="V75" s="338">
        <v>160</v>
      </c>
      <c r="W75" s="339">
        <v>545</v>
      </c>
      <c r="X75" s="334">
        <v>1180</v>
      </c>
      <c r="Y75" s="340">
        <v>310</v>
      </c>
      <c r="Z75" s="341">
        <v>1405</v>
      </c>
      <c r="AA75" s="334">
        <v>4210</v>
      </c>
      <c r="AB75" s="342">
        <v>4450</v>
      </c>
      <c r="AC75" s="344">
        <v>70</v>
      </c>
    </row>
    <row r="76" spans="1:29" ht="15.75">
      <c r="A76" s="332">
        <v>30</v>
      </c>
      <c r="B76" s="333">
        <v>1445</v>
      </c>
      <c r="C76" s="332">
        <v>30</v>
      </c>
      <c r="D76" s="334">
        <v>3010</v>
      </c>
      <c r="E76" s="332">
        <v>30</v>
      </c>
      <c r="F76" s="334">
        <v>5150</v>
      </c>
      <c r="G76" s="332">
        <v>30</v>
      </c>
      <c r="H76" s="355">
        <v>10974</v>
      </c>
      <c r="I76" s="332">
        <v>30</v>
      </c>
      <c r="J76" s="334">
        <v>1930</v>
      </c>
      <c r="K76" s="332">
        <v>30</v>
      </c>
      <c r="L76" s="335">
        <v>5264</v>
      </c>
      <c r="M76" s="332">
        <v>30</v>
      </c>
      <c r="N76" s="336">
        <v>24864</v>
      </c>
      <c r="O76" s="332">
        <v>30</v>
      </c>
      <c r="P76" s="337">
        <v>55214</v>
      </c>
      <c r="Q76" s="332">
        <v>30</v>
      </c>
      <c r="R76" s="357">
        <v>10654</v>
      </c>
      <c r="S76" s="332">
        <v>30</v>
      </c>
      <c r="T76" s="343">
        <v>24224</v>
      </c>
      <c r="U76" s="332">
        <v>30</v>
      </c>
      <c r="V76" s="348">
        <v>161</v>
      </c>
      <c r="W76" s="349">
        <v>549</v>
      </c>
      <c r="X76" s="346">
        <v>1186</v>
      </c>
      <c r="Y76" s="350">
        <v>312</v>
      </c>
      <c r="Z76" s="351">
        <v>1420</v>
      </c>
      <c r="AA76" s="346">
        <v>4248</v>
      </c>
      <c r="AB76" s="352">
        <v>4490</v>
      </c>
      <c r="AC76" s="332">
        <v>71</v>
      </c>
    </row>
    <row r="77" spans="1:29" ht="15.75">
      <c r="A77" s="344">
        <v>29</v>
      </c>
      <c r="B77" s="345">
        <v>1455</v>
      </c>
      <c r="C77" s="344">
        <v>29</v>
      </c>
      <c r="D77" s="346">
        <v>3030</v>
      </c>
      <c r="E77" s="344">
        <v>29</v>
      </c>
      <c r="F77" s="346">
        <v>5160</v>
      </c>
      <c r="G77" s="344">
        <v>29</v>
      </c>
      <c r="H77" s="354">
        <v>11014</v>
      </c>
      <c r="I77" s="344">
        <v>29</v>
      </c>
      <c r="J77" s="346">
        <v>1950</v>
      </c>
      <c r="K77" s="344">
        <v>29</v>
      </c>
      <c r="L77" s="347">
        <v>5294</v>
      </c>
      <c r="M77" s="344">
        <v>29</v>
      </c>
      <c r="N77" s="336">
        <v>25014</v>
      </c>
      <c r="O77" s="344">
        <v>29</v>
      </c>
      <c r="P77" s="337">
        <v>55614</v>
      </c>
      <c r="Q77" s="344">
        <v>29</v>
      </c>
      <c r="R77" s="356">
        <v>10674</v>
      </c>
      <c r="S77" s="344">
        <v>29</v>
      </c>
      <c r="T77" s="353">
        <v>24284</v>
      </c>
      <c r="U77" s="344">
        <v>29</v>
      </c>
      <c r="V77" s="338">
        <v>162</v>
      </c>
      <c r="W77" s="339">
        <v>553</v>
      </c>
      <c r="X77" s="334">
        <v>1192</v>
      </c>
      <c r="Y77" s="340">
        <v>314</v>
      </c>
      <c r="Z77" s="341">
        <v>1435</v>
      </c>
      <c r="AA77" s="334">
        <v>4286</v>
      </c>
      <c r="AB77" s="342">
        <v>4530</v>
      </c>
      <c r="AC77" s="344">
        <v>72</v>
      </c>
    </row>
    <row r="78" spans="1:29" ht="15.75">
      <c r="A78" s="332">
        <v>28</v>
      </c>
      <c r="B78" s="333">
        <v>1465</v>
      </c>
      <c r="C78" s="332">
        <v>28</v>
      </c>
      <c r="D78" s="334">
        <v>3050</v>
      </c>
      <c r="E78" s="332">
        <v>28</v>
      </c>
      <c r="F78" s="334">
        <v>5170</v>
      </c>
      <c r="G78" s="332">
        <v>28</v>
      </c>
      <c r="H78" s="355">
        <v>11054</v>
      </c>
      <c r="I78" s="332">
        <v>28</v>
      </c>
      <c r="J78" s="334">
        <v>1970</v>
      </c>
      <c r="K78" s="332">
        <v>28</v>
      </c>
      <c r="L78" s="335">
        <v>5324</v>
      </c>
      <c r="M78" s="332">
        <v>28</v>
      </c>
      <c r="N78" s="336">
        <v>25164</v>
      </c>
      <c r="O78" s="332">
        <v>28</v>
      </c>
      <c r="P78" s="337">
        <v>60014</v>
      </c>
      <c r="Q78" s="332">
        <v>28</v>
      </c>
      <c r="R78" s="357">
        <v>10694</v>
      </c>
      <c r="S78" s="332">
        <v>28</v>
      </c>
      <c r="T78" s="343">
        <v>24344</v>
      </c>
      <c r="U78" s="332">
        <v>28</v>
      </c>
      <c r="V78" s="348">
        <v>163</v>
      </c>
      <c r="W78" s="349">
        <v>557</v>
      </c>
      <c r="X78" s="346">
        <v>1198</v>
      </c>
      <c r="Y78" s="350">
        <v>316</v>
      </c>
      <c r="Z78" s="351">
        <v>1450</v>
      </c>
      <c r="AA78" s="346">
        <v>4324</v>
      </c>
      <c r="AB78" s="352">
        <v>4570</v>
      </c>
      <c r="AC78" s="332">
        <v>73</v>
      </c>
    </row>
    <row r="79" spans="1:29" ht="15.75">
      <c r="A79" s="344">
        <v>27</v>
      </c>
      <c r="B79" s="345">
        <v>1475</v>
      </c>
      <c r="C79" s="344">
        <v>27</v>
      </c>
      <c r="D79" s="346">
        <v>3070</v>
      </c>
      <c r="E79" s="344">
        <v>27</v>
      </c>
      <c r="F79" s="346">
        <v>5180</v>
      </c>
      <c r="G79" s="344">
        <v>27</v>
      </c>
      <c r="H79" s="354">
        <v>11094</v>
      </c>
      <c r="I79" s="344">
        <v>27</v>
      </c>
      <c r="J79" s="346">
        <v>1990</v>
      </c>
      <c r="K79" s="344">
        <v>27</v>
      </c>
      <c r="L79" s="347">
        <v>5364</v>
      </c>
      <c r="M79" s="344">
        <v>27</v>
      </c>
      <c r="N79" s="336">
        <v>25314</v>
      </c>
      <c r="O79" s="344">
        <v>27</v>
      </c>
      <c r="P79" s="337">
        <v>60414</v>
      </c>
      <c r="Q79" s="344">
        <v>27</v>
      </c>
      <c r="R79" s="356">
        <v>10704</v>
      </c>
      <c r="S79" s="344">
        <v>27</v>
      </c>
      <c r="T79" s="353">
        <v>24404</v>
      </c>
      <c r="U79" s="344">
        <v>27</v>
      </c>
      <c r="V79" s="338">
        <v>164</v>
      </c>
      <c r="W79" s="339">
        <v>561</v>
      </c>
      <c r="X79" s="334">
        <v>1204</v>
      </c>
      <c r="Y79" s="340">
        <v>318</v>
      </c>
      <c r="Z79" s="341">
        <v>1465</v>
      </c>
      <c r="AA79" s="334">
        <v>4362</v>
      </c>
      <c r="AB79" s="342">
        <v>4610</v>
      </c>
      <c r="AC79" s="344">
        <v>74</v>
      </c>
    </row>
    <row r="80" spans="1:29" ht="15.75">
      <c r="A80" s="332">
        <v>26</v>
      </c>
      <c r="B80" s="333">
        <v>1485</v>
      </c>
      <c r="C80" s="332">
        <v>26</v>
      </c>
      <c r="D80" s="334">
        <v>3090</v>
      </c>
      <c r="E80" s="332">
        <v>26</v>
      </c>
      <c r="F80" s="334">
        <v>5190</v>
      </c>
      <c r="G80" s="332">
        <v>26</v>
      </c>
      <c r="H80" s="355">
        <v>11134</v>
      </c>
      <c r="I80" s="332">
        <v>26</v>
      </c>
      <c r="J80" s="334">
        <v>2010</v>
      </c>
      <c r="K80" s="332">
        <v>26</v>
      </c>
      <c r="L80" s="335">
        <v>5404</v>
      </c>
      <c r="M80" s="332">
        <v>26</v>
      </c>
      <c r="N80" s="336">
        <v>25464</v>
      </c>
      <c r="O80" s="332">
        <v>26</v>
      </c>
      <c r="P80" s="337">
        <v>60814</v>
      </c>
      <c r="Q80" s="332">
        <v>26</v>
      </c>
      <c r="R80" s="357">
        <v>10724</v>
      </c>
      <c r="S80" s="332">
        <v>26</v>
      </c>
      <c r="T80" s="343">
        <v>24464</v>
      </c>
      <c r="U80" s="332">
        <v>26</v>
      </c>
      <c r="V80" s="348">
        <v>165</v>
      </c>
      <c r="W80" s="349">
        <v>565</v>
      </c>
      <c r="X80" s="346">
        <v>1210</v>
      </c>
      <c r="Y80" s="350">
        <v>320</v>
      </c>
      <c r="Z80" s="351">
        <v>1480</v>
      </c>
      <c r="AA80" s="346">
        <v>4400</v>
      </c>
      <c r="AB80" s="352">
        <v>4650</v>
      </c>
      <c r="AC80" s="332">
        <v>75</v>
      </c>
    </row>
    <row r="81" spans="1:29" ht="15.75">
      <c r="A81" s="344">
        <v>25</v>
      </c>
      <c r="B81" s="345">
        <v>1495</v>
      </c>
      <c r="C81" s="344">
        <v>25</v>
      </c>
      <c r="D81" s="346">
        <v>3110</v>
      </c>
      <c r="E81" s="344">
        <v>25</v>
      </c>
      <c r="F81" s="346">
        <v>5200</v>
      </c>
      <c r="G81" s="344">
        <v>25</v>
      </c>
      <c r="H81" s="354">
        <v>11174</v>
      </c>
      <c r="I81" s="344">
        <v>25</v>
      </c>
      <c r="J81" s="346">
        <v>2030</v>
      </c>
      <c r="K81" s="344">
        <v>25</v>
      </c>
      <c r="L81" s="347">
        <v>5444</v>
      </c>
      <c r="M81" s="344">
        <v>25</v>
      </c>
      <c r="N81" s="336">
        <v>25614</v>
      </c>
      <c r="O81" s="344">
        <v>25</v>
      </c>
      <c r="P81" s="337">
        <v>61214</v>
      </c>
      <c r="Q81" s="344">
        <v>25</v>
      </c>
      <c r="R81" s="356">
        <v>10754</v>
      </c>
      <c r="S81" s="344">
        <v>25</v>
      </c>
      <c r="T81" s="353">
        <v>24524</v>
      </c>
      <c r="U81" s="344">
        <v>25</v>
      </c>
      <c r="V81" s="338">
        <v>166</v>
      </c>
      <c r="W81" s="339">
        <v>569</v>
      </c>
      <c r="X81" s="334">
        <v>1215</v>
      </c>
      <c r="Y81" s="340">
        <v>322</v>
      </c>
      <c r="Z81" s="341">
        <v>1495</v>
      </c>
      <c r="AA81" s="334">
        <v>4438</v>
      </c>
      <c r="AB81" s="342">
        <v>4690</v>
      </c>
      <c r="AC81" s="344">
        <v>76</v>
      </c>
    </row>
    <row r="82" spans="1:29" ht="15.75">
      <c r="A82" s="332">
        <v>24</v>
      </c>
      <c r="B82" s="333">
        <v>1505</v>
      </c>
      <c r="C82" s="332">
        <v>24</v>
      </c>
      <c r="D82" s="334">
        <v>3130</v>
      </c>
      <c r="E82" s="332">
        <v>24</v>
      </c>
      <c r="F82" s="334">
        <v>5210</v>
      </c>
      <c r="G82" s="332">
        <v>24</v>
      </c>
      <c r="H82" s="355">
        <v>11224</v>
      </c>
      <c r="I82" s="332">
        <v>24</v>
      </c>
      <c r="J82" s="334">
        <v>2050</v>
      </c>
      <c r="K82" s="332">
        <v>24</v>
      </c>
      <c r="L82" s="335">
        <v>5484</v>
      </c>
      <c r="M82" s="332">
        <v>24</v>
      </c>
      <c r="N82" s="336">
        <v>25814</v>
      </c>
      <c r="O82" s="332">
        <v>24</v>
      </c>
      <c r="P82" s="337">
        <v>61614</v>
      </c>
      <c r="Q82" s="332">
        <v>24</v>
      </c>
      <c r="R82" s="357">
        <v>10774</v>
      </c>
      <c r="S82" s="332">
        <v>24</v>
      </c>
      <c r="T82" s="343">
        <v>24624</v>
      </c>
      <c r="U82" s="332">
        <v>24</v>
      </c>
      <c r="V82" s="348">
        <v>167</v>
      </c>
      <c r="W82" s="349">
        <v>573</v>
      </c>
      <c r="X82" s="346">
        <v>1220</v>
      </c>
      <c r="Y82" s="350">
        <v>324</v>
      </c>
      <c r="Z82" s="351">
        <v>1510</v>
      </c>
      <c r="AA82" s="346">
        <v>4476</v>
      </c>
      <c r="AB82" s="352">
        <v>4730</v>
      </c>
      <c r="AC82" s="332">
        <v>77</v>
      </c>
    </row>
    <row r="83" spans="1:29" ht="15.75">
      <c r="A83" s="344">
        <v>23</v>
      </c>
      <c r="B83" s="345">
        <v>1515</v>
      </c>
      <c r="C83" s="344">
        <v>23</v>
      </c>
      <c r="D83" s="346">
        <v>3150</v>
      </c>
      <c r="E83" s="344">
        <v>23</v>
      </c>
      <c r="F83" s="346">
        <v>5220</v>
      </c>
      <c r="G83" s="344">
        <v>23</v>
      </c>
      <c r="H83" s="354">
        <v>11274</v>
      </c>
      <c r="I83" s="344">
        <v>23</v>
      </c>
      <c r="J83" s="346">
        <v>2070</v>
      </c>
      <c r="K83" s="344">
        <v>23</v>
      </c>
      <c r="L83" s="347">
        <v>5524</v>
      </c>
      <c r="M83" s="344">
        <v>23</v>
      </c>
      <c r="N83" s="336">
        <v>30014</v>
      </c>
      <c r="O83" s="344">
        <v>23</v>
      </c>
      <c r="P83" s="337">
        <v>62014</v>
      </c>
      <c r="Q83" s="344">
        <v>23</v>
      </c>
      <c r="R83" s="356">
        <v>10794</v>
      </c>
      <c r="S83" s="344">
        <v>23</v>
      </c>
      <c r="T83" s="353">
        <v>24724</v>
      </c>
      <c r="U83" s="344">
        <v>23</v>
      </c>
      <c r="V83" s="338">
        <v>168</v>
      </c>
      <c r="W83" s="339">
        <v>577</v>
      </c>
      <c r="X83" s="334">
        <v>1225</v>
      </c>
      <c r="Y83" s="340">
        <v>326</v>
      </c>
      <c r="Z83" s="341">
        <v>1525</v>
      </c>
      <c r="AA83" s="334">
        <v>4514</v>
      </c>
      <c r="AB83" s="342">
        <v>4770</v>
      </c>
      <c r="AC83" s="344">
        <v>78</v>
      </c>
    </row>
    <row r="84" spans="1:29" ht="15.75">
      <c r="A84" s="332">
        <v>22</v>
      </c>
      <c r="B84" s="333">
        <v>1525</v>
      </c>
      <c r="C84" s="332">
        <v>22</v>
      </c>
      <c r="D84" s="334">
        <v>3170</v>
      </c>
      <c r="E84" s="332">
        <v>22</v>
      </c>
      <c r="F84" s="334">
        <v>5230</v>
      </c>
      <c r="G84" s="332">
        <v>22</v>
      </c>
      <c r="H84" s="355">
        <v>11324</v>
      </c>
      <c r="I84" s="332">
        <v>22</v>
      </c>
      <c r="J84" s="334">
        <v>2090</v>
      </c>
      <c r="K84" s="332">
        <v>22</v>
      </c>
      <c r="L84" s="335">
        <v>5564</v>
      </c>
      <c r="M84" s="332">
        <v>22</v>
      </c>
      <c r="N84" s="336">
        <v>30214</v>
      </c>
      <c r="O84" s="332">
        <v>22</v>
      </c>
      <c r="P84" s="337">
        <v>62414</v>
      </c>
      <c r="Q84" s="332">
        <v>22</v>
      </c>
      <c r="R84" s="357">
        <v>10804</v>
      </c>
      <c r="S84" s="332">
        <v>22</v>
      </c>
      <c r="T84" s="343">
        <v>24824</v>
      </c>
      <c r="U84" s="332">
        <v>22</v>
      </c>
      <c r="V84" s="348">
        <v>169</v>
      </c>
      <c r="W84" s="349">
        <v>581</v>
      </c>
      <c r="X84" s="346">
        <v>1230</v>
      </c>
      <c r="Y84" s="350">
        <v>328</v>
      </c>
      <c r="Z84" s="351">
        <v>1540</v>
      </c>
      <c r="AA84" s="346">
        <v>4552</v>
      </c>
      <c r="AB84" s="352">
        <v>4810</v>
      </c>
      <c r="AC84" s="332">
        <v>79</v>
      </c>
    </row>
    <row r="85" spans="1:29" ht="15.75">
      <c r="A85" s="344">
        <v>21</v>
      </c>
      <c r="B85" s="345">
        <v>1535</v>
      </c>
      <c r="C85" s="344">
        <v>21</v>
      </c>
      <c r="D85" s="346">
        <v>3200</v>
      </c>
      <c r="E85" s="344">
        <v>21</v>
      </c>
      <c r="F85" s="346">
        <v>5240</v>
      </c>
      <c r="G85" s="344">
        <v>21</v>
      </c>
      <c r="H85" s="354">
        <v>11374</v>
      </c>
      <c r="I85" s="344">
        <v>21</v>
      </c>
      <c r="J85" s="346">
        <v>2110</v>
      </c>
      <c r="K85" s="344">
        <v>21</v>
      </c>
      <c r="L85" s="347">
        <v>5604</v>
      </c>
      <c r="M85" s="344">
        <v>21</v>
      </c>
      <c r="N85" s="336">
        <v>30414</v>
      </c>
      <c r="O85" s="344">
        <v>21</v>
      </c>
      <c r="P85" s="337">
        <v>62814</v>
      </c>
      <c r="Q85" s="344">
        <v>21</v>
      </c>
      <c r="R85" s="356">
        <v>10824</v>
      </c>
      <c r="S85" s="344">
        <v>21</v>
      </c>
      <c r="T85" s="353">
        <v>24924</v>
      </c>
      <c r="U85" s="344">
        <v>21</v>
      </c>
      <c r="V85" s="338">
        <v>170</v>
      </c>
      <c r="W85" s="339">
        <v>585</v>
      </c>
      <c r="X85" s="334">
        <v>1235</v>
      </c>
      <c r="Y85" s="340">
        <v>330</v>
      </c>
      <c r="Z85" s="341">
        <v>1555</v>
      </c>
      <c r="AA85" s="334">
        <v>4590</v>
      </c>
      <c r="AB85" s="342">
        <v>4850</v>
      </c>
      <c r="AC85" s="344">
        <v>80</v>
      </c>
    </row>
    <row r="86" spans="1:29" ht="15.75">
      <c r="A86" s="332">
        <v>20</v>
      </c>
      <c r="B86" s="333">
        <v>1545</v>
      </c>
      <c r="C86" s="332">
        <v>20</v>
      </c>
      <c r="D86" s="334">
        <v>3230</v>
      </c>
      <c r="E86" s="332">
        <v>20</v>
      </c>
      <c r="F86" s="334">
        <v>5250</v>
      </c>
      <c r="G86" s="332">
        <v>20</v>
      </c>
      <c r="H86" s="355">
        <v>11424</v>
      </c>
      <c r="I86" s="332">
        <v>20</v>
      </c>
      <c r="J86" s="334">
        <v>2130</v>
      </c>
      <c r="K86" s="332">
        <v>20</v>
      </c>
      <c r="L86" s="335">
        <v>5644</v>
      </c>
      <c r="M86" s="332">
        <v>20</v>
      </c>
      <c r="N86" s="336">
        <v>30614</v>
      </c>
      <c r="O86" s="332">
        <v>20</v>
      </c>
      <c r="P86" s="337">
        <v>63214</v>
      </c>
      <c r="Q86" s="332">
        <v>20</v>
      </c>
      <c r="R86" s="357">
        <v>10854</v>
      </c>
      <c r="S86" s="332">
        <v>20</v>
      </c>
      <c r="T86" s="343">
        <v>25024</v>
      </c>
      <c r="U86" s="332">
        <v>20</v>
      </c>
      <c r="V86" s="348">
        <v>171</v>
      </c>
      <c r="W86" s="349">
        <v>589</v>
      </c>
      <c r="X86" s="346">
        <v>1240</v>
      </c>
      <c r="Y86" s="350">
        <v>332</v>
      </c>
      <c r="Z86" s="351">
        <v>1570</v>
      </c>
      <c r="AA86" s="346">
        <v>4628</v>
      </c>
      <c r="AB86" s="352">
        <v>4890</v>
      </c>
      <c r="AC86" s="332">
        <v>81</v>
      </c>
    </row>
    <row r="87" spans="1:29" ht="15.75">
      <c r="A87" s="344">
        <v>19</v>
      </c>
      <c r="B87" s="345">
        <v>1555</v>
      </c>
      <c r="C87" s="344">
        <v>19</v>
      </c>
      <c r="D87" s="346">
        <v>3260</v>
      </c>
      <c r="E87" s="344">
        <v>19</v>
      </c>
      <c r="F87" s="346">
        <v>5260</v>
      </c>
      <c r="G87" s="344">
        <v>19</v>
      </c>
      <c r="H87" s="354">
        <v>11474</v>
      </c>
      <c r="I87" s="344">
        <v>19</v>
      </c>
      <c r="J87" s="346">
        <v>2150</v>
      </c>
      <c r="K87" s="344">
        <v>19</v>
      </c>
      <c r="L87" s="347">
        <v>5684</v>
      </c>
      <c r="M87" s="344">
        <v>19</v>
      </c>
      <c r="N87" s="336">
        <v>30814</v>
      </c>
      <c r="O87" s="344">
        <v>19</v>
      </c>
      <c r="P87" s="337">
        <v>63614</v>
      </c>
      <c r="Q87" s="344">
        <v>19</v>
      </c>
      <c r="R87" s="356">
        <v>10894</v>
      </c>
      <c r="S87" s="344">
        <v>19</v>
      </c>
      <c r="T87" s="353">
        <v>25124</v>
      </c>
      <c r="U87" s="344">
        <v>19</v>
      </c>
      <c r="V87" s="338">
        <v>172</v>
      </c>
      <c r="W87" s="339">
        <v>593</v>
      </c>
      <c r="X87" s="334">
        <v>1245</v>
      </c>
      <c r="Y87" s="340">
        <v>334</v>
      </c>
      <c r="Z87" s="341">
        <v>1585</v>
      </c>
      <c r="AA87" s="334">
        <v>4666</v>
      </c>
      <c r="AB87" s="342">
        <v>4930</v>
      </c>
      <c r="AC87" s="344">
        <v>82</v>
      </c>
    </row>
    <row r="88" spans="1:29" ht="15.75">
      <c r="A88" s="332">
        <v>18</v>
      </c>
      <c r="B88" s="333">
        <v>1565</v>
      </c>
      <c r="C88" s="332">
        <v>18</v>
      </c>
      <c r="D88" s="334">
        <v>3290</v>
      </c>
      <c r="E88" s="332">
        <v>18</v>
      </c>
      <c r="F88" s="334">
        <v>5270</v>
      </c>
      <c r="G88" s="332">
        <v>18</v>
      </c>
      <c r="H88" s="355">
        <v>11534</v>
      </c>
      <c r="I88" s="332">
        <v>18</v>
      </c>
      <c r="J88" s="334">
        <v>2170</v>
      </c>
      <c r="K88" s="332">
        <v>18</v>
      </c>
      <c r="L88" s="335">
        <v>5724</v>
      </c>
      <c r="M88" s="332">
        <v>18</v>
      </c>
      <c r="N88" s="336">
        <v>31014</v>
      </c>
      <c r="O88" s="332">
        <v>18</v>
      </c>
      <c r="P88" s="337">
        <v>64014</v>
      </c>
      <c r="Q88" s="332">
        <v>18</v>
      </c>
      <c r="R88" s="357">
        <v>10904</v>
      </c>
      <c r="S88" s="332">
        <v>18</v>
      </c>
      <c r="T88" s="343">
        <v>25224</v>
      </c>
      <c r="U88" s="332">
        <v>18</v>
      </c>
      <c r="V88" s="348">
        <v>173</v>
      </c>
      <c r="W88" s="349">
        <v>597</v>
      </c>
      <c r="X88" s="346">
        <v>1250</v>
      </c>
      <c r="Y88" s="350">
        <v>336</v>
      </c>
      <c r="Z88" s="351">
        <v>1600</v>
      </c>
      <c r="AA88" s="346">
        <v>4704</v>
      </c>
      <c r="AB88" s="352">
        <v>4970</v>
      </c>
      <c r="AC88" s="332">
        <v>83</v>
      </c>
    </row>
    <row r="89" spans="1:29" ht="15.75">
      <c r="A89" s="344">
        <v>17</v>
      </c>
      <c r="B89" s="345">
        <v>1575</v>
      </c>
      <c r="C89" s="344">
        <v>17</v>
      </c>
      <c r="D89" s="346">
        <v>3320</v>
      </c>
      <c r="E89" s="344">
        <v>17</v>
      </c>
      <c r="F89" s="346">
        <v>5280</v>
      </c>
      <c r="G89" s="344">
        <v>17</v>
      </c>
      <c r="H89" s="354">
        <v>11594</v>
      </c>
      <c r="I89" s="344">
        <v>17</v>
      </c>
      <c r="J89" s="346">
        <v>2190</v>
      </c>
      <c r="K89" s="344">
        <v>17</v>
      </c>
      <c r="L89" s="347">
        <v>5774</v>
      </c>
      <c r="M89" s="344">
        <v>17</v>
      </c>
      <c r="N89" s="336">
        <v>31214</v>
      </c>
      <c r="O89" s="344">
        <v>17</v>
      </c>
      <c r="P89" s="337">
        <v>64414</v>
      </c>
      <c r="Q89" s="344">
        <v>17</v>
      </c>
      <c r="R89" s="356">
        <v>10924</v>
      </c>
      <c r="S89" s="344">
        <v>17</v>
      </c>
      <c r="T89" s="353">
        <v>25324</v>
      </c>
      <c r="U89" s="344">
        <v>17</v>
      </c>
      <c r="V89" s="338">
        <v>174</v>
      </c>
      <c r="W89" s="339">
        <v>601</v>
      </c>
      <c r="X89" s="334">
        <v>1255</v>
      </c>
      <c r="Y89" s="340">
        <v>338</v>
      </c>
      <c r="Z89" s="341">
        <v>1615</v>
      </c>
      <c r="AA89" s="334">
        <v>4740</v>
      </c>
      <c r="AB89" s="342">
        <v>5008</v>
      </c>
      <c r="AC89" s="344">
        <v>84</v>
      </c>
    </row>
    <row r="90" spans="1:29" ht="15.75">
      <c r="A90" s="332">
        <v>16</v>
      </c>
      <c r="B90" s="333">
        <v>1585</v>
      </c>
      <c r="C90" s="332">
        <v>16</v>
      </c>
      <c r="D90" s="334">
        <v>3350</v>
      </c>
      <c r="E90" s="332">
        <v>16</v>
      </c>
      <c r="F90" s="334">
        <v>5290</v>
      </c>
      <c r="G90" s="332">
        <v>16</v>
      </c>
      <c r="H90" s="355">
        <v>11654</v>
      </c>
      <c r="I90" s="332">
        <v>16</v>
      </c>
      <c r="J90" s="334">
        <v>2210</v>
      </c>
      <c r="K90" s="332">
        <v>16</v>
      </c>
      <c r="L90" s="335">
        <v>5824</v>
      </c>
      <c r="M90" s="332">
        <v>16</v>
      </c>
      <c r="N90" s="336">
        <v>31414</v>
      </c>
      <c r="O90" s="332">
        <v>16</v>
      </c>
      <c r="P90" s="337">
        <v>64814</v>
      </c>
      <c r="Q90" s="332">
        <v>16</v>
      </c>
      <c r="R90" s="357">
        <v>10954</v>
      </c>
      <c r="S90" s="332">
        <v>16</v>
      </c>
      <c r="T90" s="343">
        <v>25424</v>
      </c>
      <c r="U90" s="332">
        <v>16</v>
      </c>
      <c r="V90" s="348">
        <v>175</v>
      </c>
      <c r="W90" s="349">
        <v>605</v>
      </c>
      <c r="X90" s="346">
        <v>1260</v>
      </c>
      <c r="Y90" s="350">
        <v>340</v>
      </c>
      <c r="Z90" s="351">
        <v>1630</v>
      </c>
      <c r="AA90" s="346">
        <v>4776</v>
      </c>
      <c r="AB90" s="352">
        <v>5046</v>
      </c>
      <c r="AC90" s="332">
        <v>85</v>
      </c>
    </row>
    <row r="91" spans="1:29" ht="15.75">
      <c r="A91" s="344">
        <v>15</v>
      </c>
      <c r="B91" s="345">
        <v>1595</v>
      </c>
      <c r="C91" s="344">
        <v>15</v>
      </c>
      <c r="D91" s="346">
        <v>3380</v>
      </c>
      <c r="E91" s="344">
        <v>15</v>
      </c>
      <c r="F91" s="346">
        <v>5300</v>
      </c>
      <c r="G91" s="344">
        <v>15</v>
      </c>
      <c r="H91" s="354">
        <v>11714</v>
      </c>
      <c r="I91" s="344">
        <v>15</v>
      </c>
      <c r="J91" s="346">
        <v>2240</v>
      </c>
      <c r="K91" s="344">
        <v>15</v>
      </c>
      <c r="L91" s="347">
        <v>5874</v>
      </c>
      <c r="M91" s="344">
        <v>15</v>
      </c>
      <c r="N91" s="336">
        <v>31614</v>
      </c>
      <c r="O91" s="344">
        <v>15</v>
      </c>
      <c r="P91" s="337">
        <v>65214</v>
      </c>
      <c r="Q91" s="344">
        <v>15</v>
      </c>
      <c r="R91" s="356">
        <v>10974</v>
      </c>
      <c r="S91" s="344">
        <v>15</v>
      </c>
      <c r="T91" s="353">
        <v>25524</v>
      </c>
      <c r="U91" s="344">
        <v>15</v>
      </c>
      <c r="V91" s="338">
        <v>176</v>
      </c>
      <c r="W91" s="339">
        <v>608</v>
      </c>
      <c r="X91" s="334">
        <v>1265</v>
      </c>
      <c r="Y91" s="340">
        <v>342</v>
      </c>
      <c r="Z91" s="341">
        <v>1645</v>
      </c>
      <c r="AA91" s="334">
        <v>4812</v>
      </c>
      <c r="AB91" s="342">
        <v>5084</v>
      </c>
      <c r="AC91" s="344">
        <v>86</v>
      </c>
    </row>
    <row r="92" spans="1:29" ht="15.75">
      <c r="A92" s="332">
        <v>14</v>
      </c>
      <c r="B92" s="333">
        <v>1605</v>
      </c>
      <c r="C92" s="332">
        <v>14</v>
      </c>
      <c r="D92" s="334">
        <v>3410</v>
      </c>
      <c r="E92" s="332">
        <v>14</v>
      </c>
      <c r="F92" s="334">
        <v>5310</v>
      </c>
      <c r="G92" s="332">
        <v>14</v>
      </c>
      <c r="H92" s="355">
        <v>11774</v>
      </c>
      <c r="I92" s="332">
        <v>14</v>
      </c>
      <c r="J92" s="334">
        <v>2260</v>
      </c>
      <c r="K92" s="332">
        <v>14</v>
      </c>
      <c r="L92" s="335">
        <v>5924</v>
      </c>
      <c r="M92" s="332">
        <v>14</v>
      </c>
      <c r="N92" s="336">
        <v>31814</v>
      </c>
      <c r="O92" s="332">
        <v>14</v>
      </c>
      <c r="P92" s="337">
        <v>65614</v>
      </c>
      <c r="Q92" s="332">
        <v>14</v>
      </c>
      <c r="R92" s="357">
        <v>10994</v>
      </c>
      <c r="S92" s="332">
        <v>14</v>
      </c>
      <c r="T92" s="343">
        <v>25624</v>
      </c>
      <c r="U92" s="332">
        <v>14</v>
      </c>
      <c r="V92" s="348">
        <v>177</v>
      </c>
      <c r="W92" s="349">
        <v>611</v>
      </c>
      <c r="X92" s="346">
        <v>1270</v>
      </c>
      <c r="Y92" s="350">
        <v>344</v>
      </c>
      <c r="Z92" s="351">
        <v>1660</v>
      </c>
      <c r="AA92" s="346">
        <v>4848</v>
      </c>
      <c r="AB92" s="352">
        <v>5122</v>
      </c>
      <c r="AC92" s="332">
        <v>87</v>
      </c>
    </row>
    <row r="93" spans="1:29" ht="15.75">
      <c r="A93" s="344">
        <v>13</v>
      </c>
      <c r="B93" s="345">
        <v>1615</v>
      </c>
      <c r="C93" s="344">
        <v>13</v>
      </c>
      <c r="D93" s="346">
        <v>3440</v>
      </c>
      <c r="E93" s="344">
        <v>13</v>
      </c>
      <c r="F93" s="346">
        <v>5320</v>
      </c>
      <c r="G93" s="344">
        <v>13</v>
      </c>
      <c r="H93" s="354">
        <v>11834</v>
      </c>
      <c r="I93" s="344">
        <v>13</v>
      </c>
      <c r="J93" s="346">
        <v>2280</v>
      </c>
      <c r="K93" s="344">
        <v>13</v>
      </c>
      <c r="L93" s="347">
        <v>5974</v>
      </c>
      <c r="M93" s="344">
        <v>13</v>
      </c>
      <c r="N93" s="336">
        <v>32014</v>
      </c>
      <c r="O93" s="344">
        <v>13</v>
      </c>
      <c r="P93" s="337">
        <v>70014</v>
      </c>
      <c r="Q93" s="344">
        <v>13</v>
      </c>
      <c r="R93" s="356">
        <v>11004</v>
      </c>
      <c r="S93" s="344">
        <v>13</v>
      </c>
      <c r="T93" s="353">
        <v>25724</v>
      </c>
      <c r="U93" s="344">
        <v>13</v>
      </c>
      <c r="V93" s="338">
        <v>178</v>
      </c>
      <c r="W93" s="339">
        <v>614</v>
      </c>
      <c r="X93" s="334">
        <v>1275</v>
      </c>
      <c r="Y93" s="340">
        <v>346</v>
      </c>
      <c r="Z93" s="341">
        <v>1675</v>
      </c>
      <c r="AA93" s="334">
        <v>4884</v>
      </c>
      <c r="AB93" s="342">
        <v>5160</v>
      </c>
      <c r="AC93" s="344">
        <v>88</v>
      </c>
    </row>
    <row r="94" spans="1:29" ht="15.75">
      <c r="A94" s="332">
        <v>12</v>
      </c>
      <c r="B94" s="333">
        <v>1625</v>
      </c>
      <c r="C94" s="332">
        <v>12</v>
      </c>
      <c r="D94" s="334">
        <v>3470</v>
      </c>
      <c r="E94" s="332">
        <v>12</v>
      </c>
      <c r="F94" s="334">
        <v>5330</v>
      </c>
      <c r="G94" s="332">
        <v>12</v>
      </c>
      <c r="H94" s="355">
        <v>11914</v>
      </c>
      <c r="I94" s="332">
        <v>12</v>
      </c>
      <c r="J94" s="334">
        <v>2300</v>
      </c>
      <c r="K94" s="332">
        <v>12</v>
      </c>
      <c r="L94" s="360">
        <v>10024</v>
      </c>
      <c r="M94" s="332">
        <v>12</v>
      </c>
      <c r="N94" s="336">
        <v>32214</v>
      </c>
      <c r="O94" s="332">
        <v>12</v>
      </c>
      <c r="P94" s="337">
        <v>70414</v>
      </c>
      <c r="Q94" s="332">
        <v>12</v>
      </c>
      <c r="R94" s="357">
        <v>11024</v>
      </c>
      <c r="S94" s="332">
        <v>12</v>
      </c>
      <c r="T94" s="343">
        <v>25824</v>
      </c>
      <c r="U94" s="332">
        <v>12</v>
      </c>
      <c r="V94" s="348">
        <v>179</v>
      </c>
      <c r="W94" s="349">
        <v>617</v>
      </c>
      <c r="X94" s="346">
        <v>1280</v>
      </c>
      <c r="Y94" s="350">
        <v>348</v>
      </c>
      <c r="Z94" s="351">
        <v>1690</v>
      </c>
      <c r="AA94" s="346">
        <v>4920</v>
      </c>
      <c r="AB94" s="352">
        <v>5198</v>
      </c>
      <c r="AC94" s="332">
        <v>89</v>
      </c>
    </row>
    <row r="95" spans="1:29" ht="15.75">
      <c r="A95" s="344">
        <v>11</v>
      </c>
      <c r="B95" s="345">
        <v>1645</v>
      </c>
      <c r="C95" s="344">
        <v>11</v>
      </c>
      <c r="D95" s="346">
        <v>3510</v>
      </c>
      <c r="E95" s="344">
        <v>11</v>
      </c>
      <c r="F95" s="346">
        <v>5340</v>
      </c>
      <c r="G95" s="344">
        <v>11</v>
      </c>
      <c r="H95" s="354">
        <v>11994</v>
      </c>
      <c r="I95" s="344">
        <v>11</v>
      </c>
      <c r="J95" s="346">
        <v>2320</v>
      </c>
      <c r="K95" s="344">
        <v>11</v>
      </c>
      <c r="L95" s="361">
        <v>10074</v>
      </c>
      <c r="M95" s="344">
        <v>11</v>
      </c>
      <c r="N95" s="336">
        <v>32414</v>
      </c>
      <c r="O95" s="344">
        <v>11</v>
      </c>
      <c r="P95" s="337">
        <v>70914</v>
      </c>
      <c r="Q95" s="344">
        <v>11</v>
      </c>
      <c r="R95" s="356">
        <v>11054</v>
      </c>
      <c r="S95" s="344">
        <v>11</v>
      </c>
      <c r="T95" s="353">
        <v>25924</v>
      </c>
      <c r="U95" s="344">
        <v>11</v>
      </c>
      <c r="V95" s="338">
        <v>180</v>
      </c>
      <c r="W95" s="339">
        <v>620</v>
      </c>
      <c r="X95" s="334">
        <v>1285</v>
      </c>
      <c r="Y95" s="340">
        <v>350</v>
      </c>
      <c r="Z95" s="341">
        <v>1705</v>
      </c>
      <c r="AA95" s="334">
        <v>4956</v>
      </c>
      <c r="AB95" s="342">
        <v>5236</v>
      </c>
      <c r="AC95" s="344">
        <v>90</v>
      </c>
    </row>
    <row r="96" spans="1:29" ht="15.75">
      <c r="A96" s="332">
        <v>10</v>
      </c>
      <c r="B96" s="333">
        <v>1665</v>
      </c>
      <c r="C96" s="332">
        <v>10</v>
      </c>
      <c r="D96" s="334">
        <v>3550</v>
      </c>
      <c r="E96" s="332">
        <v>10</v>
      </c>
      <c r="F96" s="334">
        <v>5350</v>
      </c>
      <c r="G96" s="332">
        <v>10</v>
      </c>
      <c r="H96" s="355">
        <v>12074</v>
      </c>
      <c r="I96" s="332">
        <v>10</v>
      </c>
      <c r="J96" s="334">
        <v>2350</v>
      </c>
      <c r="K96" s="332">
        <v>10</v>
      </c>
      <c r="L96" s="360">
        <v>10124</v>
      </c>
      <c r="M96" s="332">
        <v>10</v>
      </c>
      <c r="N96" s="336">
        <v>32614</v>
      </c>
      <c r="O96" s="332">
        <v>10</v>
      </c>
      <c r="P96" s="337">
        <v>71414</v>
      </c>
      <c r="Q96" s="332">
        <v>10</v>
      </c>
      <c r="R96" s="357">
        <v>11094</v>
      </c>
      <c r="S96" s="332">
        <v>10</v>
      </c>
      <c r="T96" s="343">
        <v>30024</v>
      </c>
      <c r="U96" s="332">
        <v>10</v>
      </c>
      <c r="V96" s="338"/>
      <c r="W96" s="339">
        <v>626</v>
      </c>
      <c r="X96" s="334">
        <v>1295</v>
      </c>
      <c r="Y96" s="340">
        <v>352</v>
      </c>
      <c r="Z96" s="341">
        <v>1735</v>
      </c>
      <c r="AA96" s="334">
        <v>5028</v>
      </c>
      <c r="AB96" s="342">
        <v>5312</v>
      </c>
      <c r="AC96" s="332">
        <v>91</v>
      </c>
    </row>
    <row r="97" spans="1:29" ht="15.75">
      <c r="A97" s="344">
        <v>9</v>
      </c>
      <c r="B97" s="345">
        <v>1685</v>
      </c>
      <c r="C97" s="344">
        <v>9</v>
      </c>
      <c r="D97" s="346">
        <v>3590</v>
      </c>
      <c r="E97" s="344">
        <v>9</v>
      </c>
      <c r="F97" s="346">
        <v>5360</v>
      </c>
      <c r="G97" s="344">
        <v>9</v>
      </c>
      <c r="H97" s="354">
        <v>12154</v>
      </c>
      <c r="I97" s="344">
        <v>9</v>
      </c>
      <c r="J97" s="346">
        <v>2380</v>
      </c>
      <c r="K97" s="344">
        <v>9</v>
      </c>
      <c r="L97" s="361">
        <v>10194</v>
      </c>
      <c r="M97" s="344">
        <v>9</v>
      </c>
      <c r="N97" s="336">
        <v>32914</v>
      </c>
      <c r="O97" s="344">
        <v>9</v>
      </c>
      <c r="P97" s="337">
        <v>71914</v>
      </c>
      <c r="Q97" s="344">
        <v>9</v>
      </c>
      <c r="R97" s="356">
        <v>11114</v>
      </c>
      <c r="S97" s="344">
        <v>9</v>
      </c>
      <c r="T97" s="353">
        <v>30124</v>
      </c>
      <c r="U97" s="344">
        <v>9</v>
      </c>
      <c r="V97" s="348">
        <v>181</v>
      </c>
      <c r="W97" s="349">
        <v>623</v>
      </c>
      <c r="X97" s="346">
        <v>1290</v>
      </c>
      <c r="Y97" s="350">
        <v>351</v>
      </c>
      <c r="Z97" s="351">
        <v>1720</v>
      </c>
      <c r="AA97" s="346">
        <v>4992</v>
      </c>
      <c r="AB97" s="352">
        <v>5274</v>
      </c>
      <c r="AC97" s="344">
        <v>92</v>
      </c>
    </row>
    <row r="98" spans="1:29" ht="15.75">
      <c r="A98" s="332">
        <v>8</v>
      </c>
      <c r="B98" s="333">
        <v>1705</v>
      </c>
      <c r="C98" s="332">
        <v>8</v>
      </c>
      <c r="D98" s="334">
        <v>3630</v>
      </c>
      <c r="E98" s="332">
        <v>8</v>
      </c>
      <c r="F98" s="334">
        <v>5370</v>
      </c>
      <c r="G98" s="332">
        <v>8</v>
      </c>
      <c r="H98" s="355">
        <v>12234</v>
      </c>
      <c r="I98" s="332">
        <v>8</v>
      </c>
      <c r="J98" s="334">
        <v>2410</v>
      </c>
      <c r="K98" s="332">
        <v>8</v>
      </c>
      <c r="L98" s="360">
        <v>10264</v>
      </c>
      <c r="M98" s="332">
        <v>8</v>
      </c>
      <c r="N98" s="336">
        <v>33214</v>
      </c>
      <c r="O98" s="332">
        <v>8</v>
      </c>
      <c r="P98" s="337">
        <v>72414</v>
      </c>
      <c r="Q98" s="332">
        <v>8</v>
      </c>
      <c r="R98" s="357">
        <v>11154</v>
      </c>
      <c r="S98" s="332">
        <v>8</v>
      </c>
      <c r="T98" s="343">
        <v>30224</v>
      </c>
      <c r="U98" s="332">
        <v>8</v>
      </c>
      <c r="V98" s="338"/>
      <c r="W98" s="339">
        <v>632</v>
      </c>
      <c r="X98" s="334">
        <v>1305</v>
      </c>
      <c r="Y98" s="340">
        <v>354</v>
      </c>
      <c r="Z98" s="341">
        <v>1765</v>
      </c>
      <c r="AA98" s="334">
        <v>5096</v>
      </c>
      <c r="AB98" s="342">
        <v>5384</v>
      </c>
      <c r="AC98" s="332">
        <v>93</v>
      </c>
    </row>
    <row r="99" spans="1:29" ht="15.75">
      <c r="A99" s="344">
        <v>7</v>
      </c>
      <c r="B99" s="345">
        <v>1725</v>
      </c>
      <c r="C99" s="344">
        <v>7</v>
      </c>
      <c r="D99" s="346">
        <v>3670</v>
      </c>
      <c r="E99" s="344">
        <v>7</v>
      </c>
      <c r="F99" s="346">
        <v>5380</v>
      </c>
      <c r="G99" s="344">
        <v>7</v>
      </c>
      <c r="H99" s="354">
        <v>12314</v>
      </c>
      <c r="I99" s="344">
        <v>7</v>
      </c>
      <c r="J99" s="346">
        <v>2440</v>
      </c>
      <c r="K99" s="344">
        <v>7</v>
      </c>
      <c r="L99" s="361">
        <v>10334</v>
      </c>
      <c r="M99" s="344">
        <v>7</v>
      </c>
      <c r="N99" s="336">
        <v>33514</v>
      </c>
      <c r="O99" s="344">
        <v>7</v>
      </c>
      <c r="P99" s="337">
        <v>72914</v>
      </c>
      <c r="Q99" s="344">
        <v>7</v>
      </c>
      <c r="R99" s="356">
        <v>11204</v>
      </c>
      <c r="S99" s="344">
        <v>7</v>
      </c>
      <c r="T99" s="353">
        <v>30324</v>
      </c>
      <c r="U99" s="344">
        <v>7</v>
      </c>
      <c r="V99" s="348">
        <v>182</v>
      </c>
      <c r="W99" s="349">
        <v>629</v>
      </c>
      <c r="X99" s="346">
        <v>1300</v>
      </c>
      <c r="Y99" s="350">
        <v>353</v>
      </c>
      <c r="Z99" s="351">
        <v>1750</v>
      </c>
      <c r="AA99" s="346">
        <v>5062</v>
      </c>
      <c r="AB99" s="352">
        <v>5348</v>
      </c>
      <c r="AC99" s="344">
        <v>94</v>
      </c>
    </row>
    <row r="100" spans="1:29" ht="15.75">
      <c r="A100" s="332">
        <v>6</v>
      </c>
      <c r="B100" s="333">
        <v>1745</v>
      </c>
      <c r="C100" s="332">
        <v>6</v>
      </c>
      <c r="D100" s="334">
        <v>3710</v>
      </c>
      <c r="E100" s="332">
        <v>6</v>
      </c>
      <c r="F100" s="334">
        <v>5390</v>
      </c>
      <c r="G100" s="332">
        <v>6</v>
      </c>
      <c r="H100" s="355">
        <v>12414</v>
      </c>
      <c r="I100" s="332">
        <v>6</v>
      </c>
      <c r="J100" s="334">
        <v>2470</v>
      </c>
      <c r="K100" s="332">
        <v>6</v>
      </c>
      <c r="L100" s="360">
        <v>10404</v>
      </c>
      <c r="M100" s="332">
        <v>6</v>
      </c>
      <c r="N100" s="336">
        <v>33814</v>
      </c>
      <c r="O100" s="332">
        <v>6</v>
      </c>
      <c r="P100" s="337">
        <v>73414</v>
      </c>
      <c r="Q100" s="332">
        <v>6</v>
      </c>
      <c r="R100" s="357">
        <v>11234</v>
      </c>
      <c r="S100" s="332">
        <v>6</v>
      </c>
      <c r="T100" s="343">
        <v>30424</v>
      </c>
      <c r="U100" s="332">
        <v>6</v>
      </c>
      <c r="V100" s="338"/>
      <c r="W100" s="339">
        <v>637</v>
      </c>
      <c r="X100" s="334">
        <v>1314</v>
      </c>
      <c r="Y100" s="340">
        <v>356</v>
      </c>
      <c r="Z100" s="341">
        <v>1794</v>
      </c>
      <c r="AA100" s="334">
        <v>5164</v>
      </c>
      <c r="AB100" s="342">
        <v>5456</v>
      </c>
      <c r="AC100" s="332">
        <v>95</v>
      </c>
    </row>
    <row r="101" spans="1:29" ht="15.75">
      <c r="A101" s="344">
        <v>5</v>
      </c>
      <c r="B101" s="345">
        <v>1765</v>
      </c>
      <c r="C101" s="344">
        <v>5</v>
      </c>
      <c r="D101" s="346">
        <v>3750</v>
      </c>
      <c r="E101" s="344">
        <v>5</v>
      </c>
      <c r="F101" s="346">
        <v>5400</v>
      </c>
      <c r="G101" s="344">
        <v>5</v>
      </c>
      <c r="H101" s="354">
        <v>12514</v>
      </c>
      <c r="I101" s="344">
        <v>5</v>
      </c>
      <c r="J101" s="346">
        <v>2500</v>
      </c>
      <c r="K101" s="344">
        <v>5</v>
      </c>
      <c r="L101" s="361">
        <v>10474</v>
      </c>
      <c r="M101" s="344">
        <v>5</v>
      </c>
      <c r="N101" s="336">
        <v>34214</v>
      </c>
      <c r="O101" s="344">
        <v>5</v>
      </c>
      <c r="P101" s="337">
        <v>73914</v>
      </c>
      <c r="Q101" s="344">
        <v>5</v>
      </c>
      <c r="R101" s="356">
        <v>12264</v>
      </c>
      <c r="S101" s="344">
        <v>5</v>
      </c>
      <c r="T101" s="353">
        <v>30524</v>
      </c>
      <c r="U101" s="344">
        <v>5</v>
      </c>
      <c r="V101" s="348">
        <v>183</v>
      </c>
      <c r="W101" s="349">
        <v>635</v>
      </c>
      <c r="X101" s="346">
        <v>1310</v>
      </c>
      <c r="Y101" s="350">
        <v>355</v>
      </c>
      <c r="Z101" s="351">
        <v>1780</v>
      </c>
      <c r="AA101" s="346">
        <v>5130</v>
      </c>
      <c r="AB101" s="352">
        <v>5420</v>
      </c>
      <c r="AC101" s="344">
        <v>96</v>
      </c>
    </row>
    <row r="102" spans="1:29" ht="15.75">
      <c r="A102" s="332">
        <v>4</v>
      </c>
      <c r="B102" s="333">
        <v>1785</v>
      </c>
      <c r="C102" s="332">
        <v>4</v>
      </c>
      <c r="D102" s="334">
        <v>3800</v>
      </c>
      <c r="E102" s="332">
        <v>4</v>
      </c>
      <c r="F102" s="334">
        <v>5410</v>
      </c>
      <c r="G102" s="332">
        <v>4</v>
      </c>
      <c r="H102" s="355">
        <v>12614</v>
      </c>
      <c r="I102" s="332">
        <v>4</v>
      </c>
      <c r="J102" s="334">
        <v>2540</v>
      </c>
      <c r="K102" s="332">
        <v>4</v>
      </c>
      <c r="L102" s="360">
        <v>10554</v>
      </c>
      <c r="M102" s="332">
        <v>4</v>
      </c>
      <c r="N102" s="336">
        <v>34614</v>
      </c>
      <c r="O102" s="332">
        <v>4</v>
      </c>
      <c r="P102" s="337">
        <v>74414</v>
      </c>
      <c r="Q102" s="332">
        <v>4</v>
      </c>
      <c r="R102" s="357">
        <v>11294</v>
      </c>
      <c r="S102" s="332">
        <v>4</v>
      </c>
      <c r="T102" s="343">
        <v>30624</v>
      </c>
      <c r="U102" s="332">
        <v>4</v>
      </c>
      <c r="V102" s="338"/>
      <c r="W102" s="339">
        <v>641</v>
      </c>
      <c r="X102" s="334">
        <v>1322</v>
      </c>
      <c r="Y102" s="340">
        <v>358</v>
      </c>
      <c r="Z102" s="341">
        <v>1822</v>
      </c>
      <c r="AA102" s="334">
        <v>5232</v>
      </c>
      <c r="AB102" s="342">
        <v>5528</v>
      </c>
      <c r="AC102" s="332">
        <v>97</v>
      </c>
    </row>
    <row r="103" spans="1:29" ht="15.75">
      <c r="A103" s="344">
        <v>3</v>
      </c>
      <c r="B103" s="345">
        <v>1805</v>
      </c>
      <c r="C103" s="344">
        <v>3</v>
      </c>
      <c r="D103" s="346">
        <v>3850</v>
      </c>
      <c r="E103" s="344">
        <v>3</v>
      </c>
      <c r="F103" s="346">
        <v>5420</v>
      </c>
      <c r="G103" s="344">
        <v>3</v>
      </c>
      <c r="H103" s="354">
        <v>12714</v>
      </c>
      <c r="I103" s="344">
        <v>3</v>
      </c>
      <c r="J103" s="346">
        <v>2580</v>
      </c>
      <c r="K103" s="344">
        <v>3</v>
      </c>
      <c r="L103" s="361">
        <v>10654</v>
      </c>
      <c r="M103" s="344">
        <v>3</v>
      </c>
      <c r="N103" s="336">
        <v>35014</v>
      </c>
      <c r="O103" s="344">
        <v>3</v>
      </c>
      <c r="P103" s="337">
        <v>74914</v>
      </c>
      <c r="Q103" s="344">
        <v>3</v>
      </c>
      <c r="R103" s="356">
        <v>11324</v>
      </c>
      <c r="S103" s="344">
        <v>3</v>
      </c>
      <c r="T103" s="353">
        <v>30724</v>
      </c>
      <c r="U103" s="344">
        <v>3</v>
      </c>
      <c r="V103" s="348">
        <v>184</v>
      </c>
      <c r="W103" s="349">
        <v>639</v>
      </c>
      <c r="X103" s="346">
        <v>1318</v>
      </c>
      <c r="Y103" s="350">
        <v>357</v>
      </c>
      <c r="Z103" s="351">
        <v>1808</v>
      </c>
      <c r="AA103" s="346">
        <v>5198</v>
      </c>
      <c r="AB103" s="352">
        <v>5492</v>
      </c>
      <c r="AC103" s="344">
        <v>98</v>
      </c>
    </row>
    <row r="104" spans="1:29" ht="16.5" thickBot="1">
      <c r="A104" s="332">
        <v>2</v>
      </c>
      <c r="B104" s="333">
        <v>1825</v>
      </c>
      <c r="C104" s="332">
        <v>2</v>
      </c>
      <c r="D104" s="334">
        <v>3900</v>
      </c>
      <c r="E104" s="332">
        <v>2</v>
      </c>
      <c r="F104" s="334">
        <v>5430</v>
      </c>
      <c r="G104" s="332">
        <v>2</v>
      </c>
      <c r="H104" s="355">
        <v>12814</v>
      </c>
      <c r="I104" s="332">
        <v>2</v>
      </c>
      <c r="J104" s="334">
        <v>2620</v>
      </c>
      <c r="K104" s="332">
        <v>2</v>
      </c>
      <c r="L104" s="360">
        <v>10754</v>
      </c>
      <c r="M104" s="332">
        <v>2</v>
      </c>
      <c r="N104" s="336">
        <v>35514</v>
      </c>
      <c r="O104" s="332">
        <v>2</v>
      </c>
      <c r="P104" s="337">
        <v>75414</v>
      </c>
      <c r="Q104" s="332">
        <v>2</v>
      </c>
      <c r="R104" s="357">
        <v>11354</v>
      </c>
      <c r="S104" s="332">
        <v>2</v>
      </c>
      <c r="T104" s="343">
        <v>30824</v>
      </c>
      <c r="U104" s="332">
        <v>2</v>
      </c>
      <c r="V104" s="362"/>
      <c r="W104" s="363">
        <v>645</v>
      </c>
      <c r="X104" s="378">
        <v>1330</v>
      </c>
      <c r="Y104" s="364">
        <v>360</v>
      </c>
      <c r="Z104" s="341">
        <v>1850</v>
      </c>
      <c r="AA104" s="334">
        <v>5300</v>
      </c>
      <c r="AB104" s="342">
        <v>5600</v>
      </c>
      <c r="AC104" s="332">
        <v>99</v>
      </c>
    </row>
    <row r="105" spans="1:29" ht="16.5" thickBot="1">
      <c r="A105" s="365">
        <v>1</v>
      </c>
      <c r="B105" s="366">
        <v>1845</v>
      </c>
      <c r="C105" s="365">
        <v>1</v>
      </c>
      <c r="D105" s="367">
        <v>3950</v>
      </c>
      <c r="E105" s="365">
        <v>1</v>
      </c>
      <c r="F105" s="367">
        <v>5440</v>
      </c>
      <c r="G105" s="365">
        <v>1</v>
      </c>
      <c r="H105" s="368">
        <v>12954</v>
      </c>
      <c r="I105" s="365">
        <v>1</v>
      </c>
      <c r="J105" s="367">
        <v>2660</v>
      </c>
      <c r="K105" s="365">
        <v>1</v>
      </c>
      <c r="L105" s="369">
        <v>10854</v>
      </c>
      <c r="M105" s="365">
        <v>1</v>
      </c>
      <c r="N105" s="370">
        <v>40014</v>
      </c>
      <c r="O105" s="365">
        <v>1</v>
      </c>
      <c r="P105" s="371">
        <v>80014</v>
      </c>
      <c r="Q105" s="365">
        <v>1</v>
      </c>
      <c r="R105" s="376">
        <v>11384</v>
      </c>
      <c r="S105" s="365">
        <v>1</v>
      </c>
      <c r="T105" s="377">
        <v>30924</v>
      </c>
      <c r="U105" s="365">
        <v>1</v>
      </c>
      <c r="V105" s="372">
        <v>185</v>
      </c>
      <c r="W105" s="373">
        <v>643</v>
      </c>
      <c r="X105" s="379">
        <v>1326</v>
      </c>
      <c r="Y105" s="374">
        <v>359</v>
      </c>
      <c r="Z105" s="367">
        <v>1836</v>
      </c>
      <c r="AA105" s="367">
        <v>5266</v>
      </c>
      <c r="AB105" s="375">
        <v>5564</v>
      </c>
      <c r="AC105" s="365">
        <v>100</v>
      </c>
    </row>
    <row r="106" spans="1:29" ht="15.75">
      <c r="A106" s="384">
        <v>0</v>
      </c>
      <c r="B106" s="386">
        <v>1846</v>
      </c>
      <c r="C106" s="384">
        <v>0</v>
      </c>
      <c r="D106" s="387">
        <v>3951</v>
      </c>
      <c r="E106" s="384">
        <v>0</v>
      </c>
      <c r="F106" s="387">
        <v>5441</v>
      </c>
      <c r="G106" s="384">
        <v>0</v>
      </c>
      <c r="H106" s="388">
        <v>12955</v>
      </c>
      <c r="I106" s="384">
        <v>0</v>
      </c>
      <c r="J106" s="387">
        <v>4500</v>
      </c>
      <c r="K106" s="384">
        <v>0</v>
      </c>
      <c r="L106" s="389">
        <v>10855</v>
      </c>
      <c r="M106" s="384">
        <v>0</v>
      </c>
      <c r="N106" s="390">
        <v>40015</v>
      </c>
      <c r="O106" s="384">
        <v>0</v>
      </c>
      <c r="P106" s="391">
        <v>80015</v>
      </c>
      <c r="Q106" s="384">
        <v>0</v>
      </c>
      <c r="R106" s="392">
        <v>11385</v>
      </c>
      <c r="S106" s="384">
        <v>0</v>
      </c>
      <c r="T106" s="393">
        <v>30925</v>
      </c>
      <c r="U106" s="384" t="s">
        <v>548</v>
      </c>
      <c r="AC106" s="384"/>
    </row>
    <row r="107" spans="1:29" ht="15.75">
      <c r="U107" s="384"/>
      <c r="AC107" s="385"/>
    </row>
    <row r="108" spans="1:29" ht="15.75">
      <c r="U108" s="384"/>
      <c r="AC108" s="384"/>
    </row>
    <row r="109" spans="1:29" ht="15.75">
      <c r="U109" s="384"/>
      <c r="AC109" s="385"/>
    </row>
    <row r="65512" spans="1:16">
      <c r="A65512" t="s">
        <v>547</v>
      </c>
      <c r="B65512" t="s">
        <v>547</v>
      </c>
      <c r="D65512" t="s">
        <v>547</v>
      </c>
      <c r="F65512" t="s">
        <v>547</v>
      </c>
      <c r="H65512" t="s">
        <v>547</v>
      </c>
      <c r="J65512" t="s">
        <v>547</v>
      </c>
      <c r="L65512" t="s">
        <v>547</v>
      </c>
      <c r="N65512" t="s">
        <v>547</v>
      </c>
      <c r="P65512" t="s">
        <v>547</v>
      </c>
    </row>
    <row r="65513" spans="1:16">
      <c r="A65513" t="s">
        <v>547</v>
      </c>
      <c r="B65513" t="s">
        <v>547</v>
      </c>
      <c r="D65513" t="s">
        <v>547</v>
      </c>
      <c r="F65513" t="s">
        <v>547</v>
      </c>
      <c r="H65513" t="s">
        <v>547</v>
      </c>
      <c r="J65513" t="s">
        <v>547</v>
      </c>
      <c r="L65513" t="s">
        <v>547</v>
      </c>
      <c r="N65513" t="s">
        <v>547</v>
      </c>
      <c r="P65513" t="s">
        <v>547</v>
      </c>
    </row>
    <row r="65514" spans="1:16">
      <c r="A65514" t="s">
        <v>547</v>
      </c>
      <c r="B65514" t="s">
        <v>547</v>
      </c>
      <c r="D65514" t="s">
        <v>547</v>
      </c>
      <c r="F65514" t="s">
        <v>547</v>
      </c>
      <c r="H65514" t="s">
        <v>547</v>
      </c>
      <c r="J65514" t="s">
        <v>547</v>
      </c>
      <c r="L65514" t="s">
        <v>547</v>
      </c>
      <c r="N65514" t="s">
        <v>547</v>
      </c>
      <c r="P65514" t="s">
        <v>547</v>
      </c>
    </row>
    <row r="65515" spans="1:16">
      <c r="A65515" t="s">
        <v>547</v>
      </c>
      <c r="B65515" t="s">
        <v>547</v>
      </c>
      <c r="D65515" t="s">
        <v>547</v>
      </c>
      <c r="F65515" t="s">
        <v>547</v>
      </c>
      <c r="H65515" t="s">
        <v>547</v>
      </c>
      <c r="J65515" t="s">
        <v>547</v>
      </c>
      <c r="L65515" t="s">
        <v>547</v>
      </c>
      <c r="N65515" t="s">
        <v>547</v>
      </c>
      <c r="P65515" t="s">
        <v>547</v>
      </c>
    </row>
    <row r="65516" spans="1:16">
      <c r="A65516" t="s">
        <v>547</v>
      </c>
      <c r="B65516" t="s">
        <v>547</v>
      </c>
      <c r="D65516" t="s">
        <v>547</v>
      </c>
      <c r="F65516" t="s">
        <v>547</v>
      </c>
      <c r="H65516" t="s">
        <v>547</v>
      </c>
      <c r="J65516" t="s">
        <v>547</v>
      </c>
      <c r="L65516" t="s">
        <v>547</v>
      </c>
      <c r="N65516" t="s">
        <v>547</v>
      </c>
      <c r="P65516" t="s">
        <v>547</v>
      </c>
    </row>
    <row r="65517" spans="1:16">
      <c r="A65517" t="s">
        <v>547</v>
      </c>
      <c r="B65517" t="s">
        <v>547</v>
      </c>
      <c r="D65517" t="s">
        <v>547</v>
      </c>
      <c r="F65517" t="s">
        <v>547</v>
      </c>
      <c r="H65517" t="s">
        <v>547</v>
      </c>
      <c r="J65517" t="s">
        <v>547</v>
      </c>
      <c r="L65517" t="s">
        <v>547</v>
      </c>
      <c r="N65517" t="s">
        <v>547</v>
      </c>
      <c r="P65517" t="s">
        <v>547</v>
      </c>
    </row>
    <row r="65518" spans="1:16">
      <c r="A65518" t="s">
        <v>547</v>
      </c>
      <c r="B65518" t="s">
        <v>547</v>
      </c>
      <c r="D65518" t="s">
        <v>547</v>
      </c>
      <c r="F65518" t="s">
        <v>547</v>
      </c>
      <c r="H65518" t="s">
        <v>547</v>
      </c>
      <c r="J65518" t="s">
        <v>547</v>
      </c>
      <c r="L65518" t="s">
        <v>547</v>
      </c>
      <c r="N65518" t="s">
        <v>547</v>
      </c>
      <c r="P65518" t="s">
        <v>547</v>
      </c>
    </row>
    <row r="65519" spans="1:16">
      <c r="A65519" t="s">
        <v>547</v>
      </c>
      <c r="B65519" t="s">
        <v>547</v>
      </c>
      <c r="D65519" t="s">
        <v>547</v>
      </c>
      <c r="F65519" t="s">
        <v>547</v>
      </c>
      <c r="H65519" t="s">
        <v>547</v>
      </c>
      <c r="J65519" t="s">
        <v>547</v>
      </c>
      <c r="L65519" t="s">
        <v>547</v>
      </c>
      <c r="N65519" t="s">
        <v>547</v>
      </c>
      <c r="P65519" t="s">
        <v>547</v>
      </c>
    </row>
    <row r="65520" spans="1:16">
      <c r="A65520" t="s">
        <v>547</v>
      </c>
      <c r="B65520" t="s">
        <v>547</v>
      </c>
      <c r="D65520" t="s">
        <v>547</v>
      </c>
      <c r="F65520" t="s">
        <v>547</v>
      </c>
      <c r="H65520" t="s">
        <v>547</v>
      </c>
      <c r="J65520" t="s">
        <v>547</v>
      </c>
      <c r="L65520" t="s">
        <v>547</v>
      </c>
      <c r="N65520" t="s">
        <v>547</v>
      </c>
      <c r="P65520" t="s">
        <v>547</v>
      </c>
    </row>
    <row r="65521" spans="1:16">
      <c r="A65521" t="s">
        <v>547</v>
      </c>
      <c r="B65521" t="s">
        <v>547</v>
      </c>
      <c r="D65521" t="s">
        <v>547</v>
      </c>
      <c r="F65521" t="s">
        <v>547</v>
      </c>
      <c r="H65521" t="s">
        <v>547</v>
      </c>
      <c r="J65521" t="s">
        <v>547</v>
      </c>
      <c r="L65521" t="s">
        <v>547</v>
      </c>
      <c r="N65521" t="s">
        <v>547</v>
      </c>
      <c r="P65521" t="s">
        <v>547</v>
      </c>
    </row>
    <row r="65522" spans="1:16">
      <c r="A65522" t="s">
        <v>547</v>
      </c>
      <c r="B65522" t="s">
        <v>547</v>
      </c>
      <c r="D65522" t="s">
        <v>547</v>
      </c>
      <c r="F65522" t="s">
        <v>547</v>
      </c>
      <c r="H65522" t="s">
        <v>547</v>
      </c>
      <c r="J65522" t="s">
        <v>547</v>
      </c>
      <c r="L65522" t="s">
        <v>547</v>
      </c>
      <c r="N65522" t="s">
        <v>547</v>
      </c>
      <c r="P65522" t="s">
        <v>547</v>
      </c>
    </row>
    <row r="65523" spans="1:16">
      <c r="A65523" t="s">
        <v>547</v>
      </c>
      <c r="B65523" t="s">
        <v>547</v>
      </c>
      <c r="D65523" t="s">
        <v>547</v>
      </c>
      <c r="F65523" t="s">
        <v>547</v>
      </c>
      <c r="H65523" t="s">
        <v>547</v>
      </c>
      <c r="J65523" t="s">
        <v>547</v>
      </c>
      <c r="L65523" t="s">
        <v>547</v>
      </c>
      <c r="N65523" t="s">
        <v>547</v>
      </c>
      <c r="P65523" t="s">
        <v>547</v>
      </c>
    </row>
    <row r="65524" spans="1:16">
      <c r="A65524" t="s">
        <v>547</v>
      </c>
      <c r="B65524" t="s">
        <v>547</v>
      </c>
      <c r="D65524" t="s">
        <v>547</v>
      </c>
      <c r="F65524" t="s">
        <v>547</v>
      </c>
      <c r="H65524" t="s">
        <v>547</v>
      </c>
      <c r="J65524" t="s">
        <v>547</v>
      </c>
      <c r="L65524" t="s">
        <v>547</v>
      </c>
      <c r="N65524" t="s">
        <v>547</v>
      </c>
      <c r="P65524" t="s">
        <v>547</v>
      </c>
    </row>
    <row r="65525" spans="1:16">
      <c r="A65525" t="s">
        <v>547</v>
      </c>
      <c r="B65525" t="s">
        <v>547</v>
      </c>
      <c r="D65525" t="s">
        <v>547</v>
      </c>
      <c r="F65525" t="s">
        <v>547</v>
      </c>
      <c r="H65525" t="s">
        <v>547</v>
      </c>
      <c r="J65525" t="s">
        <v>547</v>
      </c>
      <c r="L65525" t="s">
        <v>547</v>
      </c>
      <c r="N65525" t="s">
        <v>547</v>
      </c>
      <c r="P65525" t="s">
        <v>547</v>
      </c>
    </row>
    <row r="65526" spans="1:16">
      <c r="A65526" t="s">
        <v>547</v>
      </c>
      <c r="B65526" t="s">
        <v>547</v>
      </c>
      <c r="D65526" t="s">
        <v>547</v>
      </c>
      <c r="F65526" t="s">
        <v>547</v>
      </c>
      <c r="H65526" t="s">
        <v>547</v>
      </c>
      <c r="J65526" t="s">
        <v>547</v>
      </c>
      <c r="L65526" t="s">
        <v>547</v>
      </c>
      <c r="N65526" t="s">
        <v>547</v>
      </c>
      <c r="P65526" t="s">
        <v>547</v>
      </c>
    </row>
    <row r="65527" spans="1:16">
      <c r="A65527" t="s">
        <v>547</v>
      </c>
      <c r="B65527" t="s">
        <v>547</v>
      </c>
      <c r="D65527" t="s">
        <v>547</v>
      </c>
      <c r="F65527" t="s">
        <v>547</v>
      </c>
      <c r="H65527" t="s">
        <v>547</v>
      </c>
      <c r="J65527" t="s">
        <v>547</v>
      </c>
      <c r="L65527" t="s">
        <v>547</v>
      </c>
      <c r="N65527" t="s">
        <v>547</v>
      </c>
      <c r="P65527" t="s">
        <v>547</v>
      </c>
    </row>
    <row r="65528" spans="1:16">
      <c r="A65528" t="s">
        <v>547</v>
      </c>
      <c r="B65528" t="s">
        <v>547</v>
      </c>
      <c r="D65528" t="s">
        <v>547</v>
      </c>
      <c r="F65528" t="s">
        <v>547</v>
      </c>
      <c r="H65528" t="s">
        <v>547</v>
      </c>
      <c r="J65528" t="s">
        <v>547</v>
      </c>
      <c r="L65528" t="s">
        <v>547</v>
      </c>
      <c r="N65528" t="s">
        <v>547</v>
      </c>
      <c r="P65528" t="s">
        <v>547</v>
      </c>
    </row>
    <row r="65529" spans="1:16">
      <c r="A65529" t="s">
        <v>547</v>
      </c>
      <c r="B65529" t="s">
        <v>547</v>
      </c>
      <c r="D65529" t="s">
        <v>547</v>
      </c>
      <c r="F65529" t="s">
        <v>547</v>
      </c>
      <c r="H65529" t="s">
        <v>547</v>
      </c>
      <c r="J65529" t="s">
        <v>547</v>
      </c>
      <c r="L65529" t="s">
        <v>547</v>
      </c>
      <c r="N65529" t="s">
        <v>547</v>
      </c>
      <c r="P65529" t="s">
        <v>547</v>
      </c>
    </row>
    <row r="65530" spans="1:16">
      <c r="A65530" t="s">
        <v>547</v>
      </c>
      <c r="B65530" t="s">
        <v>547</v>
      </c>
      <c r="D65530" t="s">
        <v>547</v>
      </c>
      <c r="F65530" t="s">
        <v>547</v>
      </c>
      <c r="H65530" t="s">
        <v>547</v>
      </c>
      <c r="J65530" t="s">
        <v>547</v>
      </c>
      <c r="L65530" t="s">
        <v>547</v>
      </c>
      <c r="N65530" t="s">
        <v>547</v>
      </c>
      <c r="P65530" t="s">
        <v>547</v>
      </c>
    </row>
    <row r="65531" spans="1:16">
      <c r="A65531" t="s">
        <v>547</v>
      </c>
      <c r="B65531" t="s">
        <v>547</v>
      </c>
      <c r="D65531" t="s">
        <v>547</v>
      </c>
      <c r="F65531" t="s">
        <v>547</v>
      </c>
      <c r="H65531" t="s">
        <v>547</v>
      </c>
      <c r="J65531" t="s">
        <v>547</v>
      </c>
      <c r="L65531" t="s">
        <v>547</v>
      </c>
      <c r="N65531" t="s">
        <v>547</v>
      </c>
      <c r="P65531" t="s">
        <v>547</v>
      </c>
    </row>
    <row r="65532" spans="1:16">
      <c r="A65532" t="s">
        <v>547</v>
      </c>
      <c r="B65532" t="s">
        <v>547</v>
      </c>
      <c r="D65532" t="s">
        <v>547</v>
      </c>
      <c r="F65532" t="s">
        <v>547</v>
      </c>
      <c r="H65532" t="s">
        <v>547</v>
      </c>
      <c r="J65532" t="s">
        <v>547</v>
      </c>
      <c r="L65532" t="s">
        <v>547</v>
      </c>
      <c r="N65532" t="s">
        <v>547</v>
      </c>
      <c r="P65532" t="s">
        <v>547</v>
      </c>
    </row>
    <row r="65533" spans="1:16">
      <c r="A65533" t="s">
        <v>547</v>
      </c>
      <c r="B65533" t="s">
        <v>547</v>
      </c>
      <c r="D65533" t="s">
        <v>547</v>
      </c>
      <c r="F65533" t="s">
        <v>547</v>
      </c>
      <c r="H65533" t="s">
        <v>547</v>
      </c>
      <c r="J65533" t="s">
        <v>547</v>
      </c>
      <c r="L65533" t="s">
        <v>547</v>
      </c>
      <c r="N65533" t="s">
        <v>547</v>
      </c>
      <c r="P65533" t="s">
        <v>547</v>
      </c>
    </row>
    <row r="65534" spans="1:16">
      <c r="A65534" t="s">
        <v>547</v>
      </c>
      <c r="B65534" t="s">
        <v>547</v>
      </c>
      <c r="D65534" t="s">
        <v>547</v>
      </c>
      <c r="F65534" t="s">
        <v>547</v>
      </c>
      <c r="H65534" t="s">
        <v>547</v>
      </c>
      <c r="J65534" t="s">
        <v>547</v>
      </c>
      <c r="L65534" t="s">
        <v>547</v>
      </c>
      <c r="N65534" t="s">
        <v>547</v>
      </c>
      <c r="P65534" t="s">
        <v>547</v>
      </c>
    </row>
    <row r="65535" spans="1:16">
      <c r="A65535" t="s">
        <v>547</v>
      </c>
      <c r="B65535" t="s">
        <v>547</v>
      </c>
      <c r="D65535" t="s">
        <v>547</v>
      </c>
      <c r="F65535" t="s">
        <v>547</v>
      </c>
      <c r="H65535" t="s">
        <v>547</v>
      </c>
      <c r="J65535" t="s">
        <v>547</v>
      </c>
      <c r="L65535" t="s">
        <v>547</v>
      </c>
      <c r="N65535" t="s">
        <v>547</v>
      </c>
      <c r="P65535" t="s">
        <v>547</v>
      </c>
    </row>
    <row r="65536" spans="1:16">
      <c r="A65536" t="s">
        <v>547</v>
      </c>
      <c r="B65536" t="s">
        <v>547</v>
      </c>
      <c r="D65536" t="s">
        <v>547</v>
      </c>
      <c r="F65536" t="s">
        <v>547</v>
      </c>
      <c r="H65536" t="s">
        <v>547</v>
      </c>
      <c r="J65536" t="s">
        <v>547</v>
      </c>
      <c r="L65536" t="s">
        <v>547</v>
      </c>
      <c r="N65536" t="s">
        <v>547</v>
      </c>
      <c r="P65536" t="s">
        <v>547</v>
      </c>
    </row>
  </sheetData>
  <mergeCells count="3">
    <mergeCell ref="A1:AC1"/>
    <mergeCell ref="V2:Y2"/>
    <mergeCell ref="Z2:AB2"/>
  </mergeCells>
  <conditionalFormatting sqref="A1:A2 A5:A106">
    <cfRule type="duplicateValues" dxfId="51" priority="60"/>
  </conditionalFormatting>
  <conditionalFormatting sqref="B4:C106">
    <cfRule type="duplicateValues" dxfId="50" priority="59"/>
  </conditionalFormatting>
  <conditionalFormatting sqref="D5:E106">
    <cfRule type="duplicateValues" dxfId="49" priority="58"/>
  </conditionalFormatting>
  <conditionalFormatting sqref="F5:G106">
    <cfRule type="duplicateValues" dxfId="48" priority="57"/>
  </conditionalFormatting>
  <conditionalFormatting sqref="H5:I106">
    <cfRule type="duplicateValues" dxfId="47" priority="56"/>
  </conditionalFormatting>
  <conditionalFormatting sqref="J5:K106">
    <cfRule type="duplicateValues" dxfId="46" priority="55"/>
  </conditionalFormatting>
  <conditionalFormatting sqref="L5:O106">
    <cfRule type="duplicateValues" dxfId="45" priority="54"/>
  </conditionalFormatting>
  <conditionalFormatting sqref="V5:V105">
    <cfRule type="duplicateValues" dxfId="44" priority="53"/>
  </conditionalFormatting>
  <conditionalFormatting sqref="W5:W105">
    <cfRule type="duplicateValues" dxfId="43" priority="52"/>
  </conditionalFormatting>
  <conditionalFormatting sqref="X5:X105">
    <cfRule type="duplicateValues" dxfId="42" priority="51"/>
  </conditionalFormatting>
  <conditionalFormatting sqref="Y5:Y105">
    <cfRule type="duplicateValues" dxfId="41" priority="50"/>
  </conditionalFormatting>
  <conditionalFormatting sqref="Z5:Z105">
    <cfRule type="duplicateValues" dxfId="40" priority="49"/>
  </conditionalFormatting>
  <conditionalFormatting sqref="AA5:AA105">
    <cfRule type="duplicateValues" dxfId="39" priority="48"/>
  </conditionalFormatting>
  <conditionalFormatting sqref="AC5:AC109">
    <cfRule type="duplicateValues" dxfId="38" priority="46"/>
  </conditionalFormatting>
  <conditionalFormatting sqref="H40:I106">
    <cfRule type="duplicateValues" dxfId="37" priority="43"/>
  </conditionalFormatting>
  <conditionalFormatting sqref="L94:O106">
    <cfRule type="duplicateValues" dxfId="36" priority="42"/>
  </conditionalFormatting>
  <conditionalFormatting sqref="L93:O93">
    <cfRule type="duplicateValues" dxfId="35" priority="41"/>
  </conditionalFormatting>
  <conditionalFormatting sqref="AC2">
    <cfRule type="duplicateValues" dxfId="34" priority="36"/>
  </conditionalFormatting>
  <conditionalFormatting sqref="B3:C3">
    <cfRule type="duplicateValues" dxfId="33" priority="35"/>
  </conditionalFormatting>
  <conditionalFormatting sqref="D3:E3">
    <cfRule type="duplicateValues" dxfId="32" priority="34"/>
  </conditionalFormatting>
  <conditionalFormatting sqref="F3:G3">
    <cfRule type="duplicateValues" dxfId="31" priority="33"/>
  </conditionalFormatting>
  <conditionalFormatting sqref="H3:I3">
    <cfRule type="duplicateValues" dxfId="30" priority="32"/>
  </conditionalFormatting>
  <conditionalFormatting sqref="J3:K3">
    <cfRule type="duplicateValues" dxfId="29" priority="31"/>
  </conditionalFormatting>
  <conditionalFormatting sqref="L3:M3">
    <cfRule type="duplicateValues" dxfId="28" priority="30"/>
  </conditionalFormatting>
  <conditionalFormatting sqref="V3">
    <cfRule type="duplicateValues" dxfId="27" priority="29"/>
  </conditionalFormatting>
  <conditionalFormatting sqref="W3">
    <cfRule type="duplicateValues" dxfId="26" priority="28"/>
  </conditionalFormatting>
  <conditionalFormatting sqref="X3">
    <cfRule type="duplicateValues" dxfId="25" priority="27"/>
  </conditionalFormatting>
  <conditionalFormatting sqref="Y3">
    <cfRule type="duplicateValues" dxfId="24" priority="26"/>
  </conditionalFormatting>
  <conditionalFormatting sqref="Z3">
    <cfRule type="duplicateValues" dxfId="23" priority="25"/>
  </conditionalFormatting>
  <conditionalFormatting sqref="AA3">
    <cfRule type="duplicateValues" dxfId="22" priority="24"/>
  </conditionalFormatting>
  <conditionalFormatting sqref="AB3">
    <cfRule type="duplicateValues" dxfId="21" priority="23"/>
  </conditionalFormatting>
  <conditionalFormatting sqref="N3:O3">
    <cfRule type="duplicateValues" dxfId="20" priority="22"/>
  </conditionalFormatting>
  <conditionalFormatting sqref="P3:U3">
    <cfRule type="duplicateValues" dxfId="19" priority="21"/>
  </conditionalFormatting>
  <conditionalFormatting sqref="P106:T106 U106:U109 P5:U105">
    <cfRule type="duplicateValues" dxfId="18" priority="19"/>
  </conditionalFormatting>
  <conditionalFormatting sqref="U2 U5:U109">
    <cfRule type="duplicateValues" dxfId="17" priority="18"/>
  </conditionalFormatting>
  <conditionalFormatting sqref="R68:T68">
    <cfRule type="duplicateValues" dxfId="16" priority="17"/>
  </conditionalFormatting>
  <conditionalFormatting sqref="R5:T50">
    <cfRule type="duplicateValues" dxfId="15" priority="16"/>
  </conditionalFormatting>
  <conditionalFormatting sqref="R50:T65">
    <cfRule type="duplicateValues" dxfId="14" priority="15"/>
  </conditionalFormatting>
  <conditionalFormatting sqref="R63:T65 R69:T76">
    <cfRule type="duplicateValues" dxfId="13" priority="14"/>
  </conditionalFormatting>
  <conditionalFormatting sqref="R65:T68">
    <cfRule type="duplicateValues" dxfId="12" priority="13"/>
  </conditionalFormatting>
  <conditionalFormatting sqref="R69:T69">
    <cfRule type="duplicateValues" dxfId="11" priority="12"/>
  </conditionalFormatting>
  <conditionalFormatting sqref="R69:T106">
    <cfRule type="duplicateValues" dxfId="10" priority="11"/>
  </conditionalFormatting>
  <conditionalFormatting sqref="T3">
    <cfRule type="duplicateValues" dxfId="9" priority="10"/>
  </conditionalFormatting>
  <conditionalFormatting sqref="L94:O94">
    <cfRule type="duplicateValues" dxfId="8" priority="9"/>
  </conditionalFormatting>
  <conditionalFormatting sqref="R70:T70">
    <cfRule type="duplicateValues" dxfId="7" priority="6"/>
  </conditionalFormatting>
  <conditionalFormatting sqref="AB5:AB105">
    <cfRule type="duplicateValues" dxfId="6" priority="162"/>
  </conditionalFormatting>
  <conditionalFormatting sqref="H5:I5">
    <cfRule type="duplicateValues" dxfId="5" priority="5"/>
  </conditionalFormatting>
  <conditionalFormatting sqref="L5:O5">
    <cfRule type="duplicateValues" dxfId="4" priority="4"/>
  </conditionalFormatting>
  <conditionalFormatting sqref="R5:T5">
    <cfRule type="duplicateValues" dxfId="3" priority="3"/>
  </conditionalFormatting>
  <conditionalFormatting sqref="C6:C106">
    <cfRule type="duplicateValues" dxfId="2" priority="2"/>
  </conditionalFormatting>
  <conditionalFormatting sqref="E6:E106 G6:G106 I6:I106 K6:K106 M6:M106 O6:O106 Q6:Q106 S6:S106">
    <cfRule type="duplicateValues" dxfId="1" priority="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ayfa20">
    <tabColor rgb="FFFFC000"/>
  </sheetPr>
  <dimension ref="A1:Y65528"/>
  <sheetViews>
    <sheetView view="pageBreakPreview" zoomScale="90" zoomScaleSheetLayoutView="90" workbookViewId="0">
      <selection activeCell="D3" sqref="D3:E3"/>
    </sheetView>
  </sheetViews>
  <sheetFormatPr defaultRowHeight="12.75"/>
  <cols>
    <col min="1" max="1" width="4.85546875" style="22" customWidth="1"/>
    <col min="2" max="2" width="7.7109375" style="22" bestFit="1" customWidth="1"/>
    <col min="3" max="3" width="13.28515625" style="15" bestFit="1" customWidth="1"/>
    <col min="4" max="4" width="20.85546875" style="45" customWidth="1"/>
    <col min="5" max="5" width="18.28515625" style="45" customWidth="1"/>
    <col min="6" max="6" width="9.28515625" style="15" customWidth="1"/>
    <col min="7" max="7" width="7.5703125" style="23" customWidth="1"/>
    <col min="8" max="8" width="2.28515625" style="433" customWidth="1"/>
    <col min="9" max="9" width="7.7109375" style="22" customWidth="1"/>
    <col min="10" max="10" width="13.5703125" style="22" hidden="1" customWidth="1"/>
    <col min="11" max="11" width="7.7109375" style="22" customWidth="1"/>
    <col min="12" max="12" width="12.42578125" style="24" customWidth="1"/>
    <col min="13" max="13" width="18.140625" style="49" customWidth="1"/>
    <col min="14" max="14" width="25.85546875" style="49" customWidth="1"/>
    <col min="15" max="15" width="12.42578125" style="49" hidden="1" customWidth="1"/>
    <col min="16" max="16" width="12.28515625" style="15" customWidth="1"/>
    <col min="17" max="17" width="7.7109375" style="15" customWidth="1"/>
    <col min="18" max="18" width="7.7109375" style="291" bestFit="1" customWidth="1"/>
    <col min="19" max="19" width="4.42578125" style="280" bestFit="1" customWidth="1"/>
    <col min="20" max="16384" width="9.140625" style="15"/>
  </cols>
  <sheetData>
    <row r="1" spans="1:25" s="5" customFormat="1" ht="48.75" customHeight="1">
      <c r="A1" s="625" t="s">
        <v>138</v>
      </c>
      <c r="B1" s="625"/>
      <c r="C1" s="625"/>
      <c r="D1" s="625"/>
      <c r="E1" s="625"/>
      <c r="F1" s="625"/>
      <c r="G1" s="625"/>
      <c r="H1" s="625"/>
      <c r="I1" s="625"/>
      <c r="J1" s="625"/>
      <c r="K1" s="625"/>
      <c r="L1" s="625"/>
      <c r="M1" s="625"/>
      <c r="N1" s="625"/>
      <c r="O1" s="625"/>
      <c r="P1" s="625"/>
      <c r="Q1" s="625"/>
      <c r="R1" s="290"/>
      <c r="S1" s="277"/>
    </row>
    <row r="2" spans="1:25" s="5" customFormat="1" ht="19.5" customHeight="1">
      <c r="A2" s="626" t="s">
        <v>832</v>
      </c>
      <c r="B2" s="626"/>
      <c r="C2" s="626"/>
      <c r="D2" s="626"/>
      <c r="E2" s="626"/>
      <c r="F2" s="626"/>
      <c r="G2" s="626"/>
      <c r="H2" s="626"/>
      <c r="I2" s="626"/>
      <c r="J2" s="626"/>
      <c r="K2" s="626"/>
      <c r="L2" s="626"/>
      <c r="M2" s="626"/>
      <c r="N2" s="626"/>
      <c r="O2" s="626"/>
      <c r="P2" s="626"/>
      <c r="Q2" s="626"/>
      <c r="R2" s="290"/>
      <c r="S2" s="277"/>
    </row>
    <row r="3" spans="1:25" s="6" customFormat="1" ht="20.25" customHeight="1">
      <c r="A3" s="627" t="s">
        <v>88</v>
      </c>
      <c r="B3" s="627"/>
      <c r="C3" s="627"/>
      <c r="D3" s="628" t="s">
        <v>526</v>
      </c>
      <c r="E3" s="628"/>
      <c r="F3" s="629"/>
      <c r="G3" s="629"/>
      <c r="H3" s="472"/>
      <c r="I3" s="718"/>
      <c r="J3" s="718"/>
      <c r="K3" s="718"/>
      <c r="L3" s="718"/>
      <c r="M3" s="463"/>
      <c r="N3" s="613"/>
      <c r="O3" s="613"/>
      <c r="P3" s="613"/>
      <c r="Q3" s="613"/>
      <c r="R3" s="290"/>
      <c r="S3" s="277"/>
    </row>
    <row r="4" spans="1:25" s="6" customFormat="1" ht="17.25" customHeight="1">
      <c r="A4" s="617" t="s">
        <v>78</v>
      </c>
      <c r="B4" s="617"/>
      <c r="C4" s="617"/>
      <c r="D4" s="618" t="s">
        <v>265</v>
      </c>
      <c r="E4" s="618"/>
      <c r="F4" s="464"/>
      <c r="G4" s="464"/>
      <c r="H4" s="473"/>
      <c r="I4" s="464"/>
      <c r="J4" s="464"/>
      <c r="K4" s="464"/>
      <c r="L4" s="465"/>
      <c r="M4" s="466" t="s">
        <v>86</v>
      </c>
      <c r="N4" s="615" t="s">
        <v>823</v>
      </c>
      <c r="O4" s="615"/>
      <c r="P4" s="615"/>
      <c r="Q4" s="615"/>
      <c r="R4" s="290"/>
      <c r="S4" s="277"/>
    </row>
    <row r="5" spans="1:25" s="5" customFormat="1" ht="14.25" customHeight="1">
      <c r="A5" s="7"/>
      <c r="B5" s="7"/>
      <c r="C5" s="8"/>
      <c r="D5" s="9"/>
      <c r="E5" s="10"/>
      <c r="F5" s="10"/>
      <c r="G5" s="10"/>
      <c r="H5" s="430"/>
      <c r="I5" s="7"/>
      <c r="J5" s="7"/>
      <c r="K5" s="7"/>
      <c r="L5" s="11"/>
      <c r="M5" s="12"/>
      <c r="N5" s="722">
        <v>41791.594714236111</v>
      </c>
      <c r="O5" s="722"/>
      <c r="P5" s="722"/>
      <c r="Q5" s="722"/>
      <c r="R5" s="290"/>
      <c r="S5" s="277"/>
    </row>
    <row r="6" spans="1:25" s="13" customFormat="1" ht="24" customHeight="1">
      <c r="A6" s="611" t="s">
        <v>11</v>
      </c>
      <c r="B6" s="619" t="s">
        <v>73</v>
      </c>
      <c r="C6" s="621" t="s">
        <v>85</v>
      </c>
      <c r="D6" s="612" t="s">
        <v>13</v>
      </c>
      <c r="E6" s="612" t="s">
        <v>176</v>
      </c>
      <c r="F6" s="612" t="s">
        <v>14</v>
      </c>
      <c r="G6" s="623" t="s">
        <v>262</v>
      </c>
      <c r="H6" s="431"/>
      <c r="I6" s="719" t="s">
        <v>15</v>
      </c>
      <c r="J6" s="720"/>
      <c r="K6" s="720"/>
      <c r="L6" s="720"/>
      <c r="M6" s="720"/>
      <c r="N6" s="720"/>
      <c r="O6" s="720"/>
      <c r="P6" s="720"/>
      <c r="Q6" s="721"/>
      <c r="R6" s="291"/>
      <c r="S6" s="280"/>
    </row>
    <row r="7" spans="1:25" ht="24" customHeight="1" thickBot="1">
      <c r="A7" s="611"/>
      <c r="B7" s="620"/>
      <c r="C7" s="621"/>
      <c r="D7" s="612"/>
      <c r="E7" s="612"/>
      <c r="F7" s="612"/>
      <c r="G7" s="624"/>
      <c r="H7" s="432"/>
      <c r="I7" s="42" t="s">
        <v>11</v>
      </c>
      <c r="J7" s="39" t="s">
        <v>74</v>
      </c>
      <c r="K7" s="39" t="s">
        <v>73</v>
      </c>
      <c r="L7" s="40" t="s">
        <v>12</v>
      </c>
      <c r="M7" s="41" t="s">
        <v>13</v>
      </c>
      <c r="N7" s="41" t="s">
        <v>177</v>
      </c>
      <c r="O7" s="41" t="s">
        <v>549</v>
      </c>
      <c r="P7" s="39" t="s">
        <v>14</v>
      </c>
      <c r="Q7" s="39" t="s">
        <v>26</v>
      </c>
    </row>
    <row r="8" spans="1:25" s="13" customFormat="1" ht="31.5" customHeight="1" thickTop="1">
      <c r="A8" s="703">
        <v>1</v>
      </c>
      <c r="B8" s="437">
        <v>452</v>
      </c>
      <c r="C8" s="438">
        <v>36987</v>
      </c>
      <c r="D8" s="439" t="s">
        <v>666</v>
      </c>
      <c r="E8" s="698" t="s">
        <v>660</v>
      </c>
      <c r="F8" s="706">
        <v>5222</v>
      </c>
      <c r="G8" s="709">
        <v>100</v>
      </c>
      <c r="H8" s="445"/>
      <c r="I8" s="729">
        <v>1</v>
      </c>
      <c r="J8" s="730" t="s">
        <v>235</v>
      </c>
      <c r="K8" s="540">
        <v>401</v>
      </c>
      <c r="L8" s="541">
        <v>401</v>
      </c>
      <c r="M8" s="542" t="s">
        <v>598</v>
      </c>
      <c r="N8" s="731" t="s">
        <v>597</v>
      </c>
      <c r="O8" s="732">
        <v>6014</v>
      </c>
      <c r="P8" s="735">
        <v>5999</v>
      </c>
      <c r="Q8" s="700">
        <v>7</v>
      </c>
      <c r="R8" s="291"/>
      <c r="S8" s="280"/>
      <c r="W8" s="422"/>
      <c r="X8" s="422"/>
      <c r="Y8" s="423"/>
    </row>
    <row r="9" spans="1:25" s="13" customFormat="1" ht="31.5" customHeight="1">
      <c r="A9" s="704"/>
      <c r="B9" s="437">
        <v>447</v>
      </c>
      <c r="C9" s="438" t="s">
        <v>661</v>
      </c>
      <c r="D9" s="439" t="s">
        <v>662</v>
      </c>
      <c r="E9" s="698" t="e">
        <v>#N/A</v>
      </c>
      <c r="F9" s="707" t="s">
        <v>837</v>
      </c>
      <c r="G9" s="710" t="s">
        <v>838</v>
      </c>
      <c r="H9" s="445"/>
      <c r="I9" s="727"/>
      <c r="J9" s="713"/>
      <c r="K9" s="543">
        <v>402</v>
      </c>
      <c r="L9" s="544">
        <v>402</v>
      </c>
      <c r="M9" s="545" t="s">
        <v>601</v>
      </c>
      <c r="N9" s="716"/>
      <c r="O9" s="733"/>
      <c r="P9" s="724"/>
      <c r="Q9" s="701"/>
      <c r="R9" s="291"/>
      <c r="S9" s="280"/>
      <c r="W9" s="422"/>
      <c r="X9" s="422"/>
      <c r="Y9" s="423"/>
    </row>
    <row r="10" spans="1:25" s="13" customFormat="1" ht="31.5" customHeight="1">
      <c r="A10" s="704"/>
      <c r="B10" s="437">
        <v>448</v>
      </c>
      <c r="C10" s="438" t="s">
        <v>663</v>
      </c>
      <c r="D10" s="439" t="s">
        <v>671</v>
      </c>
      <c r="E10" s="698" t="e">
        <v>#N/A</v>
      </c>
      <c r="F10" s="707" t="s">
        <v>837</v>
      </c>
      <c r="G10" s="710" t="s">
        <v>838</v>
      </c>
      <c r="H10" s="445"/>
      <c r="I10" s="727"/>
      <c r="J10" s="713"/>
      <c r="K10" s="543">
        <v>400</v>
      </c>
      <c r="L10" s="544">
        <v>400</v>
      </c>
      <c r="M10" s="545" t="s">
        <v>600</v>
      </c>
      <c r="N10" s="716"/>
      <c r="O10" s="733"/>
      <c r="P10" s="724"/>
      <c r="Q10" s="701"/>
      <c r="R10" s="291"/>
      <c r="S10" s="280"/>
      <c r="W10" s="422"/>
      <c r="X10" s="422"/>
      <c r="Y10" s="423"/>
    </row>
    <row r="11" spans="1:25" s="13" customFormat="1" ht="31.5" customHeight="1" thickBot="1">
      <c r="A11" s="705"/>
      <c r="B11" s="437">
        <v>449</v>
      </c>
      <c r="C11" s="438" t="s">
        <v>658</v>
      </c>
      <c r="D11" s="439" t="s">
        <v>659</v>
      </c>
      <c r="E11" s="699" t="e">
        <v>#N/A</v>
      </c>
      <c r="F11" s="708" t="s">
        <v>837</v>
      </c>
      <c r="G11" s="711" t="s">
        <v>838</v>
      </c>
      <c r="H11" s="445"/>
      <c r="I11" s="728"/>
      <c r="J11" s="714"/>
      <c r="K11" s="543">
        <v>404</v>
      </c>
      <c r="L11" s="544">
        <v>404</v>
      </c>
      <c r="M11" s="545" t="s">
        <v>596</v>
      </c>
      <c r="N11" s="717"/>
      <c r="O11" s="734"/>
      <c r="P11" s="725"/>
      <c r="Q11" s="702"/>
      <c r="R11" s="291"/>
      <c r="S11" s="280"/>
      <c r="W11" s="422"/>
      <c r="X11" s="422"/>
      <c r="Y11" s="423"/>
    </row>
    <row r="12" spans="1:25" s="13" customFormat="1" ht="31.5" customHeight="1" thickTop="1">
      <c r="A12" s="703">
        <v>2</v>
      </c>
      <c r="B12" s="440">
        <v>457</v>
      </c>
      <c r="C12" s="108">
        <v>37072</v>
      </c>
      <c r="D12" s="441" t="s">
        <v>679</v>
      </c>
      <c r="E12" s="698" t="s">
        <v>673</v>
      </c>
      <c r="F12" s="706">
        <v>5357</v>
      </c>
      <c r="G12" s="709">
        <v>89</v>
      </c>
      <c r="H12" s="445"/>
      <c r="I12" s="726">
        <v>2</v>
      </c>
      <c r="J12" s="712" t="s">
        <v>236</v>
      </c>
      <c r="K12" s="442">
        <v>394</v>
      </c>
      <c r="L12" s="425">
        <v>37093</v>
      </c>
      <c r="M12" s="443" t="s">
        <v>595</v>
      </c>
      <c r="N12" s="715" t="s">
        <v>589</v>
      </c>
      <c r="O12" s="737">
        <v>5654</v>
      </c>
      <c r="P12" s="723">
        <v>5634</v>
      </c>
      <c r="Q12" s="736">
        <v>3</v>
      </c>
      <c r="R12" s="291"/>
      <c r="S12" s="280"/>
      <c r="W12" s="422"/>
      <c r="X12" s="422"/>
      <c r="Y12" s="423"/>
    </row>
    <row r="13" spans="1:25" s="13" customFormat="1" ht="31.5" customHeight="1">
      <c r="A13" s="704">
        <v>6</v>
      </c>
      <c r="B13" s="440">
        <v>458</v>
      </c>
      <c r="C13" s="108">
        <v>37180</v>
      </c>
      <c r="D13" s="441" t="s">
        <v>680</v>
      </c>
      <c r="E13" s="698" t="e">
        <v>#N/A</v>
      </c>
      <c r="F13" s="707" t="s">
        <v>837</v>
      </c>
      <c r="G13" s="710" t="s">
        <v>838</v>
      </c>
      <c r="H13" s="445"/>
      <c r="I13" s="727">
        <v>6</v>
      </c>
      <c r="J13" s="713"/>
      <c r="K13" s="521">
        <v>399</v>
      </c>
      <c r="L13" s="425">
        <v>36896</v>
      </c>
      <c r="M13" s="443" t="s">
        <v>592</v>
      </c>
      <c r="N13" s="716"/>
      <c r="O13" s="733"/>
      <c r="P13" s="724"/>
      <c r="Q13" s="701"/>
      <c r="R13" s="291"/>
      <c r="S13" s="280"/>
      <c r="W13" s="422"/>
      <c r="X13" s="422"/>
      <c r="Y13" s="423"/>
    </row>
    <row r="14" spans="1:25" s="13" customFormat="1" ht="31.5" customHeight="1">
      <c r="A14" s="704">
        <v>7</v>
      </c>
      <c r="B14" s="440">
        <v>454</v>
      </c>
      <c r="C14" s="108">
        <v>36536</v>
      </c>
      <c r="D14" s="441" t="s">
        <v>675</v>
      </c>
      <c r="E14" s="698" t="e">
        <v>#N/A</v>
      </c>
      <c r="F14" s="707" t="s">
        <v>837</v>
      </c>
      <c r="G14" s="710" t="s">
        <v>838</v>
      </c>
      <c r="H14" s="445"/>
      <c r="I14" s="727">
        <v>7</v>
      </c>
      <c r="J14" s="713"/>
      <c r="K14" s="521">
        <v>396</v>
      </c>
      <c r="L14" s="425">
        <v>36924</v>
      </c>
      <c r="M14" s="443" t="s">
        <v>588</v>
      </c>
      <c r="N14" s="716"/>
      <c r="O14" s="733"/>
      <c r="P14" s="724"/>
      <c r="Q14" s="701"/>
      <c r="R14" s="291"/>
      <c r="S14" s="280"/>
      <c r="W14" s="422"/>
      <c r="X14" s="422"/>
      <c r="Y14" s="423"/>
    </row>
    <row r="15" spans="1:25" s="13" customFormat="1" ht="31.5" customHeight="1" thickBot="1">
      <c r="A15" s="705">
        <v>8</v>
      </c>
      <c r="B15" s="440">
        <v>453</v>
      </c>
      <c r="C15" s="108">
        <v>36689</v>
      </c>
      <c r="D15" s="441" t="s">
        <v>672</v>
      </c>
      <c r="E15" s="699" t="e">
        <v>#N/A</v>
      </c>
      <c r="F15" s="708" t="s">
        <v>837</v>
      </c>
      <c r="G15" s="711" t="s">
        <v>838</v>
      </c>
      <c r="H15" s="445"/>
      <c r="I15" s="728">
        <v>8</v>
      </c>
      <c r="J15" s="714"/>
      <c r="K15" s="521">
        <v>398</v>
      </c>
      <c r="L15" s="425">
        <v>36832</v>
      </c>
      <c r="M15" s="443" t="s">
        <v>590</v>
      </c>
      <c r="N15" s="717"/>
      <c r="O15" s="734"/>
      <c r="P15" s="725"/>
      <c r="Q15" s="702"/>
      <c r="R15" s="291"/>
      <c r="S15" s="280"/>
      <c r="W15" s="422"/>
      <c r="X15" s="422"/>
      <c r="Y15" s="423"/>
    </row>
    <row r="16" spans="1:25" s="13" customFormat="1" ht="31.5" customHeight="1" thickTop="1">
      <c r="A16" s="703">
        <v>3</v>
      </c>
      <c r="B16" s="440">
        <v>420</v>
      </c>
      <c r="C16" s="108">
        <v>36892</v>
      </c>
      <c r="D16" s="441" t="s">
        <v>630</v>
      </c>
      <c r="E16" s="698" t="s">
        <v>626</v>
      </c>
      <c r="F16" s="706">
        <v>5418</v>
      </c>
      <c r="G16" s="709">
        <v>84</v>
      </c>
      <c r="H16" s="445"/>
      <c r="I16" s="726">
        <v>3</v>
      </c>
      <c r="J16" s="712" t="s">
        <v>237</v>
      </c>
      <c r="K16" s="442">
        <v>441</v>
      </c>
      <c r="L16" s="425">
        <v>36963</v>
      </c>
      <c r="M16" s="443" t="s">
        <v>651</v>
      </c>
      <c r="N16" s="715" t="s">
        <v>652</v>
      </c>
      <c r="O16" s="737">
        <v>5754</v>
      </c>
      <c r="P16" s="723">
        <v>5581</v>
      </c>
      <c r="Q16" s="736">
        <v>1</v>
      </c>
      <c r="R16" s="291"/>
      <c r="S16" s="280"/>
      <c r="W16" s="422"/>
      <c r="X16" s="422"/>
      <c r="Y16" s="423"/>
    </row>
    <row r="17" spans="1:25" s="13" customFormat="1" ht="31.5" customHeight="1">
      <c r="A17" s="704">
        <v>10</v>
      </c>
      <c r="B17" s="440">
        <v>418</v>
      </c>
      <c r="C17" s="108">
        <v>36526</v>
      </c>
      <c r="D17" s="441" t="s">
        <v>627</v>
      </c>
      <c r="E17" s="698" t="s">
        <v>589</v>
      </c>
      <c r="F17" s="707">
        <v>5654</v>
      </c>
      <c r="G17" s="710" t="s">
        <v>838</v>
      </c>
      <c r="H17" s="445"/>
      <c r="I17" s="727">
        <v>9.5890410958904102</v>
      </c>
      <c r="J17" s="713"/>
      <c r="K17" s="521">
        <v>440</v>
      </c>
      <c r="L17" s="425">
        <v>36794</v>
      </c>
      <c r="M17" s="443" t="s">
        <v>657</v>
      </c>
      <c r="N17" s="716"/>
      <c r="O17" s="733"/>
      <c r="P17" s="724"/>
      <c r="Q17" s="701" t="s">
        <v>26</v>
      </c>
      <c r="R17" s="291"/>
      <c r="S17" s="280"/>
      <c r="W17" s="422"/>
      <c r="X17" s="422"/>
      <c r="Y17" s="423"/>
    </row>
    <row r="18" spans="1:25" s="13" customFormat="1" ht="31.5" customHeight="1">
      <c r="A18" s="704">
        <v>11</v>
      </c>
      <c r="B18" s="440">
        <v>423</v>
      </c>
      <c r="C18" s="108">
        <v>36892</v>
      </c>
      <c r="D18" s="441" t="s">
        <v>634</v>
      </c>
      <c r="E18" s="698" t="e">
        <v>#N/A</v>
      </c>
      <c r="F18" s="707" t="s">
        <v>837</v>
      </c>
      <c r="G18" s="710" t="s">
        <v>838</v>
      </c>
      <c r="H18" s="445"/>
      <c r="I18" s="727">
        <v>10.6301369863014</v>
      </c>
      <c r="J18" s="713"/>
      <c r="K18" s="521">
        <v>443</v>
      </c>
      <c r="L18" s="425">
        <v>36759</v>
      </c>
      <c r="M18" s="443" t="s">
        <v>654</v>
      </c>
      <c r="N18" s="716"/>
      <c r="O18" s="733"/>
      <c r="P18" s="724"/>
      <c r="Q18" s="701"/>
      <c r="R18" s="291"/>
      <c r="S18" s="280"/>
      <c r="W18" s="422"/>
      <c r="X18" s="422"/>
      <c r="Y18" s="423"/>
    </row>
    <row r="19" spans="1:25" s="13" customFormat="1" ht="31.5" customHeight="1" thickBot="1">
      <c r="A19" s="705">
        <v>12</v>
      </c>
      <c r="B19" s="440">
        <v>417</v>
      </c>
      <c r="C19" s="108">
        <v>36526</v>
      </c>
      <c r="D19" s="441" t="s">
        <v>625</v>
      </c>
      <c r="E19" s="699" t="s">
        <v>652</v>
      </c>
      <c r="F19" s="708">
        <v>5754</v>
      </c>
      <c r="G19" s="711" t="s">
        <v>838</v>
      </c>
      <c r="H19" s="445"/>
      <c r="I19" s="728">
        <v>11.671232876712301</v>
      </c>
      <c r="J19" s="714"/>
      <c r="K19" s="521">
        <v>445</v>
      </c>
      <c r="L19" s="425">
        <v>37153</v>
      </c>
      <c r="M19" s="443" t="s">
        <v>653</v>
      </c>
      <c r="N19" s="717"/>
      <c r="O19" s="734"/>
      <c r="P19" s="725"/>
      <c r="Q19" s="702"/>
      <c r="R19" s="291"/>
      <c r="S19" s="280"/>
      <c r="W19" s="422"/>
      <c r="X19" s="422"/>
      <c r="Y19" s="423"/>
    </row>
    <row r="20" spans="1:25" s="13" customFormat="1" ht="31.5" customHeight="1" thickTop="1">
      <c r="A20" s="703">
        <v>4</v>
      </c>
      <c r="B20" s="440">
        <v>384</v>
      </c>
      <c r="C20" s="108" t="s">
        <v>561</v>
      </c>
      <c r="D20" s="441" t="s">
        <v>562</v>
      </c>
      <c r="E20" s="698" t="s">
        <v>563</v>
      </c>
      <c r="F20" s="706">
        <v>5427</v>
      </c>
      <c r="G20" s="709">
        <v>83</v>
      </c>
      <c r="H20" s="445"/>
      <c r="I20" s="726">
        <v>4</v>
      </c>
      <c r="J20" s="712" t="s">
        <v>238</v>
      </c>
      <c r="K20" s="442">
        <v>429</v>
      </c>
      <c r="L20" s="425">
        <v>36633</v>
      </c>
      <c r="M20" s="443" t="s">
        <v>635</v>
      </c>
      <c r="N20" s="715" t="s">
        <v>636</v>
      </c>
      <c r="O20" s="737">
        <v>5604</v>
      </c>
      <c r="P20" s="723">
        <v>5738</v>
      </c>
      <c r="Q20" s="736">
        <v>4</v>
      </c>
      <c r="R20" s="291"/>
      <c r="S20" s="280"/>
      <c r="W20" s="422"/>
      <c r="X20" s="422"/>
      <c r="Y20" s="423"/>
    </row>
    <row r="21" spans="1:25" s="13" customFormat="1" ht="31.5" customHeight="1">
      <c r="A21" s="704">
        <v>14</v>
      </c>
      <c r="B21" s="440">
        <v>385</v>
      </c>
      <c r="C21" s="108" t="s">
        <v>566</v>
      </c>
      <c r="D21" s="441" t="s">
        <v>567</v>
      </c>
      <c r="E21" s="698" t="e">
        <v>#N/A</v>
      </c>
      <c r="F21" s="707" t="s">
        <v>837</v>
      </c>
      <c r="G21" s="710" t="s">
        <v>838</v>
      </c>
      <c r="H21" s="445"/>
      <c r="I21" s="727">
        <v>13.7534246575343</v>
      </c>
      <c r="J21" s="713"/>
      <c r="K21" s="521">
        <v>432</v>
      </c>
      <c r="L21" s="425">
        <v>36945</v>
      </c>
      <c r="M21" s="443" t="s">
        <v>637</v>
      </c>
      <c r="N21" s="716"/>
      <c r="O21" s="733"/>
      <c r="P21" s="724"/>
      <c r="Q21" s="701"/>
      <c r="R21" s="291"/>
      <c r="S21" s="280"/>
      <c r="W21" s="422"/>
      <c r="X21" s="422"/>
      <c r="Y21" s="423"/>
    </row>
    <row r="22" spans="1:25" s="13" customFormat="1" ht="31.5" customHeight="1">
      <c r="A22" s="704">
        <v>15</v>
      </c>
      <c r="B22" s="440">
        <v>381</v>
      </c>
      <c r="C22" s="108" t="s">
        <v>564</v>
      </c>
      <c r="D22" s="441" t="s">
        <v>565</v>
      </c>
      <c r="E22" s="698" t="s">
        <v>597</v>
      </c>
      <c r="F22" s="707">
        <v>6014</v>
      </c>
      <c r="G22" s="710" t="s">
        <v>838</v>
      </c>
      <c r="H22" s="445"/>
      <c r="I22" s="727">
        <v>14.794520547945201</v>
      </c>
      <c r="J22" s="713"/>
      <c r="K22" s="521">
        <v>430</v>
      </c>
      <c r="L22" s="425">
        <v>36963</v>
      </c>
      <c r="M22" s="443" t="s">
        <v>643</v>
      </c>
      <c r="N22" s="716"/>
      <c r="O22" s="733"/>
      <c r="P22" s="724"/>
      <c r="Q22" s="701"/>
      <c r="R22" s="291"/>
      <c r="S22" s="280"/>
      <c r="W22" s="422"/>
      <c r="X22" s="422"/>
      <c r="Y22" s="423"/>
    </row>
    <row r="23" spans="1:25" s="13" customFormat="1" ht="31.5" customHeight="1" thickBot="1">
      <c r="A23" s="705">
        <v>16</v>
      </c>
      <c r="B23" s="440">
        <v>383</v>
      </c>
      <c r="C23" s="108" t="s">
        <v>568</v>
      </c>
      <c r="D23" s="441" t="s">
        <v>569</v>
      </c>
      <c r="E23" s="699" t="e">
        <v>#N/A</v>
      </c>
      <c r="F23" s="708" t="s">
        <v>837</v>
      </c>
      <c r="G23" s="711" t="s">
        <v>838</v>
      </c>
      <c r="H23" s="445"/>
      <c r="I23" s="728">
        <v>15.835616438356199</v>
      </c>
      <c r="J23" s="714"/>
      <c r="K23" s="521">
        <v>427</v>
      </c>
      <c r="L23" s="425">
        <v>37166</v>
      </c>
      <c r="M23" s="443" t="s">
        <v>639</v>
      </c>
      <c r="N23" s="717"/>
      <c r="O23" s="734"/>
      <c r="P23" s="725"/>
      <c r="Q23" s="702"/>
      <c r="R23" s="291"/>
      <c r="S23" s="280"/>
      <c r="W23" s="422"/>
      <c r="X23" s="422"/>
      <c r="Y23" s="423"/>
    </row>
    <row r="24" spans="1:25" s="13" customFormat="1" ht="31.5" customHeight="1" thickTop="1">
      <c r="A24" s="703">
        <v>5</v>
      </c>
      <c r="B24" s="440">
        <v>390</v>
      </c>
      <c r="C24" s="108" t="s">
        <v>579</v>
      </c>
      <c r="D24" s="441" t="s">
        <v>587</v>
      </c>
      <c r="E24" s="698" t="s">
        <v>576</v>
      </c>
      <c r="F24" s="706">
        <v>5521</v>
      </c>
      <c r="G24" s="709">
        <v>79</v>
      </c>
      <c r="H24" s="445"/>
      <c r="I24" s="726">
        <v>5</v>
      </c>
      <c r="J24" s="712" t="s">
        <v>239</v>
      </c>
      <c r="K24" s="442">
        <v>465</v>
      </c>
      <c r="L24" s="425">
        <v>36976</v>
      </c>
      <c r="M24" s="443" t="s">
        <v>681</v>
      </c>
      <c r="N24" s="715" t="s">
        <v>682</v>
      </c>
      <c r="O24" s="737">
        <v>5614</v>
      </c>
      <c r="P24" s="723">
        <v>5599</v>
      </c>
      <c r="Q24" s="736">
        <v>2</v>
      </c>
      <c r="R24" s="291"/>
      <c r="S24" s="280"/>
      <c r="W24" s="422"/>
      <c r="X24" s="422"/>
      <c r="Y24" s="423"/>
    </row>
    <row r="25" spans="1:25" s="13" customFormat="1" ht="31.5" customHeight="1">
      <c r="A25" s="704">
        <v>18</v>
      </c>
      <c r="B25" s="440">
        <v>389</v>
      </c>
      <c r="C25" s="108" t="s">
        <v>577</v>
      </c>
      <c r="D25" s="441" t="s">
        <v>578</v>
      </c>
      <c r="E25" s="698" t="e">
        <v>#N/A</v>
      </c>
      <c r="F25" s="707" t="s">
        <v>837</v>
      </c>
      <c r="G25" s="710" t="s">
        <v>838</v>
      </c>
      <c r="H25" s="445"/>
      <c r="I25" s="727">
        <v>8</v>
      </c>
      <c r="J25" s="713"/>
      <c r="K25" s="521">
        <v>461</v>
      </c>
      <c r="L25" s="425">
        <v>36933</v>
      </c>
      <c r="M25" s="443" t="s">
        <v>683</v>
      </c>
      <c r="N25" s="716"/>
      <c r="O25" s="733" t="s">
        <v>838</v>
      </c>
      <c r="P25" s="724"/>
      <c r="Q25" s="701"/>
      <c r="R25" s="291"/>
      <c r="S25" s="280"/>
      <c r="W25" s="422"/>
      <c r="X25" s="422"/>
      <c r="Y25" s="423"/>
    </row>
    <row r="26" spans="1:25" ht="31.5" customHeight="1">
      <c r="A26" s="704">
        <v>19</v>
      </c>
      <c r="B26" s="440">
        <v>391</v>
      </c>
      <c r="C26" s="108" t="s">
        <v>581</v>
      </c>
      <c r="D26" s="441" t="s">
        <v>582</v>
      </c>
      <c r="E26" s="698" t="e">
        <v>#N/A</v>
      </c>
      <c r="F26" s="707" t="s">
        <v>837</v>
      </c>
      <c r="G26" s="710" t="s">
        <v>838</v>
      </c>
      <c r="H26" s="445"/>
      <c r="I26" s="727">
        <v>9</v>
      </c>
      <c r="J26" s="713"/>
      <c r="K26" s="521">
        <v>464</v>
      </c>
      <c r="L26" s="425">
        <v>36630</v>
      </c>
      <c r="M26" s="443" t="s">
        <v>685</v>
      </c>
      <c r="N26" s="716"/>
      <c r="O26" s="733" t="s">
        <v>838</v>
      </c>
      <c r="P26" s="724"/>
      <c r="Q26" s="701"/>
      <c r="W26" s="422"/>
      <c r="X26" s="422"/>
      <c r="Y26" s="423"/>
    </row>
    <row r="27" spans="1:25" ht="31.5" customHeight="1" thickBot="1">
      <c r="A27" s="705">
        <v>20</v>
      </c>
      <c r="B27" s="440">
        <v>388</v>
      </c>
      <c r="C27" s="108" t="s">
        <v>574</v>
      </c>
      <c r="D27" s="441" t="s">
        <v>575</v>
      </c>
      <c r="E27" s="699" t="e">
        <v>#N/A</v>
      </c>
      <c r="F27" s="708" t="s">
        <v>837</v>
      </c>
      <c r="G27" s="711" t="s">
        <v>838</v>
      </c>
      <c r="H27" s="445"/>
      <c r="I27" s="728">
        <v>10</v>
      </c>
      <c r="J27" s="714"/>
      <c r="K27" s="521">
        <v>467</v>
      </c>
      <c r="L27" s="425">
        <v>37144</v>
      </c>
      <c r="M27" s="443" t="s">
        <v>688</v>
      </c>
      <c r="N27" s="717"/>
      <c r="O27" s="734" t="s">
        <v>838</v>
      </c>
      <c r="P27" s="725"/>
      <c r="Q27" s="702"/>
      <c r="W27" s="422"/>
      <c r="X27" s="422"/>
      <c r="Y27" s="423"/>
    </row>
    <row r="28" spans="1:25" ht="31.5" customHeight="1" thickTop="1">
      <c r="A28" s="703">
        <v>6</v>
      </c>
      <c r="B28" s="440">
        <v>437</v>
      </c>
      <c r="C28" s="108">
        <v>37181</v>
      </c>
      <c r="D28" s="441" t="s">
        <v>647</v>
      </c>
      <c r="E28" s="698" t="s">
        <v>645</v>
      </c>
      <c r="F28" s="706">
        <v>5535</v>
      </c>
      <c r="G28" s="709">
        <v>78</v>
      </c>
      <c r="H28" s="445"/>
      <c r="I28" s="726">
        <v>6</v>
      </c>
      <c r="J28" s="712" t="s">
        <v>240</v>
      </c>
      <c r="K28" s="442">
        <v>471</v>
      </c>
      <c r="L28" s="425">
        <v>36892</v>
      </c>
      <c r="M28" s="443" t="s">
        <v>689</v>
      </c>
      <c r="N28" s="715" t="s">
        <v>690</v>
      </c>
      <c r="O28" s="737" t="s">
        <v>846</v>
      </c>
      <c r="P28" s="723" t="s">
        <v>846</v>
      </c>
      <c r="Q28" s="736" t="s">
        <v>552</v>
      </c>
      <c r="W28" s="422"/>
      <c r="X28" s="422"/>
      <c r="Y28" s="423"/>
    </row>
    <row r="29" spans="1:25" ht="31.5" customHeight="1">
      <c r="A29" s="704">
        <v>22</v>
      </c>
      <c r="B29" s="440">
        <v>436</v>
      </c>
      <c r="C29" s="108">
        <v>37026</v>
      </c>
      <c r="D29" s="441" t="s">
        <v>648</v>
      </c>
      <c r="E29" s="698" t="e">
        <v>#N/A</v>
      </c>
      <c r="F29" s="707" t="s">
        <v>837</v>
      </c>
      <c r="G29" s="710" t="s">
        <v>838</v>
      </c>
      <c r="H29" s="445"/>
      <c r="I29" s="727">
        <v>12</v>
      </c>
      <c r="J29" s="713"/>
      <c r="K29" s="521">
        <v>473</v>
      </c>
      <c r="L29" s="425">
        <v>37062</v>
      </c>
      <c r="M29" s="443" t="s">
        <v>692</v>
      </c>
      <c r="N29" s="716"/>
      <c r="O29" s="733" t="s">
        <v>838</v>
      </c>
      <c r="P29" s="724"/>
      <c r="Q29" s="701"/>
      <c r="W29" s="422"/>
      <c r="X29" s="422"/>
      <c r="Y29" s="423"/>
    </row>
    <row r="30" spans="1:25" ht="31.5" customHeight="1">
      <c r="A30" s="704">
        <v>23</v>
      </c>
      <c r="B30" s="440">
        <v>439</v>
      </c>
      <c r="C30" s="108">
        <v>36721</v>
      </c>
      <c r="D30" s="441" t="s">
        <v>646</v>
      </c>
      <c r="E30" s="698" t="e">
        <v>#N/A</v>
      </c>
      <c r="F30" s="707" t="s">
        <v>837</v>
      </c>
      <c r="G30" s="710" t="s">
        <v>838</v>
      </c>
      <c r="H30" s="445"/>
      <c r="I30" s="727">
        <v>13</v>
      </c>
      <c r="J30" s="713"/>
      <c r="K30" s="521">
        <v>472</v>
      </c>
      <c r="L30" s="425">
        <v>36939</v>
      </c>
      <c r="M30" s="443" t="s">
        <v>691</v>
      </c>
      <c r="N30" s="716"/>
      <c r="O30" s="733" t="s">
        <v>838</v>
      </c>
      <c r="P30" s="724"/>
      <c r="Q30" s="701"/>
      <c r="W30" s="422"/>
      <c r="X30" s="422"/>
      <c r="Y30" s="423"/>
    </row>
    <row r="31" spans="1:25" ht="31.5" customHeight="1">
      <c r="A31" s="705">
        <v>24</v>
      </c>
      <c r="B31" s="440">
        <v>438</v>
      </c>
      <c r="C31" s="108">
        <v>36970</v>
      </c>
      <c r="D31" s="546" t="s">
        <v>644</v>
      </c>
      <c r="E31" s="698" t="e">
        <v>#N/A</v>
      </c>
      <c r="F31" s="707" t="s">
        <v>837</v>
      </c>
      <c r="G31" s="711" t="s">
        <v>838</v>
      </c>
      <c r="H31" s="445"/>
      <c r="I31" s="728">
        <v>14</v>
      </c>
      <c r="J31" s="714"/>
      <c r="K31" s="521">
        <v>468</v>
      </c>
      <c r="L31" s="425">
        <v>36892</v>
      </c>
      <c r="M31" s="443" t="s">
        <v>696</v>
      </c>
      <c r="N31" s="717"/>
      <c r="O31" s="734" t="s">
        <v>838</v>
      </c>
      <c r="P31" s="725"/>
      <c r="Q31" s="702"/>
      <c r="W31" s="422"/>
      <c r="X31" s="422"/>
      <c r="Y31" s="423"/>
    </row>
    <row r="32" spans="1:25" ht="31.5" customHeight="1">
      <c r="A32" s="703">
        <v>7</v>
      </c>
      <c r="B32" s="424">
        <v>441</v>
      </c>
      <c r="C32" s="20">
        <v>36963</v>
      </c>
      <c r="D32" s="302" t="s">
        <v>651</v>
      </c>
      <c r="E32" s="738" t="s">
        <v>652</v>
      </c>
      <c r="F32" s="741">
        <v>5581</v>
      </c>
      <c r="G32" s="709">
        <v>76</v>
      </c>
      <c r="H32" s="445"/>
      <c r="I32" s="726">
        <v>7</v>
      </c>
      <c r="J32" s="712" t="s">
        <v>241</v>
      </c>
      <c r="K32" s="444">
        <v>488</v>
      </c>
      <c r="L32" s="425">
        <v>36564</v>
      </c>
      <c r="M32" s="443" t="s">
        <v>707</v>
      </c>
      <c r="N32" s="715" t="s">
        <v>706</v>
      </c>
      <c r="O32" s="737">
        <v>5784</v>
      </c>
      <c r="P32" s="723">
        <v>5770</v>
      </c>
      <c r="Q32" s="736">
        <v>5</v>
      </c>
      <c r="W32" s="422"/>
      <c r="X32" s="422"/>
      <c r="Y32" s="423"/>
    </row>
    <row r="33" spans="1:25" ht="31.5" customHeight="1">
      <c r="A33" s="704">
        <v>26</v>
      </c>
      <c r="B33" s="424">
        <v>440</v>
      </c>
      <c r="C33" s="20">
        <v>36794</v>
      </c>
      <c r="D33" s="302" t="s">
        <v>657</v>
      </c>
      <c r="E33" s="739"/>
      <c r="F33" s="707" t="s">
        <v>837</v>
      </c>
      <c r="G33" s="710" t="s">
        <v>838</v>
      </c>
      <c r="H33" s="445"/>
      <c r="I33" s="727">
        <v>16</v>
      </c>
      <c r="J33" s="713"/>
      <c r="K33" s="444">
        <v>483</v>
      </c>
      <c r="L33" s="425">
        <v>36826</v>
      </c>
      <c r="M33" s="443" t="s">
        <v>710</v>
      </c>
      <c r="N33" s="716"/>
      <c r="O33" s="733" t="s">
        <v>838</v>
      </c>
      <c r="P33" s="724"/>
      <c r="Q33" s="701"/>
      <c r="W33" s="422"/>
      <c r="X33" s="422"/>
      <c r="Y33" s="423"/>
    </row>
    <row r="34" spans="1:25" ht="31.5" customHeight="1">
      <c r="A34" s="704">
        <v>27</v>
      </c>
      <c r="B34" s="424">
        <v>443</v>
      </c>
      <c r="C34" s="20">
        <v>36759</v>
      </c>
      <c r="D34" s="302" t="s">
        <v>654</v>
      </c>
      <c r="E34" s="739"/>
      <c r="F34" s="707" t="s">
        <v>837</v>
      </c>
      <c r="G34" s="710" t="s">
        <v>838</v>
      </c>
      <c r="H34" s="445"/>
      <c r="I34" s="727">
        <v>17</v>
      </c>
      <c r="J34" s="713"/>
      <c r="K34" s="444">
        <v>482</v>
      </c>
      <c r="L34" s="425">
        <v>2082000</v>
      </c>
      <c r="M34" s="443" t="s">
        <v>709</v>
      </c>
      <c r="N34" s="716"/>
      <c r="O34" s="733" t="s">
        <v>838</v>
      </c>
      <c r="P34" s="724"/>
      <c r="Q34" s="701"/>
      <c r="W34" s="422"/>
      <c r="X34" s="422"/>
      <c r="Y34" s="423"/>
    </row>
    <row r="35" spans="1:25" ht="31.5" customHeight="1">
      <c r="A35" s="705">
        <v>28</v>
      </c>
      <c r="B35" s="424">
        <v>445</v>
      </c>
      <c r="C35" s="20">
        <v>37153</v>
      </c>
      <c r="D35" s="302" t="s">
        <v>653</v>
      </c>
      <c r="E35" s="740"/>
      <c r="F35" s="742" t="s">
        <v>837</v>
      </c>
      <c r="G35" s="711" t="s">
        <v>838</v>
      </c>
      <c r="H35" s="445"/>
      <c r="I35" s="728">
        <v>18</v>
      </c>
      <c r="J35" s="714"/>
      <c r="K35" s="444">
        <v>487</v>
      </c>
      <c r="L35" s="425">
        <v>36557</v>
      </c>
      <c r="M35" s="443" t="s">
        <v>705</v>
      </c>
      <c r="N35" s="717"/>
      <c r="O35" s="734" t="s">
        <v>838</v>
      </c>
      <c r="P35" s="725"/>
      <c r="Q35" s="702"/>
      <c r="W35" s="422"/>
      <c r="X35" s="422"/>
      <c r="Y35" s="423"/>
    </row>
    <row r="36" spans="1:25" ht="31.5" customHeight="1">
      <c r="A36" s="703">
        <v>8</v>
      </c>
      <c r="B36" s="440">
        <v>465</v>
      </c>
      <c r="C36" s="108">
        <v>36976</v>
      </c>
      <c r="D36" s="439" t="s">
        <v>681</v>
      </c>
      <c r="E36" s="698" t="s">
        <v>682</v>
      </c>
      <c r="F36" s="707">
        <v>5599</v>
      </c>
      <c r="G36" s="709">
        <v>75</v>
      </c>
      <c r="H36" s="445"/>
      <c r="I36" s="726">
        <v>8</v>
      </c>
      <c r="J36" s="712" t="s">
        <v>242</v>
      </c>
      <c r="K36" s="442">
        <v>411</v>
      </c>
      <c r="L36" s="425" t="s">
        <v>621</v>
      </c>
      <c r="M36" s="443" t="s">
        <v>622</v>
      </c>
      <c r="N36" s="715" t="s">
        <v>606</v>
      </c>
      <c r="O36" s="737">
        <v>5924</v>
      </c>
      <c r="P36" s="723">
        <v>5905</v>
      </c>
      <c r="Q36" s="736">
        <v>6</v>
      </c>
      <c r="W36" s="422"/>
      <c r="X36" s="422"/>
      <c r="Y36" s="423"/>
    </row>
    <row r="37" spans="1:25" ht="31.5" customHeight="1">
      <c r="A37" s="704">
        <v>30</v>
      </c>
      <c r="B37" s="440">
        <v>461</v>
      </c>
      <c r="C37" s="108">
        <v>36933</v>
      </c>
      <c r="D37" s="441" t="s">
        <v>683</v>
      </c>
      <c r="E37" s="698" t="e">
        <v>#N/A</v>
      </c>
      <c r="F37" s="707" t="s">
        <v>837</v>
      </c>
      <c r="G37" s="710" t="s">
        <v>838</v>
      </c>
      <c r="H37" s="445"/>
      <c r="I37" s="727">
        <v>20</v>
      </c>
      <c r="J37" s="713"/>
      <c r="K37" s="521">
        <v>410</v>
      </c>
      <c r="L37" s="425" t="s">
        <v>623</v>
      </c>
      <c r="M37" s="443" t="s">
        <v>624</v>
      </c>
      <c r="N37" s="716"/>
      <c r="O37" s="733" t="s">
        <v>838</v>
      </c>
      <c r="P37" s="724"/>
      <c r="Q37" s="701"/>
      <c r="W37" s="422"/>
      <c r="X37" s="422"/>
      <c r="Y37" s="423"/>
    </row>
    <row r="38" spans="1:25" ht="31.5" customHeight="1">
      <c r="A38" s="704">
        <v>31</v>
      </c>
      <c r="B38" s="440">
        <v>464</v>
      </c>
      <c r="C38" s="108">
        <v>36630</v>
      </c>
      <c r="D38" s="441" t="s">
        <v>685</v>
      </c>
      <c r="E38" s="698" t="e">
        <v>#N/A</v>
      </c>
      <c r="F38" s="707" t="s">
        <v>837</v>
      </c>
      <c r="G38" s="710" t="s">
        <v>838</v>
      </c>
      <c r="H38" s="445"/>
      <c r="I38" s="727">
        <v>21</v>
      </c>
      <c r="J38" s="713"/>
      <c r="K38" s="521">
        <v>408</v>
      </c>
      <c r="L38" s="425" t="s">
        <v>604</v>
      </c>
      <c r="M38" s="443" t="s">
        <v>605</v>
      </c>
      <c r="N38" s="716"/>
      <c r="O38" s="733" t="s">
        <v>838</v>
      </c>
      <c r="P38" s="724"/>
      <c r="Q38" s="701"/>
      <c r="W38" s="422"/>
      <c r="X38" s="422"/>
      <c r="Y38" s="423"/>
    </row>
    <row r="39" spans="1:25" ht="31.5" customHeight="1" thickBot="1">
      <c r="A39" s="705">
        <v>32</v>
      </c>
      <c r="B39" s="440">
        <v>467</v>
      </c>
      <c r="C39" s="108">
        <v>37144</v>
      </c>
      <c r="D39" s="441" t="s">
        <v>688</v>
      </c>
      <c r="E39" s="699" t="e">
        <v>#N/A</v>
      </c>
      <c r="F39" s="708" t="s">
        <v>837</v>
      </c>
      <c r="G39" s="711" t="s">
        <v>838</v>
      </c>
      <c r="H39" s="445"/>
      <c r="I39" s="728">
        <v>22</v>
      </c>
      <c r="J39" s="714"/>
      <c r="K39" s="521">
        <v>415</v>
      </c>
      <c r="L39" s="425" t="s">
        <v>611</v>
      </c>
      <c r="M39" s="443" t="s">
        <v>612</v>
      </c>
      <c r="N39" s="717"/>
      <c r="O39" s="734" t="s">
        <v>838</v>
      </c>
      <c r="P39" s="725"/>
      <c r="Q39" s="702"/>
      <c r="W39" s="422"/>
      <c r="X39" s="422"/>
      <c r="Y39" s="423"/>
    </row>
    <row r="40" spans="1:25" ht="31.5" customHeight="1" thickTop="1">
      <c r="A40" s="703">
        <v>9</v>
      </c>
      <c r="B40" s="424">
        <v>380</v>
      </c>
      <c r="C40" s="20">
        <v>36803</v>
      </c>
      <c r="D40" s="302" t="s">
        <v>560</v>
      </c>
      <c r="E40" s="738" t="s">
        <v>555</v>
      </c>
      <c r="F40" s="706">
        <v>5611</v>
      </c>
      <c r="G40" s="709">
        <v>74</v>
      </c>
      <c r="H40" s="445"/>
      <c r="I40" s="480" t="s">
        <v>16</v>
      </c>
      <c r="J40" s="481"/>
      <c r="K40" s="481"/>
      <c r="L40" s="481"/>
      <c r="M40" s="481"/>
      <c r="N40" s="481"/>
      <c r="O40" s="481"/>
      <c r="P40" s="481"/>
      <c r="Q40" s="482"/>
      <c r="W40" s="422"/>
      <c r="X40" s="422"/>
      <c r="Y40" s="423"/>
    </row>
    <row r="41" spans="1:25" ht="31.5" customHeight="1" thickBot="1">
      <c r="A41" s="704">
        <v>34</v>
      </c>
      <c r="B41" s="424">
        <v>377</v>
      </c>
      <c r="C41" s="20">
        <v>36973</v>
      </c>
      <c r="D41" s="302" t="s">
        <v>554</v>
      </c>
      <c r="E41" s="739"/>
      <c r="F41" s="707"/>
      <c r="G41" s="710" t="s">
        <v>838</v>
      </c>
      <c r="H41" s="445"/>
      <c r="I41" s="42" t="s">
        <v>11</v>
      </c>
      <c r="J41" s="39" t="s">
        <v>74</v>
      </c>
      <c r="K41" s="39" t="s">
        <v>73</v>
      </c>
      <c r="L41" s="40" t="s">
        <v>12</v>
      </c>
      <c r="M41" s="41" t="s">
        <v>13</v>
      </c>
      <c r="N41" s="41" t="s">
        <v>177</v>
      </c>
      <c r="O41" s="426" t="s">
        <v>549</v>
      </c>
      <c r="P41" s="39" t="s">
        <v>14</v>
      </c>
      <c r="Q41" s="39" t="s">
        <v>26</v>
      </c>
      <c r="W41" s="422"/>
      <c r="X41" s="422"/>
      <c r="Y41" s="423"/>
    </row>
    <row r="42" spans="1:25" ht="31.5" customHeight="1" thickTop="1">
      <c r="A42" s="704">
        <v>35</v>
      </c>
      <c r="B42" s="424">
        <v>379</v>
      </c>
      <c r="C42" s="20">
        <v>36803</v>
      </c>
      <c r="D42" s="302" t="s">
        <v>557</v>
      </c>
      <c r="E42" s="739"/>
      <c r="F42" s="707"/>
      <c r="G42" s="710" t="s">
        <v>838</v>
      </c>
      <c r="H42" s="445"/>
      <c r="I42" s="703">
        <v>1</v>
      </c>
      <c r="J42" s="743" t="s">
        <v>243</v>
      </c>
      <c r="K42" s="292">
        <v>437</v>
      </c>
      <c r="L42" s="427">
        <v>37181</v>
      </c>
      <c r="M42" s="525" t="s">
        <v>647</v>
      </c>
      <c r="N42" s="746" t="s">
        <v>645</v>
      </c>
      <c r="O42" s="750">
        <v>5554</v>
      </c>
      <c r="P42" s="753">
        <v>5535</v>
      </c>
      <c r="Q42" s="756"/>
      <c r="W42" s="422"/>
      <c r="X42" s="422"/>
      <c r="Y42" s="423"/>
    </row>
    <row r="43" spans="1:25" ht="31.5" customHeight="1" thickBot="1">
      <c r="A43" s="705">
        <v>36</v>
      </c>
      <c r="B43" s="424">
        <v>376</v>
      </c>
      <c r="C43" s="20">
        <v>36702</v>
      </c>
      <c r="D43" s="302" t="s">
        <v>558</v>
      </c>
      <c r="E43" s="739"/>
      <c r="F43" s="708"/>
      <c r="G43" s="711" t="s">
        <v>838</v>
      </c>
      <c r="H43" s="445"/>
      <c r="I43" s="704">
        <v>26</v>
      </c>
      <c r="J43" s="744"/>
      <c r="K43" s="292">
        <v>436</v>
      </c>
      <c r="L43" s="427">
        <v>37026</v>
      </c>
      <c r="M43" s="525" t="s">
        <v>648</v>
      </c>
      <c r="N43" s="747"/>
      <c r="O43" s="751" t="s">
        <v>838</v>
      </c>
      <c r="P43" s="754"/>
      <c r="Q43" s="757"/>
      <c r="W43" s="422"/>
      <c r="X43" s="422"/>
      <c r="Y43" s="423"/>
    </row>
    <row r="44" spans="1:25" ht="31.5" customHeight="1" thickTop="1">
      <c r="A44" s="703">
        <v>10</v>
      </c>
      <c r="B44" s="424">
        <v>394</v>
      </c>
      <c r="C44" s="20">
        <v>37093</v>
      </c>
      <c r="D44" s="302" t="s">
        <v>595</v>
      </c>
      <c r="E44" s="738" t="s">
        <v>589</v>
      </c>
      <c r="F44" s="759">
        <v>5634</v>
      </c>
      <c r="G44" s="709">
        <v>73</v>
      </c>
      <c r="H44" s="445"/>
      <c r="I44" s="704">
        <v>27</v>
      </c>
      <c r="J44" s="744"/>
      <c r="K44" s="292">
        <v>439</v>
      </c>
      <c r="L44" s="427">
        <v>36721</v>
      </c>
      <c r="M44" s="525" t="s">
        <v>646</v>
      </c>
      <c r="N44" s="747"/>
      <c r="O44" s="751" t="s">
        <v>838</v>
      </c>
      <c r="P44" s="754"/>
      <c r="Q44" s="757"/>
      <c r="W44" s="422"/>
      <c r="X44" s="422"/>
      <c r="Y44" s="423"/>
    </row>
    <row r="45" spans="1:25" ht="31.5" customHeight="1" thickBot="1">
      <c r="A45" s="704">
        <v>38</v>
      </c>
      <c r="B45" s="424">
        <v>399</v>
      </c>
      <c r="C45" s="20">
        <v>36896</v>
      </c>
      <c r="D45" s="302" t="s">
        <v>592</v>
      </c>
      <c r="E45" s="739" t="s">
        <v>838</v>
      </c>
      <c r="F45" s="760"/>
      <c r="G45" s="710" t="s">
        <v>838</v>
      </c>
      <c r="H45" s="445"/>
      <c r="I45" s="749">
        <v>28</v>
      </c>
      <c r="J45" s="745"/>
      <c r="K45" s="292">
        <v>438</v>
      </c>
      <c r="L45" s="427">
        <v>36970</v>
      </c>
      <c r="M45" s="525" t="s">
        <v>644</v>
      </c>
      <c r="N45" s="748"/>
      <c r="O45" s="752" t="s">
        <v>838</v>
      </c>
      <c r="P45" s="755"/>
      <c r="Q45" s="758"/>
      <c r="W45" s="422"/>
      <c r="X45" s="422"/>
      <c r="Y45" s="423"/>
    </row>
    <row r="46" spans="1:25" ht="31.5" customHeight="1" thickTop="1">
      <c r="A46" s="704">
        <v>39</v>
      </c>
      <c r="B46" s="424">
        <v>396</v>
      </c>
      <c r="C46" s="20">
        <v>36924</v>
      </c>
      <c r="D46" s="302" t="s">
        <v>588</v>
      </c>
      <c r="E46" s="739" t="s">
        <v>838</v>
      </c>
      <c r="F46" s="760"/>
      <c r="G46" s="710" t="s">
        <v>838</v>
      </c>
      <c r="H46" s="445"/>
      <c r="I46" s="703">
        <v>2</v>
      </c>
      <c r="J46" s="743" t="s">
        <v>244</v>
      </c>
      <c r="K46" s="292">
        <v>420</v>
      </c>
      <c r="L46" s="427">
        <v>36892</v>
      </c>
      <c r="M46" s="525" t="s">
        <v>630</v>
      </c>
      <c r="N46" s="746" t="s">
        <v>626</v>
      </c>
      <c r="O46" s="750">
        <v>5434</v>
      </c>
      <c r="P46" s="753">
        <v>5418</v>
      </c>
      <c r="Q46" s="756"/>
      <c r="W46" s="422"/>
      <c r="X46" s="422"/>
      <c r="Y46" s="423"/>
    </row>
    <row r="47" spans="1:25" ht="31.5" customHeight="1" thickBot="1">
      <c r="A47" s="705">
        <v>40</v>
      </c>
      <c r="B47" s="424">
        <v>398</v>
      </c>
      <c r="C47" s="20">
        <v>36832</v>
      </c>
      <c r="D47" s="302" t="s">
        <v>590</v>
      </c>
      <c r="E47" s="739" t="s">
        <v>838</v>
      </c>
      <c r="F47" s="761"/>
      <c r="G47" s="711" t="s">
        <v>838</v>
      </c>
      <c r="H47" s="445"/>
      <c r="I47" s="704">
        <v>30</v>
      </c>
      <c r="J47" s="744"/>
      <c r="K47" s="292">
        <v>418</v>
      </c>
      <c r="L47" s="427">
        <v>36526</v>
      </c>
      <c r="M47" s="525" t="s">
        <v>627</v>
      </c>
      <c r="N47" s="747"/>
      <c r="O47" s="751" t="s">
        <v>838</v>
      </c>
      <c r="P47" s="754"/>
      <c r="Q47" s="757"/>
      <c r="W47" s="422"/>
      <c r="X47" s="422"/>
      <c r="Y47" s="423"/>
    </row>
    <row r="48" spans="1:25" ht="31.5" customHeight="1" thickTop="1">
      <c r="A48" s="703">
        <v>11</v>
      </c>
      <c r="B48" s="424">
        <v>476</v>
      </c>
      <c r="C48" s="20">
        <v>2001</v>
      </c>
      <c r="D48" s="302" t="s">
        <v>701</v>
      </c>
      <c r="E48" s="738" t="s">
        <v>698</v>
      </c>
      <c r="F48" s="759">
        <v>5646</v>
      </c>
      <c r="G48" s="709">
        <v>72</v>
      </c>
      <c r="H48" s="445"/>
      <c r="I48" s="704">
        <v>31</v>
      </c>
      <c r="J48" s="744"/>
      <c r="K48" s="292">
        <v>423</v>
      </c>
      <c r="L48" s="427">
        <v>36892</v>
      </c>
      <c r="M48" s="525" t="s">
        <v>634</v>
      </c>
      <c r="N48" s="747"/>
      <c r="O48" s="751" t="s">
        <v>838</v>
      </c>
      <c r="P48" s="754"/>
      <c r="Q48" s="757"/>
      <c r="W48" s="422"/>
      <c r="X48" s="422"/>
      <c r="Y48" s="423"/>
    </row>
    <row r="49" spans="1:25" ht="31.5" customHeight="1" thickBot="1">
      <c r="A49" s="704">
        <v>42</v>
      </c>
      <c r="B49" s="424">
        <v>477</v>
      </c>
      <c r="C49" s="20">
        <v>2000</v>
      </c>
      <c r="D49" s="302" t="s">
        <v>699</v>
      </c>
      <c r="E49" s="739" t="s">
        <v>838</v>
      </c>
      <c r="F49" s="760"/>
      <c r="G49" s="710" t="s">
        <v>838</v>
      </c>
      <c r="H49" s="445"/>
      <c r="I49" s="749">
        <v>32</v>
      </c>
      <c r="J49" s="745"/>
      <c r="K49" s="292">
        <v>417</v>
      </c>
      <c r="L49" s="427">
        <v>36526</v>
      </c>
      <c r="M49" s="525" t="s">
        <v>625</v>
      </c>
      <c r="N49" s="748"/>
      <c r="O49" s="752" t="s">
        <v>838</v>
      </c>
      <c r="P49" s="755"/>
      <c r="Q49" s="758"/>
      <c r="W49" s="422"/>
      <c r="X49" s="422"/>
      <c r="Y49" s="423"/>
    </row>
    <row r="50" spans="1:25" ht="31.5" customHeight="1" thickTop="1">
      <c r="A50" s="704">
        <v>43</v>
      </c>
      <c r="B50" s="424">
        <v>480</v>
      </c>
      <c r="C50" s="20">
        <v>2001</v>
      </c>
      <c r="D50" s="302" t="s">
        <v>704</v>
      </c>
      <c r="E50" s="739" t="s">
        <v>838</v>
      </c>
      <c r="F50" s="760"/>
      <c r="G50" s="710" t="s">
        <v>838</v>
      </c>
      <c r="H50" s="445"/>
      <c r="I50" s="703">
        <v>3</v>
      </c>
      <c r="J50" s="743" t="s">
        <v>245</v>
      </c>
      <c r="K50" s="522">
        <v>390</v>
      </c>
      <c r="L50" s="427" t="s">
        <v>579</v>
      </c>
      <c r="M50" s="525" t="s">
        <v>587</v>
      </c>
      <c r="N50" s="746" t="s">
        <v>576</v>
      </c>
      <c r="O50" s="750">
        <v>5544</v>
      </c>
      <c r="P50" s="753">
        <v>5521</v>
      </c>
      <c r="Q50" s="756"/>
      <c r="W50" s="422"/>
      <c r="X50" s="422"/>
      <c r="Y50" s="423"/>
    </row>
    <row r="51" spans="1:25" ht="31.5" customHeight="1" thickBot="1">
      <c r="A51" s="705">
        <v>44</v>
      </c>
      <c r="B51" s="424">
        <v>478</v>
      </c>
      <c r="C51" s="20">
        <v>2000</v>
      </c>
      <c r="D51" s="302" t="s">
        <v>697</v>
      </c>
      <c r="E51" s="739" t="s">
        <v>838</v>
      </c>
      <c r="F51" s="761"/>
      <c r="G51" s="711" t="s">
        <v>838</v>
      </c>
      <c r="H51" s="445"/>
      <c r="I51" s="704">
        <v>34</v>
      </c>
      <c r="J51" s="744"/>
      <c r="K51" s="522">
        <v>389</v>
      </c>
      <c r="L51" s="427" t="s">
        <v>577</v>
      </c>
      <c r="M51" s="525" t="s">
        <v>578</v>
      </c>
      <c r="N51" s="747"/>
      <c r="O51" s="751" t="s">
        <v>838</v>
      </c>
      <c r="P51" s="754"/>
      <c r="Q51" s="757"/>
      <c r="W51" s="422"/>
      <c r="X51" s="422"/>
      <c r="Y51" s="423"/>
    </row>
    <row r="52" spans="1:25" ht="31.5" customHeight="1" thickTop="1">
      <c r="A52" s="703">
        <v>12</v>
      </c>
      <c r="B52" s="440">
        <v>429</v>
      </c>
      <c r="C52" s="108">
        <v>36633</v>
      </c>
      <c r="D52" s="441" t="s">
        <v>635</v>
      </c>
      <c r="E52" s="698" t="s">
        <v>636</v>
      </c>
      <c r="F52" s="759">
        <v>5738</v>
      </c>
      <c r="G52" s="709">
        <v>68</v>
      </c>
      <c r="H52" s="445"/>
      <c r="I52" s="704">
        <v>35</v>
      </c>
      <c r="J52" s="744"/>
      <c r="K52" s="522">
        <v>391</v>
      </c>
      <c r="L52" s="427" t="s">
        <v>581</v>
      </c>
      <c r="M52" s="525" t="s">
        <v>582</v>
      </c>
      <c r="N52" s="747"/>
      <c r="O52" s="751" t="s">
        <v>838</v>
      </c>
      <c r="P52" s="754"/>
      <c r="Q52" s="757"/>
      <c r="W52" s="422"/>
      <c r="X52" s="422"/>
      <c r="Y52" s="423"/>
    </row>
    <row r="53" spans="1:25" ht="31.5" customHeight="1" thickBot="1">
      <c r="A53" s="704">
        <v>46</v>
      </c>
      <c r="B53" s="440">
        <v>432</v>
      </c>
      <c r="C53" s="108">
        <v>36945</v>
      </c>
      <c r="D53" s="441" t="s">
        <v>637</v>
      </c>
      <c r="E53" s="698" t="e">
        <v>#N/A</v>
      </c>
      <c r="F53" s="760"/>
      <c r="G53" s="710" t="s">
        <v>838</v>
      </c>
      <c r="H53" s="445"/>
      <c r="I53" s="749">
        <v>36</v>
      </c>
      <c r="J53" s="745"/>
      <c r="K53" s="522">
        <v>388</v>
      </c>
      <c r="L53" s="427" t="s">
        <v>574</v>
      </c>
      <c r="M53" s="525" t="s">
        <v>575</v>
      </c>
      <c r="N53" s="748"/>
      <c r="O53" s="752" t="s">
        <v>838</v>
      </c>
      <c r="P53" s="755"/>
      <c r="Q53" s="758"/>
      <c r="W53" s="422"/>
      <c r="X53" s="422"/>
      <c r="Y53" s="423"/>
    </row>
    <row r="54" spans="1:25" ht="31.5" customHeight="1" thickTop="1">
      <c r="A54" s="704">
        <v>47</v>
      </c>
      <c r="B54" s="440">
        <v>430</v>
      </c>
      <c r="C54" s="108">
        <v>36963</v>
      </c>
      <c r="D54" s="441" t="s">
        <v>643</v>
      </c>
      <c r="E54" s="698" t="e">
        <v>#N/A</v>
      </c>
      <c r="F54" s="760"/>
      <c r="G54" s="710" t="s">
        <v>838</v>
      </c>
      <c r="H54" s="445"/>
      <c r="I54" s="703">
        <v>4</v>
      </c>
      <c r="J54" s="743" t="s">
        <v>246</v>
      </c>
      <c r="K54" s="292">
        <v>457</v>
      </c>
      <c r="L54" s="427">
        <v>37072</v>
      </c>
      <c r="M54" s="525" t="s">
        <v>679</v>
      </c>
      <c r="N54" s="746" t="s">
        <v>673</v>
      </c>
      <c r="O54" s="750">
        <v>5374</v>
      </c>
      <c r="P54" s="753">
        <v>5357</v>
      </c>
      <c r="Q54" s="756"/>
      <c r="W54" s="422"/>
      <c r="X54" s="422"/>
      <c r="Y54" s="423"/>
    </row>
    <row r="55" spans="1:25" ht="31.5" customHeight="1" thickBot="1">
      <c r="A55" s="705">
        <v>48</v>
      </c>
      <c r="B55" s="440">
        <v>427</v>
      </c>
      <c r="C55" s="108">
        <v>37166</v>
      </c>
      <c r="D55" s="441" t="s">
        <v>639</v>
      </c>
      <c r="E55" s="699" t="e">
        <v>#N/A</v>
      </c>
      <c r="F55" s="761"/>
      <c r="G55" s="711" t="s">
        <v>838</v>
      </c>
      <c r="H55" s="445"/>
      <c r="I55" s="704">
        <v>38</v>
      </c>
      <c r="J55" s="744"/>
      <c r="K55" s="292">
        <v>458</v>
      </c>
      <c r="L55" s="427">
        <v>37180</v>
      </c>
      <c r="M55" s="525" t="s">
        <v>680</v>
      </c>
      <c r="N55" s="747"/>
      <c r="O55" s="751" t="s">
        <v>838</v>
      </c>
      <c r="P55" s="754"/>
      <c r="Q55" s="757"/>
      <c r="W55" s="422"/>
      <c r="X55" s="422"/>
      <c r="Y55" s="423"/>
    </row>
    <row r="56" spans="1:25" ht="31.5" customHeight="1" thickTop="1">
      <c r="A56" s="703">
        <v>13</v>
      </c>
      <c r="B56" s="424">
        <v>488</v>
      </c>
      <c r="C56" s="20">
        <v>36564</v>
      </c>
      <c r="D56" s="302" t="s">
        <v>707</v>
      </c>
      <c r="E56" s="738" t="s">
        <v>706</v>
      </c>
      <c r="F56" s="759">
        <v>5770</v>
      </c>
      <c r="G56" s="709">
        <v>66</v>
      </c>
      <c r="H56" s="445"/>
      <c r="I56" s="704">
        <v>39</v>
      </c>
      <c r="J56" s="744"/>
      <c r="K56" s="292">
        <v>454</v>
      </c>
      <c r="L56" s="427">
        <v>36536</v>
      </c>
      <c r="M56" s="525" t="s">
        <v>675</v>
      </c>
      <c r="N56" s="747"/>
      <c r="O56" s="751" t="s">
        <v>838</v>
      </c>
      <c r="P56" s="754"/>
      <c r="Q56" s="757"/>
      <c r="W56" s="422"/>
      <c r="X56" s="422"/>
      <c r="Y56" s="423"/>
    </row>
    <row r="57" spans="1:25" ht="31.5" customHeight="1" thickBot="1">
      <c r="A57" s="704">
        <v>50</v>
      </c>
      <c r="B57" s="424">
        <v>483</v>
      </c>
      <c r="C57" s="20">
        <v>36826</v>
      </c>
      <c r="D57" s="302" t="s">
        <v>710</v>
      </c>
      <c r="E57" s="739"/>
      <c r="F57" s="760"/>
      <c r="G57" s="710" t="s">
        <v>838</v>
      </c>
      <c r="H57" s="445"/>
      <c r="I57" s="749">
        <v>40</v>
      </c>
      <c r="J57" s="745"/>
      <c r="K57" s="292">
        <v>453</v>
      </c>
      <c r="L57" s="427">
        <v>36689</v>
      </c>
      <c r="M57" s="525" t="s">
        <v>672</v>
      </c>
      <c r="N57" s="748"/>
      <c r="O57" s="752" t="s">
        <v>838</v>
      </c>
      <c r="P57" s="755"/>
      <c r="Q57" s="758"/>
      <c r="W57" s="422"/>
      <c r="X57" s="422"/>
      <c r="Y57" s="423"/>
    </row>
    <row r="58" spans="1:25" ht="31.5" customHeight="1" thickTop="1">
      <c r="A58" s="704">
        <v>51</v>
      </c>
      <c r="B58" s="424">
        <v>482</v>
      </c>
      <c r="C58" s="20">
        <v>2082000</v>
      </c>
      <c r="D58" s="302" t="s">
        <v>709</v>
      </c>
      <c r="E58" s="739"/>
      <c r="F58" s="760"/>
      <c r="G58" s="710" t="s">
        <v>838</v>
      </c>
      <c r="H58" s="445"/>
      <c r="I58" s="703">
        <v>5</v>
      </c>
      <c r="J58" s="743" t="s">
        <v>247</v>
      </c>
      <c r="K58" s="292">
        <v>452</v>
      </c>
      <c r="L58" s="427">
        <v>36987</v>
      </c>
      <c r="M58" s="525" t="s">
        <v>666</v>
      </c>
      <c r="N58" s="746" t="s">
        <v>660</v>
      </c>
      <c r="O58" s="750">
        <v>5244</v>
      </c>
      <c r="P58" s="753">
        <v>5222</v>
      </c>
      <c r="Q58" s="756"/>
      <c r="W58" s="422"/>
      <c r="X58" s="422"/>
      <c r="Y58" s="423"/>
    </row>
    <row r="59" spans="1:25" ht="31.5" customHeight="1" thickBot="1">
      <c r="A59" s="705">
        <v>52</v>
      </c>
      <c r="B59" s="424">
        <v>487</v>
      </c>
      <c r="C59" s="20">
        <v>36557</v>
      </c>
      <c r="D59" s="302" t="s">
        <v>705</v>
      </c>
      <c r="E59" s="739"/>
      <c r="F59" s="761"/>
      <c r="G59" s="711" t="s">
        <v>838</v>
      </c>
      <c r="H59" s="445"/>
      <c r="I59" s="704">
        <v>42</v>
      </c>
      <c r="J59" s="744"/>
      <c r="K59" s="292">
        <v>447</v>
      </c>
      <c r="L59" s="427" t="s">
        <v>661</v>
      </c>
      <c r="M59" s="525" t="s">
        <v>662</v>
      </c>
      <c r="N59" s="747"/>
      <c r="O59" s="751" t="s">
        <v>838</v>
      </c>
      <c r="P59" s="754"/>
      <c r="Q59" s="757"/>
      <c r="W59" s="422"/>
      <c r="X59" s="422"/>
      <c r="Y59" s="423"/>
    </row>
    <row r="60" spans="1:25" ht="31.5" customHeight="1" thickTop="1">
      <c r="A60" s="703">
        <v>14</v>
      </c>
      <c r="B60" s="424">
        <v>411</v>
      </c>
      <c r="C60" s="20" t="s">
        <v>621</v>
      </c>
      <c r="D60" s="302" t="s">
        <v>622</v>
      </c>
      <c r="E60" s="738" t="s">
        <v>606</v>
      </c>
      <c r="F60" s="759">
        <v>5905</v>
      </c>
      <c r="G60" s="709">
        <v>59</v>
      </c>
      <c r="H60" s="445"/>
      <c r="I60" s="704">
        <v>43</v>
      </c>
      <c r="J60" s="744"/>
      <c r="K60" s="292">
        <v>448</v>
      </c>
      <c r="L60" s="427" t="s">
        <v>663</v>
      </c>
      <c r="M60" s="525" t="s">
        <v>671</v>
      </c>
      <c r="N60" s="747"/>
      <c r="O60" s="751" t="s">
        <v>838</v>
      </c>
      <c r="P60" s="754"/>
      <c r="Q60" s="757"/>
      <c r="W60" s="422"/>
      <c r="X60" s="422"/>
      <c r="Y60" s="423"/>
    </row>
    <row r="61" spans="1:25" ht="31.5" customHeight="1" thickBot="1">
      <c r="A61" s="704">
        <v>54</v>
      </c>
      <c r="B61" s="424">
        <v>410</v>
      </c>
      <c r="C61" s="20" t="s">
        <v>623</v>
      </c>
      <c r="D61" s="302" t="s">
        <v>624</v>
      </c>
      <c r="E61" s="739"/>
      <c r="F61" s="760"/>
      <c r="G61" s="710" t="s">
        <v>838</v>
      </c>
      <c r="H61" s="445"/>
      <c r="I61" s="749">
        <v>44</v>
      </c>
      <c r="J61" s="745"/>
      <c r="K61" s="292">
        <v>449</v>
      </c>
      <c r="L61" s="427" t="s">
        <v>658</v>
      </c>
      <c r="M61" s="525" t="s">
        <v>659</v>
      </c>
      <c r="N61" s="748"/>
      <c r="O61" s="752" t="s">
        <v>838</v>
      </c>
      <c r="P61" s="755"/>
      <c r="Q61" s="758"/>
      <c r="W61" s="422"/>
      <c r="X61" s="422"/>
      <c r="Y61" s="423"/>
    </row>
    <row r="62" spans="1:25" ht="31.5" customHeight="1" thickTop="1">
      <c r="A62" s="704">
        <v>55</v>
      </c>
      <c r="B62" s="424">
        <v>408</v>
      </c>
      <c r="C62" s="20" t="s">
        <v>604</v>
      </c>
      <c r="D62" s="302" t="s">
        <v>605</v>
      </c>
      <c r="E62" s="739"/>
      <c r="F62" s="760"/>
      <c r="G62" s="710" t="s">
        <v>838</v>
      </c>
      <c r="H62" s="445"/>
      <c r="I62" s="703">
        <v>6</v>
      </c>
      <c r="J62" s="743" t="s">
        <v>248</v>
      </c>
      <c r="K62" s="292">
        <v>476</v>
      </c>
      <c r="L62" s="427">
        <v>2001</v>
      </c>
      <c r="M62" s="525" t="s">
        <v>701</v>
      </c>
      <c r="N62" s="746" t="s">
        <v>698</v>
      </c>
      <c r="O62" s="750">
        <v>5664</v>
      </c>
      <c r="P62" s="753">
        <v>5646</v>
      </c>
      <c r="Q62" s="756"/>
      <c r="W62" s="422"/>
      <c r="X62" s="422"/>
      <c r="Y62" s="423"/>
    </row>
    <row r="63" spans="1:25" ht="31.5" customHeight="1" thickBot="1">
      <c r="A63" s="705">
        <v>56</v>
      </c>
      <c r="B63" s="424">
        <v>415</v>
      </c>
      <c r="C63" s="20" t="s">
        <v>611</v>
      </c>
      <c r="D63" s="302" t="s">
        <v>612</v>
      </c>
      <c r="E63" s="739"/>
      <c r="F63" s="761"/>
      <c r="G63" s="711" t="s">
        <v>838</v>
      </c>
      <c r="H63" s="445"/>
      <c r="I63" s="704">
        <v>46</v>
      </c>
      <c r="J63" s="744"/>
      <c r="K63" s="292">
        <v>477</v>
      </c>
      <c r="L63" s="427">
        <v>2000</v>
      </c>
      <c r="M63" s="525" t="s">
        <v>699</v>
      </c>
      <c r="N63" s="747"/>
      <c r="O63" s="751" t="s">
        <v>838</v>
      </c>
      <c r="P63" s="754"/>
      <c r="Q63" s="757"/>
      <c r="W63" s="422"/>
      <c r="X63" s="422"/>
      <c r="Y63" s="423"/>
    </row>
    <row r="64" spans="1:25" ht="31.5" customHeight="1" thickTop="1">
      <c r="A64" s="703">
        <v>15</v>
      </c>
      <c r="B64" s="424">
        <v>401</v>
      </c>
      <c r="C64" s="20">
        <v>401</v>
      </c>
      <c r="D64" s="302" t="s">
        <v>598</v>
      </c>
      <c r="E64" s="738" t="s">
        <v>597</v>
      </c>
      <c r="F64" s="759">
        <v>5999</v>
      </c>
      <c r="G64" s="709">
        <v>55</v>
      </c>
      <c r="H64" s="445"/>
      <c r="I64" s="704">
        <v>47</v>
      </c>
      <c r="J64" s="744"/>
      <c r="K64" s="292">
        <v>480</v>
      </c>
      <c r="L64" s="427">
        <v>2001</v>
      </c>
      <c r="M64" s="525" t="s">
        <v>704</v>
      </c>
      <c r="N64" s="747"/>
      <c r="O64" s="751" t="s">
        <v>838</v>
      </c>
      <c r="P64" s="754"/>
      <c r="Q64" s="757"/>
      <c r="W64" s="422"/>
      <c r="X64" s="422"/>
      <c r="Y64" s="423"/>
    </row>
    <row r="65" spans="1:25" ht="31.5" customHeight="1" thickBot="1">
      <c r="A65" s="704">
        <v>58</v>
      </c>
      <c r="B65" s="424">
        <v>402</v>
      </c>
      <c r="C65" s="20">
        <v>402</v>
      </c>
      <c r="D65" s="302" t="s">
        <v>601</v>
      </c>
      <c r="E65" s="739"/>
      <c r="F65" s="760"/>
      <c r="G65" s="710" t="s">
        <v>838</v>
      </c>
      <c r="H65" s="445"/>
      <c r="I65" s="749">
        <v>48</v>
      </c>
      <c r="J65" s="745"/>
      <c r="K65" s="292">
        <v>478</v>
      </c>
      <c r="L65" s="427">
        <v>2000</v>
      </c>
      <c r="M65" s="525" t="s">
        <v>697</v>
      </c>
      <c r="N65" s="748"/>
      <c r="O65" s="752" t="s">
        <v>838</v>
      </c>
      <c r="P65" s="755"/>
      <c r="Q65" s="758"/>
      <c r="W65" s="422"/>
      <c r="X65" s="422"/>
      <c r="Y65" s="423"/>
    </row>
    <row r="66" spans="1:25" ht="31.5" customHeight="1" thickTop="1">
      <c r="A66" s="704">
        <v>59</v>
      </c>
      <c r="B66" s="424">
        <v>400</v>
      </c>
      <c r="C66" s="20">
        <v>400</v>
      </c>
      <c r="D66" s="302" t="s">
        <v>600</v>
      </c>
      <c r="E66" s="739"/>
      <c r="F66" s="760"/>
      <c r="G66" s="710" t="s">
        <v>838</v>
      </c>
      <c r="H66" s="445"/>
      <c r="I66" s="703">
        <v>7</v>
      </c>
      <c r="J66" s="743" t="s">
        <v>249</v>
      </c>
      <c r="K66" s="292">
        <v>384</v>
      </c>
      <c r="L66" s="427" t="s">
        <v>561</v>
      </c>
      <c r="M66" s="525" t="s">
        <v>562</v>
      </c>
      <c r="N66" s="746" t="s">
        <v>563</v>
      </c>
      <c r="O66" s="750">
        <v>5444</v>
      </c>
      <c r="P66" s="753">
        <v>5427</v>
      </c>
      <c r="Q66" s="756"/>
      <c r="W66" s="422"/>
      <c r="X66" s="422"/>
      <c r="Y66" s="423"/>
    </row>
    <row r="67" spans="1:25" ht="31.5" customHeight="1" thickBot="1">
      <c r="A67" s="705">
        <v>60</v>
      </c>
      <c r="B67" s="424">
        <v>404</v>
      </c>
      <c r="C67" s="20">
        <v>404</v>
      </c>
      <c r="D67" s="302" t="s">
        <v>596</v>
      </c>
      <c r="E67" s="739"/>
      <c r="F67" s="761"/>
      <c r="G67" s="711" t="s">
        <v>838</v>
      </c>
      <c r="H67" s="445"/>
      <c r="I67" s="704">
        <v>50</v>
      </c>
      <c r="J67" s="744"/>
      <c r="K67" s="292">
        <v>385</v>
      </c>
      <c r="L67" s="427" t="s">
        <v>566</v>
      </c>
      <c r="M67" s="525" t="s">
        <v>567</v>
      </c>
      <c r="N67" s="747"/>
      <c r="O67" s="751" t="s">
        <v>838</v>
      </c>
      <c r="P67" s="754"/>
      <c r="Q67" s="757"/>
      <c r="W67" s="422"/>
      <c r="X67" s="422"/>
      <c r="Y67" s="423"/>
    </row>
    <row r="68" spans="1:25" ht="31.5" customHeight="1" thickTop="1">
      <c r="A68" s="703" t="s">
        <v>552</v>
      </c>
      <c r="B68" s="424">
        <v>471</v>
      </c>
      <c r="C68" s="20">
        <v>36892</v>
      </c>
      <c r="D68" s="302" t="s">
        <v>689</v>
      </c>
      <c r="E68" s="738" t="s">
        <v>690</v>
      </c>
      <c r="F68" s="766" t="s">
        <v>848</v>
      </c>
      <c r="G68" s="709">
        <v>0</v>
      </c>
      <c r="H68" s="445"/>
      <c r="I68" s="704">
        <v>51</v>
      </c>
      <c r="J68" s="744"/>
      <c r="K68" s="292">
        <v>381</v>
      </c>
      <c r="L68" s="427" t="s">
        <v>564</v>
      </c>
      <c r="M68" s="525" t="s">
        <v>565</v>
      </c>
      <c r="N68" s="747"/>
      <c r="O68" s="751" t="s">
        <v>838</v>
      </c>
      <c r="P68" s="754"/>
      <c r="Q68" s="757"/>
      <c r="W68" s="422"/>
      <c r="X68" s="422"/>
      <c r="Y68" s="423"/>
    </row>
    <row r="69" spans="1:25" ht="31.5" customHeight="1" thickBot="1">
      <c r="A69" s="704">
        <v>62</v>
      </c>
      <c r="B69" s="424">
        <v>473</v>
      </c>
      <c r="C69" s="20">
        <v>37062</v>
      </c>
      <c r="D69" s="302" t="s">
        <v>692</v>
      </c>
      <c r="E69" s="739"/>
      <c r="F69" s="767"/>
      <c r="G69" s="710" t="s">
        <v>838</v>
      </c>
      <c r="H69" s="445"/>
      <c r="I69" s="749">
        <v>52</v>
      </c>
      <c r="J69" s="745"/>
      <c r="K69" s="292">
        <v>383</v>
      </c>
      <c r="L69" s="427" t="s">
        <v>568</v>
      </c>
      <c r="M69" s="525" t="s">
        <v>569</v>
      </c>
      <c r="N69" s="748"/>
      <c r="O69" s="752" t="s">
        <v>838</v>
      </c>
      <c r="P69" s="755"/>
      <c r="Q69" s="758"/>
      <c r="W69" s="422"/>
      <c r="X69" s="422"/>
      <c r="Y69" s="423"/>
    </row>
    <row r="70" spans="1:25" ht="31.5" customHeight="1" thickTop="1">
      <c r="A70" s="704">
        <v>63</v>
      </c>
      <c r="B70" s="424">
        <v>472</v>
      </c>
      <c r="C70" s="20">
        <v>36939</v>
      </c>
      <c r="D70" s="302" t="s">
        <v>691</v>
      </c>
      <c r="E70" s="739"/>
      <c r="F70" s="767"/>
      <c r="G70" s="710" t="s">
        <v>838</v>
      </c>
      <c r="H70" s="445"/>
      <c r="I70" s="703">
        <v>8</v>
      </c>
      <c r="J70" s="743" t="s">
        <v>250</v>
      </c>
      <c r="K70" s="292">
        <v>380</v>
      </c>
      <c r="L70" s="427">
        <v>36803</v>
      </c>
      <c r="M70" s="525" t="s">
        <v>560</v>
      </c>
      <c r="N70" s="746" t="s">
        <v>555</v>
      </c>
      <c r="O70" s="750">
        <v>5634</v>
      </c>
      <c r="P70" s="753">
        <v>5611</v>
      </c>
      <c r="Q70" s="756"/>
      <c r="W70" s="422"/>
      <c r="X70" s="422"/>
      <c r="Y70" s="423"/>
    </row>
    <row r="71" spans="1:25" ht="31.5" customHeight="1" thickBot="1">
      <c r="A71" s="705">
        <v>64</v>
      </c>
      <c r="B71" s="424">
        <v>468</v>
      </c>
      <c r="C71" s="20">
        <v>36892</v>
      </c>
      <c r="D71" s="302" t="s">
        <v>696</v>
      </c>
      <c r="E71" s="739"/>
      <c r="F71" s="768"/>
      <c r="G71" s="711" t="s">
        <v>838</v>
      </c>
      <c r="H71" s="445"/>
      <c r="I71" s="704">
        <v>54</v>
      </c>
      <c r="J71" s="744"/>
      <c r="K71" s="292">
        <v>377</v>
      </c>
      <c r="L71" s="427">
        <v>36973</v>
      </c>
      <c r="M71" s="525" t="s">
        <v>554</v>
      </c>
      <c r="N71" s="747"/>
      <c r="O71" s="751" t="s">
        <v>838</v>
      </c>
      <c r="P71" s="754"/>
      <c r="Q71" s="757"/>
      <c r="W71" s="422"/>
      <c r="X71" s="422"/>
      <c r="Y71" s="423"/>
    </row>
    <row r="72" spans="1:25" ht="31.5" customHeight="1" thickTop="1">
      <c r="A72" s="527"/>
      <c r="B72" s="528"/>
      <c r="C72" s="529"/>
      <c r="D72" s="530"/>
      <c r="E72" s="762"/>
      <c r="F72" s="764"/>
      <c r="G72" s="531" t="s">
        <v>838</v>
      </c>
      <c r="H72" s="526"/>
      <c r="I72" s="704">
        <v>55</v>
      </c>
      <c r="J72" s="744"/>
      <c r="K72" s="292">
        <v>379</v>
      </c>
      <c r="L72" s="427">
        <v>36803</v>
      </c>
      <c r="M72" s="525" t="s">
        <v>557</v>
      </c>
      <c r="N72" s="747"/>
      <c r="O72" s="751" t="s">
        <v>838</v>
      </c>
      <c r="P72" s="754"/>
      <c r="Q72" s="757"/>
      <c r="W72" s="422"/>
      <c r="X72" s="422"/>
      <c r="Y72" s="423"/>
    </row>
    <row r="73" spans="1:25" ht="31.5" customHeight="1" thickBot="1">
      <c r="A73" s="33"/>
      <c r="B73" s="532"/>
      <c r="C73" s="36"/>
      <c r="D73" s="533"/>
      <c r="E73" s="763"/>
      <c r="F73" s="765"/>
      <c r="G73" s="380" t="s">
        <v>838</v>
      </c>
      <c r="H73" s="526"/>
      <c r="I73" s="749">
        <v>56</v>
      </c>
      <c r="J73" s="745"/>
      <c r="K73" s="292">
        <v>376</v>
      </c>
      <c r="L73" s="427">
        <v>36702</v>
      </c>
      <c r="M73" s="525" t="s">
        <v>558</v>
      </c>
      <c r="N73" s="748"/>
      <c r="O73" s="752" t="s">
        <v>838</v>
      </c>
      <c r="P73" s="755"/>
      <c r="Q73" s="758"/>
      <c r="W73" s="422"/>
      <c r="X73" s="422"/>
      <c r="Y73" s="423"/>
    </row>
    <row r="74" spans="1:25" ht="8.25" customHeight="1" thickTop="1"/>
    <row r="75" spans="1:25" ht="14.25">
      <c r="A75" s="25" t="s">
        <v>18</v>
      </c>
      <c r="B75" s="25"/>
      <c r="C75" s="25"/>
      <c r="D75" s="51"/>
      <c r="E75" s="44" t="s">
        <v>0</v>
      </c>
      <c r="F75" s="38" t="s">
        <v>1</v>
      </c>
      <c r="G75" s="380"/>
      <c r="H75" s="434" t="s">
        <v>2</v>
      </c>
      <c r="M75" s="47" t="s">
        <v>3</v>
      </c>
      <c r="N75" s="48" t="s">
        <v>3</v>
      </c>
      <c r="O75" s="48"/>
      <c r="P75" s="22" t="s">
        <v>3</v>
      </c>
      <c r="Q75" s="25"/>
    </row>
    <row r="87" spans="1:19" ht="31.5">
      <c r="B87" s="440">
        <v>429</v>
      </c>
      <c r="C87" s="108">
        <v>36633</v>
      </c>
      <c r="D87" s="441" t="s">
        <v>635</v>
      </c>
      <c r="E87" s="698" t="s">
        <v>636</v>
      </c>
    </row>
    <row r="88" spans="1:19" ht="15.75">
      <c r="B88" s="440">
        <v>432</v>
      </c>
      <c r="C88" s="108">
        <v>36945</v>
      </c>
      <c r="D88" s="441" t="s">
        <v>637</v>
      </c>
      <c r="E88" s="698" t="e">
        <v>#N/A</v>
      </c>
    </row>
    <row r="89" spans="1:19" ht="15.75">
      <c r="B89" s="440">
        <v>430</v>
      </c>
      <c r="C89" s="108">
        <v>36963</v>
      </c>
      <c r="D89" s="441" t="s">
        <v>643</v>
      </c>
      <c r="E89" s="698" t="e">
        <v>#N/A</v>
      </c>
    </row>
    <row r="90" spans="1:19" ht="15.75">
      <c r="A90" s="25"/>
      <c r="B90" s="440">
        <v>427</v>
      </c>
      <c r="C90" s="108">
        <v>37166</v>
      </c>
      <c r="D90" s="441" t="s">
        <v>639</v>
      </c>
      <c r="E90" s="699" t="e">
        <v>#N/A</v>
      </c>
      <c r="F90" s="38"/>
      <c r="G90" s="380"/>
      <c r="H90" s="434"/>
      <c r="M90" s="47"/>
      <c r="N90" s="48"/>
      <c r="O90" s="48"/>
      <c r="P90" s="22"/>
      <c r="Q90" s="25"/>
    </row>
    <row r="93" spans="1:19">
      <c r="R93" s="311"/>
      <c r="S93" s="310"/>
    </row>
    <row r="65504" spans="1:9">
      <c r="A65504" s="22" t="s">
        <v>547</v>
      </c>
      <c r="B65504" s="22" t="s">
        <v>547</v>
      </c>
      <c r="C65504" s="22" t="s">
        <v>547</v>
      </c>
      <c r="D65504" s="22" t="s">
        <v>547</v>
      </c>
      <c r="E65504" s="22" t="s">
        <v>547</v>
      </c>
      <c r="F65504" s="22" t="s">
        <v>547</v>
      </c>
      <c r="G65504" s="22" t="s">
        <v>547</v>
      </c>
      <c r="H65504" s="435" t="s">
        <v>547</v>
      </c>
      <c r="I65504" s="22" t="s">
        <v>547</v>
      </c>
    </row>
    <row r="65505" spans="1:9">
      <c r="A65505" s="22" t="s">
        <v>547</v>
      </c>
      <c r="B65505" s="22" t="s">
        <v>547</v>
      </c>
      <c r="C65505" s="22" t="s">
        <v>547</v>
      </c>
      <c r="D65505" s="22" t="s">
        <v>547</v>
      </c>
      <c r="E65505" s="22" t="s">
        <v>547</v>
      </c>
      <c r="F65505" s="22" t="s">
        <v>547</v>
      </c>
      <c r="G65505" s="22" t="s">
        <v>547</v>
      </c>
      <c r="H65505" s="435" t="s">
        <v>547</v>
      </c>
      <c r="I65505" s="22" t="s">
        <v>547</v>
      </c>
    </row>
    <row r="65506" spans="1:9">
      <c r="A65506" s="22" t="s">
        <v>547</v>
      </c>
      <c r="B65506" s="22" t="s">
        <v>547</v>
      </c>
      <c r="C65506" s="22" t="s">
        <v>547</v>
      </c>
      <c r="D65506" s="22" t="s">
        <v>547</v>
      </c>
      <c r="E65506" s="22" t="s">
        <v>547</v>
      </c>
      <c r="F65506" s="22" t="s">
        <v>547</v>
      </c>
      <c r="G65506" s="22" t="s">
        <v>547</v>
      </c>
      <c r="H65506" s="435" t="s">
        <v>547</v>
      </c>
      <c r="I65506" s="22" t="s">
        <v>547</v>
      </c>
    </row>
    <row r="65507" spans="1:9">
      <c r="A65507" s="22" t="s">
        <v>547</v>
      </c>
      <c r="B65507" s="22" t="s">
        <v>547</v>
      </c>
      <c r="C65507" s="22" t="s">
        <v>547</v>
      </c>
      <c r="D65507" s="22" t="s">
        <v>547</v>
      </c>
      <c r="E65507" s="22" t="s">
        <v>547</v>
      </c>
      <c r="F65507" s="22" t="s">
        <v>547</v>
      </c>
      <c r="G65507" s="22" t="s">
        <v>547</v>
      </c>
      <c r="H65507" s="435" t="s">
        <v>547</v>
      </c>
      <c r="I65507" s="22" t="s">
        <v>547</v>
      </c>
    </row>
    <row r="65508" spans="1:9">
      <c r="A65508" s="22" t="s">
        <v>547</v>
      </c>
      <c r="B65508" s="22" t="s">
        <v>547</v>
      </c>
      <c r="C65508" s="22" t="s">
        <v>547</v>
      </c>
      <c r="D65508" s="22" t="s">
        <v>547</v>
      </c>
      <c r="E65508" s="22" t="s">
        <v>547</v>
      </c>
      <c r="F65508" s="22" t="s">
        <v>547</v>
      </c>
      <c r="G65508" s="22" t="s">
        <v>547</v>
      </c>
      <c r="H65508" s="435" t="s">
        <v>547</v>
      </c>
      <c r="I65508" s="22" t="s">
        <v>547</v>
      </c>
    </row>
    <row r="65509" spans="1:9">
      <c r="A65509" s="22" t="s">
        <v>547</v>
      </c>
      <c r="B65509" s="22" t="s">
        <v>547</v>
      </c>
      <c r="C65509" s="22" t="s">
        <v>547</v>
      </c>
      <c r="D65509" s="22" t="s">
        <v>547</v>
      </c>
      <c r="E65509" s="22" t="s">
        <v>547</v>
      </c>
      <c r="F65509" s="22" t="s">
        <v>547</v>
      </c>
      <c r="G65509" s="22" t="s">
        <v>547</v>
      </c>
      <c r="H65509" s="435" t="s">
        <v>547</v>
      </c>
      <c r="I65509" s="22" t="s">
        <v>547</v>
      </c>
    </row>
    <row r="65510" spans="1:9">
      <c r="A65510" s="22" t="s">
        <v>547</v>
      </c>
      <c r="B65510" s="22" t="s">
        <v>547</v>
      </c>
      <c r="C65510" s="22" t="s">
        <v>547</v>
      </c>
      <c r="D65510" s="22" t="s">
        <v>547</v>
      </c>
      <c r="E65510" s="22" t="s">
        <v>547</v>
      </c>
      <c r="F65510" s="22" t="s">
        <v>547</v>
      </c>
      <c r="G65510" s="22" t="s">
        <v>547</v>
      </c>
      <c r="H65510" s="435" t="s">
        <v>547</v>
      </c>
      <c r="I65510" s="22" t="s">
        <v>547</v>
      </c>
    </row>
    <row r="65511" spans="1:9">
      <c r="A65511" s="22" t="s">
        <v>547</v>
      </c>
      <c r="B65511" s="22" t="s">
        <v>547</v>
      </c>
      <c r="C65511" s="22" t="s">
        <v>547</v>
      </c>
      <c r="D65511" s="22" t="s">
        <v>547</v>
      </c>
      <c r="E65511" s="22" t="s">
        <v>547</v>
      </c>
      <c r="F65511" s="22" t="s">
        <v>547</v>
      </c>
      <c r="G65511" s="22" t="s">
        <v>547</v>
      </c>
      <c r="H65511" s="435" t="s">
        <v>547</v>
      </c>
      <c r="I65511" s="22" t="s">
        <v>547</v>
      </c>
    </row>
    <row r="65512" spans="1:9">
      <c r="A65512" s="22" t="s">
        <v>547</v>
      </c>
      <c r="B65512" s="22" t="s">
        <v>547</v>
      </c>
      <c r="C65512" s="22" t="s">
        <v>547</v>
      </c>
      <c r="D65512" s="22" t="s">
        <v>547</v>
      </c>
      <c r="E65512" s="22" t="s">
        <v>547</v>
      </c>
      <c r="F65512" s="22" t="s">
        <v>547</v>
      </c>
      <c r="G65512" s="22" t="s">
        <v>547</v>
      </c>
      <c r="H65512" s="435" t="s">
        <v>547</v>
      </c>
      <c r="I65512" s="22" t="s">
        <v>547</v>
      </c>
    </row>
    <row r="65513" spans="1:9">
      <c r="A65513" s="22" t="s">
        <v>547</v>
      </c>
      <c r="B65513" s="22" t="s">
        <v>547</v>
      </c>
      <c r="C65513" s="22" t="s">
        <v>547</v>
      </c>
      <c r="D65513" s="22" t="s">
        <v>547</v>
      </c>
      <c r="E65513" s="22" t="s">
        <v>547</v>
      </c>
      <c r="F65513" s="22" t="s">
        <v>547</v>
      </c>
      <c r="G65513" s="22" t="s">
        <v>547</v>
      </c>
      <c r="H65513" s="435" t="s">
        <v>547</v>
      </c>
      <c r="I65513" s="22" t="s">
        <v>547</v>
      </c>
    </row>
    <row r="65514" spans="1:9">
      <c r="A65514" s="22" t="s">
        <v>547</v>
      </c>
      <c r="B65514" s="22" t="s">
        <v>547</v>
      </c>
      <c r="C65514" s="22" t="s">
        <v>547</v>
      </c>
      <c r="D65514" s="22" t="s">
        <v>547</v>
      </c>
      <c r="E65514" s="22" t="s">
        <v>547</v>
      </c>
      <c r="F65514" s="22" t="s">
        <v>547</v>
      </c>
      <c r="G65514" s="22" t="s">
        <v>547</v>
      </c>
      <c r="H65514" s="435" t="s">
        <v>547</v>
      </c>
      <c r="I65514" s="22" t="s">
        <v>547</v>
      </c>
    </row>
    <row r="65515" spans="1:9">
      <c r="A65515" s="22" t="s">
        <v>547</v>
      </c>
      <c r="B65515" s="22" t="s">
        <v>547</v>
      </c>
      <c r="C65515" s="22" t="s">
        <v>547</v>
      </c>
      <c r="D65515" s="22" t="s">
        <v>547</v>
      </c>
      <c r="E65515" s="22" t="s">
        <v>547</v>
      </c>
      <c r="F65515" s="22" t="s">
        <v>547</v>
      </c>
      <c r="G65515" s="22" t="s">
        <v>547</v>
      </c>
      <c r="H65515" s="435" t="s">
        <v>547</v>
      </c>
      <c r="I65515" s="22" t="s">
        <v>547</v>
      </c>
    </row>
    <row r="65516" spans="1:9">
      <c r="A65516" s="22" t="s">
        <v>547</v>
      </c>
      <c r="B65516" s="22" t="s">
        <v>547</v>
      </c>
      <c r="C65516" s="22" t="s">
        <v>547</v>
      </c>
      <c r="D65516" s="22" t="s">
        <v>547</v>
      </c>
      <c r="E65516" s="22" t="s">
        <v>547</v>
      </c>
      <c r="F65516" s="22" t="s">
        <v>547</v>
      </c>
      <c r="G65516" s="22" t="s">
        <v>547</v>
      </c>
      <c r="H65516" s="435" t="s">
        <v>547</v>
      </c>
      <c r="I65516" s="22" t="s">
        <v>547</v>
      </c>
    </row>
    <row r="65517" spans="1:9">
      <c r="A65517" s="22" t="s">
        <v>547</v>
      </c>
      <c r="B65517" s="22" t="s">
        <v>547</v>
      </c>
      <c r="C65517" s="22" t="s">
        <v>547</v>
      </c>
      <c r="D65517" s="22" t="s">
        <v>547</v>
      </c>
      <c r="E65517" s="22" t="s">
        <v>547</v>
      </c>
      <c r="F65517" s="22" t="s">
        <v>547</v>
      </c>
      <c r="G65517" s="22" t="s">
        <v>547</v>
      </c>
      <c r="H65517" s="435" t="s">
        <v>547</v>
      </c>
      <c r="I65517" s="22" t="s">
        <v>547</v>
      </c>
    </row>
    <row r="65518" spans="1:9">
      <c r="A65518" s="22" t="s">
        <v>547</v>
      </c>
      <c r="B65518" s="22" t="s">
        <v>547</v>
      </c>
      <c r="C65518" s="22" t="s">
        <v>547</v>
      </c>
      <c r="D65518" s="22" t="s">
        <v>547</v>
      </c>
      <c r="E65518" s="22" t="s">
        <v>547</v>
      </c>
      <c r="F65518" s="22" t="s">
        <v>547</v>
      </c>
      <c r="G65518" s="22" t="s">
        <v>547</v>
      </c>
      <c r="H65518" s="435" t="s">
        <v>547</v>
      </c>
      <c r="I65518" s="22" t="s">
        <v>547</v>
      </c>
    </row>
    <row r="65519" spans="1:9">
      <c r="A65519" s="22" t="s">
        <v>547</v>
      </c>
      <c r="B65519" s="22" t="s">
        <v>547</v>
      </c>
      <c r="C65519" s="22" t="s">
        <v>547</v>
      </c>
      <c r="D65519" s="22" t="s">
        <v>547</v>
      </c>
      <c r="E65519" s="22" t="s">
        <v>547</v>
      </c>
      <c r="F65519" s="22" t="s">
        <v>547</v>
      </c>
      <c r="G65519" s="22" t="s">
        <v>547</v>
      </c>
      <c r="H65519" s="435" t="s">
        <v>547</v>
      </c>
      <c r="I65519" s="22" t="s">
        <v>547</v>
      </c>
    </row>
    <row r="65520" spans="1:9">
      <c r="A65520" s="22" t="s">
        <v>547</v>
      </c>
      <c r="B65520" s="22" t="s">
        <v>547</v>
      </c>
      <c r="C65520" s="22" t="s">
        <v>547</v>
      </c>
      <c r="D65520" s="22" t="s">
        <v>547</v>
      </c>
      <c r="E65520" s="22" t="s">
        <v>547</v>
      </c>
      <c r="F65520" s="22" t="s">
        <v>547</v>
      </c>
      <c r="G65520" s="22" t="s">
        <v>547</v>
      </c>
      <c r="H65520" s="435" t="s">
        <v>547</v>
      </c>
      <c r="I65520" s="22" t="s">
        <v>547</v>
      </c>
    </row>
    <row r="65521" spans="1:9">
      <c r="A65521" s="22" t="s">
        <v>547</v>
      </c>
      <c r="B65521" s="22" t="s">
        <v>547</v>
      </c>
      <c r="C65521" s="22" t="s">
        <v>547</v>
      </c>
      <c r="D65521" s="22" t="s">
        <v>547</v>
      </c>
      <c r="E65521" s="22" t="s">
        <v>547</v>
      </c>
      <c r="F65521" s="22" t="s">
        <v>547</v>
      </c>
      <c r="G65521" s="22" t="s">
        <v>547</v>
      </c>
      <c r="H65521" s="435" t="s">
        <v>547</v>
      </c>
      <c r="I65521" s="22" t="s">
        <v>547</v>
      </c>
    </row>
    <row r="65522" spans="1:9">
      <c r="A65522" s="22" t="s">
        <v>547</v>
      </c>
      <c r="B65522" s="22" t="s">
        <v>547</v>
      </c>
      <c r="C65522" s="22" t="s">
        <v>547</v>
      </c>
      <c r="D65522" s="22" t="s">
        <v>547</v>
      </c>
      <c r="E65522" s="22" t="s">
        <v>547</v>
      </c>
      <c r="F65522" s="22" t="s">
        <v>547</v>
      </c>
      <c r="G65522" s="22" t="s">
        <v>547</v>
      </c>
      <c r="H65522" s="435" t="s">
        <v>547</v>
      </c>
      <c r="I65522" s="22" t="s">
        <v>547</v>
      </c>
    </row>
    <row r="65523" spans="1:9">
      <c r="A65523" s="22" t="s">
        <v>547</v>
      </c>
      <c r="B65523" s="22" t="s">
        <v>547</v>
      </c>
      <c r="C65523" s="22" t="s">
        <v>547</v>
      </c>
      <c r="D65523" s="22" t="s">
        <v>547</v>
      </c>
      <c r="E65523" s="22" t="s">
        <v>547</v>
      </c>
      <c r="F65523" s="22" t="s">
        <v>547</v>
      </c>
      <c r="G65523" s="22" t="s">
        <v>547</v>
      </c>
      <c r="H65523" s="435" t="s">
        <v>547</v>
      </c>
      <c r="I65523" s="22" t="s">
        <v>547</v>
      </c>
    </row>
    <row r="65524" spans="1:9">
      <c r="A65524" s="22" t="s">
        <v>547</v>
      </c>
      <c r="B65524" s="22" t="s">
        <v>547</v>
      </c>
      <c r="C65524" s="22" t="s">
        <v>547</v>
      </c>
      <c r="D65524" s="22" t="s">
        <v>547</v>
      </c>
      <c r="E65524" s="22" t="s">
        <v>547</v>
      </c>
      <c r="F65524" s="22" t="s">
        <v>547</v>
      </c>
      <c r="G65524" s="22" t="s">
        <v>547</v>
      </c>
      <c r="H65524" s="435" t="s">
        <v>547</v>
      </c>
      <c r="I65524" s="22" t="s">
        <v>547</v>
      </c>
    </row>
    <row r="65525" spans="1:9">
      <c r="A65525" s="22" t="s">
        <v>547</v>
      </c>
      <c r="B65525" s="22" t="s">
        <v>547</v>
      </c>
      <c r="C65525" s="22" t="s">
        <v>547</v>
      </c>
      <c r="D65525" s="22" t="s">
        <v>547</v>
      </c>
      <c r="E65525" s="22" t="s">
        <v>547</v>
      </c>
      <c r="F65525" s="22" t="s">
        <v>547</v>
      </c>
      <c r="G65525" s="22" t="s">
        <v>547</v>
      </c>
      <c r="H65525" s="435" t="s">
        <v>547</v>
      </c>
      <c r="I65525" s="22" t="s">
        <v>547</v>
      </c>
    </row>
    <row r="65526" spans="1:9">
      <c r="A65526" s="22" t="s">
        <v>547</v>
      </c>
      <c r="B65526" s="22" t="s">
        <v>547</v>
      </c>
      <c r="C65526" s="22" t="s">
        <v>547</v>
      </c>
      <c r="D65526" s="22" t="s">
        <v>547</v>
      </c>
      <c r="E65526" s="22" t="s">
        <v>547</v>
      </c>
      <c r="F65526" s="22" t="s">
        <v>547</v>
      </c>
      <c r="G65526" s="22" t="s">
        <v>547</v>
      </c>
      <c r="H65526" s="435" t="s">
        <v>547</v>
      </c>
      <c r="I65526" s="22" t="s">
        <v>547</v>
      </c>
    </row>
    <row r="65527" spans="1:9">
      <c r="A65527" s="22" t="s">
        <v>547</v>
      </c>
      <c r="B65527" s="22" t="s">
        <v>547</v>
      </c>
      <c r="C65527" s="22" t="s">
        <v>547</v>
      </c>
      <c r="D65527" s="22" t="s">
        <v>547</v>
      </c>
      <c r="E65527" s="22" t="s">
        <v>547</v>
      </c>
      <c r="F65527" s="22" t="s">
        <v>547</v>
      </c>
      <c r="G65527" s="22" t="s">
        <v>547</v>
      </c>
      <c r="H65527" s="435" t="s">
        <v>547</v>
      </c>
      <c r="I65527" s="22" t="s">
        <v>547</v>
      </c>
    </row>
    <row r="65528" spans="1:9">
      <c r="A65528" s="22" t="s">
        <v>547</v>
      </c>
      <c r="B65528" s="22" t="s">
        <v>547</v>
      </c>
      <c r="C65528" s="22" t="s">
        <v>547</v>
      </c>
      <c r="D65528" s="22" t="s">
        <v>547</v>
      </c>
      <c r="E65528" s="22" t="s">
        <v>547</v>
      </c>
      <c r="F65528" s="22" t="s">
        <v>547</v>
      </c>
      <c r="G65528" s="22" t="s">
        <v>547</v>
      </c>
      <c r="H65528" s="435" t="s">
        <v>547</v>
      </c>
      <c r="I65528" s="22" t="s">
        <v>547</v>
      </c>
    </row>
  </sheetData>
  <mergeCells count="182">
    <mergeCell ref="A68:A71"/>
    <mergeCell ref="E68:E71"/>
    <mergeCell ref="F68:F71"/>
    <mergeCell ref="G68:G71"/>
    <mergeCell ref="J70:J73"/>
    <mergeCell ref="N70:N73"/>
    <mergeCell ref="I70:I73"/>
    <mergeCell ref="A64:A67"/>
    <mergeCell ref="E64:E67"/>
    <mergeCell ref="F64:F67"/>
    <mergeCell ref="G64:G67"/>
    <mergeCell ref="J66:J69"/>
    <mergeCell ref="N66:N69"/>
    <mergeCell ref="I66:I69"/>
    <mergeCell ref="O62:O65"/>
    <mergeCell ref="P62:P65"/>
    <mergeCell ref="Q62:Q65"/>
    <mergeCell ref="P70:P73"/>
    <mergeCell ref="Q70:Q73"/>
    <mergeCell ref="E72:E73"/>
    <mergeCell ref="F72:F73"/>
    <mergeCell ref="O66:O69"/>
    <mergeCell ref="P66:P69"/>
    <mergeCell ref="Q66:Q69"/>
    <mergeCell ref="O70:O73"/>
    <mergeCell ref="G52:G55"/>
    <mergeCell ref="J54:J57"/>
    <mergeCell ref="N54:N57"/>
    <mergeCell ref="I54:I57"/>
    <mergeCell ref="O54:O57"/>
    <mergeCell ref="P54:P57"/>
    <mergeCell ref="Q54:Q57"/>
    <mergeCell ref="A56:A59"/>
    <mergeCell ref="E56:E59"/>
    <mergeCell ref="F56:F59"/>
    <mergeCell ref="G56:G59"/>
    <mergeCell ref="J58:J61"/>
    <mergeCell ref="N58:N61"/>
    <mergeCell ref="I58:I61"/>
    <mergeCell ref="O58:O61"/>
    <mergeCell ref="P58:P61"/>
    <mergeCell ref="Q58:Q61"/>
    <mergeCell ref="A60:A63"/>
    <mergeCell ref="E60:E63"/>
    <mergeCell ref="F60:F63"/>
    <mergeCell ref="G60:G63"/>
    <mergeCell ref="J62:J65"/>
    <mergeCell ref="N62:N65"/>
    <mergeCell ref="I62:I65"/>
    <mergeCell ref="Q42:Q45"/>
    <mergeCell ref="A44:A47"/>
    <mergeCell ref="E44:E47"/>
    <mergeCell ref="F44:F47"/>
    <mergeCell ref="G44:G47"/>
    <mergeCell ref="J46:J49"/>
    <mergeCell ref="N46:N49"/>
    <mergeCell ref="I46:I49"/>
    <mergeCell ref="O46:O49"/>
    <mergeCell ref="P46:P49"/>
    <mergeCell ref="Q46:Q49"/>
    <mergeCell ref="A48:A51"/>
    <mergeCell ref="E48:E51"/>
    <mergeCell ref="F48:F51"/>
    <mergeCell ref="G48:G51"/>
    <mergeCell ref="J50:J53"/>
    <mergeCell ref="N50:N53"/>
    <mergeCell ref="I50:I53"/>
    <mergeCell ref="O50:O53"/>
    <mergeCell ref="P50:P53"/>
    <mergeCell ref="Q50:Q53"/>
    <mergeCell ref="A52:A55"/>
    <mergeCell ref="E52:E55"/>
    <mergeCell ref="F52:F55"/>
    <mergeCell ref="A40:A43"/>
    <mergeCell ref="E40:E43"/>
    <mergeCell ref="F40:F43"/>
    <mergeCell ref="G40:G43"/>
    <mergeCell ref="J42:J45"/>
    <mergeCell ref="N42:N45"/>
    <mergeCell ref="I42:I45"/>
    <mergeCell ref="O42:O45"/>
    <mergeCell ref="P42:P45"/>
    <mergeCell ref="P32:P35"/>
    <mergeCell ref="Q32:Q35"/>
    <mergeCell ref="A36:A39"/>
    <mergeCell ref="E36:E39"/>
    <mergeCell ref="F36:F39"/>
    <mergeCell ref="G36:G39"/>
    <mergeCell ref="J36:J39"/>
    <mergeCell ref="N36:N39"/>
    <mergeCell ref="I36:I39"/>
    <mergeCell ref="O36:O39"/>
    <mergeCell ref="P36:P39"/>
    <mergeCell ref="Q36:Q39"/>
    <mergeCell ref="A32:A35"/>
    <mergeCell ref="E32:E35"/>
    <mergeCell ref="F32:F35"/>
    <mergeCell ref="G32:G35"/>
    <mergeCell ref="J32:J35"/>
    <mergeCell ref="N32:N35"/>
    <mergeCell ref="I32:I35"/>
    <mergeCell ref="O32:O35"/>
    <mergeCell ref="Q20:Q23"/>
    <mergeCell ref="O24:O27"/>
    <mergeCell ref="P24:P27"/>
    <mergeCell ref="Q24:Q27"/>
    <mergeCell ref="A28:A31"/>
    <mergeCell ref="E28:E31"/>
    <mergeCell ref="F28:F31"/>
    <mergeCell ref="G28:G31"/>
    <mergeCell ref="J28:J31"/>
    <mergeCell ref="N28:N31"/>
    <mergeCell ref="A24:A27"/>
    <mergeCell ref="E24:E27"/>
    <mergeCell ref="F24:F27"/>
    <mergeCell ref="G24:G27"/>
    <mergeCell ref="J24:J27"/>
    <mergeCell ref="I24:I27"/>
    <mergeCell ref="I28:I31"/>
    <mergeCell ref="N24:N27"/>
    <mergeCell ref="O28:O31"/>
    <mergeCell ref="P28:P31"/>
    <mergeCell ref="Q28:Q31"/>
    <mergeCell ref="O20:O23"/>
    <mergeCell ref="Q12:Q15"/>
    <mergeCell ref="A16:A19"/>
    <mergeCell ref="E16:E19"/>
    <mergeCell ref="F16:F19"/>
    <mergeCell ref="G16:G19"/>
    <mergeCell ref="J16:J19"/>
    <mergeCell ref="N16:N19"/>
    <mergeCell ref="O16:O19"/>
    <mergeCell ref="P16:P19"/>
    <mergeCell ref="I16:I19"/>
    <mergeCell ref="Q16:Q19"/>
    <mergeCell ref="O12:O15"/>
    <mergeCell ref="P12:P15"/>
    <mergeCell ref="D6:D7"/>
    <mergeCell ref="E6:E7"/>
    <mergeCell ref="F6:F7"/>
    <mergeCell ref="P20:P23"/>
    <mergeCell ref="A20:A23"/>
    <mergeCell ref="E20:E23"/>
    <mergeCell ref="F20:F23"/>
    <mergeCell ref="I20:I23"/>
    <mergeCell ref="I8:I11"/>
    <mergeCell ref="I12:I15"/>
    <mergeCell ref="J8:J11"/>
    <mergeCell ref="N8:N11"/>
    <mergeCell ref="O8:O11"/>
    <mergeCell ref="P8:P11"/>
    <mergeCell ref="A8:A11"/>
    <mergeCell ref="E8:E11"/>
    <mergeCell ref="F8:F11"/>
    <mergeCell ref="G8:G11"/>
    <mergeCell ref="G20:G23"/>
    <mergeCell ref="J20:J23"/>
    <mergeCell ref="N20:N23"/>
    <mergeCell ref="E87:E90"/>
    <mergeCell ref="Q8:Q11"/>
    <mergeCell ref="A12:A15"/>
    <mergeCell ref="E12:E15"/>
    <mergeCell ref="F12:F15"/>
    <mergeCell ref="G12:G15"/>
    <mergeCell ref="J12:J15"/>
    <mergeCell ref="N12:N15"/>
    <mergeCell ref="A1:Q1"/>
    <mergeCell ref="A2:Q2"/>
    <mergeCell ref="A3:C3"/>
    <mergeCell ref="D3:E3"/>
    <mergeCell ref="F3:G3"/>
    <mergeCell ref="I3:L3"/>
    <mergeCell ref="N3:Q3"/>
    <mergeCell ref="G6:G7"/>
    <mergeCell ref="I6:Q6"/>
    <mergeCell ref="A4:C4"/>
    <mergeCell ref="D4:E4"/>
    <mergeCell ref="N4:Q4"/>
    <mergeCell ref="N5:Q5"/>
    <mergeCell ref="A6:A7"/>
    <mergeCell ref="B6:B7"/>
    <mergeCell ref="C6:C7"/>
  </mergeCells>
  <conditionalFormatting sqref="O41">
    <cfRule type="containsText" dxfId="0" priority="1" stopIfTrue="1" operator="containsText" text="FERDİ">
      <formula>NOT(ISERROR(SEARCH("FERDİ",O41)))</formula>
    </cfRule>
  </conditionalFormatting>
  <hyperlinks>
    <hyperlink ref="D3" location="'YARIŞMA PROGRAMI'!C7" display="100 m. Engelli"/>
  </hyperlinks>
  <printOptions horizontalCentered="1" verticalCentered="1"/>
  <pageMargins left="0.27559055118110237" right="0.19685039370078741" top="0.31496062992125984" bottom="0.35433070866141736" header="0.39370078740157483" footer="0.27559055118110237"/>
  <pageSetup paperSize="9" scale="3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codeName="Sayfa19">
    <tabColor rgb="FF66FF33"/>
  </sheetPr>
  <dimension ref="A1:M65529"/>
  <sheetViews>
    <sheetView topLeftCell="A358" workbookViewId="0">
      <selection activeCell="A65536" sqref="A65536"/>
    </sheetView>
  </sheetViews>
  <sheetFormatPr defaultRowHeight="12.75"/>
  <cols>
    <col min="1" max="1" width="4.7109375" style="134" bestFit="1" customWidth="1"/>
    <col min="2" max="2" width="17.42578125" style="266" bestFit="1" customWidth="1"/>
    <col min="3" max="3" width="10.42578125" style="2" bestFit="1" customWidth="1"/>
    <col min="4" max="4" width="17.42578125" style="147" customWidth="1"/>
    <col min="5" max="5" width="19.140625" style="147" customWidth="1"/>
    <col min="6" max="6" width="11.140625" style="2" customWidth="1"/>
    <col min="7" max="7" width="10.28515625" style="2" customWidth="1"/>
    <col min="8" max="8" width="13.5703125" style="2" customWidth="1"/>
    <col min="9" max="9" width="9.28515625" style="2" customWidth="1"/>
    <col min="10" max="10" width="11.140625" style="2" customWidth="1"/>
    <col min="11" max="11" width="30.5703125" style="2" customWidth="1"/>
    <col min="12" max="12" width="15.5703125" style="2" bestFit="1" customWidth="1"/>
    <col min="13" max="13" width="14.140625" style="2" customWidth="1"/>
    <col min="14" max="16384" width="9.140625" style="2"/>
  </cols>
  <sheetData>
    <row r="1" spans="1:13" s="126" customFormat="1" ht="42" customHeight="1">
      <c r="A1" s="770" t="str">
        <f>'YARIŞMA BİLGİLERİ'!F19</f>
        <v>2013-14 Öğretim Yılı Okullararası Puanlı  Atletizm Türkiye Birinciliği Yarışmaları</v>
      </c>
      <c r="B1" s="770"/>
      <c r="C1" s="770"/>
      <c r="D1" s="770"/>
      <c r="E1" s="770"/>
      <c r="F1" s="770"/>
      <c r="G1" s="770"/>
      <c r="H1" s="770"/>
      <c r="I1" s="770"/>
      <c r="J1" s="770"/>
      <c r="K1" s="146" t="str">
        <f>'YARIŞMA BİLGİLERİ'!F20</f>
        <v>İzmir</v>
      </c>
      <c r="L1" s="769"/>
      <c r="M1" s="769"/>
    </row>
    <row r="2" spans="1:13" s="133" customFormat="1" ht="27.75" customHeight="1">
      <c r="A2" s="127" t="s">
        <v>23</v>
      </c>
      <c r="B2" s="148" t="s">
        <v>33</v>
      </c>
      <c r="C2" s="129" t="s">
        <v>19</v>
      </c>
      <c r="D2" s="130" t="s">
        <v>24</v>
      </c>
      <c r="E2" s="130" t="s">
        <v>22</v>
      </c>
      <c r="F2" s="131" t="s">
        <v>25</v>
      </c>
      <c r="G2" s="128" t="s">
        <v>28</v>
      </c>
      <c r="H2" s="128" t="s">
        <v>10</v>
      </c>
      <c r="I2" s="128" t="s">
        <v>131</v>
      </c>
      <c r="J2" s="128" t="s">
        <v>29</v>
      </c>
      <c r="K2" s="128" t="s">
        <v>30</v>
      </c>
      <c r="L2" s="132" t="s">
        <v>31</v>
      </c>
      <c r="M2" s="132" t="s">
        <v>32</v>
      </c>
    </row>
    <row r="3" spans="1:13" s="133" customFormat="1" ht="26.25" customHeight="1">
      <c r="A3" s="135">
        <v>1</v>
      </c>
      <c r="B3" s="145" t="s">
        <v>264</v>
      </c>
      <c r="C3" s="136" t="str">
        <f>'100m.'!C8</f>
        <v>-</v>
      </c>
      <c r="D3" s="144" t="str">
        <f>'100m.'!D8</f>
        <v>MİZGİN AY (F)</v>
      </c>
      <c r="E3" s="144" t="str">
        <f>'100m.'!E8</f>
        <v>BEYPAZARI FERDİ</v>
      </c>
      <c r="F3" s="137">
        <f>'100m.'!F8</f>
        <v>1282</v>
      </c>
      <c r="G3" s="138">
        <f>'100m.'!A8</f>
        <v>1</v>
      </c>
      <c r="H3" s="137" t="s">
        <v>139</v>
      </c>
      <c r="I3" s="139"/>
      <c r="J3" s="137" t="str">
        <f>'YARIŞMA BİLGİLERİ'!$F$21</f>
        <v>Yıldız Kızlar</v>
      </c>
      <c r="K3" s="140" t="str">
        <f t="shared" ref="K3:K34" si="0">CONCATENATE(K$1,"-",A$1)</f>
        <v>İzmir-2013-14 Öğretim Yılı Okullararası Puanlı  Atletizm Türkiye Birinciliği Yarışmaları</v>
      </c>
      <c r="L3" s="143" t="str">
        <f>'100m.'!N$4</f>
        <v>31 Mayıs 2014 17.00</v>
      </c>
      <c r="M3" s="141" t="s">
        <v>521</v>
      </c>
    </row>
    <row r="4" spans="1:13" s="133" customFormat="1" ht="26.25" customHeight="1">
      <c r="A4" s="135">
        <v>2</v>
      </c>
      <c r="B4" s="145" t="s">
        <v>264</v>
      </c>
      <c r="C4" s="136">
        <f>'100m.'!C9</f>
        <v>36853</v>
      </c>
      <c r="D4" s="144" t="str">
        <f>'100m.'!D9</f>
        <v>MELİKE MALKOÇ (F)</v>
      </c>
      <c r="E4" s="144" t="str">
        <f>'100m.'!E9</f>
        <v>YAYLA ORTAOKULU</v>
      </c>
      <c r="F4" s="137">
        <f>'100m.'!F9</f>
        <v>1288</v>
      </c>
      <c r="G4" s="138">
        <f>'100m.'!A9</f>
        <v>2</v>
      </c>
      <c r="H4" s="137" t="s">
        <v>139</v>
      </c>
      <c r="I4" s="139"/>
      <c r="J4" s="137" t="str">
        <f>'YARIŞMA BİLGİLERİ'!$F$21</f>
        <v>Yıldız Kızlar</v>
      </c>
      <c r="K4" s="140" t="str">
        <f t="shared" si="0"/>
        <v>İzmir-2013-14 Öğretim Yılı Okullararası Puanlı  Atletizm Türkiye Birinciliği Yarışmaları</v>
      </c>
      <c r="L4" s="143" t="str">
        <f>'100m.'!N$4</f>
        <v>31 Mayıs 2014 17.00</v>
      </c>
      <c r="M4" s="141" t="s">
        <v>521</v>
      </c>
    </row>
    <row r="5" spans="1:13" s="133" customFormat="1" ht="26.25" customHeight="1">
      <c r="A5" s="135">
        <v>3</v>
      </c>
      <c r="B5" s="145" t="s">
        <v>264</v>
      </c>
      <c r="C5" s="136" t="str">
        <f>'100m.'!C10</f>
        <v>18,07,2000</v>
      </c>
      <c r="D5" s="144" t="str">
        <f>'100m.'!D10</f>
        <v>ÇAĞLANUR DALKILIÇ</v>
      </c>
      <c r="E5" s="144" t="str">
        <f>'100m.'!E10</f>
        <v>İZMİR-KARŞIYAKA SELÇUK YAŞAR O.O.</v>
      </c>
      <c r="F5" s="137">
        <f>'100m.'!F10</f>
        <v>1297</v>
      </c>
      <c r="G5" s="138">
        <f>'100m.'!A10</f>
        <v>3</v>
      </c>
      <c r="H5" s="137" t="s">
        <v>139</v>
      </c>
      <c r="I5" s="139"/>
      <c r="J5" s="137" t="str">
        <f>'YARIŞMA BİLGİLERİ'!$F$21</f>
        <v>Yıldız Kızlar</v>
      </c>
      <c r="K5" s="140" t="str">
        <f t="shared" si="0"/>
        <v>İzmir-2013-14 Öğretim Yılı Okullararası Puanlı  Atletizm Türkiye Birinciliği Yarışmaları</v>
      </c>
      <c r="L5" s="143" t="str">
        <f>'100m.'!N$4</f>
        <v>31 Mayıs 2014 17.00</v>
      </c>
      <c r="M5" s="141" t="s">
        <v>521</v>
      </c>
    </row>
    <row r="6" spans="1:13" s="133" customFormat="1" ht="26.25" customHeight="1">
      <c r="A6" s="135">
        <v>4</v>
      </c>
      <c r="B6" s="145" t="s">
        <v>264</v>
      </c>
      <c r="C6" s="136">
        <f>'100m.'!C11</f>
        <v>36689</v>
      </c>
      <c r="D6" s="144" t="str">
        <f>'100m.'!D11</f>
        <v>HAVVA HÜDAN</v>
      </c>
      <c r="E6" s="144" t="str">
        <f>'100m.'!E11</f>
        <v>KKTC YAKINDOĞU KOLEJİ</v>
      </c>
      <c r="F6" s="137">
        <f>'100m.'!F11</f>
        <v>1299</v>
      </c>
      <c r="G6" s="138">
        <f>'100m.'!A11</f>
        <v>4</v>
      </c>
      <c r="H6" s="137" t="s">
        <v>139</v>
      </c>
      <c r="I6" s="139"/>
      <c r="J6" s="137" t="str">
        <f>'YARIŞMA BİLGİLERİ'!$F$21</f>
        <v>Yıldız Kızlar</v>
      </c>
      <c r="K6" s="140" t="str">
        <f t="shared" si="0"/>
        <v>İzmir-2013-14 Öğretim Yılı Okullararası Puanlı  Atletizm Türkiye Birinciliği Yarışmaları</v>
      </c>
      <c r="L6" s="143" t="str">
        <f>'100m.'!N$4</f>
        <v>31 Mayıs 2014 17.00</v>
      </c>
      <c r="M6" s="141" t="s">
        <v>521</v>
      </c>
    </row>
    <row r="7" spans="1:13" s="133" customFormat="1" ht="26.25" customHeight="1">
      <c r="A7" s="135">
        <v>5</v>
      </c>
      <c r="B7" s="145" t="s">
        <v>264</v>
      </c>
      <c r="C7" s="136">
        <f>'100m.'!C12</f>
        <v>36526</v>
      </c>
      <c r="D7" s="144" t="str">
        <f>'100m.'!D12</f>
        <v>MELİSA ŞİMŞEK (F)</v>
      </c>
      <c r="E7" s="144" t="str">
        <f>'100m.'!E12</f>
        <v>M.E.V DUMLUPINAR ORTAOKULU</v>
      </c>
      <c r="F7" s="137">
        <f>'100m.'!F12</f>
        <v>1314</v>
      </c>
      <c r="G7" s="138">
        <f>'100m.'!A12</f>
        <v>5</v>
      </c>
      <c r="H7" s="137" t="s">
        <v>139</v>
      </c>
      <c r="I7" s="139"/>
      <c r="J7" s="137" t="str">
        <f>'YARIŞMA BİLGİLERİ'!$F$21</f>
        <v>Yıldız Kızlar</v>
      </c>
      <c r="K7" s="140" t="str">
        <f t="shared" si="0"/>
        <v>İzmir-2013-14 Öğretim Yılı Okullararası Puanlı  Atletizm Türkiye Birinciliği Yarışmaları</v>
      </c>
      <c r="L7" s="143" t="str">
        <f>'100m.'!N$4</f>
        <v>31 Mayıs 2014 17.00</v>
      </c>
      <c r="M7" s="141" t="s">
        <v>521</v>
      </c>
    </row>
    <row r="8" spans="1:13" s="133" customFormat="1" ht="26.25" customHeight="1">
      <c r="A8" s="135">
        <v>6</v>
      </c>
      <c r="B8" s="145" t="s">
        <v>264</v>
      </c>
      <c r="C8" s="136" t="str">
        <f>'100m.'!C13</f>
        <v>-</v>
      </c>
      <c r="D8" s="144" t="str">
        <f>'100m.'!D13</f>
        <v>BEGÜM KURHAN (F)</v>
      </c>
      <c r="E8" s="144" t="str">
        <f>'100m.'!E13</f>
        <v>KAZIM KARABEKİR ORTAOKULU</v>
      </c>
      <c r="F8" s="137">
        <f>'100m.'!F13</f>
        <v>1326</v>
      </c>
      <c r="G8" s="138">
        <f>'100m.'!A13</f>
        <v>6</v>
      </c>
      <c r="H8" s="137" t="s">
        <v>139</v>
      </c>
      <c r="I8" s="139"/>
      <c r="J8" s="137" t="str">
        <f>'YARIŞMA BİLGİLERİ'!$F$21</f>
        <v>Yıldız Kızlar</v>
      </c>
      <c r="K8" s="140" t="str">
        <f t="shared" si="0"/>
        <v>İzmir-2013-14 Öğretim Yılı Okullararası Puanlı  Atletizm Türkiye Birinciliği Yarışmaları</v>
      </c>
      <c r="L8" s="143" t="str">
        <f>'100m.'!N$4</f>
        <v>31 Mayıs 2014 17.00</v>
      </c>
      <c r="M8" s="141" t="s">
        <v>521</v>
      </c>
    </row>
    <row r="9" spans="1:13" s="133" customFormat="1" ht="26.25" customHeight="1">
      <c r="A9" s="135">
        <v>7</v>
      </c>
      <c r="B9" s="145" t="s">
        <v>264</v>
      </c>
      <c r="C9" s="136">
        <f>'100m.'!C14</f>
        <v>36686</v>
      </c>
      <c r="D9" s="144" t="str">
        <f>'100m.'!D14</f>
        <v>BAŞAK GÜL (F)</v>
      </c>
      <c r="E9" s="144" t="str">
        <f>'100m.'!E14</f>
        <v>ÜMRANİYE AHMET YAVUZ ORTAOKULU</v>
      </c>
      <c r="F9" s="137">
        <f>'100m.'!F14</f>
        <v>1328</v>
      </c>
      <c r="G9" s="138">
        <f>'100m.'!A14</f>
        <v>7</v>
      </c>
      <c r="H9" s="137" t="s">
        <v>139</v>
      </c>
      <c r="I9" s="139"/>
      <c r="J9" s="137" t="str">
        <f>'YARIŞMA BİLGİLERİ'!$F$21</f>
        <v>Yıldız Kızlar</v>
      </c>
      <c r="K9" s="140" t="str">
        <f t="shared" si="0"/>
        <v>İzmir-2013-14 Öğretim Yılı Okullararası Puanlı  Atletizm Türkiye Birinciliği Yarışmaları</v>
      </c>
      <c r="L9" s="143" t="str">
        <f>'100m.'!N$4</f>
        <v>31 Mayıs 2014 17.00</v>
      </c>
      <c r="M9" s="141" t="s">
        <v>521</v>
      </c>
    </row>
    <row r="10" spans="1:13" s="133" customFormat="1" ht="26.25" customHeight="1">
      <c r="A10" s="135">
        <v>8</v>
      </c>
      <c r="B10" s="145" t="s">
        <v>264</v>
      </c>
      <c r="C10" s="136">
        <f>'100m.'!C15</f>
        <v>36526</v>
      </c>
      <c r="D10" s="144" t="str">
        <f>'100m.'!D15</f>
        <v>ECENAZ KARA</v>
      </c>
      <c r="E10" s="144" t="str">
        <f>'100m.'!E15</f>
        <v>ESKİŞEHİR-ŞEHİT ALİ GAFFAR OKKAN ORTAOKULU</v>
      </c>
      <c r="F10" s="137">
        <f>'100m.'!F15</f>
        <v>1343</v>
      </c>
      <c r="G10" s="138">
        <f>'100m.'!A15</f>
        <v>8</v>
      </c>
      <c r="H10" s="137" t="s">
        <v>139</v>
      </c>
      <c r="I10" s="139"/>
      <c r="J10" s="137" t="str">
        <f>'YARIŞMA BİLGİLERİ'!$F$21</f>
        <v>Yıldız Kızlar</v>
      </c>
      <c r="K10" s="140" t="str">
        <f t="shared" si="0"/>
        <v>İzmir-2013-14 Öğretim Yılı Okullararası Puanlı  Atletizm Türkiye Birinciliği Yarışmaları</v>
      </c>
      <c r="L10" s="143" t="str">
        <f>'100m.'!N$4</f>
        <v>31 Mayıs 2014 17.00</v>
      </c>
      <c r="M10" s="141" t="s">
        <v>521</v>
      </c>
    </row>
    <row r="11" spans="1:13" s="133" customFormat="1" ht="26.25" customHeight="1">
      <c r="A11" s="135">
        <v>9</v>
      </c>
      <c r="B11" s="145" t="s">
        <v>264</v>
      </c>
      <c r="C11" s="136" t="str">
        <f>'100m.'!C16</f>
        <v>03,07,2000</v>
      </c>
      <c r="D11" s="144" t="str">
        <f>'100m.'!D16</f>
        <v>LEYLA YANARDAĞ</v>
      </c>
      <c r="E11" s="144" t="str">
        <f>'100m.'!E16</f>
        <v>BURSA PANAYIR ORTAOKULU</v>
      </c>
      <c r="F11" s="137">
        <f>'100m.'!F16</f>
        <v>1348</v>
      </c>
      <c r="G11" s="138">
        <f>'100m.'!A16</f>
        <v>9</v>
      </c>
      <c r="H11" s="137" t="s">
        <v>139</v>
      </c>
      <c r="I11" s="139"/>
      <c r="J11" s="137" t="str">
        <f>'YARIŞMA BİLGİLERİ'!$F$21</f>
        <v>Yıldız Kızlar</v>
      </c>
      <c r="K11" s="140" t="str">
        <f t="shared" si="0"/>
        <v>İzmir-2013-14 Öğretim Yılı Okullararası Puanlı  Atletizm Türkiye Birinciliği Yarışmaları</v>
      </c>
      <c r="L11" s="143" t="str">
        <f>'100m.'!N$4</f>
        <v>31 Mayıs 2014 17.00</v>
      </c>
      <c r="M11" s="141" t="s">
        <v>521</v>
      </c>
    </row>
    <row r="12" spans="1:13" s="133" customFormat="1" ht="26.25" customHeight="1">
      <c r="A12" s="135">
        <v>10</v>
      </c>
      <c r="B12" s="145" t="s">
        <v>264</v>
      </c>
      <c r="C12" s="136">
        <f>'100m.'!C17</f>
        <v>36900</v>
      </c>
      <c r="D12" s="144" t="str">
        <f>'100m.'!D17</f>
        <v>BAŞAK ERGÜN (F)</v>
      </c>
      <c r="E12" s="144" t="str">
        <f>'100m.'!E17</f>
        <v>KIBRIS ŞEHİTLERİ ORTAOKULU</v>
      </c>
      <c r="F12" s="137">
        <f>'100m.'!F17</f>
        <v>1351</v>
      </c>
      <c r="G12" s="138">
        <f>'100m.'!A17</f>
        <v>10</v>
      </c>
      <c r="H12" s="137" t="s">
        <v>139</v>
      </c>
      <c r="I12" s="139"/>
      <c r="J12" s="137" t="str">
        <f>'YARIŞMA BİLGİLERİ'!$F$21</f>
        <v>Yıldız Kızlar</v>
      </c>
      <c r="K12" s="140" t="str">
        <f t="shared" si="0"/>
        <v>İzmir-2013-14 Öğretim Yılı Okullararası Puanlı  Atletizm Türkiye Birinciliği Yarışmaları</v>
      </c>
      <c r="L12" s="143" t="str">
        <f>'100m.'!N$4</f>
        <v>31 Mayıs 2014 17.00</v>
      </c>
      <c r="M12" s="141" t="s">
        <v>521</v>
      </c>
    </row>
    <row r="13" spans="1:13" s="133" customFormat="1" ht="26.25" customHeight="1">
      <c r="A13" s="135">
        <v>11</v>
      </c>
      <c r="B13" s="145" t="s">
        <v>264</v>
      </c>
      <c r="C13" s="136">
        <f>'100m.'!C18</f>
        <v>36976</v>
      </c>
      <c r="D13" s="144" t="str">
        <f>'100m.'!D18</f>
        <v>MELİSSA KALE</v>
      </c>
      <c r="E13" s="144" t="str">
        <f>'100m.'!E18</f>
        <v>MERSİN- SİLİFKE ATATÜRK ORTA OKULU</v>
      </c>
      <c r="F13" s="137">
        <f>'100m.'!F18</f>
        <v>1357</v>
      </c>
      <c r="G13" s="138">
        <f>'100m.'!A18</f>
        <v>11</v>
      </c>
      <c r="H13" s="137" t="s">
        <v>139</v>
      </c>
      <c r="I13" s="139"/>
      <c r="J13" s="137" t="str">
        <f>'YARIŞMA BİLGİLERİ'!$F$21</f>
        <v>Yıldız Kızlar</v>
      </c>
      <c r="K13" s="140" t="str">
        <f t="shared" si="0"/>
        <v>İzmir-2013-14 Öğretim Yılı Okullararası Puanlı  Atletizm Türkiye Birinciliği Yarışmaları</v>
      </c>
      <c r="L13" s="143" t="str">
        <f>'100m.'!N$4</f>
        <v>31 Mayıs 2014 17.00</v>
      </c>
      <c r="M13" s="141" t="s">
        <v>521</v>
      </c>
    </row>
    <row r="14" spans="1:13" s="133" customFormat="1" ht="26.25" customHeight="1">
      <c r="A14" s="135">
        <v>12</v>
      </c>
      <c r="B14" s="145" t="s">
        <v>264</v>
      </c>
      <c r="C14" s="136" t="str">
        <f>'100m.'!C19</f>
        <v>03.06.2001-</v>
      </c>
      <c r="D14" s="144" t="str">
        <f>'100m.'!D19</f>
        <v>HİLAYDA ARSLAN</v>
      </c>
      <c r="E14" s="144" t="str">
        <f>'100m.'!E19</f>
        <v>BALIKESİR ERDEK 18 EYLÜL ORTAOKULU</v>
      </c>
      <c r="F14" s="137">
        <f>'100m.'!F19</f>
        <v>1370</v>
      </c>
      <c r="G14" s="138">
        <f>'100m.'!A19</f>
        <v>12</v>
      </c>
      <c r="H14" s="137" t="s">
        <v>139</v>
      </c>
      <c r="I14" s="139"/>
      <c r="J14" s="137" t="str">
        <f>'YARIŞMA BİLGİLERİ'!$F$21</f>
        <v>Yıldız Kızlar</v>
      </c>
      <c r="K14" s="140" t="str">
        <f t="shared" si="0"/>
        <v>İzmir-2013-14 Öğretim Yılı Okullararası Puanlı  Atletizm Türkiye Birinciliği Yarışmaları</v>
      </c>
      <c r="L14" s="143" t="str">
        <f>'100m.'!N$4</f>
        <v>31 Mayıs 2014 17.00</v>
      </c>
      <c r="M14" s="141" t="s">
        <v>521</v>
      </c>
    </row>
    <row r="15" spans="1:13" s="133" customFormat="1" ht="26.25" customHeight="1">
      <c r="A15" s="135">
        <v>13</v>
      </c>
      <c r="B15" s="145" t="s">
        <v>264</v>
      </c>
      <c r="C15" s="136">
        <f>'100m.'!C20</f>
        <v>36973</v>
      </c>
      <c r="D15" s="144" t="str">
        <f>'100m.'!D20</f>
        <v>İREM KARACAOĞLAN</v>
      </c>
      <c r="E15" s="144" t="str">
        <f>'100m.'!E20</f>
        <v>ADANA DERVİŞLER ORTAOKULU</v>
      </c>
      <c r="F15" s="137">
        <f>'100m.'!F20</f>
        <v>1384</v>
      </c>
      <c r="G15" s="138">
        <f>'100m.'!A20</f>
        <v>13</v>
      </c>
      <c r="H15" s="137" t="s">
        <v>139</v>
      </c>
      <c r="I15" s="139"/>
      <c r="J15" s="137" t="str">
        <f>'YARIŞMA BİLGİLERİ'!$F$21</f>
        <v>Yıldız Kızlar</v>
      </c>
      <c r="K15" s="140" t="str">
        <f t="shared" si="0"/>
        <v>İzmir-2013-14 Öğretim Yılı Okullararası Puanlı  Atletizm Türkiye Birinciliği Yarışmaları</v>
      </c>
      <c r="L15" s="143" t="str">
        <f>'100m.'!N$4</f>
        <v>31 Mayıs 2014 17.00</v>
      </c>
      <c r="M15" s="141" t="s">
        <v>521</v>
      </c>
    </row>
    <row r="16" spans="1:13" s="133" customFormat="1" ht="26.25" customHeight="1">
      <c r="A16" s="135">
        <v>14</v>
      </c>
      <c r="B16" s="145" t="s">
        <v>264</v>
      </c>
      <c r="C16" s="136">
        <f>'100m.'!C21</f>
        <v>2000</v>
      </c>
      <c r="D16" s="144" t="str">
        <f>'100m.'!D21</f>
        <v>HAVVANUR DEMİR</v>
      </c>
      <c r="E16" s="144" t="str">
        <f>'100m.'!E21</f>
        <v>SAMSUN-CANİK TEVFİK İLERİ(KOCATEPE)O.OKULU</v>
      </c>
      <c r="F16" s="137">
        <f>'100m.'!F21</f>
        <v>1394</v>
      </c>
      <c r="G16" s="138">
        <f>'100m.'!A21</f>
        <v>14</v>
      </c>
      <c r="H16" s="137" t="s">
        <v>139</v>
      </c>
      <c r="I16" s="139"/>
      <c r="J16" s="137" t="str">
        <f>'YARIŞMA BİLGİLERİ'!$F$21</f>
        <v>Yıldız Kızlar</v>
      </c>
      <c r="K16" s="140" t="str">
        <f t="shared" si="0"/>
        <v>İzmir-2013-14 Öğretim Yılı Okullararası Puanlı  Atletizm Türkiye Birinciliği Yarışmaları</v>
      </c>
      <c r="L16" s="143" t="str">
        <f>'100m.'!N$4</f>
        <v>31 Mayıs 2014 17.00</v>
      </c>
      <c r="M16" s="141" t="s">
        <v>521</v>
      </c>
    </row>
    <row r="17" spans="1:13" s="133" customFormat="1" ht="26.25" customHeight="1">
      <c r="A17" s="135">
        <v>15</v>
      </c>
      <c r="B17" s="145" t="s">
        <v>264</v>
      </c>
      <c r="C17" s="136">
        <f>'100m.'!C22</f>
        <v>36970</v>
      </c>
      <c r="D17" s="144" t="str">
        <f>'100m.'!D22</f>
        <v>RÜYANUR TOKAÇ</v>
      </c>
      <c r="E17" s="144" t="str">
        <f>'100m.'!E22</f>
        <v>İSTANBUL-PAŞABAHÇE O.O</v>
      </c>
      <c r="F17" s="137">
        <f>'100m.'!F22</f>
        <v>1403</v>
      </c>
      <c r="G17" s="138">
        <f>'100m.'!A22</f>
        <v>15</v>
      </c>
      <c r="H17" s="137" t="s">
        <v>139</v>
      </c>
      <c r="I17" s="139"/>
      <c r="J17" s="137" t="str">
        <f>'YARIŞMA BİLGİLERİ'!$F$21</f>
        <v>Yıldız Kızlar</v>
      </c>
      <c r="K17" s="140" t="str">
        <f t="shared" si="0"/>
        <v>İzmir-2013-14 Öğretim Yılı Okullararası Puanlı  Atletizm Türkiye Birinciliği Yarışmaları</v>
      </c>
      <c r="L17" s="143" t="str">
        <f>'100m.'!N$4</f>
        <v>31 Mayıs 2014 17.00</v>
      </c>
      <c r="M17" s="141" t="s">
        <v>521</v>
      </c>
    </row>
    <row r="18" spans="1:13" s="133" customFormat="1" ht="26.25" customHeight="1">
      <c r="A18" s="135">
        <v>16</v>
      </c>
      <c r="B18" s="145" t="s">
        <v>264</v>
      </c>
      <c r="C18" s="136">
        <f>'100m.'!C23</f>
        <v>36557</v>
      </c>
      <c r="D18" s="144" t="str">
        <f>'100m.'!D23</f>
        <v>KEZİBAN KARABULUT</v>
      </c>
      <c r="E18" s="144" t="str">
        <f>'100m.'!E23</f>
        <v>SİVAS-YILDIZELİ ATATÜRK ORTAOKULU</v>
      </c>
      <c r="F18" s="137">
        <f>'100m.'!F23</f>
        <v>1410</v>
      </c>
      <c r="G18" s="138">
        <f>'100m.'!A23</f>
        <v>16</v>
      </c>
      <c r="H18" s="137" t="s">
        <v>139</v>
      </c>
      <c r="I18" s="139"/>
      <c r="J18" s="137" t="str">
        <f>'YARIŞMA BİLGİLERİ'!$F$21</f>
        <v>Yıldız Kızlar</v>
      </c>
      <c r="K18" s="140" t="str">
        <f t="shared" si="0"/>
        <v>İzmir-2013-14 Öğretim Yılı Okullararası Puanlı  Atletizm Türkiye Birinciliği Yarışmaları</v>
      </c>
      <c r="L18" s="143" t="str">
        <f>'100m.'!N$4</f>
        <v>31 Mayıs 2014 17.00</v>
      </c>
      <c r="M18" s="141" t="s">
        <v>521</v>
      </c>
    </row>
    <row r="19" spans="1:13" s="133" customFormat="1" ht="26.25" customHeight="1">
      <c r="A19" s="135">
        <v>17</v>
      </c>
      <c r="B19" s="145" t="s">
        <v>264</v>
      </c>
      <c r="C19" s="136">
        <f>'100m.'!C24</f>
        <v>36633</v>
      </c>
      <c r="D19" s="144" t="str">
        <f>'100m.'!D24</f>
        <v>Gülüzar ÇOBANOĞLU</v>
      </c>
      <c r="E19" s="144" t="str">
        <f>'100m.'!E24</f>
        <v>Giresun Eynesil Şht.Şahin Abanoz Orta Okulu</v>
      </c>
      <c r="F19" s="137">
        <f>'100m.'!F24</f>
        <v>1413</v>
      </c>
      <c r="G19" s="138">
        <f>'100m.'!A24</f>
        <v>17</v>
      </c>
      <c r="H19" s="137" t="s">
        <v>139</v>
      </c>
      <c r="I19" s="143"/>
      <c r="J19" s="137" t="str">
        <f>'YARIŞMA BİLGİLERİ'!$F$21</f>
        <v>Yıldız Kızlar</v>
      </c>
      <c r="K19" s="140" t="str">
        <f t="shared" si="0"/>
        <v>İzmir-2013-14 Öğretim Yılı Okullararası Puanlı  Atletizm Türkiye Birinciliği Yarışmaları</v>
      </c>
      <c r="L19" s="143" t="str">
        <f>'100m.'!N$4</f>
        <v>31 Mayıs 2014 17.00</v>
      </c>
      <c r="M19" s="141" t="s">
        <v>521</v>
      </c>
    </row>
    <row r="20" spans="1:13" s="133" customFormat="1" ht="26.25" customHeight="1">
      <c r="A20" s="135">
        <v>18</v>
      </c>
      <c r="B20" s="145" t="s">
        <v>264</v>
      </c>
      <c r="C20" s="136" t="str">
        <f>'100m.'!C25</f>
        <v>16,02,2000</v>
      </c>
      <c r="D20" s="144" t="str">
        <f>'100m.'!D25</f>
        <v>CEYDA GÜLENGÜL</v>
      </c>
      <c r="E20" s="144" t="str">
        <f>'100m.'!E25</f>
        <v>ELAZIĞ-MEZRE ORTAOKULU</v>
      </c>
      <c r="F20" s="137">
        <f>'100m.'!F25</f>
        <v>1418</v>
      </c>
      <c r="G20" s="138">
        <f>'100m.'!A25</f>
        <v>18</v>
      </c>
      <c r="H20" s="137" t="s">
        <v>139</v>
      </c>
      <c r="I20" s="143"/>
      <c r="J20" s="137" t="str">
        <f>'YARIŞMA BİLGİLERİ'!$F$21</f>
        <v>Yıldız Kızlar</v>
      </c>
      <c r="K20" s="140" t="str">
        <f t="shared" si="0"/>
        <v>İzmir-2013-14 Öğretim Yılı Okullararası Puanlı  Atletizm Türkiye Birinciliği Yarışmaları</v>
      </c>
      <c r="L20" s="143" t="str">
        <f>'100m.'!N$4</f>
        <v>31 Mayıs 2014 17.00</v>
      </c>
      <c r="M20" s="141" t="s">
        <v>521</v>
      </c>
    </row>
    <row r="21" spans="1:13" s="133" customFormat="1" ht="26.25" customHeight="1">
      <c r="A21" s="135">
        <v>19</v>
      </c>
      <c r="B21" s="145" t="s">
        <v>264</v>
      </c>
      <c r="C21" s="136">
        <f>'100m.'!C26</f>
        <v>36963</v>
      </c>
      <c r="D21" s="144" t="str">
        <f>'100m.'!D26</f>
        <v>PINAR ATUK</v>
      </c>
      <c r="E21" s="144" t="str">
        <f>'100m.'!E26</f>
        <v>İSTANBUL SULTANBEYLİ MEVLANA ORTA OKULU</v>
      </c>
      <c r="F21" s="137">
        <f>'100m.'!F26</f>
        <v>1426</v>
      </c>
      <c r="G21" s="138">
        <f>'100m.'!A26</f>
        <v>19</v>
      </c>
      <c r="H21" s="137" t="s">
        <v>139</v>
      </c>
      <c r="I21" s="143"/>
      <c r="J21" s="137" t="str">
        <f>'YARIŞMA BİLGİLERİ'!$F$21</f>
        <v>Yıldız Kızlar</v>
      </c>
      <c r="K21" s="140" t="str">
        <f t="shared" si="0"/>
        <v>İzmir-2013-14 Öğretim Yılı Okullararası Puanlı  Atletizm Türkiye Birinciliği Yarışmaları</v>
      </c>
      <c r="L21" s="143" t="str">
        <f>'100m.'!N$4</f>
        <v>31 Mayıs 2014 17.00</v>
      </c>
      <c r="M21" s="141" t="s">
        <v>521</v>
      </c>
    </row>
    <row r="22" spans="1:13" s="133" customFormat="1" ht="26.25" customHeight="1">
      <c r="A22" s="135">
        <v>20</v>
      </c>
      <c r="B22" s="145" t="s">
        <v>264</v>
      </c>
      <c r="C22" s="136">
        <f>'100m.'!C27</f>
        <v>36892</v>
      </c>
      <c r="D22" s="144" t="str">
        <f>'100m.'!D27</f>
        <v>ESRA DİKMENTEPE</v>
      </c>
      <c r="E22" s="144" t="str">
        <f>'100m.'!E27</f>
        <v>MUĞLA  DALAMAN CUMHURİYET O.O.</v>
      </c>
      <c r="F22" s="137">
        <f>'100m.'!F27</f>
        <v>1440</v>
      </c>
      <c r="G22" s="138">
        <f>'100m.'!A27</f>
        <v>20</v>
      </c>
      <c r="H22" s="137" t="s">
        <v>139</v>
      </c>
      <c r="I22" s="143"/>
      <c r="J22" s="137" t="str">
        <f>'YARIŞMA BİLGİLERİ'!$F$21</f>
        <v>Yıldız Kızlar</v>
      </c>
      <c r="K22" s="140" t="str">
        <f t="shared" si="0"/>
        <v>İzmir-2013-14 Öğretim Yılı Okullararası Puanlı  Atletizm Türkiye Birinciliği Yarışmaları</v>
      </c>
      <c r="L22" s="143" t="str">
        <f>'100m.'!N$4</f>
        <v>31 Mayıs 2014 17.00</v>
      </c>
      <c r="M22" s="141" t="s">
        <v>521</v>
      </c>
    </row>
    <row r="23" spans="1:13" s="133" customFormat="1" ht="26.25" customHeight="1">
      <c r="A23" s="135">
        <v>21</v>
      </c>
      <c r="B23" s="145" t="s">
        <v>264</v>
      </c>
      <c r="C23" s="136">
        <f>'100m.'!C28</f>
        <v>36924</v>
      </c>
      <c r="D23" s="144" t="str">
        <f>'100m.'!D28</f>
        <v>MERYEM KOÇ</v>
      </c>
      <c r="E23" s="144" t="str">
        <f>'100m.'!E28</f>
        <v>ÇANKIRI-İSMET İNÖNÜ O.O.</v>
      </c>
      <c r="F23" s="137">
        <f>'100m.'!F28</f>
        <v>1463</v>
      </c>
      <c r="G23" s="138">
        <f>'100m.'!A28</f>
        <v>21</v>
      </c>
      <c r="H23" s="137" t="s">
        <v>139</v>
      </c>
      <c r="I23" s="143"/>
      <c r="J23" s="137" t="str">
        <f>'YARIŞMA BİLGİLERİ'!$F$21</f>
        <v>Yıldız Kızlar</v>
      </c>
      <c r="K23" s="140" t="str">
        <f t="shared" si="0"/>
        <v>İzmir-2013-14 Öğretim Yılı Okullararası Puanlı  Atletizm Türkiye Birinciliği Yarışmaları</v>
      </c>
      <c r="L23" s="143" t="str">
        <f>'100m.'!N$4</f>
        <v>31 Mayıs 2014 17.00</v>
      </c>
      <c r="M23" s="141" t="s">
        <v>521</v>
      </c>
    </row>
    <row r="24" spans="1:13" s="133" customFormat="1" ht="26.25" customHeight="1">
      <c r="A24" s="135">
        <v>22</v>
      </c>
      <c r="B24" s="145" t="s">
        <v>264</v>
      </c>
      <c r="C24" s="136">
        <f>'100m.'!C29</f>
        <v>37047</v>
      </c>
      <c r="D24" s="144" t="str">
        <f>'100m.'!D29</f>
        <v>SEMANUR EFE</v>
      </c>
      <c r="E24" s="144" t="str">
        <f>'100m.'!E29</f>
        <v>DİYARBAKIR YAHYA KEMAL BEYATLI İ.O</v>
      </c>
      <c r="F24" s="137">
        <f>'100m.'!F29</f>
        <v>1553</v>
      </c>
      <c r="G24" s="138">
        <f>'100m.'!A29</f>
        <v>22</v>
      </c>
      <c r="H24" s="137" t="s">
        <v>139</v>
      </c>
      <c r="I24" s="143"/>
      <c r="J24" s="137" t="str">
        <f>'YARIŞMA BİLGİLERİ'!$F$21</f>
        <v>Yıldız Kızlar</v>
      </c>
      <c r="K24" s="140" t="str">
        <f t="shared" si="0"/>
        <v>İzmir-2013-14 Öğretim Yılı Okullararası Puanlı  Atletizm Türkiye Birinciliği Yarışmaları</v>
      </c>
      <c r="L24" s="143" t="str">
        <f>'100m.'!N$4</f>
        <v>31 Mayıs 2014 17.00</v>
      </c>
      <c r="M24" s="141" t="s">
        <v>521</v>
      </c>
    </row>
    <row r="25" spans="1:13" s="133" customFormat="1" ht="26.25" customHeight="1">
      <c r="A25" s="135">
        <v>23</v>
      </c>
      <c r="B25" s="145" t="s">
        <v>264</v>
      </c>
      <c r="C25" s="136" t="str">
        <f>'100m.'!C30</f>
        <v>-</v>
      </c>
      <c r="D25" s="144" t="str">
        <f>'100m.'!D30</f>
        <v>EYMEN MUSAOĞLU (F)</v>
      </c>
      <c r="E25" s="144" t="str">
        <f>'100m.'!E30</f>
        <v>Ö.M.M.TETİKOL ORTAOKULU</v>
      </c>
      <c r="F25" s="137" t="str">
        <f>'100m.'!F30</f>
        <v>DNS</v>
      </c>
      <c r="G25" s="138" t="str">
        <f>'100m.'!A30</f>
        <v>-</v>
      </c>
      <c r="H25" s="137" t="s">
        <v>139</v>
      </c>
      <c r="I25" s="143"/>
      <c r="J25" s="137" t="str">
        <f>'YARIŞMA BİLGİLERİ'!$F$21</f>
        <v>Yıldız Kızlar</v>
      </c>
      <c r="K25" s="140" t="str">
        <f t="shared" si="0"/>
        <v>İzmir-2013-14 Öğretim Yılı Okullararası Puanlı  Atletizm Türkiye Birinciliği Yarışmaları</v>
      </c>
      <c r="L25" s="143" t="str">
        <f>'100m.'!N$4</f>
        <v>31 Mayıs 2014 17.00</v>
      </c>
      <c r="M25" s="141" t="s">
        <v>521</v>
      </c>
    </row>
    <row r="26" spans="1:13" s="133" customFormat="1" ht="26.25" customHeight="1">
      <c r="A26" s="135">
        <v>24</v>
      </c>
      <c r="B26" s="145" t="s">
        <v>264</v>
      </c>
      <c r="C26" s="136" t="str">
        <f>'100m.'!C31</f>
        <v/>
      </c>
      <c r="D26" s="144" t="str">
        <f>'100m.'!D31</f>
        <v/>
      </c>
      <c r="E26" s="144" t="str">
        <f>'100m.'!E31</f>
        <v/>
      </c>
      <c r="F26" s="137" t="str">
        <f>'100m.'!F31</f>
        <v/>
      </c>
      <c r="G26" s="138">
        <f>'100m.'!A31</f>
        <v>0</v>
      </c>
      <c r="H26" s="137" t="s">
        <v>139</v>
      </c>
      <c r="I26" s="143"/>
      <c r="J26" s="137" t="str">
        <f>'YARIŞMA BİLGİLERİ'!$F$21</f>
        <v>Yıldız Kızlar</v>
      </c>
      <c r="K26" s="140" t="str">
        <f t="shared" si="0"/>
        <v>İzmir-2013-14 Öğretim Yılı Okullararası Puanlı  Atletizm Türkiye Birinciliği Yarışmaları</v>
      </c>
      <c r="L26" s="143" t="str">
        <f>'100m.'!N$4</f>
        <v>31 Mayıs 2014 17.00</v>
      </c>
      <c r="M26" s="141" t="s">
        <v>521</v>
      </c>
    </row>
    <row r="27" spans="1:13" s="133" customFormat="1" ht="26.25" customHeight="1">
      <c r="A27" s="135">
        <v>25</v>
      </c>
      <c r="B27" s="145" t="s">
        <v>264</v>
      </c>
      <c r="C27" s="136" t="str">
        <f>'100m.'!C32</f>
        <v/>
      </c>
      <c r="D27" s="144" t="str">
        <f>'100m.'!D32</f>
        <v/>
      </c>
      <c r="E27" s="144" t="str">
        <f>'100m.'!E32</f>
        <v/>
      </c>
      <c r="F27" s="137" t="str">
        <f>'100m.'!F32</f>
        <v/>
      </c>
      <c r="G27" s="138">
        <f>'100m.'!A32</f>
        <v>0</v>
      </c>
      <c r="H27" s="137" t="s">
        <v>139</v>
      </c>
      <c r="I27" s="143"/>
      <c r="J27" s="137" t="str">
        <f>'YARIŞMA BİLGİLERİ'!$F$21</f>
        <v>Yıldız Kızlar</v>
      </c>
      <c r="K27" s="140" t="str">
        <f t="shared" si="0"/>
        <v>İzmir-2013-14 Öğretim Yılı Okullararası Puanlı  Atletizm Türkiye Birinciliği Yarışmaları</v>
      </c>
      <c r="L27" s="143" t="str">
        <f>'100m.'!N$4</f>
        <v>31 Mayıs 2014 17.00</v>
      </c>
      <c r="M27" s="141" t="s">
        <v>521</v>
      </c>
    </row>
    <row r="28" spans="1:13" s="133" customFormat="1" ht="26.25" customHeight="1">
      <c r="A28" s="135">
        <v>26</v>
      </c>
      <c r="B28" s="145" t="s">
        <v>264</v>
      </c>
      <c r="C28" s="136" t="str">
        <f>'100m.'!C33</f>
        <v/>
      </c>
      <c r="D28" s="144" t="str">
        <f>'100m.'!D33</f>
        <v/>
      </c>
      <c r="E28" s="144" t="str">
        <f>'100m.'!E33</f>
        <v/>
      </c>
      <c r="F28" s="137" t="str">
        <f>'100m.'!F33</f>
        <v/>
      </c>
      <c r="G28" s="138">
        <f>'100m.'!A33</f>
        <v>0</v>
      </c>
      <c r="H28" s="137" t="s">
        <v>139</v>
      </c>
      <c r="I28" s="143"/>
      <c r="J28" s="137" t="str">
        <f>'YARIŞMA BİLGİLERİ'!$F$21</f>
        <v>Yıldız Kızlar</v>
      </c>
      <c r="K28" s="140" t="str">
        <f t="shared" si="0"/>
        <v>İzmir-2013-14 Öğretim Yılı Okullararası Puanlı  Atletizm Türkiye Birinciliği Yarışmaları</v>
      </c>
      <c r="L28" s="143" t="str">
        <f>'100m.'!N$4</f>
        <v>31 Mayıs 2014 17.00</v>
      </c>
      <c r="M28" s="141" t="s">
        <v>521</v>
      </c>
    </row>
    <row r="29" spans="1:13" s="133" customFormat="1" ht="26.25" customHeight="1">
      <c r="A29" s="135">
        <v>27</v>
      </c>
      <c r="B29" s="145" t="s">
        <v>264</v>
      </c>
      <c r="C29" s="136" t="str">
        <f>'100m.'!C34</f>
        <v/>
      </c>
      <c r="D29" s="144" t="str">
        <f>'100m.'!D34</f>
        <v/>
      </c>
      <c r="E29" s="144" t="str">
        <f>'100m.'!E34</f>
        <v/>
      </c>
      <c r="F29" s="137" t="str">
        <f>'100m.'!F34</f>
        <v/>
      </c>
      <c r="G29" s="138">
        <f>'100m.'!A34</f>
        <v>0</v>
      </c>
      <c r="H29" s="137" t="s">
        <v>139</v>
      </c>
      <c r="I29" s="143"/>
      <c r="J29" s="137" t="str">
        <f>'YARIŞMA BİLGİLERİ'!$F$21</f>
        <v>Yıldız Kızlar</v>
      </c>
      <c r="K29" s="140" t="str">
        <f t="shared" si="0"/>
        <v>İzmir-2013-14 Öğretim Yılı Okullararası Puanlı  Atletizm Türkiye Birinciliği Yarışmaları</v>
      </c>
      <c r="L29" s="143" t="str">
        <f>'100m.'!N$4</f>
        <v>31 Mayıs 2014 17.00</v>
      </c>
      <c r="M29" s="141" t="s">
        <v>521</v>
      </c>
    </row>
    <row r="30" spans="1:13" s="133" customFormat="1" ht="26.25" customHeight="1">
      <c r="A30" s="135">
        <v>28</v>
      </c>
      <c r="B30" s="145" t="s">
        <v>264</v>
      </c>
      <c r="C30" s="136" t="str">
        <f>'100m.'!C35</f>
        <v/>
      </c>
      <c r="D30" s="144" t="str">
        <f>'100m.'!D35</f>
        <v/>
      </c>
      <c r="E30" s="144" t="str">
        <f>'100m.'!E35</f>
        <v/>
      </c>
      <c r="F30" s="137" t="str">
        <f>'100m.'!F35</f>
        <v/>
      </c>
      <c r="G30" s="138">
        <f>'100m.'!A35</f>
        <v>0</v>
      </c>
      <c r="H30" s="137" t="s">
        <v>139</v>
      </c>
      <c r="I30" s="143"/>
      <c r="J30" s="137" t="str">
        <f>'YARIŞMA BİLGİLERİ'!$F$21</f>
        <v>Yıldız Kızlar</v>
      </c>
      <c r="K30" s="140" t="str">
        <f t="shared" si="0"/>
        <v>İzmir-2013-14 Öğretim Yılı Okullararası Puanlı  Atletizm Türkiye Birinciliği Yarışmaları</v>
      </c>
      <c r="L30" s="143" t="str">
        <f>'100m.'!N$4</f>
        <v>31 Mayıs 2014 17.00</v>
      </c>
      <c r="M30" s="141" t="s">
        <v>521</v>
      </c>
    </row>
    <row r="31" spans="1:13" s="133" customFormat="1" ht="26.25" customHeight="1">
      <c r="A31" s="135">
        <v>29</v>
      </c>
      <c r="B31" s="145" t="s">
        <v>264</v>
      </c>
      <c r="C31" s="136" t="str">
        <f>'100m.'!C36</f>
        <v/>
      </c>
      <c r="D31" s="144" t="str">
        <f>'100m.'!D36</f>
        <v/>
      </c>
      <c r="E31" s="144" t="str">
        <f>'100m.'!E36</f>
        <v/>
      </c>
      <c r="F31" s="137" t="str">
        <f>'100m.'!F36</f>
        <v/>
      </c>
      <c r="G31" s="138">
        <f>'100m.'!A36</f>
        <v>0</v>
      </c>
      <c r="H31" s="137" t="s">
        <v>139</v>
      </c>
      <c r="I31" s="143"/>
      <c r="J31" s="137" t="str">
        <f>'YARIŞMA BİLGİLERİ'!$F$21</f>
        <v>Yıldız Kızlar</v>
      </c>
      <c r="K31" s="140" t="str">
        <f t="shared" si="0"/>
        <v>İzmir-2013-14 Öğretim Yılı Okullararası Puanlı  Atletizm Türkiye Birinciliği Yarışmaları</v>
      </c>
      <c r="L31" s="143" t="str">
        <f>'100m.'!N$4</f>
        <v>31 Mayıs 2014 17.00</v>
      </c>
      <c r="M31" s="141" t="s">
        <v>521</v>
      </c>
    </row>
    <row r="32" spans="1:13" s="133" customFormat="1" ht="26.25" customHeight="1">
      <c r="A32" s="135">
        <v>30</v>
      </c>
      <c r="B32" s="145" t="s">
        <v>264</v>
      </c>
      <c r="C32" s="136" t="str">
        <f>'100m.'!C37</f>
        <v/>
      </c>
      <c r="D32" s="144" t="str">
        <f>'100m.'!D37</f>
        <v/>
      </c>
      <c r="E32" s="144" t="str">
        <f>'100m.'!E37</f>
        <v/>
      </c>
      <c r="F32" s="137" t="str">
        <f>'100m.'!F37</f>
        <v/>
      </c>
      <c r="G32" s="138">
        <f>'100m.'!A37</f>
        <v>0</v>
      </c>
      <c r="H32" s="137" t="s">
        <v>139</v>
      </c>
      <c r="I32" s="143"/>
      <c r="J32" s="137" t="str">
        <f>'YARIŞMA BİLGİLERİ'!$F$21</f>
        <v>Yıldız Kızlar</v>
      </c>
      <c r="K32" s="140" t="str">
        <f t="shared" si="0"/>
        <v>İzmir-2013-14 Öğretim Yılı Okullararası Puanlı  Atletizm Türkiye Birinciliği Yarışmaları</v>
      </c>
      <c r="L32" s="143" t="str">
        <f>'100m.'!N$4</f>
        <v>31 Mayıs 2014 17.00</v>
      </c>
      <c r="M32" s="141" t="s">
        <v>521</v>
      </c>
    </row>
    <row r="33" spans="1:13" s="133" customFormat="1" ht="26.25" customHeight="1">
      <c r="A33" s="135">
        <v>31</v>
      </c>
      <c r="B33" s="145" t="s">
        <v>264</v>
      </c>
      <c r="C33" s="136" t="str">
        <f>'100m.'!C38</f>
        <v/>
      </c>
      <c r="D33" s="144" t="str">
        <f>'100m.'!D38</f>
        <v/>
      </c>
      <c r="E33" s="144" t="str">
        <f>'100m.'!E38</f>
        <v/>
      </c>
      <c r="F33" s="137" t="str">
        <f>'100m.'!F38</f>
        <v/>
      </c>
      <c r="G33" s="138">
        <f>'100m.'!A38</f>
        <v>0</v>
      </c>
      <c r="H33" s="137" t="s">
        <v>139</v>
      </c>
      <c r="I33" s="143"/>
      <c r="J33" s="137" t="str">
        <f>'YARIŞMA BİLGİLERİ'!$F$21</f>
        <v>Yıldız Kızlar</v>
      </c>
      <c r="K33" s="140" t="str">
        <f t="shared" si="0"/>
        <v>İzmir-2013-14 Öğretim Yılı Okullararası Puanlı  Atletizm Türkiye Birinciliği Yarışmaları</v>
      </c>
      <c r="L33" s="143" t="str">
        <f>'100m.'!N$4</f>
        <v>31 Mayıs 2014 17.00</v>
      </c>
      <c r="M33" s="141" t="s">
        <v>521</v>
      </c>
    </row>
    <row r="34" spans="1:13" s="133" customFormat="1" ht="26.25" customHeight="1">
      <c r="A34" s="135">
        <v>32</v>
      </c>
      <c r="B34" s="145" t="s">
        <v>264</v>
      </c>
      <c r="C34" s="136" t="str">
        <f>'100m.'!C39</f>
        <v/>
      </c>
      <c r="D34" s="144" t="str">
        <f>'100m.'!D39</f>
        <v/>
      </c>
      <c r="E34" s="144" t="str">
        <f>'100m.'!E39</f>
        <v/>
      </c>
      <c r="F34" s="137" t="str">
        <f>'100m.'!F39</f>
        <v/>
      </c>
      <c r="G34" s="138">
        <f>'100m.'!A39</f>
        <v>0</v>
      </c>
      <c r="H34" s="137" t="s">
        <v>139</v>
      </c>
      <c r="I34" s="143"/>
      <c r="J34" s="137" t="str">
        <f>'YARIŞMA BİLGİLERİ'!$F$21</f>
        <v>Yıldız Kızlar</v>
      </c>
      <c r="K34" s="140" t="str">
        <f t="shared" si="0"/>
        <v>İzmir-2013-14 Öğretim Yılı Okullararası Puanlı  Atletizm Türkiye Birinciliği Yarışmaları</v>
      </c>
      <c r="L34" s="143" t="str">
        <f>'100m.'!N$4</f>
        <v>31 Mayıs 2014 17.00</v>
      </c>
      <c r="M34" s="141" t="s">
        <v>521</v>
      </c>
    </row>
    <row r="35" spans="1:13" s="133" customFormat="1" ht="26.25" customHeight="1">
      <c r="A35" s="135">
        <v>33</v>
      </c>
      <c r="B35" s="145" t="s">
        <v>264</v>
      </c>
      <c r="C35" s="136" t="str">
        <f>'100m.'!C40</f>
        <v/>
      </c>
      <c r="D35" s="144" t="str">
        <f>'100m.'!D40</f>
        <v/>
      </c>
      <c r="E35" s="144" t="str">
        <f>'100m.'!E40</f>
        <v/>
      </c>
      <c r="F35" s="137" t="str">
        <f>'100m.'!F40</f>
        <v/>
      </c>
      <c r="G35" s="138">
        <f>'100m.'!A40</f>
        <v>0</v>
      </c>
      <c r="H35" s="137" t="s">
        <v>139</v>
      </c>
      <c r="I35" s="143"/>
      <c r="J35" s="137" t="str">
        <f>'YARIŞMA BİLGİLERİ'!$F$21</f>
        <v>Yıldız Kızlar</v>
      </c>
      <c r="K35" s="140" t="str">
        <f t="shared" ref="K35:K41" si="1">CONCATENATE(K$1,"-",A$1)</f>
        <v>İzmir-2013-14 Öğretim Yılı Okullararası Puanlı  Atletizm Türkiye Birinciliği Yarışmaları</v>
      </c>
      <c r="L35" s="143" t="str">
        <f>'100m.'!N$4</f>
        <v>31 Mayıs 2014 17.00</v>
      </c>
      <c r="M35" s="141" t="s">
        <v>521</v>
      </c>
    </row>
    <row r="36" spans="1:13" s="133" customFormat="1" ht="26.25" customHeight="1">
      <c r="A36" s="135">
        <v>34</v>
      </c>
      <c r="B36" s="145" t="s">
        <v>264</v>
      </c>
      <c r="C36" s="136" t="str">
        <f>'100m.'!C41</f>
        <v/>
      </c>
      <c r="D36" s="144" t="str">
        <f>'100m.'!D41</f>
        <v/>
      </c>
      <c r="E36" s="144" t="str">
        <f>'100m.'!E41</f>
        <v/>
      </c>
      <c r="F36" s="137" t="str">
        <f>'100m.'!F41</f>
        <v/>
      </c>
      <c r="G36" s="138">
        <f>'100m.'!A41</f>
        <v>0</v>
      </c>
      <c r="H36" s="137" t="s">
        <v>139</v>
      </c>
      <c r="I36" s="143"/>
      <c r="J36" s="137" t="str">
        <f>'YARIŞMA BİLGİLERİ'!$F$21</f>
        <v>Yıldız Kızlar</v>
      </c>
      <c r="K36" s="140" t="str">
        <f t="shared" si="1"/>
        <v>İzmir-2013-14 Öğretim Yılı Okullararası Puanlı  Atletizm Türkiye Birinciliği Yarışmaları</v>
      </c>
      <c r="L36" s="143" t="str">
        <f>'100m.'!N$4</f>
        <v>31 Mayıs 2014 17.00</v>
      </c>
      <c r="M36" s="141" t="s">
        <v>521</v>
      </c>
    </row>
    <row r="37" spans="1:13" s="133" customFormat="1" ht="26.25" customHeight="1">
      <c r="A37" s="135">
        <v>35</v>
      </c>
      <c r="B37" s="145" t="s">
        <v>264</v>
      </c>
      <c r="C37" s="136" t="str">
        <f>'100m.'!C42</f>
        <v/>
      </c>
      <c r="D37" s="144" t="str">
        <f>'100m.'!D42</f>
        <v/>
      </c>
      <c r="E37" s="144" t="str">
        <f>'100m.'!E42</f>
        <v/>
      </c>
      <c r="F37" s="137" t="str">
        <f>'100m.'!F42</f>
        <v/>
      </c>
      <c r="G37" s="138">
        <f>'100m.'!A42</f>
        <v>0</v>
      </c>
      <c r="H37" s="137" t="s">
        <v>139</v>
      </c>
      <c r="I37" s="143"/>
      <c r="J37" s="137" t="str">
        <f>'YARIŞMA BİLGİLERİ'!$F$21</f>
        <v>Yıldız Kızlar</v>
      </c>
      <c r="K37" s="140" t="str">
        <f t="shared" si="1"/>
        <v>İzmir-2013-14 Öğretim Yılı Okullararası Puanlı  Atletizm Türkiye Birinciliği Yarışmaları</v>
      </c>
      <c r="L37" s="143" t="str">
        <f>'100m.'!N$4</f>
        <v>31 Mayıs 2014 17.00</v>
      </c>
      <c r="M37" s="141" t="s">
        <v>521</v>
      </c>
    </row>
    <row r="38" spans="1:13" s="133" customFormat="1" ht="26.25" customHeight="1">
      <c r="A38" s="135">
        <v>36</v>
      </c>
      <c r="B38" s="145" t="s">
        <v>264</v>
      </c>
      <c r="C38" s="136" t="str">
        <f>'100m.'!C43</f>
        <v/>
      </c>
      <c r="D38" s="144" t="str">
        <f>'100m.'!D43</f>
        <v/>
      </c>
      <c r="E38" s="144" t="str">
        <f>'100m.'!E43</f>
        <v/>
      </c>
      <c r="F38" s="137" t="str">
        <f>'100m.'!F43</f>
        <v/>
      </c>
      <c r="G38" s="138">
        <f>'100m.'!A43</f>
        <v>0</v>
      </c>
      <c r="H38" s="137" t="s">
        <v>139</v>
      </c>
      <c r="I38" s="143"/>
      <c r="J38" s="137" t="str">
        <f>'YARIŞMA BİLGİLERİ'!$F$21</f>
        <v>Yıldız Kızlar</v>
      </c>
      <c r="K38" s="140" t="str">
        <f t="shared" si="1"/>
        <v>İzmir-2013-14 Öğretim Yılı Okullararası Puanlı  Atletizm Türkiye Birinciliği Yarışmaları</v>
      </c>
      <c r="L38" s="143" t="str">
        <f>'100m.'!N$4</f>
        <v>31 Mayıs 2014 17.00</v>
      </c>
      <c r="M38" s="141" t="s">
        <v>521</v>
      </c>
    </row>
    <row r="39" spans="1:13" s="133" customFormat="1" ht="26.25" customHeight="1">
      <c r="A39" s="135">
        <v>37</v>
      </c>
      <c r="B39" s="145" t="s">
        <v>264</v>
      </c>
      <c r="C39" s="136" t="str">
        <f>'100m.'!C44</f>
        <v/>
      </c>
      <c r="D39" s="144" t="str">
        <f>'100m.'!D44</f>
        <v/>
      </c>
      <c r="E39" s="144" t="str">
        <f>'100m.'!E44</f>
        <v/>
      </c>
      <c r="F39" s="137" t="str">
        <f>'100m.'!F44</f>
        <v/>
      </c>
      <c r="G39" s="138">
        <f>'100m.'!A44</f>
        <v>0</v>
      </c>
      <c r="H39" s="137" t="s">
        <v>139</v>
      </c>
      <c r="I39" s="143"/>
      <c r="J39" s="137" t="str">
        <f>'YARIŞMA BİLGİLERİ'!$F$21</f>
        <v>Yıldız Kızlar</v>
      </c>
      <c r="K39" s="140" t="str">
        <f t="shared" si="1"/>
        <v>İzmir-2013-14 Öğretim Yılı Okullararası Puanlı  Atletizm Türkiye Birinciliği Yarışmaları</v>
      </c>
      <c r="L39" s="143" t="str">
        <f>'100m.'!N$4</f>
        <v>31 Mayıs 2014 17.00</v>
      </c>
      <c r="M39" s="141" t="s">
        <v>521</v>
      </c>
    </row>
    <row r="40" spans="1:13" s="133" customFormat="1" ht="26.25" customHeight="1">
      <c r="A40" s="135">
        <v>38</v>
      </c>
      <c r="B40" s="145" t="s">
        <v>264</v>
      </c>
      <c r="C40" s="136" t="str">
        <f>'100m.'!C45</f>
        <v/>
      </c>
      <c r="D40" s="144" t="str">
        <f>'100m.'!D45</f>
        <v/>
      </c>
      <c r="E40" s="144" t="str">
        <f>'100m.'!E45</f>
        <v/>
      </c>
      <c r="F40" s="137" t="str">
        <f>'100m.'!F45</f>
        <v/>
      </c>
      <c r="G40" s="138">
        <f>'100m.'!A45</f>
        <v>0</v>
      </c>
      <c r="H40" s="137" t="s">
        <v>139</v>
      </c>
      <c r="I40" s="143"/>
      <c r="J40" s="137" t="str">
        <f>'YARIŞMA BİLGİLERİ'!$F$21</f>
        <v>Yıldız Kızlar</v>
      </c>
      <c r="K40" s="140" t="str">
        <f t="shared" si="1"/>
        <v>İzmir-2013-14 Öğretim Yılı Okullararası Puanlı  Atletizm Türkiye Birinciliği Yarışmaları</v>
      </c>
      <c r="L40" s="143" t="str">
        <f>'100m.'!N$4</f>
        <v>31 Mayıs 2014 17.00</v>
      </c>
      <c r="M40" s="141" t="s">
        <v>521</v>
      </c>
    </row>
    <row r="41" spans="1:13" s="133" customFormat="1" ht="26.25" customHeight="1">
      <c r="A41" s="135">
        <v>39</v>
      </c>
      <c r="B41" s="145" t="s">
        <v>264</v>
      </c>
      <c r="C41" s="136">
        <f>'100m.'!C46</f>
        <v>0</v>
      </c>
      <c r="D41" s="144">
        <f>'100m.'!D46</f>
        <v>0</v>
      </c>
      <c r="E41" s="144">
        <f>'100m.'!E46</f>
        <v>0</v>
      </c>
      <c r="F41" s="137">
        <f>'100m.'!F46</f>
        <v>0</v>
      </c>
      <c r="G41" s="138">
        <f>'100m.'!A46</f>
        <v>0</v>
      </c>
      <c r="H41" s="137" t="s">
        <v>139</v>
      </c>
      <c r="I41" s="143"/>
      <c r="J41" s="137" t="str">
        <f>'YARIŞMA BİLGİLERİ'!$F$21</f>
        <v>Yıldız Kızlar</v>
      </c>
      <c r="K41" s="140" t="str">
        <f t="shared" si="1"/>
        <v>İzmir-2013-14 Öğretim Yılı Okullararası Puanlı  Atletizm Türkiye Birinciliği Yarışmaları</v>
      </c>
      <c r="L41" s="143" t="str">
        <f>'100m.'!N$4</f>
        <v>31 Mayıs 2014 17.00</v>
      </c>
      <c r="M41" s="141" t="s">
        <v>521</v>
      </c>
    </row>
    <row r="42" spans="1:13" s="133" customFormat="1" ht="26.25" customHeight="1">
      <c r="A42" s="135">
        <v>83</v>
      </c>
      <c r="B42" s="145" t="s">
        <v>46</v>
      </c>
      <c r="C42" s="136">
        <f>Uzun!D8</f>
        <v>36637</v>
      </c>
      <c r="D42" s="140" t="str">
        <f>Uzun!E8</f>
        <v>ESRA ERKEÇ (F)</v>
      </c>
      <c r="E42" s="140" t="str">
        <f>Uzun!F8</f>
        <v>MARAŞAL MUSTAFA KEMAL ORTAOKULU</v>
      </c>
      <c r="F42" s="180">
        <f>Uzun!K8</f>
        <v>504</v>
      </c>
      <c r="G42" s="138">
        <f>Uzun!A8</f>
        <v>1</v>
      </c>
      <c r="H42" s="137" t="s">
        <v>46</v>
      </c>
      <c r="I42" s="143"/>
      <c r="J42" s="137" t="str">
        <f>'YARIŞMA BİLGİLERİ'!$F$21</f>
        <v>Yıldız Kızlar</v>
      </c>
      <c r="K42" s="140" t="str">
        <f>CONCATENATE(K$1,"-",A$1)</f>
        <v>İzmir-2013-14 Öğretim Yılı Okullararası Puanlı  Atletizm Türkiye Birinciliği Yarışmaları</v>
      </c>
      <c r="L42" s="141" t="str">
        <f>Uzun!J$4</f>
        <v>31 Mayıs 2014 18.00</v>
      </c>
      <c r="M42" s="141" t="s">
        <v>521</v>
      </c>
    </row>
    <row r="43" spans="1:13" s="133" customFormat="1" ht="26.25" customHeight="1">
      <c r="A43" s="135">
        <v>84</v>
      </c>
      <c r="B43" s="145" t="s">
        <v>46</v>
      </c>
      <c r="C43" s="136" t="str">
        <f>Uzun!D9</f>
        <v>07,02,2000</v>
      </c>
      <c r="D43" s="140" t="str">
        <f>Uzun!E9</f>
        <v>RÜMEYSA ÖKDEM</v>
      </c>
      <c r="E43" s="140" t="str">
        <f>Uzun!F9</f>
        <v>BURSA PANAYIR ORTAOKULU</v>
      </c>
      <c r="F43" s="180">
        <f>Uzun!K9</f>
        <v>496</v>
      </c>
      <c r="G43" s="138">
        <f>Uzun!A9</f>
        <v>2</v>
      </c>
      <c r="H43" s="137" t="s">
        <v>46</v>
      </c>
      <c r="I43" s="143"/>
      <c r="J43" s="137" t="str">
        <f>'YARIŞMA BİLGİLERİ'!$F$21</f>
        <v>Yıldız Kızlar</v>
      </c>
      <c r="K43" s="140" t="str">
        <f t="shared" ref="K43:K58" si="2">CONCATENATE(K$1,"-",A$1)</f>
        <v>İzmir-2013-14 Öğretim Yılı Okullararası Puanlı  Atletizm Türkiye Birinciliği Yarışmaları</v>
      </c>
      <c r="L43" s="141" t="str">
        <f>Uzun!J$4</f>
        <v>31 Mayıs 2014 18.00</v>
      </c>
      <c r="M43" s="141" t="s">
        <v>521</v>
      </c>
    </row>
    <row r="44" spans="1:13" s="133" customFormat="1" ht="26.25" customHeight="1">
      <c r="A44" s="135">
        <v>85</v>
      </c>
      <c r="B44" s="145" t="s">
        <v>46</v>
      </c>
      <c r="C44" s="136" t="str">
        <f>Uzun!D10</f>
        <v>01,01,2000</v>
      </c>
      <c r="D44" s="140" t="str">
        <f>Uzun!E10</f>
        <v>NURSENA ŞENGÖZ</v>
      </c>
      <c r="E44" s="140" t="str">
        <f>Uzun!F10</f>
        <v>İZMİR-KARŞIYAKA SELÇUK YAŞAR O.O.</v>
      </c>
      <c r="F44" s="180">
        <f>Uzun!K10</f>
        <v>489</v>
      </c>
      <c r="G44" s="138">
        <f>Uzun!A10</f>
        <v>3</v>
      </c>
      <c r="H44" s="137" t="s">
        <v>46</v>
      </c>
      <c r="I44" s="143"/>
      <c r="J44" s="137" t="str">
        <f>'YARIŞMA BİLGİLERİ'!$F$21</f>
        <v>Yıldız Kızlar</v>
      </c>
      <c r="K44" s="140" t="str">
        <f t="shared" si="2"/>
        <v>İzmir-2013-14 Öğretim Yılı Okullararası Puanlı  Atletizm Türkiye Birinciliği Yarışmaları</v>
      </c>
      <c r="L44" s="141" t="str">
        <f>Uzun!J$4</f>
        <v>31 Mayıs 2014 18.00</v>
      </c>
      <c r="M44" s="141" t="s">
        <v>521</v>
      </c>
    </row>
    <row r="45" spans="1:13" s="133" customFormat="1" ht="26.25" customHeight="1">
      <c r="A45" s="135">
        <v>86</v>
      </c>
      <c r="B45" s="145" t="s">
        <v>46</v>
      </c>
      <c r="C45" s="136">
        <f>Uzun!D11</f>
        <v>36896</v>
      </c>
      <c r="D45" s="140" t="str">
        <f>Uzun!E11</f>
        <v>GİZEM AKGÖZ (F)</v>
      </c>
      <c r="E45" s="140" t="str">
        <f>Uzun!F11</f>
        <v>75. YIL ORTAOKULU</v>
      </c>
      <c r="F45" s="180">
        <f>Uzun!K11</f>
        <v>489</v>
      </c>
      <c r="G45" s="138">
        <f>Uzun!A11</f>
        <v>4</v>
      </c>
      <c r="H45" s="137" t="s">
        <v>46</v>
      </c>
      <c r="I45" s="143"/>
      <c r="J45" s="137" t="str">
        <f>'YARIŞMA BİLGİLERİ'!$F$21</f>
        <v>Yıldız Kızlar</v>
      </c>
      <c r="K45" s="140" t="str">
        <f t="shared" si="2"/>
        <v>İzmir-2013-14 Öğretim Yılı Okullararası Puanlı  Atletizm Türkiye Birinciliği Yarışmaları</v>
      </c>
      <c r="L45" s="141" t="str">
        <f>Uzun!J$4</f>
        <v>31 Mayıs 2014 18.00</v>
      </c>
      <c r="M45" s="141" t="s">
        <v>521</v>
      </c>
    </row>
    <row r="46" spans="1:13" s="133" customFormat="1" ht="26.25" customHeight="1">
      <c r="A46" s="135">
        <v>87</v>
      </c>
      <c r="B46" s="145" t="s">
        <v>46</v>
      </c>
      <c r="C46" s="136">
        <f>Uzun!D12</f>
        <v>36581</v>
      </c>
      <c r="D46" s="140" t="str">
        <f>Uzun!E12</f>
        <v>NEFİSE KARATAY (F)</v>
      </c>
      <c r="E46" s="140" t="str">
        <f>Uzun!F12</f>
        <v>BATI ANADOLU ÇİMENTO ORTAOKULU</v>
      </c>
      <c r="F46" s="180">
        <f>Uzun!K12</f>
        <v>488</v>
      </c>
      <c r="G46" s="138">
        <f>Uzun!A12</f>
        <v>5</v>
      </c>
      <c r="H46" s="137" t="s">
        <v>46</v>
      </c>
      <c r="I46" s="143"/>
      <c r="J46" s="137" t="str">
        <f>'YARIŞMA BİLGİLERİ'!$F$21</f>
        <v>Yıldız Kızlar</v>
      </c>
      <c r="K46" s="140" t="str">
        <f t="shared" si="2"/>
        <v>İzmir-2013-14 Öğretim Yılı Okullararası Puanlı  Atletizm Türkiye Birinciliği Yarışmaları</v>
      </c>
      <c r="L46" s="141" t="str">
        <f>Uzun!J$4</f>
        <v>31 Mayıs 2014 18.00</v>
      </c>
      <c r="M46" s="141" t="s">
        <v>521</v>
      </c>
    </row>
    <row r="47" spans="1:13" s="133" customFormat="1" ht="26.25" customHeight="1">
      <c r="A47" s="135">
        <v>88</v>
      </c>
      <c r="B47" s="145" t="s">
        <v>46</v>
      </c>
      <c r="C47" s="136">
        <f>Uzun!D13</f>
        <v>36794</v>
      </c>
      <c r="D47" s="140" t="str">
        <f>Uzun!E13</f>
        <v>ŞEVVAL AYAZ (F)</v>
      </c>
      <c r="E47" s="140" t="str">
        <f>Uzun!F13</f>
        <v>ÇAĞDAŞKENT İLKÖĞRETİMOKULU</v>
      </c>
      <c r="F47" s="180">
        <f>Uzun!K13</f>
        <v>482</v>
      </c>
      <c r="G47" s="138">
        <f>Uzun!A13</f>
        <v>6</v>
      </c>
      <c r="H47" s="137" t="s">
        <v>46</v>
      </c>
      <c r="I47" s="143"/>
      <c r="J47" s="137" t="str">
        <f>'YARIŞMA BİLGİLERİ'!$F$21</f>
        <v>Yıldız Kızlar</v>
      </c>
      <c r="K47" s="140" t="str">
        <f t="shared" si="2"/>
        <v>İzmir-2013-14 Öğretim Yılı Okullararası Puanlı  Atletizm Türkiye Birinciliği Yarışmaları</v>
      </c>
      <c r="L47" s="141" t="str">
        <f>Uzun!J$4</f>
        <v>31 Mayıs 2014 18.00</v>
      </c>
      <c r="M47" s="141" t="s">
        <v>521</v>
      </c>
    </row>
    <row r="48" spans="1:13" s="133" customFormat="1" ht="26.25" customHeight="1">
      <c r="A48" s="135">
        <v>89</v>
      </c>
      <c r="B48" s="145" t="s">
        <v>46</v>
      </c>
      <c r="C48" s="136">
        <f>Uzun!D14</f>
        <v>36709</v>
      </c>
      <c r="D48" s="140" t="str">
        <f>Uzun!E14</f>
        <v>İLKAY TOPARLAR (F)</v>
      </c>
      <c r="E48" s="140" t="str">
        <f>Uzun!F14</f>
        <v>FATİH SULTAN MEHMET ORTAOKULU</v>
      </c>
      <c r="F48" s="180">
        <f>Uzun!K14</f>
        <v>479</v>
      </c>
      <c r="G48" s="138">
        <f>Uzun!A14</f>
        <v>7</v>
      </c>
      <c r="H48" s="137" t="s">
        <v>46</v>
      </c>
      <c r="I48" s="143"/>
      <c r="J48" s="137" t="str">
        <f>'YARIŞMA BİLGİLERİ'!$F$21</f>
        <v>Yıldız Kızlar</v>
      </c>
      <c r="K48" s="140" t="str">
        <f t="shared" si="2"/>
        <v>İzmir-2013-14 Öğretim Yılı Okullararası Puanlı  Atletizm Türkiye Birinciliği Yarışmaları</v>
      </c>
      <c r="L48" s="141" t="str">
        <f>Uzun!J$4</f>
        <v>31 Mayıs 2014 18.00</v>
      </c>
      <c r="M48" s="141" t="s">
        <v>521</v>
      </c>
    </row>
    <row r="49" spans="1:13" s="133" customFormat="1" ht="26.25" customHeight="1">
      <c r="A49" s="135">
        <v>90</v>
      </c>
      <c r="B49" s="145" t="s">
        <v>46</v>
      </c>
      <c r="C49" s="136">
        <f>Uzun!D15</f>
        <v>37062</v>
      </c>
      <c r="D49" s="140" t="str">
        <f>Uzun!E15</f>
        <v>MELİS ÇELİKTEN</v>
      </c>
      <c r="E49" s="140" t="str">
        <f>Uzun!F15</f>
        <v>MUĞLA  DALAMAN CUMHURİYET O.O.</v>
      </c>
      <c r="F49" s="180">
        <f>Uzun!K15</f>
        <v>468</v>
      </c>
      <c r="G49" s="138">
        <f>Uzun!A15</f>
        <v>8</v>
      </c>
      <c r="H49" s="137" t="s">
        <v>46</v>
      </c>
      <c r="I49" s="143"/>
      <c r="J49" s="137" t="str">
        <f>'YARIŞMA BİLGİLERİ'!$F$21</f>
        <v>Yıldız Kızlar</v>
      </c>
      <c r="K49" s="140" t="str">
        <f t="shared" si="2"/>
        <v>İzmir-2013-14 Öğretim Yılı Okullararası Puanlı  Atletizm Türkiye Birinciliği Yarışmaları</v>
      </c>
      <c r="L49" s="141" t="str">
        <f>Uzun!J$4</f>
        <v>31 Mayıs 2014 18.00</v>
      </c>
      <c r="M49" s="141" t="s">
        <v>521</v>
      </c>
    </row>
    <row r="50" spans="1:13" s="133" customFormat="1" ht="26.25" customHeight="1">
      <c r="A50" s="135">
        <v>91</v>
      </c>
      <c r="B50" s="145" t="s">
        <v>46</v>
      </c>
      <c r="C50" s="136">
        <f>Uzun!D16</f>
        <v>36702</v>
      </c>
      <c r="D50" s="140" t="str">
        <f>Uzun!E16</f>
        <v>ESRA BARAN</v>
      </c>
      <c r="E50" s="140" t="str">
        <f>Uzun!F16</f>
        <v>ADANA DERVİŞLER ORTAOKULU</v>
      </c>
      <c r="F50" s="180">
        <f>Uzun!K16</f>
        <v>465</v>
      </c>
      <c r="G50" s="138">
        <f>Uzun!A16</f>
        <v>9</v>
      </c>
      <c r="H50" s="137" t="s">
        <v>46</v>
      </c>
      <c r="I50" s="143"/>
      <c r="J50" s="137" t="str">
        <f>'YARIŞMA BİLGİLERİ'!$F$21</f>
        <v>Yıldız Kızlar</v>
      </c>
      <c r="K50" s="140" t="str">
        <f t="shared" si="2"/>
        <v>İzmir-2013-14 Öğretim Yılı Okullararası Puanlı  Atletizm Türkiye Birinciliği Yarışmaları</v>
      </c>
      <c r="L50" s="141" t="str">
        <f>Uzun!J$4</f>
        <v>31 Mayıs 2014 18.00</v>
      </c>
      <c r="M50" s="141" t="s">
        <v>521</v>
      </c>
    </row>
    <row r="51" spans="1:13" s="133" customFormat="1" ht="26.25" customHeight="1">
      <c r="A51" s="135">
        <v>92</v>
      </c>
      <c r="B51" s="145" t="s">
        <v>46</v>
      </c>
      <c r="C51" s="136">
        <f>Uzun!D17</f>
        <v>36853</v>
      </c>
      <c r="D51" s="140" t="str">
        <f>Uzun!E17</f>
        <v>MELİKE MALKOÇ (F)</v>
      </c>
      <c r="E51" s="140" t="str">
        <f>Uzun!F17</f>
        <v>YAYLA ORTAOKULU</v>
      </c>
      <c r="F51" s="180">
        <f>Uzun!K17</f>
        <v>465</v>
      </c>
      <c r="G51" s="138">
        <f>Uzun!A17</f>
        <v>10</v>
      </c>
      <c r="H51" s="137" t="s">
        <v>46</v>
      </c>
      <c r="I51" s="143"/>
      <c r="J51" s="137" t="str">
        <f>'YARIŞMA BİLGİLERİ'!$F$21</f>
        <v>Yıldız Kızlar</v>
      </c>
      <c r="K51" s="140" t="str">
        <f t="shared" si="2"/>
        <v>İzmir-2013-14 Öğretim Yılı Okullararası Puanlı  Atletizm Türkiye Birinciliği Yarışmaları</v>
      </c>
      <c r="L51" s="141" t="str">
        <f>Uzun!J$4</f>
        <v>31 Mayıs 2014 18.00</v>
      </c>
      <c r="M51" s="141" t="s">
        <v>521</v>
      </c>
    </row>
    <row r="52" spans="1:13" s="133" customFormat="1" ht="26.25" customHeight="1">
      <c r="A52" s="135">
        <v>93</v>
      </c>
      <c r="B52" s="145" t="s">
        <v>46</v>
      </c>
      <c r="C52" s="136">
        <f>Uzun!D18</f>
        <v>36916</v>
      </c>
      <c r="D52" s="140" t="str">
        <f>Uzun!E18</f>
        <v>ALMİNA MALKOÇ (F)</v>
      </c>
      <c r="E52" s="140" t="str">
        <f>Uzun!F18</f>
        <v>ÇORLU ORTAOKULU</v>
      </c>
      <c r="F52" s="180">
        <f>Uzun!K18</f>
        <v>465</v>
      </c>
      <c r="G52" s="138">
        <f>Uzun!A18</f>
        <v>11</v>
      </c>
      <c r="H52" s="137" t="s">
        <v>46</v>
      </c>
      <c r="I52" s="143"/>
      <c r="J52" s="137" t="str">
        <f>'YARIŞMA BİLGİLERİ'!$F$21</f>
        <v>Yıldız Kızlar</v>
      </c>
      <c r="K52" s="140" t="str">
        <f t="shared" si="2"/>
        <v>İzmir-2013-14 Öğretim Yılı Okullararası Puanlı  Atletizm Türkiye Birinciliği Yarışmaları</v>
      </c>
      <c r="L52" s="141" t="str">
        <f>Uzun!J$4</f>
        <v>31 Mayıs 2014 18.00</v>
      </c>
      <c r="M52" s="141" t="s">
        <v>521</v>
      </c>
    </row>
    <row r="53" spans="1:13" s="133" customFormat="1" ht="26.25" customHeight="1">
      <c r="A53" s="135">
        <v>94</v>
      </c>
      <c r="B53" s="145" t="s">
        <v>46</v>
      </c>
      <c r="C53" s="136">
        <f>Uzun!D19</f>
        <v>37166</v>
      </c>
      <c r="D53" s="140" t="str">
        <f>Uzun!E19</f>
        <v>Dilara KÜÇÜK</v>
      </c>
      <c r="E53" s="140" t="str">
        <f>Uzun!F19</f>
        <v>Giresun Eynesil Şht.Şahin Abanoz Orta Okulu</v>
      </c>
      <c r="F53" s="180">
        <f>Uzun!K19</f>
        <v>462</v>
      </c>
      <c r="G53" s="138">
        <f>Uzun!A19</f>
        <v>12</v>
      </c>
      <c r="H53" s="137" t="s">
        <v>46</v>
      </c>
      <c r="I53" s="143"/>
      <c r="J53" s="137" t="str">
        <f>'YARIŞMA BİLGİLERİ'!$F$21</f>
        <v>Yıldız Kızlar</v>
      </c>
      <c r="K53" s="140" t="str">
        <f t="shared" si="2"/>
        <v>İzmir-2013-14 Öğretim Yılı Okullararası Puanlı  Atletizm Türkiye Birinciliği Yarışmaları</v>
      </c>
      <c r="L53" s="141" t="str">
        <f>Uzun!J$4</f>
        <v>31 Mayıs 2014 18.00</v>
      </c>
      <c r="M53" s="141" t="s">
        <v>521</v>
      </c>
    </row>
    <row r="54" spans="1:13" s="133" customFormat="1" ht="26.25" customHeight="1">
      <c r="A54" s="135">
        <v>95</v>
      </c>
      <c r="B54" s="145" t="s">
        <v>46</v>
      </c>
      <c r="C54" s="136">
        <f>Uzun!D20</f>
        <v>36536</v>
      </c>
      <c r="D54" s="140" t="str">
        <f>Uzun!E20</f>
        <v>MİLENAY GÜNSOY</v>
      </c>
      <c r="E54" s="140" t="str">
        <f>Uzun!F20</f>
        <v>KKTC YAKINDOĞU KOLEJİ</v>
      </c>
      <c r="F54" s="180">
        <f>Uzun!K20</f>
        <v>462</v>
      </c>
      <c r="G54" s="138">
        <f>Uzun!A20</f>
        <v>13</v>
      </c>
      <c r="H54" s="137" t="s">
        <v>46</v>
      </c>
      <c r="I54" s="143"/>
      <c r="J54" s="137" t="str">
        <f>'YARIŞMA BİLGİLERİ'!$F$21</f>
        <v>Yıldız Kızlar</v>
      </c>
      <c r="K54" s="140" t="str">
        <f t="shared" si="2"/>
        <v>İzmir-2013-14 Öğretim Yılı Okullararası Puanlı  Atletizm Türkiye Birinciliği Yarışmaları</v>
      </c>
      <c r="L54" s="141" t="str">
        <f>Uzun!J$4</f>
        <v>31 Mayıs 2014 18.00</v>
      </c>
      <c r="M54" s="141" t="s">
        <v>521</v>
      </c>
    </row>
    <row r="55" spans="1:13" s="133" customFormat="1" ht="26.25" customHeight="1">
      <c r="A55" s="135">
        <v>96</v>
      </c>
      <c r="B55" s="145" t="s">
        <v>46</v>
      </c>
      <c r="C55" s="136">
        <f>Uzun!D21</f>
        <v>37026</v>
      </c>
      <c r="D55" s="140" t="str">
        <f>Uzun!E21</f>
        <v>İ.ZEHRA KARABABA</v>
      </c>
      <c r="E55" s="140" t="str">
        <f>Uzun!F21</f>
        <v>İSTANBUL-PAŞABAHÇE O.O</v>
      </c>
      <c r="F55" s="180">
        <f>Uzun!K21</f>
        <v>455</v>
      </c>
      <c r="G55" s="138">
        <f>Uzun!A21</f>
        <v>14</v>
      </c>
      <c r="H55" s="137" t="s">
        <v>46</v>
      </c>
      <c r="I55" s="143"/>
      <c r="J55" s="137" t="str">
        <f>'YARIŞMA BİLGİLERİ'!$F$21</f>
        <v>Yıldız Kızlar</v>
      </c>
      <c r="K55" s="140" t="str">
        <f t="shared" si="2"/>
        <v>İzmir-2013-14 Öğretim Yılı Okullararası Puanlı  Atletizm Türkiye Birinciliği Yarışmaları</v>
      </c>
      <c r="L55" s="141" t="str">
        <f>Uzun!J$4</f>
        <v>31 Mayıs 2014 18.00</v>
      </c>
      <c r="M55" s="141" t="s">
        <v>521</v>
      </c>
    </row>
    <row r="56" spans="1:13" s="133" customFormat="1" ht="26.25" customHeight="1">
      <c r="A56" s="135">
        <v>97</v>
      </c>
      <c r="B56" s="145" t="s">
        <v>46</v>
      </c>
      <c r="C56" s="136">
        <f>Uzun!D22</f>
        <v>2000</v>
      </c>
      <c r="D56" s="140" t="str">
        <f>Uzun!E22</f>
        <v>HAVVANUR DEMİR</v>
      </c>
      <c r="E56" s="140" t="str">
        <f>Uzun!F22</f>
        <v>SAMSUN-CANİK TEVFİK İLERİ(KOCATEPE)O.OKULU</v>
      </c>
      <c r="F56" s="180">
        <f>Uzun!K22</f>
        <v>455</v>
      </c>
      <c r="G56" s="138">
        <f>Uzun!A22</f>
        <v>15</v>
      </c>
      <c r="H56" s="137" t="s">
        <v>46</v>
      </c>
      <c r="I56" s="143"/>
      <c r="J56" s="137" t="str">
        <f>'YARIŞMA BİLGİLERİ'!$F$21</f>
        <v>Yıldız Kızlar</v>
      </c>
      <c r="K56" s="140" t="str">
        <f t="shared" si="2"/>
        <v>İzmir-2013-14 Öğretim Yılı Okullararası Puanlı  Atletizm Türkiye Birinciliği Yarışmaları</v>
      </c>
      <c r="L56" s="141" t="str">
        <f>Uzun!J$4</f>
        <v>31 Mayıs 2014 18.00</v>
      </c>
      <c r="M56" s="141" t="s">
        <v>521</v>
      </c>
    </row>
    <row r="57" spans="1:13" s="133" customFormat="1" ht="26.25" customHeight="1">
      <c r="A57" s="135">
        <v>98</v>
      </c>
      <c r="B57" s="145" t="s">
        <v>46</v>
      </c>
      <c r="C57" s="136">
        <f>Uzun!D23</f>
        <v>36892</v>
      </c>
      <c r="D57" s="140" t="str">
        <f>Uzun!E23</f>
        <v>FADİME GÜL ŞEN</v>
      </c>
      <c r="E57" s="140" t="str">
        <f>Uzun!F23</f>
        <v>ESKİŞEHİR-ŞEHİT ALİ GAFFAR OKKAN ORTAOKULU</v>
      </c>
      <c r="F57" s="180">
        <f>Uzun!K23</f>
        <v>447</v>
      </c>
      <c r="G57" s="138">
        <f>Uzun!A23</f>
        <v>16</v>
      </c>
      <c r="H57" s="137" t="s">
        <v>46</v>
      </c>
      <c r="I57" s="143"/>
      <c r="J57" s="137" t="str">
        <f>'YARIŞMA BİLGİLERİ'!$F$21</f>
        <v>Yıldız Kızlar</v>
      </c>
      <c r="K57" s="140" t="str">
        <f t="shared" si="2"/>
        <v>İzmir-2013-14 Öğretim Yılı Okullararası Puanlı  Atletizm Türkiye Birinciliği Yarışmaları</v>
      </c>
      <c r="L57" s="141" t="str">
        <f>Uzun!J$4</f>
        <v>31 Mayıs 2014 18.00</v>
      </c>
      <c r="M57" s="141" t="s">
        <v>521</v>
      </c>
    </row>
    <row r="58" spans="1:13" s="133" customFormat="1" ht="26.25" customHeight="1">
      <c r="A58" s="135">
        <v>99</v>
      </c>
      <c r="B58" s="145" t="s">
        <v>46</v>
      </c>
      <c r="C58" s="136" t="str">
        <f>Uzun!D24</f>
        <v>01.01.2000-</v>
      </c>
      <c r="D58" s="140" t="str">
        <f>Uzun!E24</f>
        <v>CANSU SARI</v>
      </c>
      <c r="E58" s="140" t="str">
        <f>Uzun!F24</f>
        <v>BALIKESİR ERDEK 18 EYLÜL ORTAOKULU</v>
      </c>
      <c r="F58" s="180">
        <f>Uzun!K24</f>
        <v>439</v>
      </c>
      <c r="G58" s="138">
        <f>Uzun!A24</f>
        <v>17</v>
      </c>
      <c r="H58" s="137" t="s">
        <v>46</v>
      </c>
      <c r="I58" s="143"/>
      <c r="J58" s="137" t="str">
        <f>'YARIŞMA BİLGİLERİ'!$F$21</f>
        <v>Yıldız Kızlar</v>
      </c>
      <c r="K58" s="140" t="str">
        <f t="shared" si="2"/>
        <v>İzmir-2013-14 Öğretim Yılı Okullararası Puanlı  Atletizm Türkiye Birinciliği Yarışmaları</v>
      </c>
      <c r="L58" s="141" t="str">
        <f>Uzun!J$4</f>
        <v>31 Mayıs 2014 18.00</v>
      </c>
      <c r="M58" s="141" t="s">
        <v>521</v>
      </c>
    </row>
    <row r="59" spans="1:13" s="133" customFormat="1" ht="26.25" customHeight="1">
      <c r="A59" s="135">
        <v>100</v>
      </c>
      <c r="B59" s="145" t="s">
        <v>46</v>
      </c>
      <c r="C59" s="136">
        <f>Uzun!D25</f>
        <v>36557</v>
      </c>
      <c r="D59" s="140" t="str">
        <f>Uzun!E25</f>
        <v>KEZİBAN KARABULUT</v>
      </c>
      <c r="E59" s="140" t="str">
        <f>Uzun!F25</f>
        <v>SİVAS-YILDIZELİ ATATÜRK ORTAOKULU</v>
      </c>
      <c r="F59" s="180">
        <f>Uzun!K25</f>
        <v>439</v>
      </c>
      <c r="G59" s="138">
        <f>Uzun!A25</f>
        <v>18</v>
      </c>
      <c r="H59" s="137" t="s">
        <v>46</v>
      </c>
      <c r="I59" s="143"/>
      <c r="J59" s="137" t="str">
        <f>'YARIŞMA BİLGİLERİ'!$F$21</f>
        <v>Yıldız Kızlar</v>
      </c>
      <c r="K59" s="140" t="str">
        <f t="shared" ref="K59:K67" si="3">CONCATENATE(K$1,"-",A$1)</f>
        <v>İzmir-2013-14 Öğretim Yılı Okullararası Puanlı  Atletizm Türkiye Birinciliği Yarışmaları</v>
      </c>
      <c r="L59" s="141" t="str">
        <f>Uzun!J$4</f>
        <v>31 Mayıs 2014 18.00</v>
      </c>
      <c r="M59" s="141" t="s">
        <v>521</v>
      </c>
    </row>
    <row r="60" spans="1:13" s="133" customFormat="1" ht="26.25" customHeight="1">
      <c r="A60" s="135">
        <v>101</v>
      </c>
      <c r="B60" s="145" t="s">
        <v>46</v>
      </c>
      <c r="C60" s="136" t="str">
        <f>Uzun!D26</f>
        <v>03,05,2001</v>
      </c>
      <c r="D60" s="140" t="str">
        <f>Uzun!E26</f>
        <v>NAZİRE İNANLI</v>
      </c>
      <c r="E60" s="140" t="str">
        <f>Uzun!F26</f>
        <v>ELAZIĞ-MEZRE ORTAOKULU</v>
      </c>
      <c r="F60" s="180">
        <f>Uzun!K26</f>
        <v>437</v>
      </c>
      <c r="G60" s="138">
        <f>Uzun!A26</f>
        <v>19</v>
      </c>
      <c r="H60" s="137" t="s">
        <v>46</v>
      </c>
      <c r="I60" s="143"/>
      <c r="J60" s="137" t="str">
        <f>'YARIŞMA BİLGİLERİ'!$F$21</f>
        <v>Yıldız Kızlar</v>
      </c>
      <c r="K60" s="140" t="str">
        <f t="shared" si="3"/>
        <v>İzmir-2013-14 Öğretim Yılı Okullararası Puanlı  Atletizm Türkiye Birinciliği Yarışmaları</v>
      </c>
      <c r="L60" s="141" t="str">
        <f>Uzun!J$4</f>
        <v>31 Mayıs 2014 18.00</v>
      </c>
      <c r="M60" s="141" t="s">
        <v>521</v>
      </c>
    </row>
    <row r="61" spans="1:13" s="133" customFormat="1" ht="26.25" customHeight="1">
      <c r="A61" s="135">
        <v>102</v>
      </c>
      <c r="B61" s="145" t="s">
        <v>46</v>
      </c>
      <c r="C61" s="136">
        <f>Uzun!D27</f>
        <v>36896</v>
      </c>
      <c r="D61" s="140" t="str">
        <f>Uzun!E27</f>
        <v>YASEMİN ÇIRAK</v>
      </c>
      <c r="E61" s="140" t="str">
        <f>Uzun!F27</f>
        <v>ÇANKIRI-İSMET İNÖNÜ O.O.</v>
      </c>
      <c r="F61" s="180">
        <f>Uzun!K27</f>
        <v>409</v>
      </c>
      <c r="G61" s="138">
        <f>Uzun!A27</f>
        <v>20</v>
      </c>
      <c r="H61" s="137" t="s">
        <v>46</v>
      </c>
      <c r="I61" s="143"/>
      <c r="J61" s="137" t="str">
        <f>'YARIŞMA BİLGİLERİ'!$F$21</f>
        <v>Yıldız Kızlar</v>
      </c>
      <c r="K61" s="140" t="str">
        <f t="shared" si="3"/>
        <v>İzmir-2013-14 Öğretim Yılı Okullararası Puanlı  Atletizm Türkiye Birinciliği Yarışmaları</v>
      </c>
      <c r="L61" s="141" t="str">
        <f>Uzun!J$4</f>
        <v>31 Mayıs 2014 18.00</v>
      </c>
      <c r="M61" s="141" t="s">
        <v>521</v>
      </c>
    </row>
    <row r="62" spans="1:13" s="133" customFormat="1" ht="26.25" customHeight="1">
      <c r="A62" s="135">
        <v>103</v>
      </c>
      <c r="B62" s="145" t="s">
        <v>46</v>
      </c>
      <c r="C62" s="136">
        <f>Uzun!D28</f>
        <v>36759</v>
      </c>
      <c r="D62" s="140" t="str">
        <f>Uzun!E28</f>
        <v>TUĞBA YAĞIŞAN</v>
      </c>
      <c r="E62" s="140" t="str">
        <f>Uzun!F28</f>
        <v>İSTANBUL SULTANBEYLİ MEVLANA ORTA OKULU</v>
      </c>
      <c r="F62" s="180">
        <f>Uzun!K28</f>
        <v>401</v>
      </c>
      <c r="G62" s="138">
        <f>Uzun!A28</f>
        <v>21</v>
      </c>
      <c r="H62" s="137" t="s">
        <v>46</v>
      </c>
      <c r="I62" s="143"/>
      <c r="J62" s="137" t="str">
        <f>'YARIŞMA BİLGİLERİ'!$F$21</f>
        <v>Yıldız Kızlar</v>
      </c>
      <c r="K62" s="140" t="str">
        <f t="shared" si="3"/>
        <v>İzmir-2013-14 Öğretim Yılı Okullararası Puanlı  Atletizm Türkiye Birinciliği Yarışmaları</v>
      </c>
      <c r="L62" s="141" t="str">
        <f>Uzun!J$4</f>
        <v>31 Mayıs 2014 18.00</v>
      </c>
      <c r="M62" s="141" t="s">
        <v>521</v>
      </c>
    </row>
    <row r="63" spans="1:13" s="133" customFormat="1" ht="26.25" customHeight="1">
      <c r="A63" s="135">
        <v>104</v>
      </c>
      <c r="B63" s="145" t="s">
        <v>46</v>
      </c>
      <c r="C63" s="136">
        <f>Uzun!D29</f>
        <v>36933</v>
      </c>
      <c r="D63" s="140" t="str">
        <f>Uzun!E29</f>
        <v>BESTE GÜLLECİ</v>
      </c>
      <c r="E63" s="140" t="str">
        <f>Uzun!F29</f>
        <v>MERSİN- SİLİFKE ATATÜRK ORTA OKULU</v>
      </c>
      <c r="F63" s="180">
        <f>Uzun!K29</f>
        <v>389</v>
      </c>
      <c r="G63" s="138">
        <f>Uzun!A29</f>
        <v>22</v>
      </c>
      <c r="H63" s="137" t="s">
        <v>46</v>
      </c>
      <c r="I63" s="143"/>
      <c r="J63" s="137" t="str">
        <f>'YARIŞMA BİLGİLERİ'!$F$21</f>
        <v>Yıldız Kızlar</v>
      </c>
      <c r="K63" s="140" t="str">
        <f t="shared" si="3"/>
        <v>İzmir-2013-14 Öğretim Yılı Okullararası Puanlı  Atletizm Türkiye Birinciliği Yarışmaları</v>
      </c>
      <c r="L63" s="141" t="str">
        <f>Uzun!J$4</f>
        <v>31 Mayıs 2014 18.00</v>
      </c>
      <c r="M63" s="141" t="s">
        <v>521</v>
      </c>
    </row>
    <row r="64" spans="1:13" s="133" customFormat="1" ht="26.25" customHeight="1">
      <c r="A64" s="135">
        <v>105</v>
      </c>
      <c r="B64" s="145" t="s">
        <v>46</v>
      </c>
      <c r="C64" s="136">
        <f>Uzun!D30</f>
        <v>36595</v>
      </c>
      <c r="D64" s="140" t="str">
        <f>Uzun!E30</f>
        <v>HELİN KARACADAĞ</v>
      </c>
      <c r="E64" s="140" t="str">
        <f>Uzun!F30</f>
        <v>DİYARBAKIR YAHYA KEMAL BEYATLI İ.O</v>
      </c>
      <c r="F64" s="180">
        <f>Uzun!K30</f>
        <v>370</v>
      </c>
      <c r="G64" s="138">
        <f>Uzun!A30</f>
        <v>23</v>
      </c>
      <c r="H64" s="137" t="s">
        <v>46</v>
      </c>
      <c r="I64" s="143"/>
      <c r="J64" s="137" t="str">
        <f>'YARIŞMA BİLGİLERİ'!$F$21</f>
        <v>Yıldız Kızlar</v>
      </c>
      <c r="K64" s="140" t="str">
        <f t="shared" si="3"/>
        <v>İzmir-2013-14 Öğretim Yılı Okullararası Puanlı  Atletizm Türkiye Birinciliği Yarışmaları</v>
      </c>
      <c r="L64" s="141" t="str">
        <f>Uzun!J$4</f>
        <v>31 Mayıs 2014 18.00</v>
      </c>
      <c r="M64" s="141" t="s">
        <v>521</v>
      </c>
    </row>
    <row r="65" spans="1:13" s="133" customFormat="1" ht="26.25" customHeight="1">
      <c r="A65" s="135">
        <v>106</v>
      </c>
      <c r="B65" s="145" t="s">
        <v>46</v>
      </c>
      <c r="C65" s="136" t="str">
        <f>Uzun!D31</f>
        <v/>
      </c>
      <c r="D65" s="140" t="str">
        <f>Uzun!E31</f>
        <v/>
      </c>
      <c r="E65" s="140" t="str">
        <f>Uzun!F31</f>
        <v/>
      </c>
      <c r="F65" s="180" t="str">
        <f>Uzun!K31</f>
        <v/>
      </c>
      <c r="G65" s="138">
        <f>Uzun!A31</f>
        <v>0</v>
      </c>
      <c r="H65" s="137" t="s">
        <v>46</v>
      </c>
      <c r="I65" s="143"/>
      <c r="J65" s="137" t="str">
        <f>'YARIŞMA BİLGİLERİ'!$F$21</f>
        <v>Yıldız Kızlar</v>
      </c>
      <c r="K65" s="140" t="str">
        <f t="shared" si="3"/>
        <v>İzmir-2013-14 Öğretim Yılı Okullararası Puanlı  Atletizm Türkiye Birinciliği Yarışmaları</v>
      </c>
      <c r="L65" s="141" t="str">
        <f>Uzun!J$4</f>
        <v>31 Mayıs 2014 18.00</v>
      </c>
      <c r="M65" s="141" t="s">
        <v>521</v>
      </c>
    </row>
    <row r="66" spans="1:13" s="133" customFormat="1" ht="26.25" customHeight="1">
      <c r="A66" s="135">
        <v>107</v>
      </c>
      <c r="B66" s="145" t="s">
        <v>46</v>
      </c>
      <c r="C66" s="136" t="str">
        <f>Uzun!D32</f>
        <v/>
      </c>
      <c r="D66" s="140" t="str">
        <f>Uzun!E32</f>
        <v/>
      </c>
      <c r="E66" s="140" t="str">
        <f>Uzun!F32</f>
        <v/>
      </c>
      <c r="F66" s="180" t="str">
        <f>Uzun!K32</f>
        <v/>
      </c>
      <c r="G66" s="138">
        <f>Uzun!A32</f>
        <v>0</v>
      </c>
      <c r="H66" s="137" t="s">
        <v>46</v>
      </c>
      <c r="I66" s="143"/>
      <c r="J66" s="137" t="str">
        <f>'YARIŞMA BİLGİLERİ'!$F$21</f>
        <v>Yıldız Kızlar</v>
      </c>
      <c r="K66" s="140" t="str">
        <f t="shared" si="3"/>
        <v>İzmir-2013-14 Öğretim Yılı Okullararası Puanlı  Atletizm Türkiye Birinciliği Yarışmaları</v>
      </c>
      <c r="L66" s="141" t="str">
        <f>Uzun!J$4</f>
        <v>31 Mayıs 2014 18.00</v>
      </c>
      <c r="M66" s="141" t="s">
        <v>521</v>
      </c>
    </row>
    <row r="67" spans="1:13" s="133" customFormat="1" ht="26.25" customHeight="1">
      <c r="A67" s="135">
        <v>108</v>
      </c>
      <c r="B67" s="145" t="s">
        <v>46</v>
      </c>
      <c r="C67" s="136" t="str">
        <f>Uzun!D33</f>
        <v/>
      </c>
      <c r="D67" s="140" t="str">
        <f>Uzun!E33</f>
        <v/>
      </c>
      <c r="E67" s="140" t="str">
        <f>Uzun!F33</f>
        <v/>
      </c>
      <c r="F67" s="180" t="str">
        <f>Uzun!K33</f>
        <v/>
      </c>
      <c r="G67" s="138">
        <f>Uzun!A33</f>
        <v>0</v>
      </c>
      <c r="H67" s="137" t="s">
        <v>46</v>
      </c>
      <c r="I67" s="143"/>
      <c r="J67" s="137" t="str">
        <f>'YARIŞMA BİLGİLERİ'!$F$21</f>
        <v>Yıldız Kızlar</v>
      </c>
      <c r="K67" s="140" t="str">
        <f t="shared" si="3"/>
        <v>İzmir-2013-14 Öğretim Yılı Okullararası Puanlı  Atletizm Türkiye Birinciliği Yarışmaları</v>
      </c>
      <c r="L67" s="141" t="str">
        <f>Uzun!J$4</f>
        <v>31 Mayıs 2014 18.00</v>
      </c>
      <c r="M67" s="141" t="s">
        <v>521</v>
      </c>
    </row>
    <row r="68" spans="1:13" s="133" customFormat="1" ht="26.25" customHeight="1">
      <c r="A68" s="135">
        <v>109</v>
      </c>
      <c r="B68" s="145" t="s">
        <v>46</v>
      </c>
      <c r="C68" s="136" t="str">
        <f>Uzun!D34</f>
        <v/>
      </c>
      <c r="D68" s="140" t="str">
        <f>Uzun!E34</f>
        <v/>
      </c>
      <c r="E68" s="140" t="str">
        <f>Uzun!F34</f>
        <v/>
      </c>
      <c r="F68" s="180" t="str">
        <f>Uzun!K34</f>
        <v/>
      </c>
      <c r="G68" s="138">
        <f>Uzun!A34</f>
        <v>0</v>
      </c>
      <c r="H68" s="137" t="s">
        <v>46</v>
      </c>
      <c r="I68" s="143"/>
      <c r="J68" s="137" t="str">
        <f>'YARIŞMA BİLGİLERİ'!$F$21</f>
        <v>Yıldız Kızlar</v>
      </c>
      <c r="K68" s="140" t="str">
        <f t="shared" ref="K68:K74" si="4">CONCATENATE(K$1,"-",A$1)</f>
        <v>İzmir-2013-14 Öğretim Yılı Okullararası Puanlı  Atletizm Türkiye Birinciliği Yarışmaları</v>
      </c>
      <c r="L68" s="141" t="str">
        <f>Uzun!J$4</f>
        <v>31 Mayıs 2014 18.00</v>
      </c>
      <c r="M68" s="141" t="s">
        <v>521</v>
      </c>
    </row>
    <row r="69" spans="1:13" s="133" customFormat="1" ht="26.25" customHeight="1">
      <c r="A69" s="135">
        <v>110</v>
      </c>
      <c r="B69" s="145" t="s">
        <v>46</v>
      </c>
      <c r="C69" s="136" t="str">
        <f>Uzun!D35</f>
        <v/>
      </c>
      <c r="D69" s="140" t="str">
        <f>Uzun!E35</f>
        <v/>
      </c>
      <c r="E69" s="140" t="str">
        <f>Uzun!F35</f>
        <v/>
      </c>
      <c r="F69" s="180" t="str">
        <f>Uzun!K35</f>
        <v/>
      </c>
      <c r="G69" s="138">
        <f>Uzun!A35</f>
        <v>0</v>
      </c>
      <c r="H69" s="137" t="s">
        <v>46</v>
      </c>
      <c r="I69" s="143"/>
      <c r="J69" s="137" t="str">
        <f>'YARIŞMA BİLGİLERİ'!$F$21</f>
        <v>Yıldız Kızlar</v>
      </c>
      <c r="K69" s="140" t="str">
        <f t="shared" si="4"/>
        <v>İzmir-2013-14 Öğretim Yılı Okullararası Puanlı  Atletizm Türkiye Birinciliği Yarışmaları</v>
      </c>
      <c r="L69" s="141" t="str">
        <f>Uzun!J$4</f>
        <v>31 Mayıs 2014 18.00</v>
      </c>
      <c r="M69" s="141" t="s">
        <v>521</v>
      </c>
    </row>
    <row r="70" spans="1:13" s="133" customFormat="1" ht="26.25" customHeight="1">
      <c r="A70" s="135">
        <v>111</v>
      </c>
      <c r="B70" s="145" t="s">
        <v>46</v>
      </c>
      <c r="C70" s="136" t="str">
        <f>Uzun!D36</f>
        <v/>
      </c>
      <c r="D70" s="140" t="str">
        <f>Uzun!E36</f>
        <v/>
      </c>
      <c r="E70" s="140" t="str">
        <f>Uzun!F36</f>
        <v/>
      </c>
      <c r="F70" s="180" t="str">
        <f>Uzun!K36</f>
        <v/>
      </c>
      <c r="G70" s="138">
        <f>Uzun!A36</f>
        <v>0</v>
      </c>
      <c r="H70" s="137" t="s">
        <v>46</v>
      </c>
      <c r="I70" s="143"/>
      <c r="J70" s="137" t="str">
        <f>'YARIŞMA BİLGİLERİ'!$F$21</f>
        <v>Yıldız Kızlar</v>
      </c>
      <c r="K70" s="140" t="str">
        <f t="shared" si="4"/>
        <v>İzmir-2013-14 Öğretim Yılı Okullararası Puanlı  Atletizm Türkiye Birinciliği Yarışmaları</v>
      </c>
      <c r="L70" s="141" t="str">
        <f>Uzun!J$4</f>
        <v>31 Mayıs 2014 18.00</v>
      </c>
      <c r="M70" s="141" t="s">
        <v>521</v>
      </c>
    </row>
    <row r="71" spans="1:13" s="133" customFormat="1" ht="26.25" customHeight="1">
      <c r="A71" s="135">
        <v>112</v>
      </c>
      <c r="B71" s="145" t="s">
        <v>46</v>
      </c>
      <c r="C71" s="136" t="str">
        <f>Uzun!D37</f>
        <v/>
      </c>
      <c r="D71" s="140" t="str">
        <f>Uzun!E37</f>
        <v/>
      </c>
      <c r="E71" s="140" t="str">
        <f>Uzun!F37</f>
        <v/>
      </c>
      <c r="F71" s="180" t="str">
        <f>Uzun!K37</f>
        <v/>
      </c>
      <c r="G71" s="138">
        <f>Uzun!A37</f>
        <v>0</v>
      </c>
      <c r="H71" s="137" t="s">
        <v>46</v>
      </c>
      <c r="I71" s="143"/>
      <c r="J71" s="137" t="str">
        <f>'YARIŞMA BİLGİLERİ'!$F$21</f>
        <v>Yıldız Kızlar</v>
      </c>
      <c r="K71" s="140" t="str">
        <f t="shared" si="4"/>
        <v>İzmir-2013-14 Öğretim Yılı Okullararası Puanlı  Atletizm Türkiye Birinciliği Yarışmaları</v>
      </c>
      <c r="L71" s="141" t="str">
        <f>Uzun!J$4</f>
        <v>31 Mayıs 2014 18.00</v>
      </c>
      <c r="M71" s="141" t="s">
        <v>521</v>
      </c>
    </row>
    <row r="72" spans="1:13" s="133" customFormat="1" ht="26.25" customHeight="1">
      <c r="A72" s="135">
        <v>113</v>
      </c>
      <c r="B72" s="145" t="s">
        <v>46</v>
      </c>
      <c r="C72" s="136" t="str">
        <f>Uzun!D38</f>
        <v/>
      </c>
      <c r="D72" s="140" t="str">
        <f>Uzun!E38</f>
        <v/>
      </c>
      <c r="E72" s="140" t="str">
        <f>Uzun!F38</f>
        <v/>
      </c>
      <c r="F72" s="180" t="str">
        <f>Uzun!K38</f>
        <v/>
      </c>
      <c r="G72" s="138">
        <f>Uzun!A38</f>
        <v>0</v>
      </c>
      <c r="H72" s="137" t="s">
        <v>46</v>
      </c>
      <c r="I72" s="143"/>
      <c r="J72" s="137" t="str">
        <f>'YARIŞMA BİLGİLERİ'!$F$21</f>
        <v>Yıldız Kızlar</v>
      </c>
      <c r="K72" s="140" t="str">
        <f t="shared" si="4"/>
        <v>İzmir-2013-14 Öğretim Yılı Okullararası Puanlı  Atletizm Türkiye Birinciliği Yarışmaları</v>
      </c>
      <c r="L72" s="141" t="str">
        <f>Uzun!J$4</f>
        <v>31 Mayıs 2014 18.00</v>
      </c>
      <c r="M72" s="141" t="s">
        <v>521</v>
      </c>
    </row>
    <row r="73" spans="1:13" s="133" customFormat="1" ht="26.25" customHeight="1">
      <c r="A73" s="135">
        <v>114</v>
      </c>
      <c r="B73" s="145" t="s">
        <v>46</v>
      </c>
      <c r="C73" s="136" t="str">
        <f>Uzun!D39</f>
        <v/>
      </c>
      <c r="D73" s="140" t="str">
        <f>Uzun!E39</f>
        <v/>
      </c>
      <c r="E73" s="140" t="str">
        <f>Uzun!F39</f>
        <v/>
      </c>
      <c r="F73" s="180" t="str">
        <f>Uzun!K39</f>
        <v/>
      </c>
      <c r="G73" s="138">
        <f>Uzun!A39</f>
        <v>0</v>
      </c>
      <c r="H73" s="137" t="s">
        <v>46</v>
      </c>
      <c r="I73" s="143"/>
      <c r="J73" s="137" t="str">
        <f>'YARIŞMA BİLGİLERİ'!$F$21</f>
        <v>Yıldız Kızlar</v>
      </c>
      <c r="K73" s="140" t="str">
        <f t="shared" si="4"/>
        <v>İzmir-2013-14 Öğretim Yılı Okullararası Puanlı  Atletizm Türkiye Birinciliği Yarışmaları</v>
      </c>
      <c r="L73" s="141" t="str">
        <f>Uzun!J$4</f>
        <v>31 Mayıs 2014 18.00</v>
      </c>
      <c r="M73" s="141" t="s">
        <v>521</v>
      </c>
    </row>
    <row r="74" spans="1:13" s="133" customFormat="1" ht="26.25" customHeight="1">
      <c r="A74" s="135">
        <v>115</v>
      </c>
      <c r="B74" s="145" t="s">
        <v>46</v>
      </c>
      <c r="C74" s="136" t="str">
        <f>Uzun!D40</f>
        <v/>
      </c>
      <c r="D74" s="140" t="str">
        <f>Uzun!E40</f>
        <v/>
      </c>
      <c r="E74" s="140" t="str">
        <f>Uzun!F40</f>
        <v/>
      </c>
      <c r="F74" s="180" t="str">
        <f>Uzun!K40</f>
        <v/>
      </c>
      <c r="G74" s="138">
        <f>Uzun!A40</f>
        <v>0</v>
      </c>
      <c r="H74" s="137" t="s">
        <v>46</v>
      </c>
      <c r="I74" s="143"/>
      <c r="J74" s="137" t="str">
        <f>'YARIŞMA BİLGİLERİ'!$F$21</f>
        <v>Yıldız Kızlar</v>
      </c>
      <c r="K74" s="140" t="str">
        <f t="shared" si="4"/>
        <v>İzmir-2013-14 Öğretim Yılı Okullararası Puanlı  Atletizm Türkiye Birinciliği Yarışmaları</v>
      </c>
      <c r="L74" s="141" t="str">
        <f>Uzun!J$4</f>
        <v>31 Mayıs 2014 18.00</v>
      </c>
      <c r="M74" s="141" t="s">
        <v>521</v>
      </c>
    </row>
    <row r="75" spans="1:13" s="133" customFormat="1" ht="26.25" customHeight="1">
      <c r="A75" s="135">
        <v>123</v>
      </c>
      <c r="B75" s="145" t="s">
        <v>47</v>
      </c>
      <c r="C75" s="136" t="str">
        <f>Yüksek!D8</f>
        <v>07,02,2000</v>
      </c>
      <c r="D75" s="140" t="str">
        <f>Yüksek!E8</f>
        <v>RÜMEYSA ÖKDEM</v>
      </c>
      <c r="E75" s="140" t="str">
        <f>Yüksek!F8</f>
        <v>BURSA PANAYIR ORTAOKULU</v>
      </c>
      <c r="F75" s="180">
        <f>Yüksek!AM8</f>
        <v>161</v>
      </c>
      <c r="G75" s="138">
        <f>Yüksek!A8</f>
        <v>1</v>
      </c>
      <c r="H75" s="137" t="s">
        <v>47</v>
      </c>
      <c r="I75" s="143"/>
      <c r="J75" s="137" t="str">
        <f>'YARIŞMA BİLGİLERİ'!$F$21</f>
        <v>Yıldız Kızlar</v>
      </c>
      <c r="K75" s="140" t="str">
        <f>CONCATENATE(K$1,"-",A$1)</f>
        <v>İzmir-2013-14 Öğretim Yılı Okullararası Puanlı  Atletizm Türkiye Birinciliği Yarışmaları</v>
      </c>
      <c r="L75" s="141" t="e">
        <f>Yüksek!#REF!</f>
        <v>#REF!</v>
      </c>
      <c r="M75" s="141" t="s">
        <v>521</v>
      </c>
    </row>
    <row r="76" spans="1:13" s="133" customFormat="1" ht="26.25" customHeight="1">
      <c r="A76" s="135">
        <v>124</v>
      </c>
      <c r="B76" s="145" t="s">
        <v>47</v>
      </c>
      <c r="C76" s="136" t="str">
        <f>Yüksek!D9</f>
        <v>01,01,2000</v>
      </c>
      <c r="D76" s="140" t="str">
        <f>Yüksek!E9</f>
        <v>NURSENA ŞENGÖZ</v>
      </c>
      <c r="E76" s="140" t="str">
        <f>Yüksek!F9</f>
        <v>İZMİR-KARŞIYAKA SELÇUK YAŞAR O.O.</v>
      </c>
      <c r="F76" s="180">
        <f>Yüksek!AM9</f>
        <v>155</v>
      </c>
      <c r="G76" s="138">
        <f>Yüksek!A9</f>
        <v>2</v>
      </c>
      <c r="H76" s="137" t="s">
        <v>47</v>
      </c>
      <c r="I76" s="143"/>
      <c r="J76" s="137" t="str">
        <f>'YARIŞMA BİLGİLERİ'!$F$21</f>
        <v>Yıldız Kızlar</v>
      </c>
      <c r="K76" s="140" t="str">
        <f t="shared" ref="K76:K99" si="5">CONCATENATE(K$1,"-",A$1)</f>
        <v>İzmir-2013-14 Öğretim Yılı Okullararası Puanlı  Atletizm Türkiye Birinciliği Yarışmaları</v>
      </c>
      <c r="L76" s="141" t="e">
        <f>Yüksek!#REF!</f>
        <v>#REF!</v>
      </c>
      <c r="M76" s="141" t="s">
        <v>521</v>
      </c>
    </row>
    <row r="77" spans="1:13" s="133" customFormat="1" ht="26.25" customHeight="1">
      <c r="A77" s="135">
        <v>125</v>
      </c>
      <c r="B77" s="145" t="s">
        <v>47</v>
      </c>
      <c r="C77" s="136">
        <f>Yüksek!D10</f>
        <v>36623</v>
      </c>
      <c r="D77" s="140" t="str">
        <f>Yüksek!E10</f>
        <v>CEREN YILMAZ (F)</v>
      </c>
      <c r="E77" s="140" t="str">
        <f>Yüksek!F10</f>
        <v>HALIKENT ORTAOKULU</v>
      </c>
      <c r="F77" s="180">
        <f>Yüksek!AM10</f>
        <v>149</v>
      </c>
      <c r="G77" s="138">
        <f>Yüksek!A10</f>
        <v>3</v>
      </c>
      <c r="H77" s="137" t="s">
        <v>47</v>
      </c>
      <c r="I77" s="143"/>
      <c r="J77" s="137" t="str">
        <f>'YARIŞMA BİLGİLERİ'!$F$21</f>
        <v>Yıldız Kızlar</v>
      </c>
      <c r="K77" s="140" t="str">
        <f t="shared" si="5"/>
        <v>İzmir-2013-14 Öğretim Yılı Okullararası Puanlı  Atletizm Türkiye Birinciliği Yarışmaları</v>
      </c>
      <c r="L77" s="141" t="e">
        <f>Yüksek!#REF!</f>
        <v>#REF!</v>
      </c>
      <c r="M77" s="141" t="s">
        <v>521</v>
      </c>
    </row>
    <row r="78" spans="1:13" s="133" customFormat="1" ht="26.25" customHeight="1">
      <c r="A78" s="135">
        <v>126</v>
      </c>
      <c r="B78" s="145" t="s">
        <v>47</v>
      </c>
      <c r="C78" s="136">
        <f>Yüksek!D11</f>
        <v>36535</v>
      </c>
      <c r="D78" s="140" t="str">
        <f>Yüksek!E11</f>
        <v>ESRA KILIÇÇIOĞLU (F)</v>
      </c>
      <c r="E78" s="140" t="str">
        <f>Yüksek!F11</f>
        <v>İBRAHİM KARAOĞLANOĞLU ORTAOKULU</v>
      </c>
      <c r="F78" s="180">
        <f>Yüksek!AM11</f>
        <v>146</v>
      </c>
      <c r="G78" s="138">
        <f>Yüksek!A11</f>
        <v>4</v>
      </c>
      <c r="H78" s="137" t="s">
        <v>47</v>
      </c>
      <c r="I78" s="143"/>
      <c r="J78" s="137" t="str">
        <f>'YARIŞMA BİLGİLERİ'!$F$21</f>
        <v>Yıldız Kızlar</v>
      </c>
      <c r="K78" s="140" t="str">
        <f t="shared" si="5"/>
        <v>İzmir-2013-14 Öğretim Yılı Okullararası Puanlı  Atletizm Türkiye Birinciliği Yarışmaları</v>
      </c>
      <c r="L78" s="141" t="e">
        <f>Yüksek!#REF!</f>
        <v>#REF!</v>
      </c>
      <c r="M78" s="141" t="s">
        <v>521</v>
      </c>
    </row>
    <row r="79" spans="1:13" s="133" customFormat="1" ht="26.25" customHeight="1">
      <c r="A79" s="135">
        <v>127</v>
      </c>
      <c r="B79" s="145" t="s">
        <v>47</v>
      </c>
      <c r="C79" s="136">
        <f>Yüksek!D12</f>
        <v>36687</v>
      </c>
      <c r="D79" s="140" t="str">
        <f>Yüksek!E12</f>
        <v>EZGİ ARINDI (F)</v>
      </c>
      <c r="E79" s="140" t="str">
        <f>Yüksek!F12</f>
        <v>ŞİNASİ VE FİGEN BAYRAKTAR ORTAOKULU</v>
      </c>
      <c r="F79" s="180">
        <f>Yüksek!AM12</f>
        <v>146</v>
      </c>
      <c r="G79" s="138">
        <f>Yüksek!A12</f>
        <v>5</v>
      </c>
      <c r="H79" s="137" t="s">
        <v>47</v>
      </c>
      <c r="I79" s="143"/>
      <c r="J79" s="137" t="str">
        <f>'YARIŞMA BİLGİLERİ'!$F$21</f>
        <v>Yıldız Kızlar</v>
      </c>
      <c r="K79" s="140" t="str">
        <f t="shared" si="5"/>
        <v>İzmir-2013-14 Öğretim Yılı Okullararası Puanlı  Atletizm Türkiye Birinciliği Yarışmaları</v>
      </c>
      <c r="L79" s="141" t="e">
        <f>Yüksek!#REF!</f>
        <v>#REF!</v>
      </c>
      <c r="M79" s="141" t="s">
        <v>521</v>
      </c>
    </row>
    <row r="80" spans="1:13" s="133" customFormat="1" ht="26.25" customHeight="1">
      <c r="A80" s="135">
        <v>128</v>
      </c>
      <c r="B80" s="145" t="s">
        <v>47</v>
      </c>
      <c r="C80" s="136">
        <f>Yüksek!D13</f>
        <v>37026</v>
      </c>
      <c r="D80" s="140" t="str">
        <f>Yüksek!E13</f>
        <v>İ.ZEHRA KARABABA</v>
      </c>
      <c r="E80" s="140" t="str">
        <f>Yüksek!F13</f>
        <v>İSTANBUL-PAŞABAHÇE O.O</v>
      </c>
      <c r="F80" s="180">
        <f>Yüksek!AM13</f>
        <v>143</v>
      </c>
      <c r="G80" s="138">
        <f>Yüksek!A13</f>
        <v>6</v>
      </c>
      <c r="H80" s="137" t="s">
        <v>47</v>
      </c>
      <c r="I80" s="143"/>
      <c r="J80" s="137" t="str">
        <f>'YARIŞMA BİLGİLERİ'!$F$21</f>
        <v>Yıldız Kızlar</v>
      </c>
      <c r="K80" s="140" t="str">
        <f t="shared" si="5"/>
        <v>İzmir-2013-14 Öğretim Yılı Okullararası Puanlı  Atletizm Türkiye Birinciliği Yarışmaları</v>
      </c>
      <c r="L80" s="141" t="e">
        <f>Yüksek!#REF!</f>
        <v>#REF!</v>
      </c>
      <c r="M80" s="141" t="s">
        <v>521</v>
      </c>
    </row>
    <row r="81" spans="1:13" s="133" customFormat="1" ht="26.25" customHeight="1">
      <c r="A81" s="135">
        <v>129</v>
      </c>
      <c r="B81" s="145" t="s">
        <v>47</v>
      </c>
      <c r="C81" s="136">
        <f>Yüksek!D14</f>
        <v>37254</v>
      </c>
      <c r="D81" s="140" t="str">
        <f>Yüksek!E14</f>
        <v>MİSENGABU M. MBUYAMBA</v>
      </c>
      <c r="E81" s="140" t="str">
        <f>Yüksek!F14</f>
        <v>KKTC YAKINDOĞU KOLEJİ</v>
      </c>
      <c r="F81" s="180">
        <f>Yüksek!AM14</f>
        <v>143</v>
      </c>
      <c r="G81" s="138">
        <f>Yüksek!A14</f>
        <v>7</v>
      </c>
      <c r="H81" s="137" t="s">
        <v>47</v>
      </c>
      <c r="I81" s="143"/>
      <c r="J81" s="137" t="str">
        <f>'YARIŞMA BİLGİLERİ'!$F$21</f>
        <v>Yıldız Kızlar</v>
      </c>
      <c r="K81" s="140" t="str">
        <f t="shared" si="5"/>
        <v>İzmir-2013-14 Öğretim Yılı Okullararası Puanlı  Atletizm Türkiye Birinciliği Yarışmaları</v>
      </c>
      <c r="L81" s="141" t="e">
        <f>Yüksek!#REF!</f>
        <v>#REF!</v>
      </c>
      <c r="M81" s="141" t="s">
        <v>521</v>
      </c>
    </row>
    <row r="82" spans="1:13" s="133" customFormat="1" ht="26.25" customHeight="1">
      <c r="A82" s="135">
        <v>130</v>
      </c>
      <c r="B82" s="145" t="s">
        <v>47</v>
      </c>
      <c r="C82" s="136">
        <f>Yüksek!D15</f>
        <v>36892</v>
      </c>
      <c r="D82" s="140" t="str">
        <f>Yüksek!E15</f>
        <v>NAZLI DEMİRKILIÇ (F)</v>
      </c>
      <c r="E82" s="140" t="str">
        <f>Yüksek!F15</f>
        <v>MEHMET AKİF ERSOY ORTAOKULU</v>
      </c>
      <c r="F82" s="180">
        <f>Yüksek!AM15</f>
        <v>140</v>
      </c>
      <c r="G82" s="138">
        <f>Yüksek!A15</f>
        <v>8</v>
      </c>
      <c r="H82" s="137" t="s">
        <v>47</v>
      </c>
      <c r="I82" s="143"/>
      <c r="J82" s="137" t="str">
        <f>'YARIŞMA BİLGİLERİ'!$F$21</f>
        <v>Yıldız Kızlar</v>
      </c>
      <c r="K82" s="140" t="str">
        <f t="shared" si="5"/>
        <v>İzmir-2013-14 Öğretim Yılı Okullararası Puanlı  Atletizm Türkiye Birinciliği Yarışmaları</v>
      </c>
      <c r="L82" s="141" t="e">
        <f>Yüksek!#REF!</f>
        <v>#REF!</v>
      </c>
      <c r="M82" s="141" t="s">
        <v>521</v>
      </c>
    </row>
    <row r="83" spans="1:13" s="133" customFormat="1" ht="26.25" customHeight="1">
      <c r="A83" s="135">
        <v>131</v>
      </c>
      <c r="B83" s="145" t="s">
        <v>47</v>
      </c>
      <c r="C83" s="136">
        <f>Yüksek!D16</f>
        <v>36803</v>
      </c>
      <c r="D83" s="140" t="str">
        <f>Yüksek!E16</f>
        <v>SEDA PINAR</v>
      </c>
      <c r="E83" s="140" t="str">
        <f>Yüksek!F16</f>
        <v>ADANA DERVİŞLER ORTAOKULU</v>
      </c>
      <c r="F83" s="180">
        <f>Yüksek!AM16</f>
        <v>137</v>
      </c>
      <c r="G83" s="138">
        <f>Yüksek!A16</f>
        <v>9</v>
      </c>
      <c r="H83" s="137" t="s">
        <v>47</v>
      </c>
      <c r="I83" s="143"/>
      <c r="J83" s="137" t="str">
        <f>'YARIŞMA BİLGİLERİ'!$F$21</f>
        <v>Yıldız Kızlar</v>
      </c>
      <c r="K83" s="140" t="str">
        <f t="shared" si="5"/>
        <v>İzmir-2013-14 Öğretim Yılı Okullararası Puanlı  Atletizm Türkiye Birinciliği Yarışmaları</v>
      </c>
      <c r="L83" s="141" t="e">
        <f>Yüksek!#REF!</f>
        <v>#REF!</v>
      </c>
      <c r="M83" s="141" t="s">
        <v>521</v>
      </c>
    </row>
    <row r="84" spans="1:13" s="133" customFormat="1" ht="26.25" customHeight="1">
      <c r="A84" s="135">
        <v>132</v>
      </c>
      <c r="B84" s="145" t="s">
        <v>47</v>
      </c>
      <c r="C84" s="136">
        <f>Yüksek!D17</f>
        <v>36526</v>
      </c>
      <c r="D84" s="140" t="str">
        <f>Yüksek!E17</f>
        <v>MERVE AYHAN</v>
      </c>
      <c r="E84" s="140" t="str">
        <f>Yüksek!F17</f>
        <v>ESKİŞEHİR-ŞEHİT ALİ GAFFAR OKKAN ORTAOKULU</v>
      </c>
      <c r="F84" s="180">
        <f>Yüksek!AM17</f>
        <v>131</v>
      </c>
      <c r="G84" s="138">
        <f>Yüksek!A17</f>
        <v>10</v>
      </c>
      <c r="H84" s="137" t="s">
        <v>47</v>
      </c>
      <c r="I84" s="143"/>
      <c r="J84" s="137" t="str">
        <f>'YARIŞMA BİLGİLERİ'!$F$21</f>
        <v>Yıldız Kızlar</v>
      </c>
      <c r="K84" s="140" t="str">
        <f t="shared" si="5"/>
        <v>İzmir-2013-14 Öğretim Yılı Okullararası Puanlı  Atletizm Türkiye Birinciliği Yarışmaları</v>
      </c>
      <c r="L84" s="141" t="e">
        <f>Yüksek!#REF!</f>
        <v>#REF!</v>
      </c>
      <c r="M84" s="141" t="s">
        <v>521</v>
      </c>
    </row>
    <row r="85" spans="1:13" s="133" customFormat="1" ht="26.25" customHeight="1">
      <c r="A85" s="135">
        <v>133</v>
      </c>
      <c r="B85" s="145" t="s">
        <v>47</v>
      </c>
      <c r="C85" s="136" t="str">
        <f>Yüksek!D18</f>
        <v>03.06.2001-</v>
      </c>
      <c r="D85" s="140" t="str">
        <f>Yüksek!E18</f>
        <v>HİLAYDA ARSLAN</v>
      </c>
      <c r="E85" s="140" t="str">
        <f>Yüksek!F18</f>
        <v>BALIKESİR ERDEK 18 EYLÜL ORTAOKULU</v>
      </c>
      <c r="F85" s="180">
        <f>Yüksek!AM18</f>
        <v>128</v>
      </c>
      <c r="G85" s="138">
        <f>Yüksek!A18</f>
        <v>11</v>
      </c>
      <c r="H85" s="137" t="s">
        <v>47</v>
      </c>
      <c r="I85" s="143"/>
      <c r="J85" s="137" t="str">
        <f>'YARIŞMA BİLGİLERİ'!$F$21</f>
        <v>Yıldız Kızlar</v>
      </c>
      <c r="K85" s="140" t="str">
        <f t="shared" si="5"/>
        <v>İzmir-2013-14 Öğretim Yılı Okullararası Puanlı  Atletizm Türkiye Birinciliği Yarışmaları</v>
      </c>
      <c r="L85" s="141" t="e">
        <f>Yüksek!#REF!</f>
        <v>#REF!</v>
      </c>
      <c r="M85" s="141" t="s">
        <v>521</v>
      </c>
    </row>
    <row r="86" spans="1:13" s="133" customFormat="1" ht="26.25" customHeight="1">
      <c r="A86" s="135">
        <v>134</v>
      </c>
      <c r="B86" s="145" t="s">
        <v>47</v>
      </c>
      <c r="C86" s="136" t="str">
        <f>Yüksek!D19</f>
        <v>24,04,2000</v>
      </c>
      <c r="D86" s="140" t="str">
        <f>Yüksek!E19</f>
        <v>CANSU YILDIRIM</v>
      </c>
      <c r="E86" s="140" t="str">
        <f>Yüksek!F19</f>
        <v>ELAZIĞ-MEZRE ORTAOKULU</v>
      </c>
      <c r="F86" s="180">
        <f>Yüksek!AM19</f>
        <v>128</v>
      </c>
      <c r="G86" s="138">
        <f>Yüksek!A19</f>
        <v>12</v>
      </c>
      <c r="H86" s="137" t="s">
        <v>47</v>
      </c>
      <c r="I86" s="143"/>
      <c r="J86" s="137" t="str">
        <f>'YARIŞMA BİLGİLERİ'!$F$21</f>
        <v>Yıldız Kızlar</v>
      </c>
      <c r="K86" s="140" t="str">
        <f t="shared" si="5"/>
        <v>İzmir-2013-14 Öğretim Yılı Okullararası Puanlı  Atletizm Türkiye Birinciliği Yarışmaları</v>
      </c>
      <c r="L86" s="141" t="e">
        <f>Yüksek!#REF!</f>
        <v>#REF!</v>
      </c>
      <c r="M86" s="141" t="s">
        <v>521</v>
      </c>
    </row>
    <row r="87" spans="1:13" s="133" customFormat="1" ht="26.25" customHeight="1">
      <c r="A87" s="135">
        <v>135</v>
      </c>
      <c r="B87" s="145" t="s">
        <v>47</v>
      </c>
      <c r="C87" s="136">
        <f>Yüksek!D20</f>
        <v>36924</v>
      </c>
      <c r="D87" s="140" t="str">
        <f>Yüksek!E20</f>
        <v>MERYEM KOÇ</v>
      </c>
      <c r="E87" s="140" t="str">
        <f>Yüksek!F20</f>
        <v>ÇANKIRI-İSMET İNÖNÜ O.O.</v>
      </c>
      <c r="F87" s="180">
        <f>Yüksek!AM20</f>
        <v>125</v>
      </c>
      <c r="G87" s="138">
        <f>Yüksek!A20</f>
        <v>13</v>
      </c>
      <c r="H87" s="137" t="s">
        <v>47</v>
      </c>
      <c r="I87" s="143"/>
      <c r="J87" s="137" t="str">
        <f>'YARIŞMA BİLGİLERİ'!$F$21</f>
        <v>Yıldız Kızlar</v>
      </c>
      <c r="K87" s="140" t="str">
        <f t="shared" si="5"/>
        <v>İzmir-2013-14 Öğretim Yılı Okullararası Puanlı  Atletizm Türkiye Birinciliği Yarışmaları</v>
      </c>
      <c r="L87" s="141" t="e">
        <f>Yüksek!#REF!</f>
        <v>#REF!</v>
      </c>
      <c r="M87" s="141" t="s">
        <v>521</v>
      </c>
    </row>
    <row r="88" spans="1:13" s="133" customFormat="1" ht="26.25" customHeight="1">
      <c r="A88" s="135">
        <v>136</v>
      </c>
      <c r="B88" s="145" t="s">
        <v>47</v>
      </c>
      <c r="C88" s="136">
        <f>Yüksek!D21</f>
        <v>37154</v>
      </c>
      <c r="D88" s="140" t="str">
        <f>Yüksek!E21</f>
        <v>SILA SOYSÜLLÜ</v>
      </c>
      <c r="E88" s="140" t="str">
        <f>Yüksek!F21</f>
        <v>MUĞLA  DALAMAN CUMHURİYET O.O.</v>
      </c>
      <c r="F88" s="180">
        <f>Yüksek!AM21</f>
        <v>125</v>
      </c>
      <c r="G88" s="138">
        <f>Yüksek!A21</f>
        <v>14</v>
      </c>
      <c r="H88" s="137" t="s">
        <v>47</v>
      </c>
      <c r="I88" s="143"/>
      <c r="J88" s="137" t="str">
        <f>'YARIŞMA BİLGİLERİ'!$F$21</f>
        <v>Yıldız Kızlar</v>
      </c>
      <c r="K88" s="140" t="str">
        <f t="shared" si="5"/>
        <v>İzmir-2013-14 Öğretim Yılı Okullararası Puanlı  Atletizm Türkiye Birinciliği Yarışmaları</v>
      </c>
      <c r="L88" s="141" t="e">
        <f>Yüksek!#REF!</f>
        <v>#REF!</v>
      </c>
      <c r="M88" s="141" t="s">
        <v>521</v>
      </c>
    </row>
    <row r="89" spans="1:13" s="133" customFormat="1" ht="26.25" customHeight="1">
      <c r="A89" s="135">
        <v>137</v>
      </c>
      <c r="B89" s="145" t="s">
        <v>47</v>
      </c>
      <c r="C89" s="136">
        <f>Yüksek!D22</f>
        <v>36826</v>
      </c>
      <c r="D89" s="140" t="str">
        <f>Yüksek!E22</f>
        <v>BETÜL EKİCİ</v>
      </c>
      <c r="E89" s="140" t="str">
        <f>Yüksek!F22</f>
        <v>SİVAS-YILDIZELİ ATATÜRK ORTAOKULU</v>
      </c>
      <c r="F89" s="180">
        <f>Yüksek!AM22</f>
        <v>120</v>
      </c>
      <c r="G89" s="138">
        <f>Yüksek!A22</f>
        <v>15</v>
      </c>
      <c r="H89" s="137" t="s">
        <v>47</v>
      </c>
      <c r="I89" s="143"/>
      <c r="J89" s="137" t="str">
        <f>'YARIŞMA BİLGİLERİ'!$F$21</f>
        <v>Yıldız Kızlar</v>
      </c>
      <c r="K89" s="140" t="str">
        <f t="shared" si="5"/>
        <v>İzmir-2013-14 Öğretim Yılı Okullararası Puanlı  Atletizm Türkiye Birinciliği Yarışmaları</v>
      </c>
      <c r="L89" s="141" t="e">
        <f>Yüksek!#REF!</f>
        <v>#REF!</v>
      </c>
      <c r="M89" s="141" t="s">
        <v>521</v>
      </c>
    </row>
    <row r="90" spans="1:13" s="133" customFormat="1" ht="26.25" customHeight="1">
      <c r="A90" s="135">
        <v>138</v>
      </c>
      <c r="B90" s="145" t="s">
        <v>47</v>
      </c>
      <c r="C90" s="136">
        <f>Yüksek!D23</f>
        <v>36987</v>
      </c>
      <c r="D90" s="140" t="str">
        <f>Yüksek!E23</f>
        <v>GÜLCAN KARABULUT</v>
      </c>
      <c r="E90" s="140" t="str">
        <f>Yüksek!F23</f>
        <v>MERSİN- SİLİFKE ATATÜRK ORTA OKULU</v>
      </c>
      <c r="F90" s="180">
        <f>Yüksek!AM23</f>
        <v>120</v>
      </c>
      <c r="G90" s="138">
        <f>Yüksek!A23</f>
        <v>16</v>
      </c>
      <c r="H90" s="137" t="s">
        <v>47</v>
      </c>
      <c r="I90" s="143"/>
      <c r="J90" s="137" t="str">
        <f>'YARIŞMA BİLGİLERİ'!$F$21</f>
        <v>Yıldız Kızlar</v>
      </c>
      <c r="K90" s="140" t="str">
        <f t="shared" si="5"/>
        <v>İzmir-2013-14 Öğretim Yılı Okullararası Puanlı  Atletizm Türkiye Birinciliği Yarışmaları</v>
      </c>
      <c r="L90" s="141" t="e">
        <f>Yüksek!#REF!</f>
        <v>#REF!</v>
      </c>
      <c r="M90" s="141" t="s">
        <v>521</v>
      </c>
    </row>
    <row r="91" spans="1:13" s="133" customFormat="1" ht="26.25" customHeight="1">
      <c r="A91" s="135">
        <v>139</v>
      </c>
      <c r="B91" s="145" t="s">
        <v>47</v>
      </c>
      <c r="C91" s="136">
        <f>Yüksek!D24</f>
        <v>37014</v>
      </c>
      <c r="D91" s="140" t="str">
        <f>Yüksek!E24</f>
        <v>Merve Birsu TEMEL</v>
      </c>
      <c r="E91" s="140" t="str">
        <f>Yüksek!F24</f>
        <v>Giresun Eynesil Şht.Şahin Abanoz Orta Okulu</v>
      </c>
      <c r="F91" s="180">
        <f>Yüksek!AM24</f>
        <v>120</v>
      </c>
      <c r="G91" s="138">
        <f>Yüksek!A24</f>
        <v>17</v>
      </c>
      <c r="H91" s="137" t="s">
        <v>47</v>
      </c>
      <c r="I91" s="143"/>
      <c r="J91" s="137" t="str">
        <f>'YARIŞMA BİLGİLERİ'!$F$21</f>
        <v>Yıldız Kızlar</v>
      </c>
      <c r="K91" s="140" t="str">
        <f t="shared" si="5"/>
        <v>İzmir-2013-14 Öğretim Yılı Okullararası Puanlı  Atletizm Türkiye Birinciliği Yarışmaları</v>
      </c>
      <c r="L91" s="141" t="e">
        <f>Yüksek!#REF!</f>
        <v>#REF!</v>
      </c>
      <c r="M91" s="141" t="s">
        <v>521</v>
      </c>
    </row>
    <row r="92" spans="1:13" s="133" customFormat="1" ht="26.25" customHeight="1">
      <c r="A92" s="135">
        <v>140</v>
      </c>
      <c r="B92" s="145" t="s">
        <v>47</v>
      </c>
      <c r="C92" s="136">
        <f>Yüksek!D25</f>
        <v>37064</v>
      </c>
      <c r="D92" s="140" t="str">
        <f>Yüksek!E25</f>
        <v>TUBA AKALAN</v>
      </c>
      <c r="E92" s="140" t="str">
        <f>Yüksek!F25</f>
        <v>DİYARBAKIR YAHYA KEMAL BEYATLI İ.O</v>
      </c>
      <c r="F92" s="180">
        <f>Yüksek!AM25</f>
        <v>115</v>
      </c>
      <c r="G92" s="138">
        <f>Yüksek!A25</f>
        <v>18</v>
      </c>
      <c r="H92" s="137" t="s">
        <v>47</v>
      </c>
      <c r="I92" s="143"/>
      <c r="J92" s="137" t="str">
        <f>'YARIŞMA BİLGİLERİ'!$F$21</f>
        <v>Yıldız Kızlar</v>
      </c>
      <c r="K92" s="140" t="str">
        <f t="shared" si="5"/>
        <v>İzmir-2013-14 Öğretim Yılı Okullararası Puanlı  Atletizm Türkiye Birinciliği Yarışmaları</v>
      </c>
      <c r="L92" s="141" t="e">
        <f>Yüksek!#REF!</f>
        <v>#REF!</v>
      </c>
      <c r="M92" s="141" t="s">
        <v>521</v>
      </c>
    </row>
    <row r="93" spans="1:13" s="133" customFormat="1" ht="26.25" customHeight="1">
      <c r="A93" s="135">
        <v>141</v>
      </c>
      <c r="B93" s="145" t="s">
        <v>47</v>
      </c>
      <c r="C93" s="136">
        <f>Yüksek!D26</f>
        <v>36963</v>
      </c>
      <c r="D93" s="140" t="str">
        <f>Yüksek!E26</f>
        <v>PINAR ATUK</v>
      </c>
      <c r="E93" s="140" t="str">
        <f>Yüksek!F26</f>
        <v>İSTANBUL SULTANBEYLİ MEVLANA ORTA OKULU</v>
      </c>
      <c r="F93" s="180">
        <f>Yüksek!AM26</f>
        <v>115</v>
      </c>
      <c r="G93" s="138">
        <f>Yüksek!A26</f>
        <v>19</v>
      </c>
      <c r="H93" s="137" t="s">
        <v>47</v>
      </c>
      <c r="I93" s="143"/>
      <c r="J93" s="137" t="str">
        <f>'YARIŞMA BİLGİLERİ'!$F$21</f>
        <v>Yıldız Kızlar</v>
      </c>
      <c r="K93" s="140" t="str">
        <f t="shared" si="5"/>
        <v>İzmir-2013-14 Öğretim Yılı Okullararası Puanlı  Atletizm Türkiye Birinciliği Yarışmaları</v>
      </c>
      <c r="L93" s="141" t="e">
        <f>Yüksek!#REF!</f>
        <v>#REF!</v>
      </c>
      <c r="M93" s="141" t="s">
        <v>521</v>
      </c>
    </row>
    <row r="94" spans="1:13" s="133" customFormat="1" ht="26.25" customHeight="1">
      <c r="A94" s="135">
        <v>142</v>
      </c>
      <c r="B94" s="145" t="s">
        <v>47</v>
      </c>
      <c r="C94" s="136">
        <f>Yüksek!D27</f>
        <v>2001</v>
      </c>
      <c r="D94" s="140" t="str">
        <f>Yüksek!E27</f>
        <v>ECENUR GÜRE</v>
      </c>
      <c r="E94" s="140" t="str">
        <f>Yüksek!F27</f>
        <v>SAMSUN-CANİK TEVFİK İLERİ(KOCATEPE)O.OKULU</v>
      </c>
      <c r="F94" s="180">
        <f>Yüksek!AM27</f>
        <v>115</v>
      </c>
      <c r="G94" s="138">
        <f>Yüksek!A27</f>
        <v>20</v>
      </c>
      <c r="H94" s="137" t="s">
        <v>47</v>
      </c>
      <c r="I94" s="143"/>
      <c r="J94" s="137" t="str">
        <f>'YARIŞMA BİLGİLERİ'!$F$21</f>
        <v>Yıldız Kızlar</v>
      </c>
      <c r="K94" s="140" t="str">
        <f t="shared" si="5"/>
        <v>İzmir-2013-14 Öğretim Yılı Okullararası Puanlı  Atletizm Türkiye Birinciliği Yarışmaları</v>
      </c>
      <c r="L94" s="141" t="e">
        <f>Yüksek!#REF!</f>
        <v>#REF!</v>
      </c>
      <c r="M94" s="141" t="s">
        <v>521</v>
      </c>
    </row>
    <row r="95" spans="1:13" s="133" customFormat="1" ht="26.25" customHeight="1">
      <c r="A95" s="135">
        <v>143</v>
      </c>
      <c r="B95" s="145" t="s">
        <v>47</v>
      </c>
      <c r="C95" s="136">
        <f>Yüksek!D28</f>
        <v>36526</v>
      </c>
      <c r="D95" s="140" t="str">
        <f>Yüksek!E28</f>
        <v>SEDANUR ÇİMŞİT (F)</v>
      </c>
      <c r="E95" s="140" t="str">
        <f>Yüksek!F28</f>
        <v>KÜPÇÜLER ORTAOKULU</v>
      </c>
      <c r="F95" s="180" t="str">
        <f>Yüksek!AM28</f>
        <v>DNS</v>
      </c>
      <c r="G95" s="138" t="str">
        <f>Yüksek!A28</f>
        <v>-</v>
      </c>
      <c r="H95" s="137" t="s">
        <v>47</v>
      </c>
      <c r="I95" s="143"/>
      <c r="J95" s="137" t="str">
        <f>'YARIŞMA BİLGİLERİ'!$F$21</f>
        <v>Yıldız Kızlar</v>
      </c>
      <c r="K95" s="140" t="str">
        <f t="shared" si="5"/>
        <v>İzmir-2013-14 Öğretim Yılı Okullararası Puanlı  Atletizm Türkiye Birinciliği Yarışmaları</v>
      </c>
      <c r="L95" s="141" t="e">
        <f>Yüksek!#REF!</f>
        <v>#REF!</v>
      </c>
      <c r="M95" s="141" t="s">
        <v>521</v>
      </c>
    </row>
    <row r="96" spans="1:13" s="133" customFormat="1" ht="26.25" customHeight="1">
      <c r="A96" s="135">
        <v>144</v>
      </c>
      <c r="B96" s="145" t="s">
        <v>47</v>
      </c>
      <c r="C96" s="136" t="str">
        <f>Yüksek!D29</f>
        <v/>
      </c>
      <c r="D96" s="140" t="str">
        <f>Yüksek!E29</f>
        <v/>
      </c>
      <c r="E96" s="140" t="str">
        <f>Yüksek!F29</f>
        <v/>
      </c>
      <c r="F96" s="180">
        <f>Yüksek!AM29</f>
        <v>0</v>
      </c>
      <c r="G96" s="138">
        <f>Yüksek!A29</f>
        <v>0</v>
      </c>
      <c r="H96" s="137" t="s">
        <v>47</v>
      </c>
      <c r="I96" s="143"/>
      <c r="J96" s="137" t="str">
        <f>'YARIŞMA BİLGİLERİ'!$F$21</f>
        <v>Yıldız Kızlar</v>
      </c>
      <c r="K96" s="140" t="str">
        <f t="shared" si="5"/>
        <v>İzmir-2013-14 Öğretim Yılı Okullararası Puanlı  Atletizm Türkiye Birinciliği Yarışmaları</v>
      </c>
      <c r="L96" s="141" t="e">
        <f>Yüksek!#REF!</f>
        <v>#REF!</v>
      </c>
      <c r="M96" s="141" t="s">
        <v>521</v>
      </c>
    </row>
    <row r="97" spans="1:13" s="133" customFormat="1" ht="26.25" customHeight="1">
      <c r="A97" s="135">
        <v>145</v>
      </c>
      <c r="B97" s="145" t="s">
        <v>47</v>
      </c>
      <c r="C97" s="136" t="str">
        <f>Yüksek!D30</f>
        <v/>
      </c>
      <c r="D97" s="140" t="str">
        <f>Yüksek!E30</f>
        <v/>
      </c>
      <c r="E97" s="140" t="str">
        <f>Yüksek!F30</f>
        <v/>
      </c>
      <c r="F97" s="180">
        <f>Yüksek!AM30</f>
        <v>0</v>
      </c>
      <c r="G97" s="138">
        <f>Yüksek!A30</f>
        <v>0</v>
      </c>
      <c r="H97" s="137" t="s">
        <v>47</v>
      </c>
      <c r="I97" s="143"/>
      <c r="J97" s="137" t="str">
        <f>'YARIŞMA BİLGİLERİ'!$F$21</f>
        <v>Yıldız Kızlar</v>
      </c>
      <c r="K97" s="140" t="str">
        <f t="shared" si="5"/>
        <v>İzmir-2013-14 Öğretim Yılı Okullararası Puanlı  Atletizm Türkiye Birinciliği Yarışmaları</v>
      </c>
      <c r="L97" s="141" t="e">
        <f>Yüksek!#REF!</f>
        <v>#REF!</v>
      </c>
      <c r="M97" s="141" t="s">
        <v>521</v>
      </c>
    </row>
    <row r="98" spans="1:13" s="133" customFormat="1" ht="26.25" customHeight="1">
      <c r="A98" s="135">
        <v>146</v>
      </c>
      <c r="B98" s="145" t="s">
        <v>47</v>
      </c>
      <c r="C98" s="136" t="str">
        <f>Yüksek!D31</f>
        <v/>
      </c>
      <c r="D98" s="140" t="str">
        <f>Yüksek!E31</f>
        <v/>
      </c>
      <c r="E98" s="140" t="str">
        <f>Yüksek!F31</f>
        <v/>
      </c>
      <c r="F98" s="180">
        <f>Yüksek!AM31</f>
        <v>0</v>
      </c>
      <c r="G98" s="138">
        <f>Yüksek!A31</f>
        <v>0</v>
      </c>
      <c r="H98" s="137" t="s">
        <v>47</v>
      </c>
      <c r="I98" s="143"/>
      <c r="J98" s="137" t="str">
        <f>'YARIŞMA BİLGİLERİ'!$F$21</f>
        <v>Yıldız Kızlar</v>
      </c>
      <c r="K98" s="140" t="str">
        <f t="shared" si="5"/>
        <v>İzmir-2013-14 Öğretim Yılı Okullararası Puanlı  Atletizm Türkiye Birinciliği Yarışmaları</v>
      </c>
      <c r="L98" s="141" t="e">
        <f>Yüksek!#REF!</f>
        <v>#REF!</v>
      </c>
      <c r="M98" s="141" t="s">
        <v>521</v>
      </c>
    </row>
    <row r="99" spans="1:13" s="133" customFormat="1" ht="26.25" customHeight="1">
      <c r="A99" s="135">
        <v>147</v>
      </c>
      <c r="B99" s="145" t="s">
        <v>47</v>
      </c>
      <c r="C99" s="136" t="str">
        <f>Yüksek!D32</f>
        <v/>
      </c>
      <c r="D99" s="140" t="str">
        <f>Yüksek!E32</f>
        <v/>
      </c>
      <c r="E99" s="140" t="str">
        <f>Yüksek!F32</f>
        <v/>
      </c>
      <c r="F99" s="180">
        <f>Yüksek!AM32</f>
        <v>0</v>
      </c>
      <c r="G99" s="138">
        <f>Yüksek!A32</f>
        <v>0</v>
      </c>
      <c r="H99" s="137" t="s">
        <v>47</v>
      </c>
      <c r="I99" s="143"/>
      <c r="J99" s="137" t="str">
        <f>'YARIŞMA BİLGİLERİ'!$F$21</f>
        <v>Yıldız Kızlar</v>
      </c>
      <c r="K99" s="140" t="str">
        <f t="shared" si="5"/>
        <v>İzmir-2013-14 Öğretim Yılı Okullararası Puanlı  Atletizm Türkiye Birinciliği Yarışmaları</v>
      </c>
      <c r="L99" s="141" t="e">
        <f>Yüksek!#REF!</f>
        <v>#REF!</v>
      </c>
      <c r="M99" s="141" t="s">
        <v>521</v>
      </c>
    </row>
    <row r="100" spans="1:13" s="133" customFormat="1" ht="26.25" customHeight="1">
      <c r="A100" s="135">
        <v>210</v>
      </c>
      <c r="B100" s="145" t="s">
        <v>132</v>
      </c>
      <c r="C100" s="136">
        <f>'800m.'!C8</f>
        <v>36526</v>
      </c>
      <c r="D100" s="140" t="str">
        <f>'800m.'!D8</f>
        <v>MERYEM ÖZÇELİK (F)</v>
      </c>
      <c r="E100" s="140" t="str">
        <f>'800m.'!E8</f>
        <v>YAHYA KEMALBEYATLI ORTAOKULU</v>
      </c>
      <c r="F100" s="181">
        <f>'800m.'!F8</f>
        <v>21939</v>
      </c>
      <c r="G100" s="138">
        <f>'800m.'!A8</f>
        <v>1</v>
      </c>
      <c r="H100" s="137" t="s">
        <v>132</v>
      </c>
      <c r="I100" s="143"/>
      <c r="J100" s="137" t="str">
        <f>'YARIŞMA BİLGİLERİ'!$F$21</f>
        <v>Yıldız Kızlar</v>
      </c>
      <c r="K100" s="140" t="str">
        <f>CONCATENATE(K$1,"-",A$1)</f>
        <v>İzmir-2013-14 Öğretim Yılı Okullararası Puanlı  Atletizm Türkiye Birinciliği Yarışmaları</v>
      </c>
      <c r="L100" s="141" t="str">
        <f>'800m.'!N$4</f>
        <v>1 Haziran 2014 11.50</v>
      </c>
      <c r="M100" s="141" t="s">
        <v>521</v>
      </c>
    </row>
    <row r="101" spans="1:13" s="133" customFormat="1" ht="26.25" customHeight="1">
      <c r="A101" s="135">
        <v>211</v>
      </c>
      <c r="B101" s="145" t="s">
        <v>132</v>
      </c>
      <c r="C101" s="136">
        <f>'800m.'!C9</f>
        <v>36526</v>
      </c>
      <c r="D101" s="140" t="str">
        <f>'800m.'!D9</f>
        <v>EBRU YILMAZ (F)</v>
      </c>
      <c r="E101" s="140" t="str">
        <f>'800m.'!E9</f>
        <v>HASAN KATIKÇI ORTAOKULU</v>
      </c>
      <c r="F101" s="181">
        <f>'800m.'!F9</f>
        <v>22451</v>
      </c>
      <c r="G101" s="138">
        <f>'800m.'!A9</f>
        <v>2</v>
      </c>
      <c r="H101" s="137" t="s">
        <v>132</v>
      </c>
      <c r="I101" s="143"/>
      <c r="J101" s="137" t="str">
        <f>'YARIŞMA BİLGİLERİ'!$F$21</f>
        <v>Yıldız Kızlar</v>
      </c>
      <c r="K101" s="140" t="str">
        <f t="shared" ref="K101:K124" si="6">CONCATENATE(K$1,"-",A$1)</f>
        <v>İzmir-2013-14 Öğretim Yılı Okullararası Puanlı  Atletizm Türkiye Birinciliği Yarışmaları</v>
      </c>
      <c r="L101" s="141" t="str">
        <f>'800m.'!N$4</f>
        <v>1 Haziran 2014 11.50</v>
      </c>
      <c r="M101" s="141" t="s">
        <v>521</v>
      </c>
    </row>
    <row r="102" spans="1:13" s="133" customFormat="1" ht="26.25" customHeight="1">
      <c r="A102" s="135">
        <v>212</v>
      </c>
      <c r="B102" s="145" t="s">
        <v>132</v>
      </c>
      <c r="C102" s="136">
        <f>'800m.'!C10</f>
        <v>2000</v>
      </c>
      <c r="D102" s="140" t="str">
        <f>'800m.'!D10</f>
        <v>FİLİZ KARAKOÇ</v>
      </c>
      <c r="E102" s="140" t="str">
        <f>'800m.'!E10</f>
        <v>SAMSUN-CANİK TEVFİK İLERİ(KOCATEPE)O.OKULU</v>
      </c>
      <c r="F102" s="181">
        <f>'800m.'!F10</f>
        <v>22486</v>
      </c>
      <c r="G102" s="138">
        <f>'800m.'!A10</f>
        <v>3</v>
      </c>
      <c r="H102" s="137" t="s">
        <v>132</v>
      </c>
      <c r="I102" s="143"/>
      <c r="J102" s="137" t="str">
        <f>'YARIŞMA BİLGİLERİ'!$F$21</f>
        <v>Yıldız Kızlar</v>
      </c>
      <c r="K102" s="140" t="str">
        <f t="shared" si="6"/>
        <v>İzmir-2013-14 Öğretim Yılı Okullararası Puanlı  Atletizm Türkiye Birinciliği Yarışmaları</v>
      </c>
      <c r="L102" s="141" t="str">
        <f>'800m.'!N$4</f>
        <v>1 Haziran 2014 11.50</v>
      </c>
      <c r="M102" s="141" t="s">
        <v>521</v>
      </c>
    </row>
    <row r="103" spans="1:13" s="133" customFormat="1" ht="26.25" customHeight="1">
      <c r="A103" s="135">
        <v>213</v>
      </c>
      <c r="B103" s="145" t="s">
        <v>132</v>
      </c>
      <c r="C103" s="136">
        <f>'800m.'!C11</f>
        <v>36892</v>
      </c>
      <c r="D103" s="140" t="str">
        <f>'800m.'!D11</f>
        <v>RAHİME ERGÜL (F)</v>
      </c>
      <c r="E103" s="140" t="str">
        <f>'800m.'!E11</f>
        <v>SABRİ TURAN ORTAOKULU</v>
      </c>
      <c r="F103" s="181">
        <f>'800m.'!F11</f>
        <v>22570</v>
      </c>
      <c r="G103" s="138">
        <f>'800m.'!A11</f>
        <v>4</v>
      </c>
      <c r="H103" s="137" t="s">
        <v>132</v>
      </c>
      <c r="I103" s="143"/>
      <c r="J103" s="137" t="str">
        <f>'YARIŞMA BİLGİLERİ'!$F$21</f>
        <v>Yıldız Kızlar</v>
      </c>
      <c r="K103" s="140" t="str">
        <f t="shared" si="6"/>
        <v>İzmir-2013-14 Öğretim Yılı Okullararası Puanlı  Atletizm Türkiye Birinciliği Yarışmaları</v>
      </c>
      <c r="L103" s="141" t="str">
        <f>'800m.'!N$4</f>
        <v>1 Haziran 2014 11.50</v>
      </c>
      <c r="M103" s="141" t="s">
        <v>521</v>
      </c>
    </row>
    <row r="104" spans="1:13" s="133" customFormat="1" ht="26.25" customHeight="1">
      <c r="A104" s="135">
        <v>214</v>
      </c>
      <c r="B104" s="145" t="s">
        <v>132</v>
      </c>
      <c r="C104" s="136">
        <f>'800m.'!C12</f>
        <v>36892</v>
      </c>
      <c r="D104" s="140" t="str">
        <f>'800m.'!D12</f>
        <v>TUĞBA AKDOĞAN</v>
      </c>
      <c r="E104" s="140" t="str">
        <f>'800m.'!E12</f>
        <v>ESKİŞEHİR-ŞEHİT ALİ GAFFAR OKKAN ORTAOKULU</v>
      </c>
      <c r="F104" s="181">
        <f>'800m.'!F12</f>
        <v>22982</v>
      </c>
      <c r="G104" s="138">
        <f>'800m.'!A12</f>
        <v>5</v>
      </c>
      <c r="H104" s="137" t="s">
        <v>132</v>
      </c>
      <c r="I104" s="143"/>
      <c r="J104" s="137" t="str">
        <f>'YARIŞMA BİLGİLERİ'!$F$21</f>
        <v>Yıldız Kızlar</v>
      </c>
      <c r="K104" s="140" t="str">
        <f t="shared" si="6"/>
        <v>İzmir-2013-14 Öğretim Yılı Okullararası Puanlı  Atletizm Türkiye Birinciliği Yarışmaları</v>
      </c>
      <c r="L104" s="141" t="str">
        <f>'800m.'!N$4</f>
        <v>1 Haziran 2014 11.50</v>
      </c>
      <c r="M104" s="141" t="s">
        <v>521</v>
      </c>
    </row>
    <row r="105" spans="1:13" s="133" customFormat="1" ht="26.25" customHeight="1">
      <c r="A105" s="135">
        <v>215</v>
      </c>
      <c r="B105" s="145" t="s">
        <v>132</v>
      </c>
      <c r="C105" s="136" t="str">
        <f>'800m.'!C13</f>
        <v>18.03.2000-</v>
      </c>
      <c r="D105" s="140" t="str">
        <f>'800m.'!D13</f>
        <v>ALEYNA ÇAKMAK</v>
      </c>
      <c r="E105" s="140" t="str">
        <f>'800m.'!E13</f>
        <v>BALIKESİR ERDEK 18 EYLÜL ORTAOKULU</v>
      </c>
      <c r="F105" s="181">
        <f>'800m.'!F13</f>
        <v>23006</v>
      </c>
      <c r="G105" s="138">
        <f>'800m.'!A13</f>
        <v>6</v>
      </c>
      <c r="H105" s="137" t="s">
        <v>132</v>
      </c>
      <c r="I105" s="143"/>
      <c r="J105" s="137" t="str">
        <f>'YARIŞMA BİLGİLERİ'!$F$21</f>
        <v>Yıldız Kızlar</v>
      </c>
      <c r="K105" s="140" t="str">
        <f t="shared" si="6"/>
        <v>İzmir-2013-14 Öğretim Yılı Okullararası Puanlı  Atletizm Türkiye Birinciliği Yarışmaları</v>
      </c>
      <c r="L105" s="141" t="str">
        <f>'800m.'!N$4</f>
        <v>1 Haziran 2014 11.50</v>
      </c>
      <c r="M105" s="141" t="s">
        <v>521</v>
      </c>
    </row>
    <row r="106" spans="1:13" s="133" customFormat="1" ht="26.25" customHeight="1">
      <c r="A106" s="135">
        <v>216</v>
      </c>
      <c r="B106" s="145" t="s">
        <v>132</v>
      </c>
      <c r="C106" s="136" t="str">
        <f>'800m.'!C14</f>
        <v>20,11,2000</v>
      </c>
      <c r="D106" s="140" t="str">
        <f>'800m.'!D14</f>
        <v>MERVE KAPLAN</v>
      </c>
      <c r="E106" s="140" t="str">
        <f>'800m.'!E14</f>
        <v>BURSA PANAYIR ORTAOKULU</v>
      </c>
      <c r="F106" s="181">
        <f>'800m.'!F14</f>
        <v>23007</v>
      </c>
      <c r="G106" s="138">
        <f>'800m.'!A14</f>
        <v>7</v>
      </c>
      <c r="H106" s="137" t="s">
        <v>132</v>
      </c>
      <c r="I106" s="143"/>
      <c r="J106" s="137" t="str">
        <f>'YARIŞMA BİLGİLERİ'!$F$21</f>
        <v>Yıldız Kızlar</v>
      </c>
      <c r="K106" s="140" t="str">
        <f t="shared" si="6"/>
        <v>İzmir-2013-14 Öğretim Yılı Okullararası Puanlı  Atletizm Türkiye Birinciliği Yarışmaları</v>
      </c>
      <c r="L106" s="141" t="str">
        <f>'800m.'!N$4</f>
        <v>1 Haziran 2014 11.50</v>
      </c>
      <c r="M106" s="141" t="s">
        <v>521</v>
      </c>
    </row>
    <row r="107" spans="1:13" s="133" customFormat="1" ht="26.25" customHeight="1">
      <c r="A107" s="135">
        <v>217</v>
      </c>
      <c r="B107" s="145" t="s">
        <v>132</v>
      </c>
      <c r="C107" s="136">
        <f>'800m.'!C15</f>
        <v>37153</v>
      </c>
      <c r="D107" s="140" t="str">
        <f>'800m.'!D15</f>
        <v>ZEHRA ERHAN</v>
      </c>
      <c r="E107" s="140" t="str">
        <f>'800m.'!E15</f>
        <v>İSTANBUL SULTANBEYLİ MEVLANA ORTA OKULU</v>
      </c>
      <c r="F107" s="181">
        <f>'800m.'!F15</f>
        <v>23094</v>
      </c>
      <c r="G107" s="138">
        <f>'800m.'!A15</f>
        <v>8</v>
      </c>
      <c r="H107" s="137" t="s">
        <v>132</v>
      </c>
      <c r="I107" s="143"/>
      <c r="J107" s="137" t="str">
        <f>'YARIŞMA BİLGİLERİ'!$F$21</f>
        <v>Yıldız Kızlar</v>
      </c>
      <c r="K107" s="140" t="str">
        <f t="shared" si="6"/>
        <v>İzmir-2013-14 Öğretim Yılı Okullararası Puanlı  Atletizm Türkiye Birinciliği Yarışmaları</v>
      </c>
      <c r="L107" s="141" t="str">
        <f>'800m.'!N$4</f>
        <v>1 Haziran 2014 11.50</v>
      </c>
      <c r="M107" s="141" t="s">
        <v>521</v>
      </c>
    </row>
    <row r="108" spans="1:13" s="133" customFormat="1" ht="26.25" customHeight="1">
      <c r="A108" s="135">
        <v>218</v>
      </c>
      <c r="B108" s="145" t="s">
        <v>132</v>
      </c>
      <c r="C108" s="136">
        <f>'800m.'!C16</f>
        <v>36681</v>
      </c>
      <c r="D108" s="140" t="str">
        <f>'800m.'!D16</f>
        <v>MEDİNE ÖKTE (F)</v>
      </c>
      <c r="E108" s="140" t="str">
        <f>'800m.'!E16</f>
        <v>MUSTAFA VEDAT MUTLU ORTAOKULU</v>
      </c>
      <c r="F108" s="181">
        <f>'800m.'!F16</f>
        <v>23189</v>
      </c>
      <c r="G108" s="138">
        <f>'800m.'!A16</f>
        <v>9</v>
      </c>
      <c r="H108" s="137" t="s">
        <v>132</v>
      </c>
      <c r="I108" s="143"/>
      <c r="J108" s="137" t="str">
        <f>'YARIŞMA BİLGİLERİ'!$F$21</f>
        <v>Yıldız Kızlar</v>
      </c>
      <c r="K108" s="140" t="str">
        <f t="shared" si="6"/>
        <v>İzmir-2013-14 Öğretim Yılı Okullararası Puanlı  Atletizm Türkiye Birinciliği Yarışmaları</v>
      </c>
      <c r="L108" s="141" t="str">
        <f>'800m.'!N$4</f>
        <v>1 Haziran 2014 11.50</v>
      </c>
      <c r="M108" s="141" t="s">
        <v>521</v>
      </c>
    </row>
    <row r="109" spans="1:13" s="133" customFormat="1" ht="26.25" customHeight="1">
      <c r="A109" s="135">
        <v>219</v>
      </c>
      <c r="B109" s="145" t="s">
        <v>132</v>
      </c>
      <c r="C109" s="136" t="str">
        <f>'800m.'!C17</f>
        <v>16,05,2000</v>
      </c>
      <c r="D109" s="140" t="str">
        <f>'800m.'!D17</f>
        <v>BERİVAN YETGİL</v>
      </c>
      <c r="E109" s="140" t="str">
        <f>'800m.'!E17</f>
        <v>İZMİR-KARŞIYAKA SELÇUK YAŞAR O.O.</v>
      </c>
      <c r="F109" s="181">
        <f>'800m.'!F17</f>
        <v>23413</v>
      </c>
      <c r="G109" s="138">
        <f>'800m.'!A17</f>
        <v>10</v>
      </c>
      <c r="H109" s="137" t="s">
        <v>132</v>
      </c>
      <c r="I109" s="143"/>
      <c r="J109" s="137" t="str">
        <f>'YARIŞMA BİLGİLERİ'!$F$21</f>
        <v>Yıldız Kızlar</v>
      </c>
      <c r="K109" s="140" t="str">
        <f t="shared" si="6"/>
        <v>İzmir-2013-14 Öğretim Yılı Okullararası Puanlı  Atletizm Türkiye Birinciliği Yarışmaları</v>
      </c>
      <c r="L109" s="141" t="str">
        <f>'800m.'!N$4</f>
        <v>1 Haziran 2014 11.50</v>
      </c>
      <c r="M109" s="141" t="s">
        <v>521</v>
      </c>
    </row>
    <row r="110" spans="1:13" s="133" customFormat="1" ht="26.25" customHeight="1">
      <c r="A110" s="135">
        <v>220</v>
      </c>
      <c r="B110" s="145" t="s">
        <v>132</v>
      </c>
      <c r="C110" s="136">
        <f>'800m.'!C18</f>
        <v>36832</v>
      </c>
      <c r="D110" s="140" t="str">
        <f>'800m.'!D18</f>
        <v>ÖZLEM IRMAK</v>
      </c>
      <c r="E110" s="140" t="str">
        <f>'800m.'!E18</f>
        <v>ÇANKIRI-İSMET İNÖNÜ O.O.</v>
      </c>
      <c r="F110" s="181">
        <f>'800m.'!F18</f>
        <v>23580</v>
      </c>
      <c r="G110" s="138">
        <f>'800m.'!A18</f>
        <v>11</v>
      </c>
      <c r="H110" s="137" t="s">
        <v>132</v>
      </c>
      <c r="I110" s="143"/>
      <c r="J110" s="137" t="str">
        <f>'YARIŞMA BİLGİLERİ'!$F$21</f>
        <v>Yıldız Kızlar</v>
      </c>
      <c r="K110" s="140" t="str">
        <f t="shared" si="6"/>
        <v>İzmir-2013-14 Öğretim Yılı Okullararası Puanlı  Atletizm Türkiye Birinciliği Yarışmaları</v>
      </c>
      <c r="L110" s="141" t="str">
        <f>'800m.'!N$4</f>
        <v>1 Haziran 2014 11.50</v>
      </c>
      <c r="M110" s="141" t="s">
        <v>521</v>
      </c>
    </row>
    <row r="111" spans="1:13" s="133" customFormat="1" ht="26.25" customHeight="1">
      <c r="A111" s="135">
        <v>221</v>
      </c>
      <c r="B111" s="145" t="s">
        <v>132</v>
      </c>
      <c r="C111" s="136">
        <f>'800m.'!C19</f>
        <v>36939</v>
      </c>
      <c r="D111" s="140" t="str">
        <f>'800m.'!D19</f>
        <v>KARDELEN YILDIZ</v>
      </c>
      <c r="E111" s="140" t="str">
        <f>'800m.'!E19</f>
        <v>MUĞLA  DALAMAN CUMHURİYET O.O.</v>
      </c>
      <c r="F111" s="181">
        <f>'800m.'!F19</f>
        <v>23797</v>
      </c>
      <c r="G111" s="138">
        <f>'800m.'!A19</f>
        <v>12</v>
      </c>
      <c r="H111" s="137" t="s">
        <v>132</v>
      </c>
      <c r="I111" s="143"/>
      <c r="J111" s="137" t="str">
        <f>'YARIŞMA BİLGİLERİ'!$F$21</f>
        <v>Yıldız Kızlar</v>
      </c>
      <c r="K111" s="140" t="str">
        <f t="shared" si="6"/>
        <v>İzmir-2013-14 Öğretim Yılı Okullararası Puanlı  Atletizm Türkiye Birinciliği Yarışmaları</v>
      </c>
      <c r="L111" s="141" t="str">
        <f>'800m.'!N$4</f>
        <v>1 Haziran 2014 11.50</v>
      </c>
      <c r="M111" s="141" t="s">
        <v>521</v>
      </c>
    </row>
    <row r="112" spans="1:13" s="133" customFormat="1" ht="26.25" customHeight="1">
      <c r="A112" s="135">
        <v>222</v>
      </c>
      <c r="B112" s="145" t="s">
        <v>132</v>
      </c>
      <c r="C112" s="136">
        <f>'800m.'!C20</f>
        <v>36859</v>
      </c>
      <c r="D112" s="140" t="str">
        <f>'800m.'!D20</f>
        <v>NEZİHAT DOYGUNEL</v>
      </c>
      <c r="E112" s="140" t="str">
        <f>'800m.'!E20</f>
        <v>KKTC YAKINDOĞU KOLEJİ</v>
      </c>
      <c r="F112" s="181">
        <f>'800m.'!F20</f>
        <v>23958</v>
      </c>
      <c r="G112" s="138">
        <f>'800m.'!A20</f>
        <v>13</v>
      </c>
      <c r="H112" s="137" t="s">
        <v>132</v>
      </c>
      <c r="I112" s="143"/>
      <c r="J112" s="137" t="str">
        <f>'YARIŞMA BİLGİLERİ'!$F$21</f>
        <v>Yıldız Kızlar</v>
      </c>
      <c r="K112" s="140" t="str">
        <f t="shared" si="6"/>
        <v>İzmir-2013-14 Öğretim Yılı Okullararası Puanlı  Atletizm Türkiye Birinciliği Yarışmaları</v>
      </c>
      <c r="L112" s="141" t="str">
        <f>'800m.'!N$4</f>
        <v>1 Haziran 2014 11.50</v>
      </c>
      <c r="M112" s="141" t="s">
        <v>521</v>
      </c>
    </row>
    <row r="113" spans="1:13" s="133" customFormat="1" ht="26.25" customHeight="1">
      <c r="A113" s="135">
        <v>223</v>
      </c>
      <c r="B113" s="145" t="s">
        <v>132</v>
      </c>
      <c r="C113" s="136">
        <f>'800m.'!C21</f>
        <v>37057</v>
      </c>
      <c r="D113" s="140" t="str">
        <f>'800m.'!D21</f>
        <v>GAMZE AĞIL (F)</v>
      </c>
      <c r="E113" s="140" t="str">
        <f>'800m.'!E21</f>
        <v>MUSTAFA YAZICI ORTAOKULU</v>
      </c>
      <c r="F113" s="181">
        <f>'800m.'!F21</f>
        <v>23972</v>
      </c>
      <c r="G113" s="138">
        <f>'800m.'!A21</f>
        <v>14</v>
      </c>
      <c r="H113" s="137" t="s">
        <v>132</v>
      </c>
      <c r="I113" s="143"/>
      <c r="J113" s="137" t="str">
        <f>'YARIŞMA BİLGİLERİ'!$F$21</f>
        <v>Yıldız Kızlar</v>
      </c>
      <c r="K113" s="140" t="str">
        <f t="shared" si="6"/>
        <v>İzmir-2013-14 Öğretim Yılı Okullararası Puanlı  Atletizm Türkiye Birinciliği Yarışmaları</v>
      </c>
      <c r="L113" s="141" t="str">
        <f>'800m.'!N$4</f>
        <v>1 Haziran 2014 11.50</v>
      </c>
      <c r="M113" s="141" t="s">
        <v>521</v>
      </c>
    </row>
    <row r="114" spans="1:13" s="133" customFormat="1" ht="26.25" customHeight="1">
      <c r="A114" s="135">
        <v>224</v>
      </c>
      <c r="B114" s="145" t="s">
        <v>132</v>
      </c>
      <c r="C114" s="136">
        <f>'800m.'!C22</f>
        <v>36770</v>
      </c>
      <c r="D114" s="140" t="str">
        <f>'800m.'!D22</f>
        <v>Pınar GÖDEK</v>
      </c>
      <c r="E114" s="140" t="str">
        <f>'800m.'!E22</f>
        <v>Giresun Eynesil Şht.Şahin Abanoz Orta Okulu</v>
      </c>
      <c r="F114" s="181">
        <f>'800m.'!F22</f>
        <v>24022</v>
      </c>
      <c r="G114" s="138">
        <f>'800m.'!A22</f>
        <v>15</v>
      </c>
      <c r="H114" s="137" t="s">
        <v>132</v>
      </c>
      <c r="I114" s="143"/>
      <c r="J114" s="137" t="str">
        <f>'YARIŞMA BİLGİLERİ'!$F$21</f>
        <v>Yıldız Kızlar</v>
      </c>
      <c r="K114" s="140" t="str">
        <f t="shared" si="6"/>
        <v>İzmir-2013-14 Öğretim Yılı Okullararası Puanlı  Atletizm Türkiye Birinciliği Yarışmaları</v>
      </c>
      <c r="L114" s="141" t="str">
        <f>'800m.'!N$4</f>
        <v>1 Haziran 2014 11.50</v>
      </c>
      <c r="M114" s="141" t="s">
        <v>521</v>
      </c>
    </row>
    <row r="115" spans="1:13" s="133" customFormat="1" ht="26.25" customHeight="1">
      <c r="A115" s="135">
        <v>225</v>
      </c>
      <c r="B115" s="145" t="s">
        <v>132</v>
      </c>
      <c r="C115" s="136">
        <f>'800m.'!C23</f>
        <v>36721</v>
      </c>
      <c r="D115" s="140" t="str">
        <f>'800m.'!D23</f>
        <v>ŞEYMANUR ÇOŞKUN</v>
      </c>
      <c r="E115" s="140" t="str">
        <f>'800m.'!E23</f>
        <v>İSTANBUL-PAŞABAHÇE O.O</v>
      </c>
      <c r="F115" s="181">
        <f>'800m.'!F23</f>
        <v>24186</v>
      </c>
      <c r="G115" s="138">
        <f>'800m.'!A23</f>
        <v>16</v>
      </c>
      <c r="H115" s="137" t="s">
        <v>132</v>
      </c>
      <c r="I115" s="143"/>
      <c r="J115" s="137" t="str">
        <f>'YARIŞMA BİLGİLERİ'!$F$21</f>
        <v>Yıldız Kızlar</v>
      </c>
      <c r="K115" s="140" t="str">
        <f t="shared" si="6"/>
        <v>İzmir-2013-14 Öğretim Yılı Okullararası Puanlı  Atletizm Türkiye Birinciliği Yarışmaları</v>
      </c>
      <c r="L115" s="141" t="str">
        <f>'800m.'!N$4</f>
        <v>1 Haziran 2014 11.50</v>
      </c>
      <c r="M115" s="141" t="s">
        <v>521</v>
      </c>
    </row>
    <row r="116" spans="1:13" s="133" customFormat="1" ht="26.25" customHeight="1">
      <c r="A116" s="135">
        <v>226</v>
      </c>
      <c r="B116" s="145" t="s">
        <v>132</v>
      </c>
      <c r="C116" s="136">
        <f>'800m.'!C24</f>
        <v>36933</v>
      </c>
      <c r="D116" s="140" t="str">
        <f>'800m.'!D24</f>
        <v>BESTE GÜLLECİ</v>
      </c>
      <c r="E116" s="140" t="str">
        <f>'800m.'!E24</f>
        <v>MERSİN- SİLİFKE ATATÜRK ORTA OKULU</v>
      </c>
      <c r="F116" s="181">
        <f>'800m.'!F24</f>
        <v>24315</v>
      </c>
      <c r="G116" s="138">
        <f>'800m.'!A24</f>
        <v>17</v>
      </c>
      <c r="H116" s="137" t="s">
        <v>132</v>
      </c>
      <c r="I116" s="143"/>
      <c r="J116" s="137" t="str">
        <f>'YARIŞMA BİLGİLERİ'!$F$21</f>
        <v>Yıldız Kızlar</v>
      </c>
      <c r="K116" s="140" t="str">
        <f t="shared" si="6"/>
        <v>İzmir-2013-14 Öğretim Yılı Okullararası Puanlı  Atletizm Türkiye Birinciliği Yarışmaları</v>
      </c>
      <c r="L116" s="141" t="str">
        <f>'800m.'!N$4</f>
        <v>1 Haziran 2014 11.50</v>
      </c>
      <c r="M116" s="141" t="s">
        <v>521</v>
      </c>
    </row>
    <row r="117" spans="1:13" s="133" customFormat="1" ht="26.25" customHeight="1">
      <c r="A117" s="135">
        <v>227</v>
      </c>
      <c r="B117" s="145" t="s">
        <v>132</v>
      </c>
      <c r="C117" s="136" t="str">
        <f>'800m.'!C25</f>
        <v>15,03,2000</v>
      </c>
      <c r="D117" s="140" t="str">
        <f>'800m.'!D25</f>
        <v>H.DİLARA ALBAYRAK</v>
      </c>
      <c r="E117" s="140" t="str">
        <f>'800m.'!E25</f>
        <v>ELAZIĞ-MEZRE ORTAOKULU</v>
      </c>
      <c r="F117" s="181">
        <f>'800m.'!F25</f>
        <v>24638</v>
      </c>
      <c r="G117" s="138">
        <f>'800m.'!A25</f>
        <v>18</v>
      </c>
      <c r="H117" s="137" t="s">
        <v>132</v>
      </c>
      <c r="I117" s="143"/>
      <c r="J117" s="137" t="str">
        <f>'YARIŞMA BİLGİLERİ'!$F$21</f>
        <v>Yıldız Kızlar</v>
      </c>
      <c r="K117" s="140" t="str">
        <f t="shared" si="6"/>
        <v>İzmir-2013-14 Öğretim Yılı Okullararası Puanlı  Atletizm Türkiye Birinciliği Yarışmaları</v>
      </c>
      <c r="L117" s="141" t="str">
        <f>'800m.'!N$4</f>
        <v>1 Haziran 2014 11.50</v>
      </c>
      <c r="M117" s="141" t="s">
        <v>521</v>
      </c>
    </row>
    <row r="118" spans="1:13" s="133" customFormat="1" ht="26.25" customHeight="1">
      <c r="A118" s="135">
        <v>228</v>
      </c>
      <c r="B118" s="145" t="s">
        <v>132</v>
      </c>
      <c r="C118" s="136">
        <f>'800m.'!C26</f>
        <v>36535</v>
      </c>
      <c r="D118" s="140" t="str">
        <f>'800m.'!D26</f>
        <v>MEDİNE SARIYEL</v>
      </c>
      <c r="E118" s="140" t="str">
        <f>'800m.'!E26</f>
        <v>DİYARBAKIR YAHYA KEMAL BEYATLI İ.O</v>
      </c>
      <c r="F118" s="181">
        <f>'800m.'!F26</f>
        <v>24770</v>
      </c>
      <c r="G118" s="138">
        <f>'800m.'!A26</f>
        <v>19</v>
      </c>
      <c r="H118" s="137" t="s">
        <v>132</v>
      </c>
      <c r="I118" s="143"/>
      <c r="J118" s="137" t="str">
        <f>'YARIŞMA BİLGİLERİ'!$F$21</f>
        <v>Yıldız Kızlar</v>
      </c>
      <c r="K118" s="140" t="str">
        <f t="shared" si="6"/>
        <v>İzmir-2013-14 Öğretim Yılı Okullararası Puanlı  Atletizm Türkiye Birinciliği Yarışmaları</v>
      </c>
      <c r="L118" s="141" t="str">
        <f>'800m.'!N$4</f>
        <v>1 Haziran 2014 11.50</v>
      </c>
      <c r="M118" s="141" t="s">
        <v>521</v>
      </c>
    </row>
    <row r="119" spans="1:13" s="133" customFormat="1" ht="26.25" customHeight="1">
      <c r="A119" s="135">
        <v>229</v>
      </c>
      <c r="B119" s="145" t="s">
        <v>132</v>
      </c>
      <c r="C119" s="136">
        <f>'800m.'!C27</f>
        <v>36723</v>
      </c>
      <c r="D119" s="140" t="str">
        <f>'800m.'!D27</f>
        <v>DİLARA ÇİFTÇİ</v>
      </c>
      <c r="E119" s="140" t="str">
        <f>'800m.'!E27</f>
        <v>ADANA DERVİŞLER ORTAOKULU</v>
      </c>
      <c r="F119" s="181">
        <f>'800m.'!F27</f>
        <v>24779</v>
      </c>
      <c r="G119" s="138">
        <f>'800m.'!A27</f>
        <v>20</v>
      </c>
      <c r="H119" s="137" t="s">
        <v>132</v>
      </c>
      <c r="I119" s="143"/>
      <c r="J119" s="137" t="str">
        <f>'YARIŞMA BİLGİLERİ'!$F$21</f>
        <v>Yıldız Kızlar</v>
      </c>
      <c r="K119" s="140" t="str">
        <f t="shared" si="6"/>
        <v>İzmir-2013-14 Öğretim Yılı Okullararası Puanlı  Atletizm Türkiye Birinciliği Yarışmaları</v>
      </c>
      <c r="L119" s="141" t="str">
        <f>'800m.'!N$4</f>
        <v>1 Haziran 2014 11.50</v>
      </c>
      <c r="M119" s="141" t="s">
        <v>521</v>
      </c>
    </row>
    <row r="120" spans="1:13" s="133" customFormat="1" ht="26.25" customHeight="1">
      <c r="A120" s="135">
        <v>230</v>
      </c>
      <c r="B120" s="145" t="s">
        <v>132</v>
      </c>
      <c r="C120" s="136">
        <f>'800m.'!C28</f>
        <v>36636</v>
      </c>
      <c r="D120" s="140" t="str">
        <f>'800m.'!D28</f>
        <v>KADER LALE</v>
      </c>
      <c r="E120" s="140" t="str">
        <f>'800m.'!E28</f>
        <v>SİVAS-YILDIZELİ ATATÜRK ORTAOKULU</v>
      </c>
      <c r="F120" s="181">
        <f>'800m.'!F28</f>
        <v>25644</v>
      </c>
      <c r="G120" s="138">
        <f>'800m.'!A28</f>
        <v>21</v>
      </c>
      <c r="H120" s="137" t="s">
        <v>132</v>
      </c>
      <c r="I120" s="143"/>
      <c r="J120" s="137" t="str">
        <f>'YARIŞMA BİLGİLERİ'!$F$21</f>
        <v>Yıldız Kızlar</v>
      </c>
      <c r="K120" s="140" t="str">
        <f t="shared" si="6"/>
        <v>İzmir-2013-14 Öğretim Yılı Okullararası Puanlı  Atletizm Türkiye Birinciliği Yarışmaları</v>
      </c>
      <c r="L120" s="141" t="str">
        <f>'800m.'!N$4</f>
        <v>1 Haziran 2014 11.50</v>
      </c>
      <c r="M120" s="141" t="s">
        <v>521</v>
      </c>
    </row>
    <row r="121" spans="1:13" s="133" customFormat="1" ht="26.25" customHeight="1">
      <c r="A121" s="135">
        <v>231</v>
      </c>
      <c r="B121" s="145" t="s">
        <v>132</v>
      </c>
      <c r="C121" s="136">
        <f>'800m.'!C29</f>
        <v>36591</v>
      </c>
      <c r="D121" s="140" t="str">
        <f>'800m.'!D29</f>
        <v>BEYZANUR YAVUZ (F)</v>
      </c>
      <c r="E121" s="140" t="str">
        <f>'800m.'!E29</f>
        <v>AKÇAABAT MEVLÜT SELAMİ YARDIM ORTAOKULU</v>
      </c>
      <c r="F121" s="181">
        <f>'800m.'!F29</f>
        <v>30013</v>
      </c>
      <c r="G121" s="138">
        <f>'800m.'!A29</f>
        <v>22</v>
      </c>
      <c r="H121" s="137" t="s">
        <v>132</v>
      </c>
      <c r="I121" s="143"/>
      <c r="J121" s="137" t="str">
        <f>'YARIŞMA BİLGİLERİ'!$F$21</f>
        <v>Yıldız Kızlar</v>
      </c>
      <c r="K121" s="140" t="str">
        <f t="shared" si="6"/>
        <v>İzmir-2013-14 Öğretim Yılı Okullararası Puanlı  Atletizm Türkiye Birinciliği Yarışmaları</v>
      </c>
      <c r="L121" s="141" t="str">
        <f>'800m.'!N$4</f>
        <v>1 Haziran 2014 11.50</v>
      </c>
      <c r="M121" s="141" t="s">
        <v>521</v>
      </c>
    </row>
    <row r="122" spans="1:13" s="133" customFormat="1" ht="26.25" customHeight="1">
      <c r="A122" s="135">
        <v>232</v>
      </c>
      <c r="B122" s="145" t="s">
        <v>132</v>
      </c>
      <c r="C122" s="136" t="str">
        <f>'800m.'!C30</f>
        <v>21\01\2001</v>
      </c>
      <c r="D122" s="140" t="str">
        <f>'800m.'!D30</f>
        <v>SEVİLAY ÜNALER (F)</v>
      </c>
      <c r="E122" s="140" t="str">
        <f>'800m.'!E30</f>
        <v>EREĞLİ TOROS ORTAOKULU</v>
      </c>
      <c r="F122" s="181" t="str">
        <f>'800m.'!F30</f>
        <v>DNS</v>
      </c>
      <c r="G122" s="138" t="str">
        <f>'800m.'!A30</f>
        <v>-</v>
      </c>
      <c r="H122" s="137" t="s">
        <v>132</v>
      </c>
      <c r="I122" s="143"/>
      <c r="J122" s="137" t="str">
        <f>'YARIŞMA BİLGİLERİ'!$F$21</f>
        <v>Yıldız Kızlar</v>
      </c>
      <c r="K122" s="140" t="str">
        <f t="shared" si="6"/>
        <v>İzmir-2013-14 Öğretim Yılı Okullararası Puanlı  Atletizm Türkiye Birinciliği Yarışmaları</v>
      </c>
      <c r="L122" s="141" t="str">
        <f>'800m.'!N$4</f>
        <v>1 Haziran 2014 11.50</v>
      </c>
      <c r="M122" s="141" t="s">
        <v>521</v>
      </c>
    </row>
    <row r="123" spans="1:13" s="133" customFormat="1" ht="26.25" customHeight="1">
      <c r="A123" s="135">
        <v>233</v>
      </c>
      <c r="B123" s="145" t="s">
        <v>132</v>
      </c>
      <c r="C123" s="136" t="str">
        <f>'800m.'!C31</f>
        <v/>
      </c>
      <c r="D123" s="140" t="str">
        <f>'800m.'!D31</f>
        <v/>
      </c>
      <c r="E123" s="140" t="str">
        <f>'800m.'!E31</f>
        <v/>
      </c>
      <c r="F123" s="181" t="str">
        <f>'800m.'!F31</f>
        <v/>
      </c>
      <c r="G123" s="138">
        <f>'800m.'!A31</f>
        <v>0</v>
      </c>
      <c r="H123" s="137" t="s">
        <v>132</v>
      </c>
      <c r="I123" s="143"/>
      <c r="J123" s="137" t="str">
        <f>'YARIŞMA BİLGİLERİ'!$F$21</f>
        <v>Yıldız Kızlar</v>
      </c>
      <c r="K123" s="140" t="str">
        <f t="shared" si="6"/>
        <v>İzmir-2013-14 Öğretim Yılı Okullararası Puanlı  Atletizm Türkiye Birinciliği Yarışmaları</v>
      </c>
      <c r="L123" s="141" t="str">
        <f>'800m.'!N$4</f>
        <v>1 Haziran 2014 11.50</v>
      </c>
      <c r="M123" s="141" t="s">
        <v>521</v>
      </c>
    </row>
    <row r="124" spans="1:13" s="133" customFormat="1" ht="26.25" customHeight="1">
      <c r="A124" s="135">
        <v>234</v>
      </c>
      <c r="B124" s="145" t="s">
        <v>132</v>
      </c>
      <c r="C124" s="136" t="str">
        <f>'800m.'!C32</f>
        <v/>
      </c>
      <c r="D124" s="140" t="str">
        <f>'800m.'!D32</f>
        <v/>
      </c>
      <c r="E124" s="140" t="str">
        <f>'800m.'!E32</f>
        <v/>
      </c>
      <c r="F124" s="181" t="str">
        <f>'800m.'!F32</f>
        <v/>
      </c>
      <c r="G124" s="138">
        <f>'800m.'!A32</f>
        <v>0</v>
      </c>
      <c r="H124" s="137" t="s">
        <v>132</v>
      </c>
      <c r="I124" s="143"/>
      <c r="J124" s="137" t="str">
        <f>'YARIŞMA BİLGİLERİ'!$F$21</f>
        <v>Yıldız Kızlar</v>
      </c>
      <c r="K124" s="140" t="str">
        <f t="shared" si="6"/>
        <v>İzmir-2013-14 Öğretim Yılı Okullararası Puanlı  Atletizm Türkiye Birinciliği Yarışmaları</v>
      </c>
      <c r="L124" s="141" t="str">
        <f>'800m.'!N$4</f>
        <v>1 Haziran 2014 11.50</v>
      </c>
      <c r="M124" s="141" t="s">
        <v>521</v>
      </c>
    </row>
    <row r="125" spans="1:13" s="133" customFormat="1" ht="26.25" customHeight="1">
      <c r="A125" s="135">
        <v>235</v>
      </c>
      <c r="B125" s="145" t="s">
        <v>132</v>
      </c>
      <c r="C125" s="136" t="str">
        <f>'800m.'!C33</f>
        <v/>
      </c>
      <c r="D125" s="140" t="str">
        <f>'800m.'!D33</f>
        <v/>
      </c>
      <c r="E125" s="140" t="str">
        <f>'800m.'!E33</f>
        <v/>
      </c>
      <c r="F125" s="181" t="str">
        <f>'800m.'!F33</f>
        <v/>
      </c>
      <c r="G125" s="138">
        <f>'800m.'!A33</f>
        <v>0</v>
      </c>
      <c r="H125" s="137" t="s">
        <v>132</v>
      </c>
      <c r="I125" s="143"/>
      <c r="J125" s="137" t="str">
        <f>'YARIŞMA BİLGİLERİ'!$F$21</f>
        <v>Yıldız Kızlar</v>
      </c>
      <c r="K125" s="140" t="str">
        <f t="shared" ref="K125:K140" si="7">CONCATENATE(K$1,"-",A$1)</f>
        <v>İzmir-2013-14 Öğretim Yılı Okullararası Puanlı  Atletizm Türkiye Birinciliği Yarışmaları</v>
      </c>
      <c r="L125" s="141" t="str">
        <f>'800m.'!N$4</f>
        <v>1 Haziran 2014 11.50</v>
      </c>
      <c r="M125" s="141" t="s">
        <v>521</v>
      </c>
    </row>
    <row r="126" spans="1:13" s="133" customFormat="1" ht="26.25" customHeight="1">
      <c r="A126" s="135">
        <v>236</v>
      </c>
      <c r="B126" s="145" t="s">
        <v>132</v>
      </c>
      <c r="C126" s="136" t="str">
        <f>'800m.'!C34</f>
        <v/>
      </c>
      <c r="D126" s="140" t="str">
        <f>'800m.'!D34</f>
        <v/>
      </c>
      <c r="E126" s="140" t="str">
        <f>'800m.'!E34</f>
        <v/>
      </c>
      <c r="F126" s="181" t="str">
        <f>'800m.'!F34</f>
        <v/>
      </c>
      <c r="G126" s="138">
        <f>'800m.'!A34</f>
        <v>0</v>
      </c>
      <c r="H126" s="137" t="s">
        <v>132</v>
      </c>
      <c r="I126" s="143"/>
      <c r="J126" s="137" t="str">
        <f>'YARIŞMA BİLGİLERİ'!$F$21</f>
        <v>Yıldız Kızlar</v>
      </c>
      <c r="K126" s="140" t="str">
        <f t="shared" si="7"/>
        <v>İzmir-2013-14 Öğretim Yılı Okullararası Puanlı  Atletizm Türkiye Birinciliği Yarışmaları</v>
      </c>
      <c r="L126" s="141" t="str">
        <f>'800m.'!N$4</f>
        <v>1 Haziran 2014 11.50</v>
      </c>
      <c r="M126" s="141" t="s">
        <v>521</v>
      </c>
    </row>
    <row r="127" spans="1:13" s="133" customFormat="1" ht="26.25" customHeight="1">
      <c r="A127" s="135">
        <v>237</v>
      </c>
      <c r="B127" s="145" t="s">
        <v>132</v>
      </c>
      <c r="C127" s="136" t="str">
        <f>'800m.'!C35</f>
        <v/>
      </c>
      <c r="D127" s="140" t="str">
        <f>'800m.'!D35</f>
        <v/>
      </c>
      <c r="E127" s="140" t="str">
        <f>'800m.'!E35</f>
        <v/>
      </c>
      <c r="F127" s="181" t="str">
        <f>'800m.'!F35</f>
        <v/>
      </c>
      <c r="G127" s="138">
        <f>'800m.'!A35</f>
        <v>0</v>
      </c>
      <c r="H127" s="137" t="s">
        <v>132</v>
      </c>
      <c r="I127" s="143"/>
      <c r="J127" s="137" t="str">
        <f>'YARIŞMA BİLGİLERİ'!$F$21</f>
        <v>Yıldız Kızlar</v>
      </c>
      <c r="K127" s="140" t="str">
        <f t="shared" si="7"/>
        <v>İzmir-2013-14 Öğretim Yılı Okullararası Puanlı  Atletizm Türkiye Birinciliği Yarışmaları</v>
      </c>
      <c r="L127" s="141" t="str">
        <f>'800m.'!N$4</f>
        <v>1 Haziran 2014 11.50</v>
      </c>
      <c r="M127" s="141" t="s">
        <v>521</v>
      </c>
    </row>
    <row r="128" spans="1:13" s="133" customFormat="1" ht="26.25" customHeight="1">
      <c r="A128" s="135">
        <v>238</v>
      </c>
      <c r="B128" s="145" t="s">
        <v>132</v>
      </c>
      <c r="C128" s="136" t="str">
        <f>'800m.'!C36</f>
        <v/>
      </c>
      <c r="D128" s="140" t="str">
        <f>'800m.'!D36</f>
        <v/>
      </c>
      <c r="E128" s="140" t="str">
        <f>'800m.'!E36</f>
        <v/>
      </c>
      <c r="F128" s="181" t="str">
        <f>'800m.'!F36</f>
        <v/>
      </c>
      <c r="G128" s="138">
        <f>'800m.'!A36</f>
        <v>0</v>
      </c>
      <c r="H128" s="137" t="s">
        <v>132</v>
      </c>
      <c r="I128" s="143"/>
      <c r="J128" s="137" t="str">
        <f>'YARIŞMA BİLGİLERİ'!$F$21</f>
        <v>Yıldız Kızlar</v>
      </c>
      <c r="K128" s="140" t="str">
        <f t="shared" si="7"/>
        <v>İzmir-2013-14 Öğretim Yılı Okullararası Puanlı  Atletizm Türkiye Birinciliği Yarışmaları</v>
      </c>
      <c r="L128" s="141" t="str">
        <f>'800m.'!N$4</f>
        <v>1 Haziran 2014 11.50</v>
      </c>
      <c r="M128" s="141" t="s">
        <v>521</v>
      </c>
    </row>
    <row r="129" spans="1:13" s="133" customFormat="1" ht="26.25" customHeight="1">
      <c r="A129" s="135">
        <v>239</v>
      </c>
      <c r="B129" s="145" t="s">
        <v>132</v>
      </c>
      <c r="C129" s="136" t="str">
        <f>'800m.'!C37</f>
        <v/>
      </c>
      <c r="D129" s="140" t="str">
        <f>'800m.'!D37</f>
        <v/>
      </c>
      <c r="E129" s="140" t="str">
        <f>'800m.'!E37</f>
        <v/>
      </c>
      <c r="F129" s="181" t="str">
        <f>'800m.'!F37</f>
        <v/>
      </c>
      <c r="G129" s="138">
        <f>'800m.'!A37</f>
        <v>0</v>
      </c>
      <c r="H129" s="137" t="s">
        <v>132</v>
      </c>
      <c r="I129" s="143"/>
      <c r="J129" s="137" t="str">
        <f>'YARIŞMA BİLGİLERİ'!$F$21</f>
        <v>Yıldız Kızlar</v>
      </c>
      <c r="K129" s="140" t="str">
        <f t="shared" si="7"/>
        <v>İzmir-2013-14 Öğretim Yılı Okullararası Puanlı  Atletizm Türkiye Birinciliği Yarışmaları</v>
      </c>
      <c r="L129" s="141" t="str">
        <f>'800m.'!N$4</f>
        <v>1 Haziran 2014 11.50</v>
      </c>
      <c r="M129" s="141" t="s">
        <v>521</v>
      </c>
    </row>
    <row r="130" spans="1:13" s="133" customFormat="1" ht="26.25" customHeight="1">
      <c r="A130" s="135">
        <v>240</v>
      </c>
      <c r="B130" s="145" t="s">
        <v>132</v>
      </c>
      <c r="C130" s="136" t="str">
        <f>'800m.'!C38</f>
        <v/>
      </c>
      <c r="D130" s="140" t="str">
        <f>'800m.'!D38</f>
        <v/>
      </c>
      <c r="E130" s="140" t="str">
        <f>'800m.'!E38</f>
        <v/>
      </c>
      <c r="F130" s="181" t="str">
        <f>'800m.'!F38</f>
        <v/>
      </c>
      <c r="G130" s="138">
        <f>'800m.'!A38</f>
        <v>0</v>
      </c>
      <c r="H130" s="137" t="s">
        <v>132</v>
      </c>
      <c r="I130" s="143"/>
      <c r="J130" s="137" t="str">
        <f>'YARIŞMA BİLGİLERİ'!$F$21</f>
        <v>Yıldız Kızlar</v>
      </c>
      <c r="K130" s="140" t="str">
        <f t="shared" si="7"/>
        <v>İzmir-2013-14 Öğretim Yılı Okullararası Puanlı  Atletizm Türkiye Birinciliği Yarışmaları</v>
      </c>
      <c r="L130" s="141" t="str">
        <f>'800m.'!N$4</f>
        <v>1 Haziran 2014 11.50</v>
      </c>
      <c r="M130" s="141" t="s">
        <v>521</v>
      </c>
    </row>
    <row r="131" spans="1:13" s="133" customFormat="1" ht="26.25" customHeight="1">
      <c r="A131" s="135">
        <v>241</v>
      </c>
      <c r="B131" s="145" t="s">
        <v>132</v>
      </c>
      <c r="C131" s="136" t="str">
        <f>'800m.'!C39</f>
        <v/>
      </c>
      <c r="D131" s="140" t="str">
        <f>'800m.'!D39</f>
        <v/>
      </c>
      <c r="E131" s="140" t="str">
        <f>'800m.'!E39</f>
        <v/>
      </c>
      <c r="F131" s="181" t="str">
        <f>'800m.'!F39</f>
        <v/>
      </c>
      <c r="G131" s="138">
        <f>'800m.'!A39</f>
        <v>0</v>
      </c>
      <c r="H131" s="137" t="s">
        <v>132</v>
      </c>
      <c r="I131" s="143"/>
      <c r="J131" s="137" t="str">
        <f>'YARIŞMA BİLGİLERİ'!$F$21</f>
        <v>Yıldız Kızlar</v>
      </c>
      <c r="K131" s="140" t="str">
        <f t="shared" si="7"/>
        <v>İzmir-2013-14 Öğretim Yılı Okullararası Puanlı  Atletizm Türkiye Birinciliği Yarışmaları</v>
      </c>
      <c r="L131" s="141" t="str">
        <f>'800m.'!N$4</f>
        <v>1 Haziran 2014 11.50</v>
      </c>
      <c r="M131" s="141" t="s">
        <v>521</v>
      </c>
    </row>
    <row r="132" spans="1:13" s="133" customFormat="1" ht="26.25" customHeight="1">
      <c r="A132" s="135">
        <v>242</v>
      </c>
      <c r="B132" s="145" t="s">
        <v>132</v>
      </c>
      <c r="C132" s="136" t="str">
        <f>'800m.'!C40</f>
        <v/>
      </c>
      <c r="D132" s="140" t="str">
        <f>'800m.'!D40</f>
        <v/>
      </c>
      <c r="E132" s="140" t="str">
        <f>'800m.'!E40</f>
        <v/>
      </c>
      <c r="F132" s="181" t="str">
        <f>'800m.'!F40</f>
        <v/>
      </c>
      <c r="G132" s="138">
        <f>'800m.'!A40</f>
        <v>0</v>
      </c>
      <c r="H132" s="137" t="s">
        <v>132</v>
      </c>
      <c r="I132" s="143"/>
      <c r="J132" s="137" t="str">
        <f>'YARIŞMA BİLGİLERİ'!$F$21</f>
        <v>Yıldız Kızlar</v>
      </c>
      <c r="K132" s="140" t="str">
        <f t="shared" si="7"/>
        <v>İzmir-2013-14 Öğretim Yılı Okullararası Puanlı  Atletizm Türkiye Birinciliği Yarışmaları</v>
      </c>
      <c r="L132" s="141" t="str">
        <f>'800m.'!N$4</f>
        <v>1 Haziran 2014 11.50</v>
      </c>
      <c r="M132" s="141" t="s">
        <v>521</v>
      </c>
    </row>
    <row r="133" spans="1:13" s="133" customFormat="1" ht="26.25" customHeight="1">
      <c r="A133" s="135">
        <v>243</v>
      </c>
      <c r="B133" s="145" t="s">
        <v>132</v>
      </c>
      <c r="C133" s="136" t="str">
        <f>'800m.'!C41</f>
        <v/>
      </c>
      <c r="D133" s="140" t="str">
        <f>'800m.'!D41</f>
        <v/>
      </c>
      <c r="E133" s="140" t="str">
        <f>'800m.'!E41</f>
        <v/>
      </c>
      <c r="F133" s="181" t="str">
        <f>'800m.'!F41</f>
        <v/>
      </c>
      <c r="G133" s="138">
        <f>'800m.'!A41</f>
        <v>0</v>
      </c>
      <c r="H133" s="137" t="s">
        <v>132</v>
      </c>
      <c r="I133" s="143"/>
      <c r="J133" s="137" t="str">
        <f>'YARIŞMA BİLGİLERİ'!$F$21</f>
        <v>Yıldız Kızlar</v>
      </c>
      <c r="K133" s="140" t="str">
        <f t="shared" si="7"/>
        <v>İzmir-2013-14 Öğretim Yılı Okullararası Puanlı  Atletizm Türkiye Birinciliği Yarışmaları</v>
      </c>
      <c r="L133" s="141" t="str">
        <f>'800m.'!N$4</f>
        <v>1 Haziran 2014 11.50</v>
      </c>
      <c r="M133" s="141" t="s">
        <v>521</v>
      </c>
    </row>
    <row r="134" spans="1:13" s="133" customFormat="1" ht="26.25" customHeight="1">
      <c r="A134" s="135">
        <v>244</v>
      </c>
      <c r="B134" s="145" t="s">
        <v>132</v>
      </c>
      <c r="C134" s="136" t="str">
        <f>'800m.'!C42</f>
        <v/>
      </c>
      <c r="D134" s="140" t="str">
        <f>'800m.'!D42</f>
        <v/>
      </c>
      <c r="E134" s="140" t="str">
        <f>'800m.'!E42</f>
        <v/>
      </c>
      <c r="F134" s="181" t="str">
        <f>'800m.'!F42</f>
        <v/>
      </c>
      <c r="G134" s="138">
        <f>'800m.'!A42</f>
        <v>0</v>
      </c>
      <c r="H134" s="137" t="s">
        <v>132</v>
      </c>
      <c r="I134" s="143"/>
      <c r="J134" s="137" t="str">
        <f>'YARIŞMA BİLGİLERİ'!$F$21</f>
        <v>Yıldız Kızlar</v>
      </c>
      <c r="K134" s="140" t="str">
        <f t="shared" si="7"/>
        <v>İzmir-2013-14 Öğretim Yılı Okullararası Puanlı  Atletizm Türkiye Birinciliği Yarışmaları</v>
      </c>
      <c r="L134" s="141" t="str">
        <f>'800m.'!N$4</f>
        <v>1 Haziran 2014 11.50</v>
      </c>
      <c r="M134" s="141" t="s">
        <v>521</v>
      </c>
    </row>
    <row r="135" spans="1:13" s="133" customFormat="1" ht="26.25" customHeight="1">
      <c r="A135" s="135">
        <v>245</v>
      </c>
      <c r="B135" s="145" t="s">
        <v>132</v>
      </c>
      <c r="C135" s="136" t="str">
        <f>'800m.'!C43</f>
        <v/>
      </c>
      <c r="D135" s="140" t="str">
        <f>'800m.'!D43</f>
        <v/>
      </c>
      <c r="E135" s="140" t="str">
        <f>'800m.'!E43</f>
        <v/>
      </c>
      <c r="F135" s="181" t="str">
        <f>'800m.'!F43</f>
        <v/>
      </c>
      <c r="G135" s="138">
        <f>'800m.'!A43</f>
        <v>0</v>
      </c>
      <c r="H135" s="137" t="s">
        <v>132</v>
      </c>
      <c r="I135" s="143"/>
      <c r="J135" s="137" t="str">
        <f>'YARIŞMA BİLGİLERİ'!$F$21</f>
        <v>Yıldız Kızlar</v>
      </c>
      <c r="K135" s="140" t="str">
        <f t="shared" si="7"/>
        <v>İzmir-2013-14 Öğretim Yılı Okullararası Puanlı  Atletizm Türkiye Birinciliği Yarışmaları</v>
      </c>
      <c r="L135" s="141" t="str">
        <f>'800m.'!N$4</f>
        <v>1 Haziran 2014 11.50</v>
      </c>
      <c r="M135" s="141" t="s">
        <v>521</v>
      </c>
    </row>
    <row r="136" spans="1:13" s="133" customFormat="1" ht="26.25" customHeight="1">
      <c r="A136" s="135">
        <v>246</v>
      </c>
      <c r="B136" s="145" t="s">
        <v>132</v>
      </c>
      <c r="C136" s="136" t="str">
        <f>'800m.'!C44</f>
        <v/>
      </c>
      <c r="D136" s="140" t="str">
        <f>'800m.'!D44</f>
        <v/>
      </c>
      <c r="E136" s="140" t="str">
        <f>'800m.'!E44</f>
        <v/>
      </c>
      <c r="F136" s="181" t="str">
        <f>'800m.'!F44</f>
        <v/>
      </c>
      <c r="G136" s="138">
        <f>'800m.'!A44</f>
        <v>0</v>
      </c>
      <c r="H136" s="137" t="s">
        <v>132</v>
      </c>
      <c r="I136" s="143"/>
      <c r="J136" s="137" t="str">
        <f>'YARIŞMA BİLGİLERİ'!$F$21</f>
        <v>Yıldız Kızlar</v>
      </c>
      <c r="K136" s="140" t="str">
        <f t="shared" si="7"/>
        <v>İzmir-2013-14 Öğretim Yılı Okullararası Puanlı  Atletizm Türkiye Birinciliği Yarışmaları</v>
      </c>
      <c r="L136" s="141" t="str">
        <f>'800m.'!N$4</f>
        <v>1 Haziran 2014 11.50</v>
      </c>
      <c r="M136" s="141" t="s">
        <v>521</v>
      </c>
    </row>
    <row r="137" spans="1:13" s="133" customFormat="1" ht="26.25" customHeight="1">
      <c r="A137" s="135">
        <v>247</v>
      </c>
      <c r="B137" s="145" t="s">
        <v>132</v>
      </c>
      <c r="C137" s="136" t="str">
        <f>'800m.'!C45</f>
        <v/>
      </c>
      <c r="D137" s="140" t="str">
        <f>'800m.'!D45</f>
        <v/>
      </c>
      <c r="E137" s="140" t="str">
        <f>'800m.'!E45</f>
        <v/>
      </c>
      <c r="F137" s="181" t="str">
        <f>'800m.'!F45</f>
        <v/>
      </c>
      <c r="G137" s="138">
        <f>'800m.'!A45</f>
        <v>0</v>
      </c>
      <c r="H137" s="137" t="s">
        <v>132</v>
      </c>
      <c r="I137" s="143"/>
      <c r="J137" s="137" t="str">
        <f>'YARIŞMA BİLGİLERİ'!$F$21</f>
        <v>Yıldız Kızlar</v>
      </c>
      <c r="K137" s="140" t="str">
        <f t="shared" si="7"/>
        <v>İzmir-2013-14 Öğretim Yılı Okullararası Puanlı  Atletizm Türkiye Birinciliği Yarışmaları</v>
      </c>
      <c r="L137" s="141" t="str">
        <f>'800m.'!N$4</f>
        <v>1 Haziran 2014 11.50</v>
      </c>
      <c r="M137" s="141" t="s">
        <v>521</v>
      </c>
    </row>
    <row r="138" spans="1:13" s="133" customFormat="1" ht="26.25" customHeight="1">
      <c r="A138" s="135">
        <v>248</v>
      </c>
      <c r="B138" s="145" t="s">
        <v>132</v>
      </c>
      <c r="C138" s="136" t="str">
        <f>'800m.'!C46</f>
        <v/>
      </c>
      <c r="D138" s="140" t="str">
        <f>'800m.'!D46</f>
        <v/>
      </c>
      <c r="E138" s="140" t="str">
        <f>'800m.'!E46</f>
        <v/>
      </c>
      <c r="F138" s="181" t="str">
        <f>'800m.'!F46</f>
        <v/>
      </c>
      <c r="G138" s="138">
        <f>'800m.'!A46</f>
        <v>0</v>
      </c>
      <c r="H138" s="137" t="s">
        <v>132</v>
      </c>
      <c r="I138" s="143"/>
      <c r="J138" s="137" t="str">
        <f>'YARIŞMA BİLGİLERİ'!$F$21</f>
        <v>Yıldız Kızlar</v>
      </c>
      <c r="K138" s="140" t="str">
        <f t="shared" si="7"/>
        <v>İzmir-2013-14 Öğretim Yılı Okullararası Puanlı  Atletizm Türkiye Birinciliği Yarışmaları</v>
      </c>
      <c r="L138" s="141" t="str">
        <f>'800m.'!N$4</f>
        <v>1 Haziran 2014 11.50</v>
      </c>
      <c r="M138" s="141" t="s">
        <v>521</v>
      </c>
    </row>
    <row r="139" spans="1:13" s="133" customFormat="1" ht="26.25" customHeight="1">
      <c r="A139" s="135">
        <v>249</v>
      </c>
      <c r="B139" s="145" t="s">
        <v>132</v>
      </c>
      <c r="C139" s="136" t="str">
        <f>'800m.'!C47</f>
        <v/>
      </c>
      <c r="D139" s="140" t="str">
        <f>'800m.'!D47</f>
        <v/>
      </c>
      <c r="E139" s="140" t="str">
        <f>'800m.'!E47</f>
        <v/>
      </c>
      <c r="F139" s="181" t="str">
        <f>'800m.'!F47</f>
        <v/>
      </c>
      <c r="G139" s="138">
        <f>'800m.'!A47</f>
        <v>0</v>
      </c>
      <c r="H139" s="137" t="s">
        <v>132</v>
      </c>
      <c r="I139" s="143"/>
      <c r="J139" s="137" t="str">
        <f>'YARIŞMA BİLGİLERİ'!$F$21</f>
        <v>Yıldız Kızlar</v>
      </c>
      <c r="K139" s="140" t="str">
        <f t="shared" si="7"/>
        <v>İzmir-2013-14 Öğretim Yılı Okullararası Puanlı  Atletizm Türkiye Birinciliği Yarışmaları</v>
      </c>
      <c r="L139" s="141" t="str">
        <f>'800m.'!N$4</f>
        <v>1 Haziran 2014 11.50</v>
      </c>
      <c r="M139" s="141" t="s">
        <v>521</v>
      </c>
    </row>
    <row r="140" spans="1:13" s="133" customFormat="1" ht="26.25" customHeight="1">
      <c r="A140" s="135">
        <v>250</v>
      </c>
      <c r="B140" s="145" t="s">
        <v>132</v>
      </c>
      <c r="C140" s="136" t="str">
        <f>'800m.'!C48</f>
        <v/>
      </c>
      <c r="D140" s="140" t="str">
        <f>'800m.'!D48</f>
        <v/>
      </c>
      <c r="E140" s="140" t="str">
        <f>'800m.'!E48</f>
        <v/>
      </c>
      <c r="F140" s="181" t="str">
        <f>'800m.'!F48</f>
        <v/>
      </c>
      <c r="G140" s="138">
        <f>'800m.'!A48</f>
        <v>0</v>
      </c>
      <c r="H140" s="137" t="s">
        <v>132</v>
      </c>
      <c r="I140" s="143"/>
      <c r="J140" s="137" t="str">
        <f>'YARIŞMA BİLGİLERİ'!$F$21</f>
        <v>Yıldız Kızlar</v>
      </c>
      <c r="K140" s="140" t="str">
        <f t="shared" si="7"/>
        <v>İzmir-2013-14 Öğretim Yılı Okullararası Puanlı  Atletizm Türkiye Birinciliği Yarışmaları</v>
      </c>
      <c r="L140" s="141" t="str">
        <f>'800m.'!N$4</f>
        <v>1 Haziran 2014 11.50</v>
      </c>
      <c r="M140" s="141" t="s">
        <v>521</v>
      </c>
    </row>
    <row r="141" spans="1:13" s="133" customFormat="1" ht="26.25" customHeight="1">
      <c r="A141" s="135">
        <v>251</v>
      </c>
      <c r="B141" s="145" t="s">
        <v>132</v>
      </c>
      <c r="C141" s="136" t="str">
        <f>'800m.'!C49</f>
        <v/>
      </c>
      <c r="D141" s="140" t="str">
        <f>'800m.'!D49</f>
        <v/>
      </c>
      <c r="E141" s="140" t="str">
        <f>'800m.'!E49</f>
        <v/>
      </c>
      <c r="F141" s="181" t="str">
        <f>'800m.'!F49</f>
        <v/>
      </c>
      <c r="G141" s="138">
        <f>'800m.'!A49</f>
        <v>0</v>
      </c>
      <c r="H141" s="137" t="s">
        <v>132</v>
      </c>
      <c r="I141" s="143"/>
      <c r="J141" s="137" t="str">
        <f>'YARIŞMA BİLGİLERİ'!$F$21</f>
        <v>Yıldız Kızlar</v>
      </c>
      <c r="K141" s="140" t="str">
        <f t="shared" ref="K141:K153" si="8">CONCATENATE(K$1,"-",A$1)</f>
        <v>İzmir-2013-14 Öğretim Yılı Okullararası Puanlı  Atletizm Türkiye Birinciliği Yarışmaları</v>
      </c>
      <c r="L141" s="141" t="str">
        <f>'800m.'!N$4</f>
        <v>1 Haziran 2014 11.50</v>
      </c>
      <c r="M141" s="141" t="s">
        <v>521</v>
      </c>
    </row>
    <row r="142" spans="1:13" s="133" customFormat="1" ht="26.25" customHeight="1">
      <c r="A142" s="135">
        <v>252</v>
      </c>
      <c r="B142" s="145" t="s">
        <v>132</v>
      </c>
      <c r="C142" s="136" t="str">
        <f>'800m.'!C50</f>
        <v/>
      </c>
      <c r="D142" s="140" t="str">
        <f>'800m.'!D50</f>
        <v/>
      </c>
      <c r="E142" s="140" t="str">
        <f>'800m.'!E50</f>
        <v/>
      </c>
      <c r="F142" s="181" t="str">
        <f>'800m.'!F50</f>
        <v/>
      </c>
      <c r="G142" s="138">
        <f>'800m.'!A50</f>
        <v>0</v>
      </c>
      <c r="H142" s="137" t="s">
        <v>132</v>
      </c>
      <c r="I142" s="143"/>
      <c r="J142" s="137" t="str">
        <f>'YARIŞMA BİLGİLERİ'!$F$21</f>
        <v>Yıldız Kızlar</v>
      </c>
      <c r="K142" s="140" t="str">
        <f t="shared" si="8"/>
        <v>İzmir-2013-14 Öğretim Yılı Okullararası Puanlı  Atletizm Türkiye Birinciliği Yarışmaları</v>
      </c>
      <c r="L142" s="141" t="str">
        <f>'800m.'!N$4</f>
        <v>1 Haziran 2014 11.50</v>
      </c>
      <c r="M142" s="141" t="s">
        <v>521</v>
      </c>
    </row>
    <row r="143" spans="1:13" s="133" customFormat="1" ht="26.25" customHeight="1">
      <c r="A143" s="135">
        <v>253</v>
      </c>
      <c r="B143" s="145" t="s">
        <v>132</v>
      </c>
      <c r="C143" s="136" t="str">
        <f>'800m.'!C51</f>
        <v/>
      </c>
      <c r="D143" s="140" t="str">
        <f>'800m.'!D51</f>
        <v/>
      </c>
      <c r="E143" s="140" t="str">
        <f>'800m.'!E51</f>
        <v/>
      </c>
      <c r="F143" s="181" t="str">
        <f>'800m.'!F51</f>
        <v/>
      </c>
      <c r="G143" s="138">
        <f>'800m.'!A51</f>
        <v>0</v>
      </c>
      <c r="H143" s="137" t="s">
        <v>132</v>
      </c>
      <c r="I143" s="143"/>
      <c r="J143" s="137" t="str">
        <f>'YARIŞMA BİLGİLERİ'!$F$21</f>
        <v>Yıldız Kızlar</v>
      </c>
      <c r="K143" s="140" t="str">
        <f t="shared" si="8"/>
        <v>İzmir-2013-14 Öğretim Yılı Okullararası Puanlı  Atletizm Türkiye Birinciliği Yarışmaları</v>
      </c>
      <c r="L143" s="141" t="str">
        <f>'800m.'!N$4</f>
        <v>1 Haziran 2014 11.50</v>
      </c>
      <c r="M143" s="141" t="s">
        <v>521</v>
      </c>
    </row>
    <row r="144" spans="1:13" s="133" customFormat="1" ht="26.25" customHeight="1">
      <c r="A144" s="135">
        <v>254</v>
      </c>
      <c r="B144" s="145" t="s">
        <v>132</v>
      </c>
      <c r="C144" s="136" t="str">
        <f>'800m.'!C52</f>
        <v/>
      </c>
      <c r="D144" s="140" t="str">
        <f>'800m.'!D52</f>
        <v/>
      </c>
      <c r="E144" s="140" t="str">
        <f>'800m.'!E52</f>
        <v/>
      </c>
      <c r="F144" s="181" t="str">
        <f>'800m.'!F52</f>
        <v/>
      </c>
      <c r="G144" s="138">
        <f>'800m.'!A52</f>
        <v>0</v>
      </c>
      <c r="H144" s="137" t="s">
        <v>132</v>
      </c>
      <c r="I144" s="143"/>
      <c r="J144" s="137" t="str">
        <f>'YARIŞMA BİLGİLERİ'!$F$21</f>
        <v>Yıldız Kızlar</v>
      </c>
      <c r="K144" s="140" t="str">
        <f t="shared" si="8"/>
        <v>İzmir-2013-14 Öğretim Yılı Okullararası Puanlı  Atletizm Türkiye Birinciliği Yarışmaları</v>
      </c>
      <c r="L144" s="141" t="str">
        <f>'800m.'!N$4</f>
        <v>1 Haziran 2014 11.50</v>
      </c>
      <c r="M144" s="141" t="s">
        <v>521</v>
      </c>
    </row>
    <row r="145" spans="1:13" s="133" customFormat="1" ht="26.25" customHeight="1">
      <c r="A145" s="135">
        <v>255</v>
      </c>
      <c r="B145" s="145" t="s">
        <v>132</v>
      </c>
      <c r="C145" s="136" t="str">
        <f>'800m.'!C53</f>
        <v/>
      </c>
      <c r="D145" s="140" t="str">
        <f>'800m.'!D53</f>
        <v/>
      </c>
      <c r="E145" s="140" t="str">
        <f>'800m.'!E53</f>
        <v/>
      </c>
      <c r="F145" s="181" t="str">
        <f>'800m.'!F53</f>
        <v/>
      </c>
      <c r="G145" s="138">
        <f>'800m.'!A53</f>
        <v>0</v>
      </c>
      <c r="H145" s="137" t="s">
        <v>132</v>
      </c>
      <c r="I145" s="143"/>
      <c r="J145" s="137" t="str">
        <f>'YARIŞMA BİLGİLERİ'!$F$21</f>
        <v>Yıldız Kızlar</v>
      </c>
      <c r="K145" s="140" t="str">
        <f t="shared" si="8"/>
        <v>İzmir-2013-14 Öğretim Yılı Okullararası Puanlı  Atletizm Türkiye Birinciliği Yarışmaları</v>
      </c>
      <c r="L145" s="141" t="str">
        <f>'800m.'!N$4</f>
        <v>1 Haziran 2014 11.50</v>
      </c>
      <c r="M145" s="141" t="s">
        <v>521</v>
      </c>
    </row>
    <row r="146" spans="1:13" s="133" customFormat="1" ht="26.25" customHeight="1">
      <c r="A146" s="135">
        <v>256</v>
      </c>
      <c r="B146" s="145" t="s">
        <v>132</v>
      </c>
      <c r="C146" s="136" t="str">
        <f>'800m.'!C54</f>
        <v/>
      </c>
      <c r="D146" s="140" t="str">
        <f>'800m.'!D54</f>
        <v/>
      </c>
      <c r="E146" s="140" t="str">
        <f>'800m.'!E54</f>
        <v/>
      </c>
      <c r="F146" s="181" t="str">
        <f>'800m.'!F54</f>
        <v/>
      </c>
      <c r="G146" s="138">
        <f>'800m.'!A54</f>
        <v>0</v>
      </c>
      <c r="H146" s="137" t="s">
        <v>132</v>
      </c>
      <c r="I146" s="143"/>
      <c r="J146" s="137" t="str">
        <f>'YARIŞMA BİLGİLERİ'!$F$21</f>
        <v>Yıldız Kızlar</v>
      </c>
      <c r="K146" s="140" t="str">
        <f t="shared" si="8"/>
        <v>İzmir-2013-14 Öğretim Yılı Okullararası Puanlı  Atletizm Türkiye Birinciliği Yarışmaları</v>
      </c>
      <c r="L146" s="141" t="str">
        <f>'800m.'!N$4</f>
        <v>1 Haziran 2014 11.50</v>
      </c>
      <c r="M146" s="141" t="s">
        <v>521</v>
      </c>
    </row>
    <row r="147" spans="1:13" s="133" customFormat="1" ht="26.25" customHeight="1">
      <c r="A147" s="135">
        <v>257</v>
      </c>
      <c r="B147" s="145" t="s">
        <v>132</v>
      </c>
      <c r="C147" s="136" t="str">
        <f>'800m.'!C55</f>
        <v/>
      </c>
      <c r="D147" s="140" t="str">
        <f>'800m.'!D55</f>
        <v/>
      </c>
      <c r="E147" s="140" t="str">
        <f>'800m.'!E55</f>
        <v/>
      </c>
      <c r="F147" s="181" t="str">
        <f>'800m.'!F55</f>
        <v/>
      </c>
      <c r="G147" s="138">
        <f>'800m.'!A55</f>
        <v>0</v>
      </c>
      <c r="H147" s="137" t="s">
        <v>132</v>
      </c>
      <c r="I147" s="143"/>
      <c r="J147" s="137" t="str">
        <f>'YARIŞMA BİLGİLERİ'!$F$21</f>
        <v>Yıldız Kızlar</v>
      </c>
      <c r="K147" s="140" t="str">
        <f t="shared" si="8"/>
        <v>İzmir-2013-14 Öğretim Yılı Okullararası Puanlı  Atletizm Türkiye Birinciliği Yarışmaları</v>
      </c>
      <c r="L147" s="141" t="str">
        <f>'800m.'!N$4</f>
        <v>1 Haziran 2014 11.50</v>
      </c>
      <c r="M147" s="141" t="s">
        <v>521</v>
      </c>
    </row>
    <row r="148" spans="1:13" s="133" customFormat="1" ht="26.25" customHeight="1">
      <c r="A148" s="135">
        <v>258</v>
      </c>
      <c r="B148" s="145" t="s">
        <v>132</v>
      </c>
      <c r="C148" s="136" t="str">
        <f>'800m.'!C56</f>
        <v/>
      </c>
      <c r="D148" s="140" t="str">
        <f>'800m.'!D56</f>
        <v/>
      </c>
      <c r="E148" s="140" t="str">
        <f>'800m.'!E56</f>
        <v/>
      </c>
      <c r="F148" s="181" t="str">
        <f>'800m.'!F56</f>
        <v/>
      </c>
      <c r="G148" s="138">
        <f>'800m.'!A56</f>
        <v>0</v>
      </c>
      <c r="H148" s="137" t="s">
        <v>132</v>
      </c>
      <c r="I148" s="143"/>
      <c r="J148" s="137" t="str">
        <f>'YARIŞMA BİLGİLERİ'!$F$21</f>
        <v>Yıldız Kızlar</v>
      </c>
      <c r="K148" s="140" t="str">
        <f t="shared" si="8"/>
        <v>İzmir-2013-14 Öğretim Yılı Okullararası Puanlı  Atletizm Türkiye Birinciliği Yarışmaları</v>
      </c>
      <c r="L148" s="141" t="str">
        <f>'800m.'!N$4</f>
        <v>1 Haziran 2014 11.50</v>
      </c>
      <c r="M148" s="141" t="s">
        <v>521</v>
      </c>
    </row>
    <row r="149" spans="1:13" s="133" customFormat="1" ht="26.25" customHeight="1">
      <c r="A149" s="135">
        <v>259</v>
      </c>
      <c r="B149" s="145" t="s">
        <v>132</v>
      </c>
      <c r="C149" s="136" t="str">
        <f>'800m.'!C57</f>
        <v/>
      </c>
      <c r="D149" s="140" t="str">
        <f>'800m.'!D57</f>
        <v/>
      </c>
      <c r="E149" s="140" t="str">
        <f>'800m.'!E57</f>
        <v/>
      </c>
      <c r="F149" s="181" t="str">
        <f>'800m.'!F57</f>
        <v/>
      </c>
      <c r="G149" s="138">
        <f>'800m.'!A57</f>
        <v>0</v>
      </c>
      <c r="H149" s="137" t="s">
        <v>132</v>
      </c>
      <c r="I149" s="143"/>
      <c r="J149" s="137" t="str">
        <f>'YARIŞMA BİLGİLERİ'!$F$21</f>
        <v>Yıldız Kızlar</v>
      </c>
      <c r="K149" s="140" t="str">
        <f t="shared" si="8"/>
        <v>İzmir-2013-14 Öğretim Yılı Okullararası Puanlı  Atletizm Türkiye Birinciliği Yarışmaları</v>
      </c>
      <c r="L149" s="141" t="str">
        <f>'800m.'!N$4</f>
        <v>1 Haziran 2014 11.50</v>
      </c>
      <c r="M149" s="141" t="s">
        <v>521</v>
      </c>
    </row>
    <row r="150" spans="1:13" s="133" customFormat="1" ht="26.25" customHeight="1">
      <c r="A150" s="135">
        <v>260</v>
      </c>
      <c r="B150" s="145" t="s">
        <v>132</v>
      </c>
      <c r="C150" s="136" t="str">
        <f>'800m.'!C58</f>
        <v/>
      </c>
      <c r="D150" s="140" t="str">
        <f>'800m.'!D58</f>
        <v/>
      </c>
      <c r="E150" s="140" t="str">
        <f>'800m.'!E58</f>
        <v/>
      </c>
      <c r="F150" s="181" t="str">
        <f>'800m.'!F58</f>
        <v/>
      </c>
      <c r="G150" s="138">
        <f>'800m.'!A58</f>
        <v>0</v>
      </c>
      <c r="H150" s="137" t="s">
        <v>132</v>
      </c>
      <c r="I150" s="143"/>
      <c r="J150" s="137" t="str">
        <f>'YARIŞMA BİLGİLERİ'!$F$21</f>
        <v>Yıldız Kızlar</v>
      </c>
      <c r="K150" s="140" t="str">
        <f t="shared" si="8"/>
        <v>İzmir-2013-14 Öğretim Yılı Okullararası Puanlı  Atletizm Türkiye Birinciliği Yarışmaları</v>
      </c>
      <c r="L150" s="141" t="str">
        <f>'800m.'!N$4</f>
        <v>1 Haziran 2014 11.50</v>
      </c>
      <c r="M150" s="141" t="s">
        <v>521</v>
      </c>
    </row>
    <row r="151" spans="1:13" s="133" customFormat="1" ht="26.25" customHeight="1">
      <c r="A151" s="135">
        <v>261</v>
      </c>
      <c r="B151" s="145" t="s">
        <v>132</v>
      </c>
      <c r="C151" s="136" t="str">
        <f>'800m.'!C59</f>
        <v/>
      </c>
      <c r="D151" s="140" t="str">
        <f>'800m.'!D59</f>
        <v/>
      </c>
      <c r="E151" s="140" t="str">
        <f>'800m.'!E59</f>
        <v/>
      </c>
      <c r="F151" s="181" t="str">
        <f>'800m.'!F59</f>
        <v/>
      </c>
      <c r="G151" s="138">
        <f>'800m.'!A59</f>
        <v>0</v>
      </c>
      <c r="H151" s="137" t="s">
        <v>132</v>
      </c>
      <c r="I151" s="143"/>
      <c r="J151" s="137" t="str">
        <f>'YARIŞMA BİLGİLERİ'!$F$21</f>
        <v>Yıldız Kızlar</v>
      </c>
      <c r="K151" s="140" t="str">
        <f t="shared" si="8"/>
        <v>İzmir-2013-14 Öğretim Yılı Okullararası Puanlı  Atletizm Türkiye Birinciliği Yarışmaları</v>
      </c>
      <c r="L151" s="141" t="str">
        <f>'800m.'!N$4</f>
        <v>1 Haziran 2014 11.50</v>
      </c>
      <c r="M151" s="141" t="s">
        <v>521</v>
      </c>
    </row>
    <row r="152" spans="1:13" s="133" customFormat="1" ht="26.25" customHeight="1">
      <c r="A152" s="135">
        <v>262</v>
      </c>
      <c r="B152" s="145" t="s">
        <v>132</v>
      </c>
      <c r="C152" s="136" t="str">
        <f>'800m.'!C60</f>
        <v/>
      </c>
      <c r="D152" s="140" t="str">
        <f>'800m.'!D60</f>
        <v/>
      </c>
      <c r="E152" s="140" t="str">
        <f>'800m.'!E60</f>
        <v/>
      </c>
      <c r="F152" s="181" t="str">
        <f>'800m.'!F60</f>
        <v/>
      </c>
      <c r="G152" s="138">
        <f>'800m.'!A60</f>
        <v>0</v>
      </c>
      <c r="H152" s="137" t="s">
        <v>132</v>
      </c>
      <c r="I152" s="143"/>
      <c r="J152" s="137" t="str">
        <f>'YARIŞMA BİLGİLERİ'!$F$21</f>
        <v>Yıldız Kızlar</v>
      </c>
      <c r="K152" s="140" t="str">
        <f t="shared" si="8"/>
        <v>İzmir-2013-14 Öğretim Yılı Okullararası Puanlı  Atletizm Türkiye Birinciliği Yarışmaları</v>
      </c>
      <c r="L152" s="141" t="str">
        <f>'800m.'!N$4</f>
        <v>1 Haziran 2014 11.50</v>
      </c>
      <c r="M152" s="141" t="s">
        <v>521</v>
      </c>
    </row>
    <row r="153" spans="1:13" s="133" customFormat="1" ht="26.25" customHeight="1">
      <c r="A153" s="135">
        <v>263</v>
      </c>
      <c r="B153" s="145" t="s">
        <v>132</v>
      </c>
      <c r="C153" s="136" t="str">
        <f>'800m.'!C61</f>
        <v/>
      </c>
      <c r="D153" s="140" t="str">
        <f>'800m.'!D61</f>
        <v/>
      </c>
      <c r="E153" s="140" t="str">
        <f>'800m.'!E61</f>
        <v/>
      </c>
      <c r="F153" s="181" t="str">
        <f>'800m.'!F61</f>
        <v/>
      </c>
      <c r="G153" s="138">
        <f>'800m.'!A61</f>
        <v>0</v>
      </c>
      <c r="H153" s="137" t="s">
        <v>132</v>
      </c>
      <c r="I153" s="143"/>
      <c r="J153" s="137" t="str">
        <f>'YARIŞMA BİLGİLERİ'!$F$21</f>
        <v>Yıldız Kızlar</v>
      </c>
      <c r="K153" s="140" t="str">
        <f t="shared" si="8"/>
        <v>İzmir-2013-14 Öğretim Yılı Okullararası Puanlı  Atletizm Türkiye Birinciliği Yarışmaları</v>
      </c>
      <c r="L153" s="141" t="str">
        <f>'800m.'!N$4</f>
        <v>1 Haziran 2014 11.50</v>
      </c>
      <c r="M153" s="141" t="s">
        <v>521</v>
      </c>
    </row>
    <row r="154" spans="1:13" s="133" customFormat="1" ht="26.25" customHeight="1">
      <c r="A154" s="135">
        <v>346</v>
      </c>
      <c r="B154" s="145" t="s">
        <v>472</v>
      </c>
      <c r="C154" s="136">
        <f>Gülle!D8</f>
        <v>36804</v>
      </c>
      <c r="D154" s="140" t="str">
        <f>Gülle!E8</f>
        <v>İLAYDA ERTONÇ (F)</v>
      </c>
      <c r="E154" s="140" t="str">
        <f>Gülle!F8</f>
        <v>ZAFER ORTAOKULU</v>
      </c>
      <c r="F154" s="142">
        <f>Gülle!K8</f>
        <v>1146</v>
      </c>
      <c r="G154" s="143">
        <f>Gülle!A8</f>
        <v>1</v>
      </c>
      <c r="H154" s="143" t="s">
        <v>351</v>
      </c>
      <c r="I154" s="143">
        <f>Gülle!G$4</f>
        <v>0</v>
      </c>
      <c r="J154" s="137" t="str">
        <f>'YARIŞMA BİLGİLERİ'!$F$21</f>
        <v>Yıldız Kızlar</v>
      </c>
      <c r="K154" s="140" t="str">
        <f>CONCATENATE(K$1,"-",A$1)</f>
        <v>İzmir-2013-14 Öğretim Yılı Okullararası Puanlı  Atletizm Türkiye Birinciliği Yarışmaları</v>
      </c>
      <c r="L154" s="141" t="str">
        <f>Gülle!J$4</f>
        <v>31 Mayıs 2014 18.00</v>
      </c>
      <c r="M154" s="141" t="s">
        <v>521</v>
      </c>
    </row>
    <row r="155" spans="1:13" s="133" customFormat="1" ht="26.25" customHeight="1">
      <c r="A155" s="135">
        <v>347</v>
      </c>
      <c r="B155" s="145" t="s">
        <v>472</v>
      </c>
      <c r="C155" s="136">
        <f>Gülle!D9</f>
        <v>36608</v>
      </c>
      <c r="D155" s="140" t="str">
        <f>Gülle!E9</f>
        <v>MELİSA AKGÖZ (F)</v>
      </c>
      <c r="E155" s="140" t="str">
        <f>Gülle!F9</f>
        <v>CUDİBEY ORTAOKULU</v>
      </c>
      <c r="F155" s="142">
        <f>Gülle!K9</f>
        <v>1048</v>
      </c>
      <c r="G155" s="143">
        <f>Gülle!A9</f>
        <v>2</v>
      </c>
      <c r="H155" s="143" t="s">
        <v>351</v>
      </c>
      <c r="I155" s="143">
        <f>Gülle!G$4</f>
        <v>0</v>
      </c>
      <c r="J155" s="137" t="str">
        <f>'YARIŞMA BİLGİLERİ'!$F$21</f>
        <v>Yıldız Kızlar</v>
      </c>
      <c r="K155" s="140" t="str">
        <f t="shared" ref="K155:K193" si="9">CONCATENATE(K$1,"-",A$1)</f>
        <v>İzmir-2013-14 Öğretim Yılı Okullararası Puanlı  Atletizm Türkiye Birinciliği Yarışmaları</v>
      </c>
      <c r="L155" s="141" t="str">
        <f>Gülle!J$4</f>
        <v>31 Mayıs 2014 18.00</v>
      </c>
      <c r="M155" s="141" t="s">
        <v>521</v>
      </c>
    </row>
    <row r="156" spans="1:13" s="133" customFormat="1" ht="26.25" customHeight="1">
      <c r="A156" s="135">
        <v>348</v>
      </c>
      <c r="B156" s="145" t="s">
        <v>472</v>
      </c>
      <c r="C156" s="136" t="str">
        <f>Gülle!D10</f>
        <v>11.01.2001</v>
      </c>
      <c r="D156" s="140" t="str">
        <f>Gülle!E10</f>
        <v>SUDE SARAÇ (F)</v>
      </c>
      <c r="E156" s="140" t="str">
        <f>Gülle!F10</f>
        <v>K.K.T.C FERDİ</v>
      </c>
      <c r="F156" s="142">
        <f>Gülle!K10</f>
        <v>1007</v>
      </c>
      <c r="G156" s="143">
        <f>Gülle!A10</f>
        <v>3</v>
      </c>
      <c r="H156" s="143" t="s">
        <v>351</v>
      </c>
      <c r="I156" s="143">
        <f>Gülle!G$4</f>
        <v>0</v>
      </c>
      <c r="J156" s="137" t="str">
        <f>'YARIŞMA BİLGİLERİ'!$F$21</f>
        <v>Yıldız Kızlar</v>
      </c>
      <c r="K156" s="140" t="str">
        <f t="shared" si="9"/>
        <v>İzmir-2013-14 Öğretim Yılı Okullararası Puanlı  Atletizm Türkiye Birinciliği Yarışmaları</v>
      </c>
      <c r="L156" s="141" t="str">
        <f>Gülle!J$4</f>
        <v>31 Mayıs 2014 18.00</v>
      </c>
      <c r="M156" s="141" t="s">
        <v>521</v>
      </c>
    </row>
    <row r="157" spans="1:13" s="133" customFormat="1" ht="26.25" customHeight="1">
      <c r="A157" s="135">
        <v>349</v>
      </c>
      <c r="B157" s="145" t="s">
        <v>472</v>
      </c>
      <c r="C157" s="136">
        <f>Gülle!D11</f>
        <v>36661</v>
      </c>
      <c r="D157" s="140" t="str">
        <f>Gülle!E11</f>
        <v>DERYA GÜLDAL</v>
      </c>
      <c r="E157" s="140" t="str">
        <f>Gülle!F11</f>
        <v>İSTANBUL-PAŞABAHÇE O.O</v>
      </c>
      <c r="F157" s="142">
        <f>Gülle!K11</f>
        <v>975</v>
      </c>
      <c r="G157" s="143">
        <f>Gülle!A11</f>
        <v>4</v>
      </c>
      <c r="H157" s="143" t="s">
        <v>351</v>
      </c>
      <c r="I157" s="143">
        <f>Gülle!G$4</f>
        <v>0</v>
      </c>
      <c r="J157" s="137" t="str">
        <f>'YARIŞMA BİLGİLERİ'!$F$21</f>
        <v>Yıldız Kızlar</v>
      </c>
      <c r="K157" s="140" t="str">
        <f t="shared" si="9"/>
        <v>İzmir-2013-14 Öğretim Yılı Okullararası Puanlı  Atletizm Türkiye Birinciliği Yarışmaları</v>
      </c>
      <c r="L157" s="141" t="str">
        <f>Gülle!J$4</f>
        <v>31 Mayıs 2014 18.00</v>
      </c>
      <c r="M157" s="141" t="s">
        <v>521</v>
      </c>
    </row>
    <row r="158" spans="1:13" s="133" customFormat="1" ht="26.25" customHeight="1">
      <c r="A158" s="135">
        <v>350</v>
      </c>
      <c r="B158" s="145" t="s">
        <v>472</v>
      </c>
      <c r="C158" s="136" t="str">
        <f>Gülle!D12</f>
        <v>-</v>
      </c>
      <c r="D158" s="140" t="str">
        <f>Gülle!E12</f>
        <v>ALEYNA YALÇIN (F)</v>
      </c>
      <c r="E158" s="140" t="str">
        <f>Gülle!F12</f>
        <v>MÜREFTE ORTAOKULU</v>
      </c>
      <c r="F158" s="142">
        <f>Gülle!K12</f>
        <v>954</v>
      </c>
      <c r="G158" s="143">
        <f>Gülle!A12</f>
        <v>5</v>
      </c>
      <c r="H158" s="143" t="s">
        <v>351</v>
      </c>
      <c r="I158" s="143">
        <f>Gülle!G$4</f>
        <v>0</v>
      </c>
      <c r="J158" s="137" t="str">
        <f>'YARIŞMA BİLGİLERİ'!$F$21</f>
        <v>Yıldız Kızlar</v>
      </c>
      <c r="K158" s="140" t="str">
        <f t="shared" si="9"/>
        <v>İzmir-2013-14 Öğretim Yılı Okullararası Puanlı  Atletizm Türkiye Birinciliği Yarışmaları</v>
      </c>
      <c r="L158" s="141" t="str">
        <f>Gülle!J$4</f>
        <v>31 Mayıs 2014 18.00</v>
      </c>
      <c r="M158" s="141" t="s">
        <v>521</v>
      </c>
    </row>
    <row r="159" spans="1:13" s="133" customFormat="1" ht="26.25" customHeight="1">
      <c r="A159" s="135">
        <v>351</v>
      </c>
      <c r="B159" s="145" t="s">
        <v>472</v>
      </c>
      <c r="C159" s="136">
        <f>Gülle!D13</f>
        <v>36737</v>
      </c>
      <c r="D159" s="140" t="str">
        <f>Gülle!E13</f>
        <v>NAZLICAN BEKTAŞ (F)</v>
      </c>
      <c r="E159" s="140" t="str">
        <f>Gülle!F13</f>
        <v>SARIYER KAZIM KARABEKİR ORTAOKULU</v>
      </c>
      <c r="F159" s="142">
        <f>Gülle!K13</f>
        <v>950</v>
      </c>
      <c r="G159" s="143">
        <f>Gülle!A13</f>
        <v>6</v>
      </c>
      <c r="H159" s="143" t="s">
        <v>351</v>
      </c>
      <c r="I159" s="143">
        <f>Gülle!G$4</f>
        <v>0</v>
      </c>
      <c r="J159" s="137" t="str">
        <f>'YARIŞMA BİLGİLERİ'!$F$21</f>
        <v>Yıldız Kızlar</v>
      </c>
      <c r="K159" s="140" t="str">
        <f t="shared" si="9"/>
        <v>İzmir-2013-14 Öğretim Yılı Okullararası Puanlı  Atletizm Türkiye Birinciliği Yarışmaları</v>
      </c>
      <c r="L159" s="141" t="str">
        <f>Gülle!J$4</f>
        <v>31 Mayıs 2014 18.00</v>
      </c>
      <c r="M159" s="141" t="s">
        <v>521</v>
      </c>
    </row>
    <row r="160" spans="1:13" s="133" customFormat="1" ht="26.25" customHeight="1">
      <c r="A160" s="135">
        <v>352</v>
      </c>
      <c r="B160" s="145" t="s">
        <v>472</v>
      </c>
      <c r="C160" s="136">
        <f>Gülle!D14</f>
        <v>36911</v>
      </c>
      <c r="D160" s="140" t="str">
        <f>Gülle!E14</f>
        <v>SUDE KADIOĞLU</v>
      </c>
      <c r="E160" s="140" t="str">
        <f>Gülle!F14</f>
        <v>KKTC YAKINDOĞU KOLEJİ</v>
      </c>
      <c r="F160" s="142">
        <f>Gülle!K14</f>
        <v>926</v>
      </c>
      <c r="G160" s="143">
        <f>Gülle!A14</f>
        <v>7</v>
      </c>
      <c r="H160" s="143" t="s">
        <v>351</v>
      </c>
      <c r="I160" s="143">
        <f>Gülle!G$4</f>
        <v>0</v>
      </c>
      <c r="J160" s="137" t="str">
        <f>'YARIŞMA BİLGİLERİ'!$F$21</f>
        <v>Yıldız Kızlar</v>
      </c>
      <c r="K160" s="140" t="str">
        <f t="shared" si="9"/>
        <v>İzmir-2013-14 Öğretim Yılı Okullararası Puanlı  Atletizm Türkiye Birinciliği Yarışmaları</v>
      </c>
      <c r="L160" s="141" t="str">
        <f>Gülle!J$4</f>
        <v>31 Mayıs 2014 18.00</v>
      </c>
      <c r="M160" s="141" t="s">
        <v>521</v>
      </c>
    </row>
    <row r="161" spans="1:13" s="133" customFormat="1" ht="26.25" customHeight="1">
      <c r="A161" s="135">
        <v>353</v>
      </c>
      <c r="B161" s="145" t="s">
        <v>472</v>
      </c>
      <c r="C161" s="136">
        <f>Gülle!D15</f>
        <v>2000</v>
      </c>
      <c r="D161" s="140" t="str">
        <f>Gülle!E15</f>
        <v>RUMEYSA YILMAZ</v>
      </c>
      <c r="E161" s="140" t="str">
        <f>Gülle!F15</f>
        <v>SAMSUN-CANİK TEVFİK İLERİ(KOCATEPE)O.OKULU</v>
      </c>
      <c r="F161" s="142">
        <f>Gülle!K15</f>
        <v>918</v>
      </c>
      <c r="G161" s="143">
        <f>Gülle!A15</f>
        <v>8</v>
      </c>
      <c r="H161" s="143" t="s">
        <v>351</v>
      </c>
      <c r="I161" s="143">
        <f>Gülle!G$4</f>
        <v>0</v>
      </c>
      <c r="J161" s="137" t="str">
        <f>'YARIŞMA BİLGİLERİ'!$F$21</f>
        <v>Yıldız Kızlar</v>
      </c>
      <c r="K161" s="140" t="str">
        <f t="shared" si="9"/>
        <v>İzmir-2013-14 Öğretim Yılı Okullararası Puanlı  Atletizm Türkiye Birinciliği Yarışmaları</v>
      </c>
      <c r="L161" s="141" t="str">
        <f>Gülle!J$4</f>
        <v>31 Mayıs 2014 18.00</v>
      </c>
      <c r="M161" s="141" t="s">
        <v>521</v>
      </c>
    </row>
    <row r="162" spans="1:13" s="133" customFormat="1" ht="26.25" customHeight="1">
      <c r="A162" s="135">
        <v>354</v>
      </c>
      <c r="B162" s="145" t="s">
        <v>472</v>
      </c>
      <c r="C162" s="136">
        <f>Gülle!D16</f>
        <v>36559</v>
      </c>
      <c r="D162" s="140" t="str">
        <f>Gülle!E16</f>
        <v>BETÜL ŞAHİN</v>
      </c>
      <c r="E162" s="140" t="str">
        <f>Gülle!F16</f>
        <v>MUĞLA  DALAMAN CUMHURİYET O.O.</v>
      </c>
      <c r="F162" s="142">
        <f>Gülle!K16</f>
        <v>885</v>
      </c>
      <c r="G162" s="143">
        <f>Gülle!A16</f>
        <v>9</v>
      </c>
      <c r="H162" s="143" t="s">
        <v>351</v>
      </c>
      <c r="I162" s="143">
        <f>Gülle!G$4</f>
        <v>0</v>
      </c>
      <c r="J162" s="137" t="str">
        <f>'YARIŞMA BİLGİLERİ'!$F$21</f>
        <v>Yıldız Kızlar</v>
      </c>
      <c r="K162" s="140" t="str">
        <f t="shared" si="9"/>
        <v>İzmir-2013-14 Öğretim Yılı Okullararası Puanlı  Atletizm Türkiye Birinciliği Yarışmaları</v>
      </c>
      <c r="L162" s="141" t="str">
        <f>Gülle!J$4</f>
        <v>31 Mayıs 2014 18.00</v>
      </c>
      <c r="M162" s="141" t="s">
        <v>521</v>
      </c>
    </row>
    <row r="163" spans="1:13" s="133" customFormat="1" ht="26.25" customHeight="1">
      <c r="A163" s="135">
        <v>355</v>
      </c>
      <c r="B163" s="145" t="s">
        <v>472</v>
      </c>
      <c r="C163" s="136">
        <f>Gülle!D17</f>
        <v>36702</v>
      </c>
      <c r="D163" s="140" t="str">
        <f>Gülle!E17</f>
        <v>KADER ÇAKIR</v>
      </c>
      <c r="E163" s="140" t="str">
        <f>Gülle!F17</f>
        <v>ADANA DERVİŞLER ORTAOKULU</v>
      </c>
      <c r="F163" s="142">
        <f>Gülle!K17</f>
        <v>814</v>
      </c>
      <c r="G163" s="143">
        <f>Gülle!A17</f>
        <v>10</v>
      </c>
      <c r="H163" s="143" t="s">
        <v>351</v>
      </c>
      <c r="I163" s="143">
        <f>Gülle!G$4</f>
        <v>0</v>
      </c>
      <c r="J163" s="137" t="str">
        <f>'YARIŞMA BİLGİLERİ'!$F$21</f>
        <v>Yıldız Kızlar</v>
      </c>
      <c r="K163" s="140" t="str">
        <f t="shared" si="9"/>
        <v>İzmir-2013-14 Öğretim Yılı Okullararası Puanlı  Atletizm Türkiye Birinciliği Yarışmaları</v>
      </c>
      <c r="L163" s="141" t="str">
        <f>Gülle!J$4</f>
        <v>31 Mayıs 2014 18.00</v>
      </c>
      <c r="M163" s="141" t="s">
        <v>521</v>
      </c>
    </row>
    <row r="164" spans="1:13" s="133" customFormat="1" ht="26.25" customHeight="1">
      <c r="A164" s="135">
        <v>356</v>
      </c>
      <c r="B164" s="145" t="s">
        <v>472</v>
      </c>
      <c r="C164" s="136">
        <f>Gülle!D18</f>
        <v>36662</v>
      </c>
      <c r="D164" s="140" t="str">
        <f>Gülle!E18</f>
        <v>BETÜL UZUN</v>
      </c>
      <c r="E164" s="140" t="str">
        <f>Gülle!F18</f>
        <v>ÇANKIRI-İSMET İNÖNÜ O.O.</v>
      </c>
      <c r="F164" s="142">
        <f>Gülle!K18</f>
        <v>812</v>
      </c>
      <c r="G164" s="143">
        <f>Gülle!A18</f>
        <v>11</v>
      </c>
      <c r="H164" s="143" t="s">
        <v>351</v>
      </c>
      <c r="I164" s="143">
        <f>Gülle!G$4</f>
        <v>0</v>
      </c>
      <c r="J164" s="137" t="str">
        <f>'YARIŞMA BİLGİLERİ'!$F$21</f>
        <v>Yıldız Kızlar</v>
      </c>
      <c r="K164" s="140" t="str">
        <f t="shared" si="9"/>
        <v>İzmir-2013-14 Öğretim Yılı Okullararası Puanlı  Atletizm Türkiye Birinciliği Yarışmaları</v>
      </c>
      <c r="L164" s="141" t="str">
        <f>Gülle!J$4</f>
        <v>31 Mayıs 2014 18.00</v>
      </c>
      <c r="M164" s="141" t="s">
        <v>521</v>
      </c>
    </row>
    <row r="165" spans="1:13" s="133" customFormat="1" ht="26.25" customHeight="1">
      <c r="A165" s="135">
        <v>357</v>
      </c>
      <c r="B165" s="145" t="s">
        <v>472</v>
      </c>
      <c r="C165" s="136">
        <f>Gülle!D19</f>
        <v>36635</v>
      </c>
      <c r="D165" s="140" t="str">
        <f>Gülle!E19</f>
        <v>Esra ABANOZ</v>
      </c>
      <c r="E165" s="140" t="str">
        <f>Gülle!F19</f>
        <v>Giresun Eynesil Şht.Şahin Abanoz Orta Okulu</v>
      </c>
      <c r="F165" s="142">
        <f>Gülle!K19</f>
        <v>791</v>
      </c>
      <c r="G165" s="143">
        <f>Gülle!A19</f>
        <v>12</v>
      </c>
      <c r="H165" s="143" t="s">
        <v>351</v>
      </c>
      <c r="I165" s="143">
        <f>Gülle!G$4</f>
        <v>0</v>
      </c>
      <c r="J165" s="137" t="str">
        <f>'YARIŞMA BİLGİLERİ'!$F$21</f>
        <v>Yıldız Kızlar</v>
      </c>
      <c r="K165" s="140" t="str">
        <f t="shared" si="9"/>
        <v>İzmir-2013-14 Öğretim Yılı Okullararası Puanlı  Atletizm Türkiye Birinciliği Yarışmaları</v>
      </c>
      <c r="L165" s="141" t="str">
        <f>Gülle!J$4</f>
        <v>31 Mayıs 2014 18.00</v>
      </c>
      <c r="M165" s="141" t="s">
        <v>521</v>
      </c>
    </row>
    <row r="166" spans="1:13" s="133" customFormat="1" ht="26.25" customHeight="1">
      <c r="A166" s="135">
        <v>358</v>
      </c>
      <c r="B166" s="145" t="s">
        <v>472</v>
      </c>
      <c r="C166" s="136" t="str">
        <f>Gülle!D20</f>
        <v>16.03.2000-</v>
      </c>
      <c r="D166" s="140" t="str">
        <f>Gülle!E20</f>
        <v>BUSE ÖZEL</v>
      </c>
      <c r="E166" s="140" t="str">
        <f>Gülle!F20</f>
        <v>BALIKESİR ERDEK 18 EYLÜL ORTAOKULU</v>
      </c>
      <c r="F166" s="142">
        <f>Gülle!K20</f>
        <v>778</v>
      </c>
      <c r="G166" s="143">
        <f>Gülle!A20</f>
        <v>13</v>
      </c>
      <c r="H166" s="143" t="s">
        <v>351</v>
      </c>
      <c r="I166" s="143">
        <f>Gülle!G$4</f>
        <v>0</v>
      </c>
      <c r="J166" s="137" t="str">
        <f>'YARIŞMA BİLGİLERİ'!$F$21</f>
        <v>Yıldız Kızlar</v>
      </c>
      <c r="K166" s="140" t="str">
        <f t="shared" si="9"/>
        <v>İzmir-2013-14 Öğretim Yılı Okullararası Puanlı  Atletizm Türkiye Birinciliği Yarışmaları</v>
      </c>
      <c r="L166" s="141" t="str">
        <f>Gülle!J$4</f>
        <v>31 Mayıs 2014 18.00</v>
      </c>
      <c r="M166" s="141" t="s">
        <v>521</v>
      </c>
    </row>
    <row r="167" spans="1:13" s="133" customFormat="1" ht="26.25" customHeight="1">
      <c r="A167" s="135">
        <v>359</v>
      </c>
      <c r="B167" s="145" t="s">
        <v>472</v>
      </c>
      <c r="C167" s="136" t="str">
        <f>Gülle!D21</f>
        <v>01,01,2001</v>
      </c>
      <c r="D167" s="140" t="str">
        <f>Gülle!E21</f>
        <v>HİLALGÜL ŞİMŞEK</v>
      </c>
      <c r="E167" s="140" t="str">
        <f>Gülle!F21</f>
        <v>BURSA PANAYIR ORTAOKULU</v>
      </c>
      <c r="F167" s="142">
        <f>Gülle!K21</f>
        <v>757</v>
      </c>
      <c r="G167" s="143">
        <f>Gülle!A21</f>
        <v>14</v>
      </c>
      <c r="H167" s="143" t="s">
        <v>351</v>
      </c>
      <c r="I167" s="143">
        <f>Gülle!G$4</f>
        <v>0</v>
      </c>
      <c r="J167" s="137" t="str">
        <f>'YARIŞMA BİLGİLERİ'!$F$21</f>
        <v>Yıldız Kızlar</v>
      </c>
      <c r="K167" s="140" t="str">
        <f t="shared" si="9"/>
        <v>İzmir-2013-14 Öğretim Yılı Okullararası Puanlı  Atletizm Türkiye Birinciliği Yarışmaları</v>
      </c>
      <c r="L167" s="141" t="str">
        <f>Gülle!J$4</f>
        <v>31 Mayıs 2014 18.00</v>
      </c>
      <c r="M167" s="141" t="s">
        <v>521</v>
      </c>
    </row>
    <row r="168" spans="1:13" s="133" customFormat="1" ht="26.25" customHeight="1">
      <c r="A168" s="135">
        <v>360</v>
      </c>
      <c r="B168" s="145" t="s">
        <v>472</v>
      </c>
      <c r="C168" s="136">
        <f>Gülle!D22</f>
        <v>36526</v>
      </c>
      <c r="D168" s="140" t="str">
        <f>Gülle!E22</f>
        <v>ESRANUR YILDIRIM</v>
      </c>
      <c r="E168" s="140" t="str">
        <f>Gülle!F22</f>
        <v>ESKİŞEHİR-ŞEHİT ALİ GAFFAR OKKAN ORTAOKULU</v>
      </c>
      <c r="F168" s="142">
        <f>Gülle!K22</f>
        <v>740</v>
      </c>
      <c r="G168" s="143">
        <f>Gülle!A22</f>
        <v>15</v>
      </c>
      <c r="H168" s="143" t="s">
        <v>351</v>
      </c>
      <c r="I168" s="143">
        <f>Gülle!G$4</f>
        <v>0</v>
      </c>
      <c r="J168" s="137" t="str">
        <f>'YARIŞMA BİLGİLERİ'!$F$21</f>
        <v>Yıldız Kızlar</v>
      </c>
      <c r="K168" s="140" t="str">
        <f t="shared" si="9"/>
        <v>İzmir-2013-14 Öğretim Yılı Okullararası Puanlı  Atletizm Türkiye Birinciliği Yarışmaları</v>
      </c>
      <c r="L168" s="141" t="str">
        <f>Gülle!J$4</f>
        <v>31 Mayıs 2014 18.00</v>
      </c>
      <c r="M168" s="141" t="s">
        <v>521</v>
      </c>
    </row>
    <row r="169" spans="1:13" s="133" customFormat="1" ht="26.25" customHeight="1">
      <c r="A169" s="135">
        <v>361</v>
      </c>
      <c r="B169" s="145" t="s">
        <v>472</v>
      </c>
      <c r="C169" s="136" t="str">
        <f>Gülle!D23</f>
        <v>20,10,2001</v>
      </c>
      <c r="D169" s="140" t="str">
        <f>Gülle!E23</f>
        <v>ZÜLAL ARSLAN</v>
      </c>
      <c r="E169" s="140" t="str">
        <f>Gülle!F23</f>
        <v>ELAZIĞ-MEZRE ORTAOKULU</v>
      </c>
      <c r="F169" s="142">
        <f>Gülle!K23</f>
        <v>737</v>
      </c>
      <c r="G169" s="143">
        <f>Gülle!A23</f>
        <v>16</v>
      </c>
      <c r="H169" s="143" t="s">
        <v>351</v>
      </c>
      <c r="I169" s="143">
        <f>Gülle!G$4</f>
        <v>0</v>
      </c>
      <c r="J169" s="137" t="str">
        <f>'YARIŞMA BİLGİLERİ'!$F$21</f>
        <v>Yıldız Kızlar</v>
      </c>
      <c r="K169" s="140" t="str">
        <f t="shared" si="9"/>
        <v>İzmir-2013-14 Öğretim Yılı Okullararası Puanlı  Atletizm Türkiye Birinciliği Yarışmaları</v>
      </c>
      <c r="L169" s="141" t="str">
        <f>Gülle!J$4</f>
        <v>31 Mayıs 2014 18.00</v>
      </c>
      <c r="M169" s="141" t="s">
        <v>521</v>
      </c>
    </row>
    <row r="170" spans="1:13" s="133" customFormat="1" ht="26.25" customHeight="1">
      <c r="A170" s="135">
        <v>362</v>
      </c>
      <c r="B170" s="145" t="s">
        <v>472</v>
      </c>
      <c r="C170" s="136">
        <f>Gülle!D24</f>
        <v>1052000</v>
      </c>
      <c r="D170" s="140" t="str">
        <f>Gülle!E24</f>
        <v>BİLGENUR ÇINAR</v>
      </c>
      <c r="E170" s="140" t="str">
        <f>Gülle!F24</f>
        <v>SİVAS-YILDIZELİ ATATÜRK ORTAOKULU</v>
      </c>
      <c r="F170" s="142">
        <f>Gülle!K24</f>
        <v>683</v>
      </c>
      <c r="G170" s="143">
        <f>Gülle!A24</f>
        <v>17</v>
      </c>
      <c r="H170" s="143" t="s">
        <v>351</v>
      </c>
      <c r="I170" s="143">
        <f>Gülle!G$4</f>
        <v>0</v>
      </c>
      <c r="J170" s="137" t="str">
        <f>'YARIŞMA BİLGİLERİ'!$F$21</f>
        <v>Yıldız Kızlar</v>
      </c>
      <c r="K170" s="140" t="str">
        <f t="shared" si="9"/>
        <v>İzmir-2013-14 Öğretim Yılı Okullararası Puanlı  Atletizm Türkiye Birinciliği Yarışmaları</v>
      </c>
      <c r="L170" s="141" t="str">
        <f>Gülle!J$4</f>
        <v>31 Mayıs 2014 18.00</v>
      </c>
      <c r="M170" s="141" t="s">
        <v>521</v>
      </c>
    </row>
    <row r="171" spans="1:13" s="133" customFormat="1" ht="26.25" customHeight="1">
      <c r="A171" s="135">
        <v>363</v>
      </c>
      <c r="B171" s="145" t="s">
        <v>472</v>
      </c>
      <c r="C171" s="136">
        <f>Gülle!D25</f>
        <v>37036</v>
      </c>
      <c r="D171" s="140" t="str">
        <f>Gülle!E25</f>
        <v>CEREN ŞAHİN</v>
      </c>
      <c r="E171" s="140" t="str">
        <f>Gülle!F25</f>
        <v>MERSİN- SİLİFKE ATATÜRK ORTA OKULU</v>
      </c>
      <c r="F171" s="142">
        <f>Gülle!K25</f>
        <v>678</v>
      </c>
      <c r="G171" s="143">
        <f>Gülle!A25</f>
        <v>18</v>
      </c>
      <c r="H171" s="143" t="s">
        <v>351</v>
      </c>
      <c r="I171" s="143">
        <f>Gülle!G$4</f>
        <v>0</v>
      </c>
      <c r="J171" s="137" t="str">
        <f>'YARIŞMA BİLGİLERİ'!$F$21</f>
        <v>Yıldız Kızlar</v>
      </c>
      <c r="K171" s="140" t="str">
        <f t="shared" si="9"/>
        <v>İzmir-2013-14 Öğretim Yılı Okullararası Puanlı  Atletizm Türkiye Birinciliği Yarışmaları</v>
      </c>
      <c r="L171" s="141" t="str">
        <f>Gülle!J$4</f>
        <v>31 Mayıs 2014 18.00</v>
      </c>
      <c r="M171" s="141" t="s">
        <v>521</v>
      </c>
    </row>
    <row r="172" spans="1:13" s="133" customFormat="1" ht="26.25" customHeight="1">
      <c r="A172" s="135">
        <v>364</v>
      </c>
      <c r="B172" s="145" t="s">
        <v>472</v>
      </c>
      <c r="C172" s="136">
        <f>Gülle!D26</f>
        <v>36971</v>
      </c>
      <c r="D172" s="140" t="str">
        <f>Gülle!E26</f>
        <v>TÜRKAN ÇELİK</v>
      </c>
      <c r="E172" s="140" t="str">
        <f>Gülle!F26</f>
        <v>İSTANBUL SULTANBEYLİ MEVLANA ORTA OKULU</v>
      </c>
      <c r="F172" s="142">
        <f>Gülle!K26</f>
        <v>646</v>
      </c>
      <c r="G172" s="143">
        <f>Gülle!A26</f>
        <v>19</v>
      </c>
      <c r="H172" s="143" t="s">
        <v>351</v>
      </c>
      <c r="I172" s="143">
        <f>Gülle!G$4</f>
        <v>0</v>
      </c>
      <c r="J172" s="137" t="str">
        <f>'YARIŞMA BİLGİLERİ'!$F$21</f>
        <v>Yıldız Kızlar</v>
      </c>
      <c r="K172" s="140" t="str">
        <f t="shared" si="9"/>
        <v>İzmir-2013-14 Öğretim Yılı Okullararası Puanlı  Atletizm Türkiye Birinciliği Yarışmaları</v>
      </c>
      <c r="L172" s="141" t="str">
        <f>Gülle!J$4</f>
        <v>31 Mayıs 2014 18.00</v>
      </c>
      <c r="M172" s="141" t="s">
        <v>521</v>
      </c>
    </row>
    <row r="173" spans="1:13" s="133" customFormat="1" ht="26.25" customHeight="1">
      <c r="A173" s="135">
        <v>365</v>
      </c>
      <c r="B173" s="145" t="s">
        <v>472</v>
      </c>
      <c r="C173" s="136">
        <f>Gülle!D27</f>
        <v>36541</v>
      </c>
      <c r="D173" s="140" t="str">
        <f>Gülle!E27</f>
        <v>ZELAL ASLAN</v>
      </c>
      <c r="E173" s="140" t="str">
        <f>Gülle!F27</f>
        <v>DİYARBAKIR YAHYA KEMAL BEYATLI İ.O</v>
      </c>
      <c r="F173" s="142">
        <f>Gülle!K27</f>
        <v>635</v>
      </c>
      <c r="G173" s="143">
        <f>Gülle!A27</f>
        <v>20</v>
      </c>
      <c r="H173" s="143" t="s">
        <v>351</v>
      </c>
      <c r="I173" s="143">
        <f>Gülle!G$4</f>
        <v>0</v>
      </c>
      <c r="J173" s="137" t="str">
        <f>'YARIŞMA BİLGİLERİ'!$F$21</f>
        <v>Yıldız Kızlar</v>
      </c>
      <c r="K173" s="140" t="str">
        <f t="shared" si="9"/>
        <v>İzmir-2013-14 Öğretim Yılı Okullararası Puanlı  Atletizm Türkiye Birinciliği Yarışmaları</v>
      </c>
      <c r="L173" s="141" t="str">
        <f>Gülle!J$4</f>
        <v>31 Mayıs 2014 18.00</v>
      </c>
      <c r="M173" s="141" t="s">
        <v>521</v>
      </c>
    </row>
    <row r="174" spans="1:13" s="133" customFormat="1" ht="26.25" customHeight="1">
      <c r="A174" s="135">
        <v>366</v>
      </c>
      <c r="B174" s="145" t="s">
        <v>472</v>
      </c>
      <c r="C174" s="136" t="str">
        <f>Gülle!D28</f>
        <v>23,09,2000</v>
      </c>
      <c r="D174" s="140" t="str">
        <f>Gülle!E28</f>
        <v>DENİZ ZEYNEP YILMA</v>
      </c>
      <c r="E174" s="140" t="str">
        <f>Gülle!F28</f>
        <v>İZMİR-KARŞIYAKA SELÇUK YAŞAR O.O.</v>
      </c>
      <c r="F174" s="142">
        <f>Gülle!K28</f>
        <v>576</v>
      </c>
      <c r="G174" s="143">
        <f>Gülle!A28</f>
        <v>21</v>
      </c>
      <c r="H174" s="143" t="s">
        <v>351</v>
      </c>
      <c r="I174" s="143">
        <f>Gülle!G$4</f>
        <v>0</v>
      </c>
      <c r="J174" s="137" t="str">
        <f>'YARIŞMA BİLGİLERİ'!$F$21</f>
        <v>Yıldız Kızlar</v>
      </c>
      <c r="K174" s="140" t="str">
        <f t="shared" si="9"/>
        <v>İzmir-2013-14 Öğretim Yılı Okullararası Puanlı  Atletizm Türkiye Birinciliği Yarışmaları</v>
      </c>
      <c r="L174" s="141" t="str">
        <f>Gülle!J$4</f>
        <v>31 Mayıs 2014 18.00</v>
      </c>
      <c r="M174" s="141" t="s">
        <v>521</v>
      </c>
    </row>
    <row r="175" spans="1:13" s="133" customFormat="1" ht="26.25" customHeight="1">
      <c r="A175" s="135">
        <v>367</v>
      </c>
      <c r="B175" s="145" t="s">
        <v>472</v>
      </c>
      <c r="C175" s="136" t="str">
        <f>Gülle!D29</f>
        <v/>
      </c>
      <c r="D175" s="140" t="str">
        <f>Gülle!E29</f>
        <v/>
      </c>
      <c r="E175" s="140" t="str">
        <f>Gülle!F29</f>
        <v/>
      </c>
      <c r="F175" s="142" t="str">
        <f>Gülle!K29</f>
        <v/>
      </c>
      <c r="G175" s="143">
        <f>Gülle!A29</f>
        <v>0</v>
      </c>
      <c r="H175" s="143" t="s">
        <v>351</v>
      </c>
      <c r="I175" s="143">
        <f>Gülle!G$4</f>
        <v>0</v>
      </c>
      <c r="J175" s="137" t="str">
        <f>'YARIŞMA BİLGİLERİ'!$F$21</f>
        <v>Yıldız Kızlar</v>
      </c>
      <c r="K175" s="140" t="str">
        <f t="shared" si="9"/>
        <v>İzmir-2013-14 Öğretim Yılı Okullararası Puanlı  Atletizm Türkiye Birinciliği Yarışmaları</v>
      </c>
      <c r="L175" s="141" t="str">
        <f>Gülle!J$4</f>
        <v>31 Mayıs 2014 18.00</v>
      </c>
      <c r="M175" s="141" t="s">
        <v>521</v>
      </c>
    </row>
    <row r="176" spans="1:13" s="133" customFormat="1" ht="26.25" customHeight="1">
      <c r="A176" s="135">
        <v>368</v>
      </c>
      <c r="B176" s="145" t="s">
        <v>472</v>
      </c>
      <c r="C176" s="136" t="str">
        <f>Gülle!D30</f>
        <v/>
      </c>
      <c r="D176" s="140" t="str">
        <f>Gülle!E30</f>
        <v/>
      </c>
      <c r="E176" s="140" t="str">
        <f>Gülle!F30</f>
        <v/>
      </c>
      <c r="F176" s="142" t="str">
        <f>Gülle!K30</f>
        <v/>
      </c>
      <c r="G176" s="143">
        <f>Gülle!A30</f>
        <v>0</v>
      </c>
      <c r="H176" s="143" t="s">
        <v>351</v>
      </c>
      <c r="I176" s="143">
        <f>Gülle!G$4</f>
        <v>0</v>
      </c>
      <c r="J176" s="137" t="str">
        <f>'YARIŞMA BİLGİLERİ'!$F$21</f>
        <v>Yıldız Kızlar</v>
      </c>
      <c r="K176" s="140" t="str">
        <f t="shared" si="9"/>
        <v>İzmir-2013-14 Öğretim Yılı Okullararası Puanlı  Atletizm Türkiye Birinciliği Yarışmaları</v>
      </c>
      <c r="L176" s="141" t="str">
        <f>Gülle!J$4</f>
        <v>31 Mayıs 2014 18.00</v>
      </c>
      <c r="M176" s="141" t="s">
        <v>521</v>
      </c>
    </row>
    <row r="177" spans="1:13" s="133" customFormat="1" ht="26.25" customHeight="1">
      <c r="A177" s="135">
        <v>369</v>
      </c>
      <c r="B177" s="145" t="s">
        <v>472</v>
      </c>
      <c r="C177" s="136" t="str">
        <f>Gülle!D31</f>
        <v/>
      </c>
      <c r="D177" s="140" t="str">
        <f>Gülle!E31</f>
        <v/>
      </c>
      <c r="E177" s="140" t="str">
        <f>Gülle!F31</f>
        <v/>
      </c>
      <c r="F177" s="142" t="str">
        <f>Gülle!K31</f>
        <v/>
      </c>
      <c r="G177" s="143">
        <f>Gülle!A31</f>
        <v>0</v>
      </c>
      <c r="H177" s="143" t="s">
        <v>351</v>
      </c>
      <c r="I177" s="143">
        <f>Gülle!G$4</f>
        <v>0</v>
      </c>
      <c r="J177" s="137" t="str">
        <f>'YARIŞMA BİLGİLERİ'!$F$21</f>
        <v>Yıldız Kızlar</v>
      </c>
      <c r="K177" s="140" t="str">
        <f t="shared" si="9"/>
        <v>İzmir-2013-14 Öğretim Yılı Okullararası Puanlı  Atletizm Türkiye Birinciliği Yarışmaları</v>
      </c>
      <c r="L177" s="141" t="str">
        <f>Gülle!J$4</f>
        <v>31 Mayıs 2014 18.00</v>
      </c>
      <c r="M177" s="141" t="s">
        <v>521</v>
      </c>
    </row>
    <row r="178" spans="1:13" s="133" customFormat="1" ht="26.25" customHeight="1">
      <c r="A178" s="135">
        <v>370</v>
      </c>
      <c r="B178" s="145" t="s">
        <v>472</v>
      </c>
      <c r="C178" s="136" t="str">
        <f>Gülle!D32</f>
        <v/>
      </c>
      <c r="D178" s="140" t="str">
        <f>Gülle!E32</f>
        <v/>
      </c>
      <c r="E178" s="140" t="str">
        <f>Gülle!F32</f>
        <v/>
      </c>
      <c r="F178" s="142" t="str">
        <f>Gülle!K32</f>
        <v/>
      </c>
      <c r="G178" s="143">
        <f>Gülle!A32</f>
        <v>0</v>
      </c>
      <c r="H178" s="143" t="s">
        <v>351</v>
      </c>
      <c r="I178" s="143">
        <f>Gülle!G$4</f>
        <v>0</v>
      </c>
      <c r="J178" s="137" t="str">
        <f>'YARIŞMA BİLGİLERİ'!$F$21</f>
        <v>Yıldız Kızlar</v>
      </c>
      <c r="K178" s="140" t="str">
        <f t="shared" si="9"/>
        <v>İzmir-2013-14 Öğretim Yılı Okullararası Puanlı  Atletizm Türkiye Birinciliği Yarışmaları</v>
      </c>
      <c r="L178" s="141" t="str">
        <f>Gülle!J$4</f>
        <v>31 Mayıs 2014 18.00</v>
      </c>
      <c r="M178" s="141" t="s">
        <v>521</v>
      </c>
    </row>
    <row r="179" spans="1:13" s="133" customFormat="1" ht="26.25" customHeight="1">
      <c r="A179" s="135">
        <v>371</v>
      </c>
      <c r="B179" s="145" t="s">
        <v>472</v>
      </c>
      <c r="C179" s="136" t="str">
        <f>Gülle!D33</f>
        <v/>
      </c>
      <c r="D179" s="140" t="str">
        <f>Gülle!E33</f>
        <v/>
      </c>
      <c r="E179" s="140" t="str">
        <f>Gülle!F33</f>
        <v/>
      </c>
      <c r="F179" s="142" t="str">
        <f>Gülle!K33</f>
        <v/>
      </c>
      <c r="G179" s="143">
        <f>Gülle!A33</f>
        <v>0</v>
      </c>
      <c r="H179" s="143" t="s">
        <v>351</v>
      </c>
      <c r="I179" s="143">
        <f>Gülle!G$4</f>
        <v>0</v>
      </c>
      <c r="J179" s="137" t="str">
        <f>'YARIŞMA BİLGİLERİ'!$F$21</f>
        <v>Yıldız Kızlar</v>
      </c>
      <c r="K179" s="140" t="str">
        <f t="shared" si="9"/>
        <v>İzmir-2013-14 Öğretim Yılı Okullararası Puanlı  Atletizm Türkiye Birinciliği Yarışmaları</v>
      </c>
      <c r="L179" s="141" t="str">
        <f>Gülle!J$4</f>
        <v>31 Mayıs 2014 18.00</v>
      </c>
      <c r="M179" s="141" t="s">
        <v>521</v>
      </c>
    </row>
    <row r="180" spans="1:13" s="133" customFormat="1" ht="26.25" customHeight="1">
      <c r="A180" s="135">
        <v>372</v>
      </c>
      <c r="B180" s="145" t="s">
        <v>472</v>
      </c>
      <c r="C180" s="136" t="str">
        <f>Gülle!D34</f>
        <v/>
      </c>
      <c r="D180" s="140" t="str">
        <f>Gülle!E34</f>
        <v/>
      </c>
      <c r="E180" s="140" t="str">
        <f>Gülle!F34</f>
        <v/>
      </c>
      <c r="F180" s="142" t="str">
        <f>Gülle!K34</f>
        <v/>
      </c>
      <c r="G180" s="143">
        <f>Gülle!A34</f>
        <v>0</v>
      </c>
      <c r="H180" s="143" t="s">
        <v>351</v>
      </c>
      <c r="I180" s="143">
        <f>Gülle!G$4</f>
        <v>0</v>
      </c>
      <c r="J180" s="137" t="str">
        <f>'YARIŞMA BİLGİLERİ'!$F$21</f>
        <v>Yıldız Kızlar</v>
      </c>
      <c r="K180" s="140" t="str">
        <f t="shared" si="9"/>
        <v>İzmir-2013-14 Öğretim Yılı Okullararası Puanlı  Atletizm Türkiye Birinciliği Yarışmaları</v>
      </c>
      <c r="L180" s="141" t="str">
        <f>Gülle!J$4</f>
        <v>31 Mayıs 2014 18.00</v>
      </c>
      <c r="M180" s="141" t="s">
        <v>521</v>
      </c>
    </row>
    <row r="181" spans="1:13" s="133" customFormat="1" ht="26.25" customHeight="1">
      <c r="A181" s="135">
        <v>373</v>
      </c>
      <c r="B181" s="145" t="s">
        <v>472</v>
      </c>
      <c r="C181" s="136" t="str">
        <f>Gülle!D35</f>
        <v/>
      </c>
      <c r="D181" s="140" t="str">
        <f>Gülle!E35</f>
        <v/>
      </c>
      <c r="E181" s="140" t="str">
        <f>Gülle!F35</f>
        <v/>
      </c>
      <c r="F181" s="142" t="str">
        <f>Gülle!K35</f>
        <v/>
      </c>
      <c r="G181" s="143">
        <f>Gülle!A35</f>
        <v>0</v>
      </c>
      <c r="H181" s="143" t="s">
        <v>351</v>
      </c>
      <c r="I181" s="143">
        <f>Gülle!G$4</f>
        <v>0</v>
      </c>
      <c r="J181" s="137" t="str">
        <f>'YARIŞMA BİLGİLERİ'!$F$21</f>
        <v>Yıldız Kızlar</v>
      </c>
      <c r="K181" s="140" t="str">
        <f t="shared" si="9"/>
        <v>İzmir-2013-14 Öğretim Yılı Okullararası Puanlı  Atletizm Türkiye Birinciliği Yarışmaları</v>
      </c>
      <c r="L181" s="141" t="str">
        <f>Gülle!J$4</f>
        <v>31 Mayıs 2014 18.00</v>
      </c>
      <c r="M181" s="141" t="s">
        <v>521</v>
      </c>
    </row>
    <row r="182" spans="1:13" s="133" customFormat="1" ht="26.25" customHeight="1">
      <c r="A182" s="135">
        <v>374</v>
      </c>
      <c r="B182" s="145" t="s">
        <v>472</v>
      </c>
      <c r="C182" s="136" t="str">
        <f>Gülle!D36</f>
        <v/>
      </c>
      <c r="D182" s="140" t="str">
        <f>Gülle!E36</f>
        <v/>
      </c>
      <c r="E182" s="140" t="str">
        <f>Gülle!F36</f>
        <v/>
      </c>
      <c r="F182" s="142" t="str">
        <f>Gülle!K36</f>
        <v/>
      </c>
      <c r="G182" s="143">
        <f>Gülle!A36</f>
        <v>0</v>
      </c>
      <c r="H182" s="143" t="s">
        <v>351</v>
      </c>
      <c r="I182" s="143">
        <f>Gülle!G$4</f>
        <v>0</v>
      </c>
      <c r="J182" s="137" t="str">
        <f>'YARIŞMA BİLGİLERİ'!$F$21</f>
        <v>Yıldız Kızlar</v>
      </c>
      <c r="K182" s="140" t="str">
        <f t="shared" si="9"/>
        <v>İzmir-2013-14 Öğretim Yılı Okullararası Puanlı  Atletizm Türkiye Birinciliği Yarışmaları</v>
      </c>
      <c r="L182" s="141" t="str">
        <f>Gülle!J$4</f>
        <v>31 Mayıs 2014 18.00</v>
      </c>
      <c r="M182" s="141" t="s">
        <v>521</v>
      </c>
    </row>
    <row r="183" spans="1:13" s="133" customFormat="1" ht="26.25" customHeight="1">
      <c r="A183" s="135">
        <v>375</v>
      </c>
      <c r="B183" s="145" t="s">
        <v>472</v>
      </c>
      <c r="C183" s="136" t="str">
        <f>Gülle!D37</f>
        <v/>
      </c>
      <c r="D183" s="140" t="str">
        <f>Gülle!E37</f>
        <v/>
      </c>
      <c r="E183" s="140" t="str">
        <f>Gülle!F37</f>
        <v/>
      </c>
      <c r="F183" s="142" t="str">
        <f>Gülle!K37</f>
        <v/>
      </c>
      <c r="G183" s="143">
        <f>Gülle!A37</f>
        <v>0</v>
      </c>
      <c r="H183" s="143" t="s">
        <v>351</v>
      </c>
      <c r="I183" s="143">
        <f>Gülle!G$4</f>
        <v>0</v>
      </c>
      <c r="J183" s="137" t="str">
        <f>'YARIŞMA BİLGİLERİ'!$F$21</f>
        <v>Yıldız Kızlar</v>
      </c>
      <c r="K183" s="140" t="str">
        <f t="shared" si="9"/>
        <v>İzmir-2013-14 Öğretim Yılı Okullararası Puanlı  Atletizm Türkiye Birinciliği Yarışmaları</v>
      </c>
      <c r="L183" s="141" t="str">
        <f>Gülle!J$4</f>
        <v>31 Mayıs 2014 18.00</v>
      </c>
      <c r="M183" s="141" t="s">
        <v>521</v>
      </c>
    </row>
    <row r="184" spans="1:13" s="133" customFormat="1" ht="26.25" customHeight="1">
      <c r="A184" s="135">
        <v>376</v>
      </c>
      <c r="B184" s="145" t="s">
        <v>472</v>
      </c>
      <c r="C184" s="136" t="str">
        <f>Gülle!D38</f>
        <v/>
      </c>
      <c r="D184" s="140" t="str">
        <f>Gülle!E38</f>
        <v/>
      </c>
      <c r="E184" s="140" t="str">
        <f>Gülle!F38</f>
        <v/>
      </c>
      <c r="F184" s="142" t="str">
        <f>Gülle!K38</f>
        <v/>
      </c>
      <c r="G184" s="143">
        <f>Gülle!A38</f>
        <v>31</v>
      </c>
      <c r="H184" s="143" t="s">
        <v>351</v>
      </c>
      <c r="I184" s="143">
        <f>Gülle!G$4</f>
        <v>0</v>
      </c>
      <c r="J184" s="137" t="str">
        <f>'YARIŞMA BİLGİLERİ'!$F$21</f>
        <v>Yıldız Kızlar</v>
      </c>
      <c r="K184" s="140" t="str">
        <f t="shared" si="9"/>
        <v>İzmir-2013-14 Öğretim Yılı Okullararası Puanlı  Atletizm Türkiye Birinciliği Yarışmaları</v>
      </c>
      <c r="L184" s="141" t="str">
        <f>Gülle!J$4</f>
        <v>31 Mayıs 2014 18.00</v>
      </c>
      <c r="M184" s="141" t="s">
        <v>521</v>
      </c>
    </row>
    <row r="185" spans="1:13" s="133" customFormat="1" ht="26.25" customHeight="1">
      <c r="A185" s="135">
        <v>377</v>
      </c>
      <c r="B185" s="145" t="s">
        <v>472</v>
      </c>
      <c r="C185" s="136" t="str">
        <f>Gülle!D39</f>
        <v/>
      </c>
      <c r="D185" s="140" t="str">
        <f>Gülle!E39</f>
        <v/>
      </c>
      <c r="E185" s="140" t="str">
        <f>Gülle!F39</f>
        <v/>
      </c>
      <c r="F185" s="142" t="str">
        <f>Gülle!K39</f>
        <v/>
      </c>
      <c r="G185" s="143">
        <f>Gülle!A39</f>
        <v>32</v>
      </c>
      <c r="H185" s="143" t="s">
        <v>351</v>
      </c>
      <c r="I185" s="143">
        <f>Gülle!G$4</f>
        <v>0</v>
      </c>
      <c r="J185" s="137" t="str">
        <f>'YARIŞMA BİLGİLERİ'!$F$21</f>
        <v>Yıldız Kızlar</v>
      </c>
      <c r="K185" s="140" t="str">
        <f t="shared" si="9"/>
        <v>İzmir-2013-14 Öğretim Yılı Okullararası Puanlı  Atletizm Türkiye Birinciliği Yarışmaları</v>
      </c>
      <c r="L185" s="141" t="str">
        <f>Gülle!J$4</f>
        <v>31 Mayıs 2014 18.00</v>
      </c>
      <c r="M185" s="141" t="s">
        <v>521</v>
      </c>
    </row>
    <row r="186" spans="1:13" s="133" customFormat="1" ht="26.25" customHeight="1">
      <c r="A186" s="135">
        <v>378</v>
      </c>
      <c r="B186" s="145" t="s">
        <v>472</v>
      </c>
      <c r="C186" s="136" t="str">
        <f>Gülle!D40</f>
        <v/>
      </c>
      <c r="D186" s="140" t="str">
        <f>Gülle!E40</f>
        <v/>
      </c>
      <c r="E186" s="140" t="str">
        <f>Gülle!F40</f>
        <v/>
      </c>
      <c r="F186" s="142" t="str">
        <f>Gülle!K40</f>
        <v/>
      </c>
      <c r="G186" s="143">
        <f>Gülle!A40</f>
        <v>33</v>
      </c>
      <c r="H186" s="143" t="s">
        <v>351</v>
      </c>
      <c r="I186" s="143">
        <f>Gülle!G$4</f>
        <v>0</v>
      </c>
      <c r="J186" s="137" t="str">
        <f>'YARIŞMA BİLGİLERİ'!$F$21</f>
        <v>Yıldız Kızlar</v>
      </c>
      <c r="K186" s="140" t="str">
        <f t="shared" si="9"/>
        <v>İzmir-2013-14 Öğretim Yılı Okullararası Puanlı  Atletizm Türkiye Birinciliği Yarışmaları</v>
      </c>
      <c r="L186" s="141" t="str">
        <f>Gülle!J$4</f>
        <v>31 Mayıs 2014 18.00</v>
      </c>
      <c r="M186" s="141" t="s">
        <v>521</v>
      </c>
    </row>
    <row r="187" spans="1:13" s="133" customFormat="1" ht="26.25" customHeight="1">
      <c r="A187" s="135">
        <v>379</v>
      </c>
      <c r="B187" s="145" t="s">
        <v>472</v>
      </c>
      <c r="C187" s="136" t="str">
        <f>Gülle!D41</f>
        <v/>
      </c>
      <c r="D187" s="140" t="str">
        <f>Gülle!E41</f>
        <v/>
      </c>
      <c r="E187" s="140" t="str">
        <f>Gülle!F41</f>
        <v/>
      </c>
      <c r="F187" s="142" t="str">
        <f>Gülle!K41</f>
        <v/>
      </c>
      <c r="G187" s="143">
        <f>Gülle!A41</f>
        <v>34</v>
      </c>
      <c r="H187" s="143" t="s">
        <v>351</v>
      </c>
      <c r="I187" s="143">
        <f>Gülle!G$4</f>
        <v>0</v>
      </c>
      <c r="J187" s="137" t="str">
        <f>'YARIŞMA BİLGİLERİ'!$F$21</f>
        <v>Yıldız Kızlar</v>
      </c>
      <c r="K187" s="140" t="str">
        <f t="shared" si="9"/>
        <v>İzmir-2013-14 Öğretim Yılı Okullararası Puanlı  Atletizm Türkiye Birinciliği Yarışmaları</v>
      </c>
      <c r="L187" s="141" t="str">
        <f>Gülle!J$4</f>
        <v>31 Mayıs 2014 18.00</v>
      </c>
      <c r="M187" s="141" t="s">
        <v>521</v>
      </c>
    </row>
    <row r="188" spans="1:13" s="133" customFormat="1" ht="26.25" customHeight="1">
      <c r="A188" s="135">
        <v>380</v>
      </c>
      <c r="B188" s="145" t="s">
        <v>472</v>
      </c>
      <c r="C188" s="136" t="str">
        <f>Gülle!D42</f>
        <v/>
      </c>
      <c r="D188" s="140" t="str">
        <f>Gülle!E42</f>
        <v/>
      </c>
      <c r="E188" s="140" t="str">
        <f>Gülle!F42</f>
        <v/>
      </c>
      <c r="F188" s="142" t="str">
        <f>Gülle!K42</f>
        <v/>
      </c>
      <c r="G188" s="143">
        <f>Gülle!A42</f>
        <v>35</v>
      </c>
      <c r="H188" s="143" t="s">
        <v>351</v>
      </c>
      <c r="I188" s="143">
        <f>Gülle!G$4</f>
        <v>0</v>
      </c>
      <c r="J188" s="137" t="str">
        <f>'YARIŞMA BİLGİLERİ'!$F$21</f>
        <v>Yıldız Kızlar</v>
      </c>
      <c r="K188" s="140" t="str">
        <f t="shared" si="9"/>
        <v>İzmir-2013-14 Öğretim Yılı Okullararası Puanlı  Atletizm Türkiye Birinciliği Yarışmaları</v>
      </c>
      <c r="L188" s="141" t="str">
        <f>Gülle!J$4</f>
        <v>31 Mayıs 2014 18.00</v>
      </c>
      <c r="M188" s="141" t="s">
        <v>521</v>
      </c>
    </row>
    <row r="189" spans="1:13" s="133" customFormat="1" ht="26.25" customHeight="1">
      <c r="A189" s="135">
        <v>381</v>
      </c>
      <c r="B189" s="145" t="s">
        <v>472</v>
      </c>
      <c r="C189" s="136" t="str">
        <f>Gülle!D43</f>
        <v/>
      </c>
      <c r="D189" s="140" t="str">
        <f>Gülle!E43</f>
        <v/>
      </c>
      <c r="E189" s="140" t="str">
        <f>Gülle!F43</f>
        <v/>
      </c>
      <c r="F189" s="142" t="str">
        <f>Gülle!K43</f>
        <v/>
      </c>
      <c r="G189" s="143">
        <f>Gülle!A43</f>
        <v>36</v>
      </c>
      <c r="H189" s="143" t="s">
        <v>351</v>
      </c>
      <c r="I189" s="143">
        <f>Gülle!G$4</f>
        <v>0</v>
      </c>
      <c r="J189" s="137" t="str">
        <f>'YARIŞMA BİLGİLERİ'!$F$21</f>
        <v>Yıldız Kızlar</v>
      </c>
      <c r="K189" s="140" t="str">
        <f t="shared" si="9"/>
        <v>İzmir-2013-14 Öğretim Yılı Okullararası Puanlı  Atletizm Türkiye Birinciliği Yarışmaları</v>
      </c>
      <c r="L189" s="141" t="str">
        <f>Gülle!J$4</f>
        <v>31 Mayıs 2014 18.00</v>
      </c>
      <c r="M189" s="141" t="s">
        <v>521</v>
      </c>
    </row>
    <row r="190" spans="1:13" s="133" customFormat="1" ht="26.25" customHeight="1">
      <c r="A190" s="135">
        <v>382</v>
      </c>
      <c r="B190" s="145" t="s">
        <v>472</v>
      </c>
      <c r="C190" s="136" t="str">
        <f>Gülle!D44</f>
        <v/>
      </c>
      <c r="D190" s="140" t="str">
        <f>Gülle!E44</f>
        <v/>
      </c>
      <c r="E190" s="140" t="str">
        <f>Gülle!F44</f>
        <v/>
      </c>
      <c r="F190" s="142" t="str">
        <f>Gülle!K44</f>
        <v/>
      </c>
      <c r="G190" s="143">
        <f>Gülle!A44</f>
        <v>37</v>
      </c>
      <c r="H190" s="143" t="s">
        <v>351</v>
      </c>
      <c r="I190" s="143">
        <f>Gülle!G$4</f>
        <v>0</v>
      </c>
      <c r="J190" s="137" t="str">
        <f>'YARIŞMA BİLGİLERİ'!$F$21</f>
        <v>Yıldız Kızlar</v>
      </c>
      <c r="K190" s="140" t="str">
        <f t="shared" si="9"/>
        <v>İzmir-2013-14 Öğretim Yılı Okullararası Puanlı  Atletizm Türkiye Birinciliği Yarışmaları</v>
      </c>
      <c r="L190" s="141" t="str">
        <f>Gülle!J$4</f>
        <v>31 Mayıs 2014 18.00</v>
      </c>
      <c r="M190" s="141" t="s">
        <v>521</v>
      </c>
    </row>
    <row r="191" spans="1:13" s="133" customFormat="1" ht="26.25" customHeight="1">
      <c r="A191" s="135">
        <v>383</v>
      </c>
      <c r="B191" s="145" t="s">
        <v>472</v>
      </c>
      <c r="C191" s="136" t="str">
        <f>Gülle!D45</f>
        <v/>
      </c>
      <c r="D191" s="140" t="str">
        <f>Gülle!E45</f>
        <v/>
      </c>
      <c r="E191" s="140" t="str">
        <f>Gülle!F45</f>
        <v/>
      </c>
      <c r="F191" s="142" t="str">
        <f>Gülle!K45</f>
        <v/>
      </c>
      <c r="G191" s="143">
        <f>Gülle!A45</f>
        <v>38</v>
      </c>
      <c r="H191" s="143" t="s">
        <v>351</v>
      </c>
      <c r="I191" s="143">
        <f>Gülle!G$4</f>
        <v>0</v>
      </c>
      <c r="J191" s="137" t="str">
        <f>'YARIŞMA BİLGİLERİ'!$F$21</f>
        <v>Yıldız Kızlar</v>
      </c>
      <c r="K191" s="140" t="str">
        <f t="shared" si="9"/>
        <v>İzmir-2013-14 Öğretim Yılı Okullararası Puanlı  Atletizm Türkiye Birinciliği Yarışmaları</v>
      </c>
      <c r="L191" s="141" t="str">
        <f>Gülle!J$4</f>
        <v>31 Mayıs 2014 18.00</v>
      </c>
      <c r="M191" s="141" t="s">
        <v>521</v>
      </c>
    </row>
    <row r="192" spans="1:13" s="133" customFormat="1" ht="26.25" customHeight="1">
      <c r="A192" s="135">
        <v>384</v>
      </c>
      <c r="B192" s="145" t="s">
        <v>472</v>
      </c>
      <c r="C192" s="136" t="str">
        <f>Gülle!D46</f>
        <v/>
      </c>
      <c r="D192" s="140" t="str">
        <f>Gülle!E46</f>
        <v/>
      </c>
      <c r="E192" s="140" t="str">
        <f>Gülle!F46</f>
        <v/>
      </c>
      <c r="F192" s="142" t="str">
        <f>Gülle!K46</f>
        <v/>
      </c>
      <c r="G192" s="143">
        <f>Gülle!A46</f>
        <v>39</v>
      </c>
      <c r="H192" s="143" t="s">
        <v>351</v>
      </c>
      <c r="I192" s="143">
        <f>Gülle!G$4</f>
        <v>0</v>
      </c>
      <c r="J192" s="137" t="str">
        <f>'YARIŞMA BİLGİLERİ'!$F$21</f>
        <v>Yıldız Kızlar</v>
      </c>
      <c r="K192" s="140" t="str">
        <f t="shared" si="9"/>
        <v>İzmir-2013-14 Öğretim Yılı Okullararası Puanlı  Atletizm Türkiye Birinciliği Yarışmaları</v>
      </c>
      <c r="L192" s="141" t="str">
        <f>Gülle!J$4</f>
        <v>31 Mayıs 2014 18.00</v>
      </c>
      <c r="M192" s="141" t="s">
        <v>521</v>
      </c>
    </row>
    <row r="193" spans="1:13" s="133" customFormat="1" ht="26.25" customHeight="1">
      <c r="A193" s="135">
        <v>385</v>
      </c>
      <c r="B193" s="145" t="s">
        <v>472</v>
      </c>
      <c r="C193" s="136" t="str">
        <f>Gülle!D47</f>
        <v/>
      </c>
      <c r="D193" s="140" t="str">
        <f>Gülle!E47</f>
        <v/>
      </c>
      <c r="E193" s="140" t="str">
        <f>Gülle!F47</f>
        <v/>
      </c>
      <c r="F193" s="142" t="str">
        <f>Gülle!K47</f>
        <v/>
      </c>
      <c r="G193" s="143">
        <f>Gülle!A47</f>
        <v>40</v>
      </c>
      <c r="H193" s="143" t="s">
        <v>351</v>
      </c>
      <c r="I193" s="143">
        <f>Gülle!G$4</f>
        <v>0</v>
      </c>
      <c r="J193" s="137" t="str">
        <f>'YARIŞMA BİLGİLERİ'!$F$21</f>
        <v>Yıldız Kızlar</v>
      </c>
      <c r="K193" s="140" t="str">
        <f t="shared" si="9"/>
        <v>İzmir-2013-14 Öğretim Yılı Okullararası Puanlı  Atletizm Türkiye Birinciliği Yarışmaları</v>
      </c>
      <c r="L193" s="141" t="str">
        <f>Gülle!J$4</f>
        <v>31 Mayıs 2014 18.00</v>
      </c>
      <c r="M193" s="141" t="s">
        <v>521</v>
      </c>
    </row>
    <row r="194" spans="1:13" s="133" customFormat="1" ht="64.5" customHeight="1">
      <c r="A194" s="135">
        <v>451</v>
      </c>
      <c r="B194" s="145" t="s">
        <v>257</v>
      </c>
      <c r="C194" s="136" t="e">
        <f>#REF!</f>
        <v>#REF!</v>
      </c>
      <c r="D194" s="140" t="e">
        <f>#REF!</f>
        <v>#REF!</v>
      </c>
      <c r="E194" s="140" t="e">
        <f>#REF!</f>
        <v>#REF!</v>
      </c>
      <c r="F194" s="181" t="e">
        <f>#REF!</f>
        <v>#REF!</v>
      </c>
      <c r="G194" s="143" t="e">
        <f>#REF!</f>
        <v>#REF!</v>
      </c>
      <c r="H194" s="143" t="s">
        <v>257</v>
      </c>
      <c r="I194" s="143"/>
      <c r="J194" s="137" t="str">
        <f>'YARIŞMA BİLGİLERİ'!$F$21</f>
        <v>Yıldız Kızlar</v>
      </c>
      <c r="K194" s="140" t="str">
        <f t="shared" ref="K194:K257" si="10">CONCATENATE(K$1,"-",A$1)</f>
        <v>İzmir-2013-14 Öğretim Yılı Okullararası Puanlı  Atletizm Türkiye Birinciliği Yarışmaları</v>
      </c>
      <c r="L194" s="141" t="e">
        <f>#REF!</f>
        <v>#REF!</v>
      </c>
      <c r="M194" s="141" t="s">
        <v>521</v>
      </c>
    </row>
    <row r="195" spans="1:13" s="133" customFormat="1" ht="64.5" customHeight="1">
      <c r="A195" s="135">
        <v>452</v>
      </c>
      <c r="B195" s="145" t="s">
        <v>257</v>
      </c>
      <c r="C195" s="136" t="e">
        <f>#REF!</f>
        <v>#REF!</v>
      </c>
      <c r="D195" s="140" t="e">
        <f>#REF!</f>
        <v>#REF!</v>
      </c>
      <c r="E195" s="140" t="e">
        <f>#REF!</f>
        <v>#REF!</v>
      </c>
      <c r="F195" s="181" t="e">
        <f>#REF!</f>
        <v>#REF!</v>
      </c>
      <c r="G195" s="143" t="e">
        <f>#REF!</f>
        <v>#REF!</v>
      </c>
      <c r="H195" s="143" t="s">
        <v>257</v>
      </c>
      <c r="I195" s="143"/>
      <c r="J195" s="137" t="str">
        <f>'YARIŞMA BİLGİLERİ'!$F$21</f>
        <v>Yıldız Kızlar</v>
      </c>
      <c r="K195" s="140" t="str">
        <f t="shared" si="10"/>
        <v>İzmir-2013-14 Öğretim Yılı Okullararası Puanlı  Atletizm Türkiye Birinciliği Yarışmaları</v>
      </c>
      <c r="L195" s="141" t="e">
        <f>#REF!</f>
        <v>#REF!</v>
      </c>
      <c r="M195" s="141" t="s">
        <v>521</v>
      </c>
    </row>
    <row r="196" spans="1:13" s="133" customFormat="1" ht="64.5" customHeight="1">
      <c r="A196" s="135">
        <v>453</v>
      </c>
      <c r="B196" s="145" t="s">
        <v>257</v>
      </c>
      <c r="C196" s="136" t="e">
        <f>#REF!</f>
        <v>#REF!</v>
      </c>
      <c r="D196" s="140" t="e">
        <f>#REF!</f>
        <v>#REF!</v>
      </c>
      <c r="E196" s="140" t="e">
        <f>#REF!</f>
        <v>#REF!</v>
      </c>
      <c r="F196" s="181" t="e">
        <f>#REF!</f>
        <v>#REF!</v>
      </c>
      <c r="G196" s="143" t="e">
        <f>#REF!</f>
        <v>#REF!</v>
      </c>
      <c r="H196" s="143" t="s">
        <v>257</v>
      </c>
      <c r="I196" s="143"/>
      <c r="J196" s="137" t="str">
        <f>'YARIŞMA BİLGİLERİ'!$F$21</f>
        <v>Yıldız Kızlar</v>
      </c>
      <c r="K196" s="140" t="str">
        <f t="shared" si="10"/>
        <v>İzmir-2013-14 Öğretim Yılı Okullararası Puanlı  Atletizm Türkiye Birinciliği Yarışmaları</v>
      </c>
      <c r="L196" s="141" t="e">
        <f>#REF!</f>
        <v>#REF!</v>
      </c>
      <c r="M196" s="141" t="s">
        <v>521</v>
      </c>
    </row>
    <row r="197" spans="1:13" s="133" customFormat="1" ht="64.5" customHeight="1">
      <c r="A197" s="135">
        <v>454</v>
      </c>
      <c r="B197" s="145" t="s">
        <v>257</v>
      </c>
      <c r="C197" s="136" t="e">
        <f>#REF!</f>
        <v>#REF!</v>
      </c>
      <c r="D197" s="140" t="e">
        <f>#REF!</f>
        <v>#REF!</v>
      </c>
      <c r="E197" s="140" t="e">
        <f>#REF!</f>
        <v>#REF!</v>
      </c>
      <c r="F197" s="181" t="e">
        <f>#REF!</f>
        <v>#REF!</v>
      </c>
      <c r="G197" s="143" t="e">
        <f>#REF!</f>
        <v>#REF!</v>
      </c>
      <c r="H197" s="143" t="s">
        <v>257</v>
      </c>
      <c r="I197" s="143"/>
      <c r="J197" s="137" t="str">
        <f>'YARIŞMA BİLGİLERİ'!$F$21</f>
        <v>Yıldız Kızlar</v>
      </c>
      <c r="K197" s="140" t="str">
        <f t="shared" si="10"/>
        <v>İzmir-2013-14 Öğretim Yılı Okullararası Puanlı  Atletizm Türkiye Birinciliği Yarışmaları</v>
      </c>
      <c r="L197" s="141" t="e">
        <f>#REF!</f>
        <v>#REF!</v>
      </c>
      <c r="M197" s="141" t="s">
        <v>521</v>
      </c>
    </row>
    <row r="198" spans="1:13" s="133" customFormat="1" ht="64.5" customHeight="1">
      <c r="A198" s="135">
        <v>455</v>
      </c>
      <c r="B198" s="145" t="s">
        <v>257</v>
      </c>
      <c r="C198" s="136" t="e">
        <f>#REF!</f>
        <v>#REF!</v>
      </c>
      <c r="D198" s="140" t="e">
        <f>#REF!</f>
        <v>#REF!</v>
      </c>
      <c r="E198" s="140" t="e">
        <f>#REF!</f>
        <v>#REF!</v>
      </c>
      <c r="F198" s="181" t="e">
        <f>#REF!</f>
        <v>#REF!</v>
      </c>
      <c r="G198" s="143" t="e">
        <f>#REF!</f>
        <v>#REF!</v>
      </c>
      <c r="H198" s="143" t="s">
        <v>257</v>
      </c>
      <c r="I198" s="143"/>
      <c r="J198" s="137" t="str">
        <f>'YARIŞMA BİLGİLERİ'!$F$21</f>
        <v>Yıldız Kızlar</v>
      </c>
      <c r="K198" s="140" t="str">
        <f t="shared" si="10"/>
        <v>İzmir-2013-14 Öğretim Yılı Okullararası Puanlı  Atletizm Türkiye Birinciliği Yarışmaları</v>
      </c>
      <c r="L198" s="141" t="e">
        <f>#REF!</f>
        <v>#REF!</v>
      </c>
      <c r="M198" s="141" t="s">
        <v>521</v>
      </c>
    </row>
    <row r="199" spans="1:13" s="133" customFormat="1" ht="64.5" customHeight="1">
      <c r="A199" s="135">
        <v>456</v>
      </c>
      <c r="B199" s="145" t="s">
        <v>257</v>
      </c>
      <c r="C199" s="136" t="e">
        <f>#REF!</f>
        <v>#REF!</v>
      </c>
      <c r="D199" s="140" t="e">
        <f>#REF!</f>
        <v>#REF!</v>
      </c>
      <c r="E199" s="140" t="e">
        <f>#REF!</f>
        <v>#REF!</v>
      </c>
      <c r="F199" s="181" t="e">
        <f>#REF!</f>
        <v>#REF!</v>
      </c>
      <c r="G199" s="143" t="e">
        <f>#REF!</f>
        <v>#REF!</v>
      </c>
      <c r="H199" s="143" t="s">
        <v>257</v>
      </c>
      <c r="I199" s="143"/>
      <c r="J199" s="137" t="str">
        <f>'YARIŞMA BİLGİLERİ'!$F$21</f>
        <v>Yıldız Kızlar</v>
      </c>
      <c r="K199" s="140" t="str">
        <f t="shared" si="10"/>
        <v>İzmir-2013-14 Öğretim Yılı Okullararası Puanlı  Atletizm Türkiye Birinciliği Yarışmaları</v>
      </c>
      <c r="L199" s="141" t="e">
        <f>#REF!</f>
        <v>#REF!</v>
      </c>
      <c r="M199" s="141" t="s">
        <v>521</v>
      </c>
    </row>
    <row r="200" spans="1:13" s="133" customFormat="1" ht="64.5" customHeight="1">
      <c r="A200" s="135">
        <v>457</v>
      </c>
      <c r="B200" s="145" t="s">
        <v>257</v>
      </c>
      <c r="C200" s="136" t="e">
        <f>#REF!</f>
        <v>#REF!</v>
      </c>
      <c r="D200" s="140" t="e">
        <f>#REF!</f>
        <v>#REF!</v>
      </c>
      <c r="E200" s="140" t="e">
        <f>#REF!</f>
        <v>#REF!</v>
      </c>
      <c r="F200" s="181" t="e">
        <f>#REF!</f>
        <v>#REF!</v>
      </c>
      <c r="G200" s="143" t="e">
        <f>#REF!</f>
        <v>#REF!</v>
      </c>
      <c r="H200" s="143" t="s">
        <v>257</v>
      </c>
      <c r="I200" s="143"/>
      <c r="J200" s="137" t="str">
        <f>'YARIŞMA BİLGİLERİ'!$F$21</f>
        <v>Yıldız Kızlar</v>
      </c>
      <c r="K200" s="140" t="str">
        <f t="shared" si="10"/>
        <v>İzmir-2013-14 Öğretim Yılı Okullararası Puanlı  Atletizm Türkiye Birinciliği Yarışmaları</v>
      </c>
      <c r="L200" s="141" t="e">
        <f>#REF!</f>
        <v>#REF!</v>
      </c>
      <c r="M200" s="141" t="s">
        <v>521</v>
      </c>
    </row>
    <row r="201" spans="1:13" s="133" customFormat="1" ht="64.5" customHeight="1">
      <c r="A201" s="135">
        <v>458</v>
      </c>
      <c r="B201" s="145" t="s">
        <v>257</v>
      </c>
      <c r="C201" s="136" t="e">
        <f>#REF!</f>
        <v>#REF!</v>
      </c>
      <c r="D201" s="140" t="e">
        <f>#REF!</f>
        <v>#REF!</v>
      </c>
      <c r="E201" s="140" t="e">
        <f>#REF!</f>
        <v>#REF!</v>
      </c>
      <c r="F201" s="181" t="e">
        <f>#REF!</f>
        <v>#REF!</v>
      </c>
      <c r="G201" s="143" t="e">
        <f>#REF!</f>
        <v>#REF!</v>
      </c>
      <c r="H201" s="143" t="s">
        <v>257</v>
      </c>
      <c r="I201" s="143"/>
      <c r="J201" s="137" t="str">
        <f>'YARIŞMA BİLGİLERİ'!$F$21</f>
        <v>Yıldız Kızlar</v>
      </c>
      <c r="K201" s="140" t="str">
        <f t="shared" si="10"/>
        <v>İzmir-2013-14 Öğretim Yılı Okullararası Puanlı  Atletizm Türkiye Birinciliği Yarışmaları</v>
      </c>
      <c r="L201" s="141" t="e">
        <f>#REF!</f>
        <v>#REF!</v>
      </c>
      <c r="M201" s="141" t="s">
        <v>521</v>
      </c>
    </row>
    <row r="202" spans="1:13" s="133" customFormat="1" ht="64.5" customHeight="1">
      <c r="A202" s="135">
        <v>459</v>
      </c>
      <c r="B202" s="145" t="s">
        <v>257</v>
      </c>
      <c r="C202" s="136" t="e">
        <f>#REF!</f>
        <v>#REF!</v>
      </c>
      <c r="D202" s="140" t="e">
        <f>#REF!</f>
        <v>#REF!</v>
      </c>
      <c r="E202" s="140" t="e">
        <f>#REF!</f>
        <v>#REF!</v>
      </c>
      <c r="F202" s="181" t="e">
        <f>#REF!</f>
        <v>#REF!</v>
      </c>
      <c r="G202" s="143" t="e">
        <f>#REF!</f>
        <v>#REF!</v>
      </c>
      <c r="H202" s="143" t="s">
        <v>257</v>
      </c>
      <c r="I202" s="143"/>
      <c r="J202" s="137" t="str">
        <f>'YARIŞMA BİLGİLERİ'!$F$21</f>
        <v>Yıldız Kızlar</v>
      </c>
      <c r="K202" s="140" t="str">
        <f t="shared" si="10"/>
        <v>İzmir-2013-14 Öğretim Yılı Okullararası Puanlı  Atletizm Türkiye Birinciliği Yarışmaları</v>
      </c>
      <c r="L202" s="141" t="e">
        <f>#REF!</f>
        <v>#REF!</v>
      </c>
      <c r="M202" s="141" t="s">
        <v>521</v>
      </c>
    </row>
    <row r="203" spans="1:13" s="133" customFormat="1" ht="64.5" customHeight="1">
      <c r="A203" s="135">
        <v>460</v>
      </c>
      <c r="B203" s="145" t="s">
        <v>257</v>
      </c>
      <c r="C203" s="136" t="e">
        <f>#REF!</f>
        <v>#REF!</v>
      </c>
      <c r="D203" s="140" t="e">
        <f>#REF!</f>
        <v>#REF!</v>
      </c>
      <c r="E203" s="140" t="e">
        <f>#REF!</f>
        <v>#REF!</v>
      </c>
      <c r="F203" s="181" t="e">
        <f>#REF!</f>
        <v>#REF!</v>
      </c>
      <c r="G203" s="143" t="e">
        <f>#REF!</f>
        <v>#REF!</v>
      </c>
      <c r="H203" s="143" t="s">
        <v>257</v>
      </c>
      <c r="I203" s="143"/>
      <c r="J203" s="137" t="str">
        <f>'YARIŞMA BİLGİLERİ'!$F$21</f>
        <v>Yıldız Kızlar</v>
      </c>
      <c r="K203" s="140" t="str">
        <f t="shared" si="10"/>
        <v>İzmir-2013-14 Öğretim Yılı Okullararası Puanlı  Atletizm Türkiye Birinciliği Yarışmaları</v>
      </c>
      <c r="L203" s="141" t="e">
        <f>#REF!</f>
        <v>#REF!</v>
      </c>
      <c r="M203" s="141" t="s">
        <v>521</v>
      </c>
    </row>
    <row r="204" spans="1:13" s="133" customFormat="1" ht="64.5" customHeight="1">
      <c r="A204" s="135">
        <v>461</v>
      </c>
      <c r="B204" s="145" t="s">
        <v>257</v>
      </c>
      <c r="C204" s="136" t="e">
        <f>#REF!</f>
        <v>#REF!</v>
      </c>
      <c r="D204" s="140" t="e">
        <f>#REF!</f>
        <v>#REF!</v>
      </c>
      <c r="E204" s="140" t="e">
        <f>#REF!</f>
        <v>#REF!</v>
      </c>
      <c r="F204" s="181" t="e">
        <f>#REF!</f>
        <v>#REF!</v>
      </c>
      <c r="G204" s="143" t="e">
        <f>#REF!</f>
        <v>#REF!</v>
      </c>
      <c r="H204" s="143" t="s">
        <v>257</v>
      </c>
      <c r="I204" s="143"/>
      <c r="J204" s="137" t="str">
        <f>'YARIŞMA BİLGİLERİ'!$F$21</f>
        <v>Yıldız Kızlar</v>
      </c>
      <c r="K204" s="140" t="str">
        <f t="shared" si="10"/>
        <v>İzmir-2013-14 Öğretim Yılı Okullararası Puanlı  Atletizm Türkiye Birinciliği Yarışmaları</v>
      </c>
      <c r="L204" s="141" t="e">
        <f>#REF!</f>
        <v>#REF!</v>
      </c>
      <c r="M204" s="141" t="s">
        <v>521</v>
      </c>
    </row>
    <row r="205" spans="1:13" s="133" customFormat="1" ht="64.5" customHeight="1">
      <c r="A205" s="135">
        <v>462</v>
      </c>
      <c r="B205" s="145" t="s">
        <v>257</v>
      </c>
      <c r="C205" s="136" t="e">
        <f>#REF!</f>
        <v>#REF!</v>
      </c>
      <c r="D205" s="140" t="e">
        <f>#REF!</f>
        <v>#REF!</v>
      </c>
      <c r="E205" s="140" t="e">
        <f>#REF!</f>
        <v>#REF!</v>
      </c>
      <c r="F205" s="181" t="e">
        <f>#REF!</f>
        <v>#REF!</v>
      </c>
      <c r="G205" s="143" t="e">
        <f>#REF!</f>
        <v>#REF!</v>
      </c>
      <c r="H205" s="143" t="s">
        <v>257</v>
      </c>
      <c r="I205" s="143"/>
      <c r="J205" s="137" t="str">
        <f>'YARIŞMA BİLGİLERİ'!$F$21</f>
        <v>Yıldız Kızlar</v>
      </c>
      <c r="K205" s="140" t="str">
        <f t="shared" si="10"/>
        <v>İzmir-2013-14 Öğretim Yılı Okullararası Puanlı  Atletizm Türkiye Birinciliği Yarışmaları</v>
      </c>
      <c r="L205" s="141" t="e">
        <f>#REF!</f>
        <v>#REF!</v>
      </c>
      <c r="M205" s="141" t="s">
        <v>521</v>
      </c>
    </row>
    <row r="206" spans="1:13" s="133" customFormat="1" ht="64.5" customHeight="1">
      <c r="A206" s="135">
        <v>463</v>
      </c>
      <c r="B206" s="145" t="s">
        <v>257</v>
      </c>
      <c r="C206" s="136" t="e">
        <f>#REF!</f>
        <v>#REF!</v>
      </c>
      <c r="D206" s="140" t="e">
        <f>#REF!</f>
        <v>#REF!</v>
      </c>
      <c r="E206" s="140" t="e">
        <f>#REF!</f>
        <v>#REF!</v>
      </c>
      <c r="F206" s="181" t="e">
        <f>#REF!</f>
        <v>#REF!</v>
      </c>
      <c r="G206" s="143" t="e">
        <f>#REF!</f>
        <v>#REF!</v>
      </c>
      <c r="H206" s="143" t="s">
        <v>257</v>
      </c>
      <c r="I206" s="143"/>
      <c r="J206" s="137" t="str">
        <f>'YARIŞMA BİLGİLERİ'!$F$21</f>
        <v>Yıldız Kızlar</v>
      </c>
      <c r="K206" s="140" t="str">
        <f t="shared" si="10"/>
        <v>İzmir-2013-14 Öğretim Yılı Okullararası Puanlı  Atletizm Türkiye Birinciliği Yarışmaları</v>
      </c>
      <c r="L206" s="141" t="e">
        <f>#REF!</f>
        <v>#REF!</v>
      </c>
      <c r="M206" s="141" t="s">
        <v>521</v>
      </c>
    </row>
    <row r="207" spans="1:13" s="133" customFormat="1" ht="64.5" customHeight="1">
      <c r="A207" s="135">
        <v>464</v>
      </c>
      <c r="B207" s="145" t="s">
        <v>257</v>
      </c>
      <c r="C207" s="136" t="e">
        <f>#REF!</f>
        <v>#REF!</v>
      </c>
      <c r="D207" s="140" t="e">
        <f>#REF!</f>
        <v>#REF!</v>
      </c>
      <c r="E207" s="140" t="e">
        <f>#REF!</f>
        <v>#REF!</v>
      </c>
      <c r="F207" s="181" t="e">
        <f>#REF!</f>
        <v>#REF!</v>
      </c>
      <c r="G207" s="143" t="e">
        <f>#REF!</f>
        <v>#REF!</v>
      </c>
      <c r="H207" s="143" t="s">
        <v>257</v>
      </c>
      <c r="I207" s="143"/>
      <c r="J207" s="137" t="str">
        <f>'YARIŞMA BİLGİLERİ'!$F$21</f>
        <v>Yıldız Kızlar</v>
      </c>
      <c r="K207" s="140" t="str">
        <f t="shared" si="10"/>
        <v>İzmir-2013-14 Öğretim Yılı Okullararası Puanlı  Atletizm Türkiye Birinciliği Yarışmaları</v>
      </c>
      <c r="L207" s="141" t="e">
        <f>#REF!</f>
        <v>#REF!</v>
      </c>
      <c r="M207" s="141" t="s">
        <v>521</v>
      </c>
    </row>
    <row r="208" spans="1:13" s="133" customFormat="1" ht="64.5" customHeight="1">
      <c r="A208" s="135">
        <v>465</v>
      </c>
      <c r="B208" s="145" t="s">
        <v>257</v>
      </c>
      <c r="C208" s="136" t="e">
        <f>#REF!</f>
        <v>#REF!</v>
      </c>
      <c r="D208" s="140" t="e">
        <f>#REF!</f>
        <v>#REF!</v>
      </c>
      <c r="E208" s="140" t="e">
        <f>#REF!</f>
        <v>#REF!</v>
      </c>
      <c r="F208" s="181" t="e">
        <f>#REF!</f>
        <v>#REF!</v>
      </c>
      <c r="G208" s="143" t="e">
        <f>#REF!</f>
        <v>#REF!</v>
      </c>
      <c r="H208" s="143" t="s">
        <v>257</v>
      </c>
      <c r="I208" s="143"/>
      <c r="J208" s="137" t="str">
        <f>'YARIŞMA BİLGİLERİ'!$F$21</f>
        <v>Yıldız Kızlar</v>
      </c>
      <c r="K208" s="140" t="str">
        <f t="shared" si="10"/>
        <v>İzmir-2013-14 Öğretim Yılı Okullararası Puanlı  Atletizm Türkiye Birinciliği Yarışmaları</v>
      </c>
      <c r="L208" s="141" t="e">
        <f>#REF!</f>
        <v>#REF!</v>
      </c>
      <c r="M208" s="141" t="s">
        <v>521</v>
      </c>
    </row>
    <row r="209" spans="1:13" s="133" customFormat="1" ht="64.5" customHeight="1">
      <c r="A209" s="135">
        <v>466</v>
      </c>
      <c r="B209" s="145" t="s">
        <v>257</v>
      </c>
      <c r="C209" s="136" t="e">
        <f>#REF!</f>
        <v>#REF!</v>
      </c>
      <c r="D209" s="140" t="e">
        <f>#REF!</f>
        <v>#REF!</v>
      </c>
      <c r="E209" s="140" t="e">
        <f>#REF!</f>
        <v>#REF!</v>
      </c>
      <c r="F209" s="181" t="e">
        <f>#REF!</f>
        <v>#REF!</v>
      </c>
      <c r="G209" s="143" t="e">
        <f>#REF!</f>
        <v>#REF!</v>
      </c>
      <c r="H209" s="143" t="s">
        <v>257</v>
      </c>
      <c r="I209" s="143"/>
      <c r="J209" s="137" t="str">
        <f>'YARIŞMA BİLGİLERİ'!$F$21</f>
        <v>Yıldız Kızlar</v>
      </c>
      <c r="K209" s="140" t="str">
        <f t="shared" si="10"/>
        <v>İzmir-2013-14 Öğretim Yılı Okullararası Puanlı  Atletizm Türkiye Birinciliği Yarışmaları</v>
      </c>
      <c r="L209" s="141" t="e">
        <f>#REF!</f>
        <v>#REF!</v>
      </c>
      <c r="M209" s="141" t="s">
        <v>521</v>
      </c>
    </row>
    <row r="210" spans="1:13" s="133" customFormat="1" ht="64.5" customHeight="1">
      <c r="A210" s="135">
        <v>467</v>
      </c>
      <c r="B210" s="145" t="s">
        <v>257</v>
      </c>
      <c r="C210" s="136" t="e">
        <f>#REF!</f>
        <v>#REF!</v>
      </c>
      <c r="D210" s="140" t="e">
        <f>#REF!</f>
        <v>#REF!</v>
      </c>
      <c r="E210" s="140" t="e">
        <f>#REF!</f>
        <v>#REF!</v>
      </c>
      <c r="F210" s="181" t="e">
        <f>#REF!</f>
        <v>#REF!</v>
      </c>
      <c r="G210" s="143" t="e">
        <f>#REF!</f>
        <v>#REF!</v>
      </c>
      <c r="H210" s="143" t="s">
        <v>257</v>
      </c>
      <c r="I210" s="143"/>
      <c r="J210" s="137" t="str">
        <f>'YARIŞMA BİLGİLERİ'!$F$21</f>
        <v>Yıldız Kızlar</v>
      </c>
      <c r="K210" s="140" t="str">
        <f t="shared" si="10"/>
        <v>İzmir-2013-14 Öğretim Yılı Okullararası Puanlı  Atletizm Türkiye Birinciliği Yarışmaları</v>
      </c>
      <c r="L210" s="141" t="e">
        <f>#REF!</f>
        <v>#REF!</v>
      </c>
      <c r="M210" s="141" t="s">
        <v>521</v>
      </c>
    </row>
    <row r="211" spans="1:13" s="133" customFormat="1" ht="64.5" customHeight="1">
      <c r="A211" s="135">
        <v>468</v>
      </c>
      <c r="B211" s="145" t="s">
        <v>257</v>
      </c>
      <c r="C211" s="136" t="e">
        <f>#REF!</f>
        <v>#REF!</v>
      </c>
      <c r="D211" s="140" t="e">
        <f>#REF!</f>
        <v>#REF!</v>
      </c>
      <c r="E211" s="140" t="e">
        <f>#REF!</f>
        <v>#REF!</v>
      </c>
      <c r="F211" s="181" t="e">
        <f>#REF!</f>
        <v>#REF!</v>
      </c>
      <c r="G211" s="143" t="e">
        <f>#REF!</f>
        <v>#REF!</v>
      </c>
      <c r="H211" s="143" t="s">
        <v>257</v>
      </c>
      <c r="I211" s="143"/>
      <c r="J211" s="137" t="str">
        <f>'YARIŞMA BİLGİLERİ'!$F$21</f>
        <v>Yıldız Kızlar</v>
      </c>
      <c r="K211" s="140" t="str">
        <f t="shared" si="10"/>
        <v>İzmir-2013-14 Öğretim Yılı Okullararası Puanlı  Atletizm Türkiye Birinciliği Yarışmaları</v>
      </c>
      <c r="L211" s="141" t="e">
        <f>#REF!</f>
        <v>#REF!</v>
      </c>
      <c r="M211" s="141" t="s">
        <v>521</v>
      </c>
    </row>
    <row r="212" spans="1:13" s="264" customFormat="1" ht="26.25" customHeight="1">
      <c r="A212" s="135">
        <v>469</v>
      </c>
      <c r="B212" s="265" t="s">
        <v>470</v>
      </c>
      <c r="C212" s="267">
        <f>'100m.Eng'!C8</f>
        <v>36794</v>
      </c>
      <c r="D212" s="269" t="str">
        <f>'100m.Eng'!D8</f>
        <v>ŞEVVAL AYAZ (F)</v>
      </c>
      <c r="E212" s="269" t="str">
        <f>'100m.Eng'!E8</f>
        <v>ÇAĞDAŞKENT İLKÖĞRETİMOKULU</v>
      </c>
      <c r="F212" s="270">
        <f>'100m.Eng'!F8</f>
        <v>1555</v>
      </c>
      <c r="G212" s="268">
        <f>'100m.Eng'!A8</f>
        <v>1</v>
      </c>
      <c r="H212" s="143" t="s">
        <v>348</v>
      </c>
      <c r="I212" s="262"/>
      <c r="J212" s="137" t="str">
        <f>'YARIŞMA BİLGİLERİ'!$F$21</f>
        <v>Yıldız Kızlar</v>
      </c>
      <c r="K212" s="263" t="str">
        <f t="shared" si="10"/>
        <v>İzmir-2013-14 Öğretim Yılı Okullararası Puanlı  Atletizm Türkiye Birinciliği Yarışmaları</v>
      </c>
      <c r="L212" s="141" t="str">
        <f>'100m.Eng'!N$4</f>
        <v>1 Haziran 2014 11.00</v>
      </c>
      <c r="M212" s="141" t="s">
        <v>521</v>
      </c>
    </row>
    <row r="213" spans="1:13" s="264" customFormat="1" ht="26.25" customHeight="1">
      <c r="A213" s="135">
        <v>470</v>
      </c>
      <c r="B213" s="265" t="s">
        <v>470</v>
      </c>
      <c r="C213" s="267">
        <f>'100m.Eng'!C9</f>
        <v>36581</v>
      </c>
      <c r="D213" s="269" t="str">
        <f>'100m.Eng'!D9</f>
        <v>NEFİSE KARATAY (F)</v>
      </c>
      <c r="E213" s="269" t="str">
        <f>'100m.Eng'!E9</f>
        <v>BATI ANADOLU ÇİMENTO ORTAOKULU</v>
      </c>
      <c r="F213" s="270">
        <f>'100m.Eng'!F9</f>
        <v>1606</v>
      </c>
      <c r="G213" s="268">
        <f>'100m.Eng'!A9</f>
        <v>2</v>
      </c>
      <c r="H213" s="143" t="s">
        <v>348</v>
      </c>
      <c r="I213" s="262"/>
      <c r="J213" s="137" t="str">
        <f>'YARIŞMA BİLGİLERİ'!$F$21</f>
        <v>Yıldız Kızlar</v>
      </c>
      <c r="K213" s="263" t="str">
        <f t="shared" si="10"/>
        <v>İzmir-2013-14 Öğretim Yılı Okullararası Puanlı  Atletizm Türkiye Birinciliği Yarışmaları</v>
      </c>
      <c r="L213" s="141" t="str">
        <f>'100m.Eng'!N$4</f>
        <v>1 Haziran 2014 11.00</v>
      </c>
      <c r="M213" s="141" t="s">
        <v>521</v>
      </c>
    </row>
    <row r="214" spans="1:13" s="264" customFormat="1" ht="26.25" customHeight="1">
      <c r="A214" s="135">
        <v>471</v>
      </c>
      <c r="B214" s="265" t="s">
        <v>470</v>
      </c>
      <c r="C214" s="267">
        <f>'100m.Eng'!C10</f>
        <v>36772</v>
      </c>
      <c r="D214" s="269" t="str">
        <f>'100m.Eng'!D10</f>
        <v>BENSU VAROL (F)</v>
      </c>
      <c r="E214" s="269" t="str">
        <f>'100m.Eng'!E10</f>
        <v>ÇORLU ORTAOKULU</v>
      </c>
      <c r="F214" s="270">
        <f>'100m.Eng'!F10</f>
        <v>1705</v>
      </c>
      <c r="G214" s="268">
        <f>'100m.Eng'!A10</f>
        <v>3</v>
      </c>
      <c r="H214" s="143" t="s">
        <v>348</v>
      </c>
      <c r="I214" s="262"/>
      <c r="J214" s="137" t="str">
        <f>'YARIŞMA BİLGİLERİ'!$F$21</f>
        <v>Yıldız Kızlar</v>
      </c>
      <c r="K214" s="263" t="str">
        <f t="shared" si="10"/>
        <v>İzmir-2013-14 Öğretim Yılı Okullararası Puanlı  Atletizm Türkiye Birinciliği Yarışmaları</v>
      </c>
      <c r="L214" s="141" t="str">
        <f>'100m.Eng'!N$4</f>
        <v>1 Haziran 2014 11.00</v>
      </c>
      <c r="M214" s="141" t="s">
        <v>521</v>
      </c>
    </row>
    <row r="215" spans="1:13" s="264" customFormat="1" ht="26.25" customHeight="1">
      <c r="A215" s="135">
        <v>472</v>
      </c>
      <c r="B215" s="265" t="s">
        <v>470</v>
      </c>
      <c r="C215" s="267">
        <f>'100m.Eng'!C11</f>
        <v>36803</v>
      </c>
      <c r="D215" s="269" t="str">
        <f>'100m.Eng'!D11</f>
        <v>SEDA PINAR</v>
      </c>
      <c r="E215" s="269" t="str">
        <f>'100m.Eng'!E11</f>
        <v>ADANA DERVİŞLER ORTAOKULU</v>
      </c>
      <c r="F215" s="270">
        <f>'100m.Eng'!F11</f>
        <v>1706</v>
      </c>
      <c r="G215" s="268">
        <f>'100m.Eng'!A11</f>
        <v>4</v>
      </c>
      <c r="H215" s="143" t="s">
        <v>348</v>
      </c>
      <c r="I215" s="262"/>
      <c r="J215" s="137" t="str">
        <f>'YARIŞMA BİLGİLERİ'!$F$21</f>
        <v>Yıldız Kızlar</v>
      </c>
      <c r="K215" s="263" t="str">
        <f t="shared" si="10"/>
        <v>İzmir-2013-14 Öğretim Yılı Okullararası Puanlı  Atletizm Türkiye Birinciliği Yarışmaları</v>
      </c>
      <c r="L215" s="141" t="str">
        <f>'100m.Eng'!N$4</f>
        <v>1 Haziran 2014 11.00</v>
      </c>
      <c r="M215" s="141" t="s">
        <v>521</v>
      </c>
    </row>
    <row r="216" spans="1:13" s="264" customFormat="1" ht="26.25" customHeight="1">
      <c r="A216" s="135">
        <v>473</v>
      </c>
      <c r="B216" s="265" t="s">
        <v>470</v>
      </c>
      <c r="C216" s="267">
        <f>'100m.Eng'!C12</f>
        <v>36561</v>
      </c>
      <c r="D216" s="269" t="str">
        <f>'100m.Eng'!D12</f>
        <v>GAMZE ÇELİK (F)</v>
      </c>
      <c r="E216" s="269" t="str">
        <f>'100m.Eng'!E12</f>
        <v>50.YIL ORTAOKULU</v>
      </c>
      <c r="F216" s="270">
        <f>'100m.Eng'!F12</f>
        <v>1770</v>
      </c>
      <c r="G216" s="268">
        <f>'100m.Eng'!A12</f>
        <v>5</v>
      </c>
      <c r="H216" s="143" t="s">
        <v>348</v>
      </c>
      <c r="I216" s="262"/>
      <c r="J216" s="137" t="str">
        <f>'YARIŞMA BİLGİLERİ'!$F$21</f>
        <v>Yıldız Kızlar</v>
      </c>
      <c r="K216" s="263" t="str">
        <f t="shared" si="10"/>
        <v>İzmir-2013-14 Öğretim Yılı Okullararası Puanlı  Atletizm Türkiye Birinciliği Yarışmaları</v>
      </c>
      <c r="L216" s="141" t="str">
        <f>'100m.Eng'!N$4</f>
        <v>1 Haziran 2014 11.00</v>
      </c>
      <c r="M216" s="141" t="s">
        <v>521</v>
      </c>
    </row>
    <row r="217" spans="1:13" s="264" customFormat="1" ht="26.25" customHeight="1">
      <c r="A217" s="135">
        <v>474</v>
      </c>
      <c r="B217" s="265" t="s">
        <v>470</v>
      </c>
      <c r="C217" s="267">
        <f>'100m.Eng'!C13</f>
        <v>37166</v>
      </c>
      <c r="D217" s="269" t="str">
        <f>'100m.Eng'!D13</f>
        <v>Dilara KÜÇÜK</v>
      </c>
      <c r="E217" s="269" t="str">
        <f>'100m.Eng'!E13</f>
        <v>Giresun Eynesil Şht.Şahin Abanoz Orta Okulu</v>
      </c>
      <c r="F217" s="270">
        <f>'100m.Eng'!F13</f>
        <v>1772</v>
      </c>
      <c r="G217" s="268">
        <f>'100m.Eng'!A13</f>
        <v>6</v>
      </c>
      <c r="H217" s="143" t="s">
        <v>348</v>
      </c>
      <c r="I217" s="262"/>
      <c r="J217" s="137" t="str">
        <f>'YARIŞMA BİLGİLERİ'!$F$21</f>
        <v>Yıldız Kızlar</v>
      </c>
      <c r="K217" s="263" t="str">
        <f t="shared" si="10"/>
        <v>İzmir-2013-14 Öğretim Yılı Okullararası Puanlı  Atletizm Türkiye Birinciliği Yarışmaları</v>
      </c>
      <c r="L217" s="141" t="str">
        <f>'100m.Eng'!N$4</f>
        <v>1 Haziran 2014 11.00</v>
      </c>
      <c r="M217" s="141" t="s">
        <v>521</v>
      </c>
    </row>
    <row r="218" spans="1:13" s="264" customFormat="1" ht="26.25" customHeight="1">
      <c r="A218" s="135">
        <v>475</v>
      </c>
      <c r="B218" s="265" t="s">
        <v>470</v>
      </c>
      <c r="C218" s="267" t="str">
        <f>'100m.Eng'!C14</f>
        <v>10,06,2000</v>
      </c>
      <c r="D218" s="269" t="str">
        <f>'100m.Eng'!D14</f>
        <v>AYLİN BENGÜ</v>
      </c>
      <c r="E218" s="269" t="str">
        <f>'100m.Eng'!E14</f>
        <v>İZMİR-KARŞIYAKA SELÇUK YAŞAR O.O.</v>
      </c>
      <c r="F218" s="270">
        <f>'100m.Eng'!F14</f>
        <v>1791</v>
      </c>
      <c r="G218" s="268">
        <f>'100m.Eng'!A14</f>
        <v>7</v>
      </c>
      <c r="H218" s="143" t="s">
        <v>348</v>
      </c>
      <c r="I218" s="262"/>
      <c r="J218" s="137" t="str">
        <f>'YARIŞMA BİLGİLERİ'!$F$21</f>
        <v>Yıldız Kızlar</v>
      </c>
      <c r="K218" s="263" t="str">
        <f t="shared" si="10"/>
        <v>İzmir-2013-14 Öğretim Yılı Okullararası Puanlı  Atletizm Türkiye Birinciliği Yarışmaları</v>
      </c>
      <c r="L218" s="141" t="str">
        <f>'100m.Eng'!N$4</f>
        <v>1 Haziran 2014 11.00</v>
      </c>
      <c r="M218" s="141" t="s">
        <v>521</v>
      </c>
    </row>
    <row r="219" spans="1:13" s="264" customFormat="1" ht="26.25" customHeight="1">
      <c r="A219" s="135">
        <v>476</v>
      </c>
      <c r="B219" s="265" t="s">
        <v>470</v>
      </c>
      <c r="C219" s="267">
        <f>'100m.Eng'!C15</f>
        <v>36602</v>
      </c>
      <c r="D219" s="269" t="str">
        <f>'100m.Eng'!D15</f>
        <v>SILANUR BİÇER (F)</v>
      </c>
      <c r="E219" s="269" t="str">
        <f>'100m.Eng'!E15</f>
        <v>İBRAHİM KARAOĞLANOĞLU ORTAOKULU</v>
      </c>
      <c r="F219" s="270">
        <f>'100m.Eng'!F15</f>
        <v>1805</v>
      </c>
      <c r="G219" s="268">
        <f>'100m.Eng'!A15</f>
        <v>8</v>
      </c>
      <c r="H219" s="143" t="s">
        <v>348</v>
      </c>
      <c r="I219" s="262"/>
      <c r="J219" s="137" t="str">
        <f>'YARIŞMA BİLGİLERİ'!$F$21</f>
        <v>Yıldız Kızlar</v>
      </c>
      <c r="K219" s="263" t="str">
        <f t="shared" si="10"/>
        <v>İzmir-2013-14 Öğretim Yılı Okullararası Puanlı  Atletizm Türkiye Birinciliği Yarışmaları</v>
      </c>
      <c r="L219" s="141" t="str">
        <f>'100m.Eng'!N$4</f>
        <v>1 Haziran 2014 11.00</v>
      </c>
      <c r="M219" s="141" t="s">
        <v>521</v>
      </c>
    </row>
    <row r="220" spans="1:13" s="264" customFormat="1" ht="26.25" customHeight="1">
      <c r="A220" s="135">
        <v>477</v>
      </c>
      <c r="B220" s="265" t="s">
        <v>470</v>
      </c>
      <c r="C220" s="267">
        <f>'100m.Eng'!C16</f>
        <v>36536</v>
      </c>
      <c r="D220" s="269" t="str">
        <f>'100m.Eng'!D16</f>
        <v>MİLENAY GÜNSOY</v>
      </c>
      <c r="E220" s="269" t="str">
        <f>'100m.Eng'!E16</f>
        <v>KKTC YAKINDOĞU KOLEJİ</v>
      </c>
      <c r="F220" s="270">
        <f>'100m.Eng'!F16</f>
        <v>1826</v>
      </c>
      <c r="G220" s="268">
        <f>'100m.Eng'!A16</f>
        <v>9</v>
      </c>
      <c r="H220" s="143" t="s">
        <v>348</v>
      </c>
      <c r="I220" s="262"/>
      <c r="J220" s="137" t="str">
        <f>'YARIŞMA BİLGİLERİ'!$F$21</f>
        <v>Yıldız Kızlar</v>
      </c>
      <c r="K220" s="263" t="str">
        <f t="shared" si="10"/>
        <v>İzmir-2013-14 Öğretim Yılı Okullararası Puanlı  Atletizm Türkiye Birinciliği Yarışmaları</v>
      </c>
      <c r="L220" s="141" t="str">
        <f>'100m.Eng'!N$4</f>
        <v>1 Haziran 2014 11.00</v>
      </c>
      <c r="M220" s="141" t="s">
        <v>521</v>
      </c>
    </row>
    <row r="221" spans="1:13" s="264" customFormat="1" ht="26.25" customHeight="1">
      <c r="A221" s="135">
        <v>478</v>
      </c>
      <c r="B221" s="265" t="s">
        <v>470</v>
      </c>
      <c r="C221" s="267" t="str">
        <f>'100m.Eng'!C17</f>
        <v>18,04,2001</v>
      </c>
      <c r="D221" s="269" t="str">
        <f>'100m.Eng'!D17</f>
        <v>ÖZNUR GÜLEN</v>
      </c>
      <c r="E221" s="269" t="str">
        <f>'100m.Eng'!E17</f>
        <v>BURSA PANAYIR ORTAOKULU</v>
      </c>
      <c r="F221" s="270">
        <f>'100m.Eng'!F17</f>
        <v>1855</v>
      </c>
      <c r="G221" s="268">
        <f>'100m.Eng'!A17</f>
        <v>10</v>
      </c>
      <c r="H221" s="143" t="s">
        <v>348</v>
      </c>
      <c r="I221" s="262"/>
      <c r="J221" s="137" t="str">
        <f>'YARIŞMA BİLGİLERİ'!$F$21</f>
        <v>Yıldız Kızlar</v>
      </c>
      <c r="K221" s="263" t="str">
        <f t="shared" si="10"/>
        <v>İzmir-2013-14 Öğretim Yılı Okullararası Puanlı  Atletizm Türkiye Birinciliği Yarışmaları</v>
      </c>
      <c r="L221" s="141" t="str">
        <f>'100m.Eng'!N$4</f>
        <v>1 Haziran 2014 11.00</v>
      </c>
      <c r="M221" s="141" t="s">
        <v>521</v>
      </c>
    </row>
    <row r="222" spans="1:13" s="264" customFormat="1" ht="26.25" customHeight="1">
      <c r="A222" s="135">
        <v>479</v>
      </c>
      <c r="B222" s="265" t="s">
        <v>470</v>
      </c>
      <c r="C222" s="267" t="str">
        <f>'100m.Eng'!C18</f>
        <v>01.01.2000-</v>
      </c>
      <c r="D222" s="269" t="str">
        <f>'100m.Eng'!D18</f>
        <v>CANSU SARI</v>
      </c>
      <c r="E222" s="269" t="str">
        <f>'100m.Eng'!E18</f>
        <v>BALIKESİR ERDEK 18 EYLÜL ORTAOKULU</v>
      </c>
      <c r="F222" s="270">
        <f>'100m.Eng'!F18</f>
        <v>1861</v>
      </c>
      <c r="G222" s="268">
        <f>'100m.Eng'!A18</f>
        <v>11</v>
      </c>
      <c r="H222" s="143" t="s">
        <v>348</v>
      </c>
      <c r="I222" s="262"/>
      <c r="J222" s="137" t="str">
        <f>'YARIŞMA BİLGİLERİ'!$F$21</f>
        <v>Yıldız Kızlar</v>
      </c>
      <c r="K222" s="263" t="str">
        <f t="shared" si="10"/>
        <v>İzmir-2013-14 Öğretim Yılı Okullararası Puanlı  Atletizm Türkiye Birinciliği Yarışmaları</v>
      </c>
      <c r="L222" s="141" t="str">
        <f>'100m.Eng'!N$4</f>
        <v>1 Haziran 2014 11.00</v>
      </c>
      <c r="M222" s="141" t="s">
        <v>521</v>
      </c>
    </row>
    <row r="223" spans="1:13" s="264" customFormat="1" ht="26.25" customHeight="1">
      <c r="A223" s="135">
        <v>480</v>
      </c>
      <c r="B223" s="265" t="s">
        <v>470</v>
      </c>
      <c r="C223" s="267">
        <f>'100m.Eng'!C19</f>
        <v>37062</v>
      </c>
      <c r="D223" s="269" t="str">
        <f>'100m.Eng'!D19</f>
        <v>MELİS ÇELİKTEN</v>
      </c>
      <c r="E223" s="269" t="str">
        <f>'100m.Eng'!E19</f>
        <v>MUĞLA  DALAMAN CUMHURİYET O.O.</v>
      </c>
      <c r="F223" s="270">
        <f>'100m.Eng'!F19</f>
        <v>1882</v>
      </c>
      <c r="G223" s="268">
        <f>'100m.Eng'!A19</f>
        <v>12</v>
      </c>
      <c r="H223" s="143" t="s">
        <v>348</v>
      </c>
      <c r="I223" s="262"/>
      <c r="J223" s="137" t="str">
        <f>'YARIŞMA BİLGİLERİ'!$F$21</f>
        <v>Yıldız Kızlar</v>
      </c>
      <c r="K223" s="263" t="str">
        <f t="shared" si="10"/>
        <v>İzmir-2013-14 Öğretim Yılı Okullararası Puanlı  Atletizm Türkiye Birinciliği Yarışmaları</v>
      </c>
      <c r="L223" s="141" t="str">
        <f>'100m.Eng'!N$4</f>
        <v>1 Haziran 2014 11.00</v>
      </c>
      <c r="M223" s="141" t="s">
        <v>521</v>
      </c>
    </row>
    <row r="224" spans="1:13" s="264" customFormat="1" ht="26.25" customHeight="1">
      <c r="A224" s="135">
        <v>481</v>
      </c>
      <c r="B224" s="265" t="s">
        <v>470</v>
      </c>
      <c r="C224" s="267">
        <f>'100m.Eng'!C20</f>
        <v>2001</v>
      </c>
      <c r="D224" s="269" t="str">
        <f>'100m.Eng'!D20</f>
        <v>ECENUR GÜRE</v>
      </c>
      <c r="E224" s="269" t="str">
        <f>'100m.Eng'!E20</f>
        <v>SAMSUN-CANİK TEVFİK İLERİ(KOCATEPE)O.OKULU</v>
      </c>
      <c r="F224" s="270">
        <f>'100m.Eng'!F20</f>
        <v>2003</v>
      </c>
      <c r="G224" s="268">
        <f>'100m.Eng'!A20</f>
        <v>13</v>
      </c>
      <c r="H224" s="143" t="s">
        <v>348</v>
      </c>
      <c r="I224" s="262"/>
      <c r="J224" s="137" t="str">
        <f>'YARIŞMA BİLGİLERİ'!$F$21</f>
        <v>Yıldız Kızlar</v>
      </c>
      <c r="K224" s="263" t="str">
        <f t="shared" si="10"/>
        <v>İzmir-2013-14 Öğretim Yılı Okullararası Puanlı  Atletizm Türkiye Birinciliği Yarışmaları</v>
      </c>
      <c r="L224" s="141" t="str">
        <f>'100m.Eng'!N$4</f>
        <v>1 Haziran 2014 11.00</v>
      </c>
      <c r="M224" s="141" t="s">
        <v>521</v>
      </c>
    </row>
    <row r="225" spans="1:13" s="264" customFormat="1" ht="26.25" customHeight="1">
      <c r="A225" s="135">
        <v>482</v>
      </c>
      <c r="B225" s="265" t="s">
        <v>470</v>
      </c>
      <c r="C225" s="267" t="str">
        <f>'100m.Eng'!C21</f>
        <v>21,01,2000</v>
      </c>
      <c r="D225" s="269" t="str">
        <f>'100m.Eng'!D21</f>
        <v>YASEMİN TAŞ</v>
      </c>
      <c r="E225" s="269" t="str">
        <f>'100m.Eng'!E21</f>
        <v>ELAZIĞ-MEZRE ORTAOKULU</v>
      </c>
      <c r="F225" s="270">
        <f>'100m.Eng'!F21</f>
        <v>2005</v>
      </c>
      <c r="G225" s="268">
        <f>'100m.Eng'!A21</f>
        <v>14</v>
      </c>
      <c r="H225" s="143" t="s">
        <v>348</v>
      </c>
      <c r="I225" s="262"/>
      <c r="J225" s="137" t="str">
        <f>'YARIŞMA BİLGİLERİ'!$F$21</f>
        <v>Yıldız Kızlar</v>
      </c>
      <c r="K225" s="263" t="str">
        <f t="shared" si="10"/>
        <v>İzmir-2013-14 Öğretim Yılı Okullararası Puanlı  Atletizm Türkiye Birinciliği Yarışmaları</v>
      </c>
      <c r="L225" s="141" t="str">
        <f>'100m.Eng'!N$4</f>
        <v>1 Haziran 2014 11.00</v>
      </c>
      <c r="M225" s="141" t="s">
        <v>521</v>
      </c>
    </row>
    <row r="226" spans="1:13" s="264" customFormat="1" ht="26.25" customHeight="1">
      <c r="A226" s="135">
        <v>483</v>
      </c>
      <c r="B226" s="265" t="s">
        <v>470</v>
      </c>
      <c r="C226" s="267">
        <f>'100m.Eng'!C22</f>
        <v>36526</v>
      </c>
      <c r="D226" s="269" t="str">
        <f>'100m.Eng'!D22</f>
        <v>MERVE AYHAN</v>
      </c>
      <c r="E226" s="269" t="str">
        <f>'100m.Eng'!E22</f>
        <v>ESKİŞEHİR-ŞEHİT ALİ GAFFAR OKKAN ORTAOKULU</v>
      </c>
      <c r="F226" s="270">
        <f>'100m.Eng'!F22</f>
        <v>2059</v>
      </c>
      <c r="G226" s="268">
        <f>'100m.Eng'!A22</f>
        <v>15</v>
      </c>
      <c r="H226" s="143" t="s">
        <v>348</v>
      </c>
      <c r="I226" s="262"/>
      <c r="J226" s="137" t="str">
        <f>'YARIŞMA BİLGİLERİ'!$F$21</f>
        <v>Yıldız Kızlar</v>
      </c>
      <c r="K226" s="263" t="str">
        <f t="shared" si="10"/>
        <v>İzmir-2013-14 Öğretim Yılı Okullararası Puanlı  Atletizm Türkiye Birinciliği Yarışmaları</v>
      </c>
      <c r="L226" s="141" t="str">
        <f>'100m.Eng'!N$4</f>
        <v>1 Haziran 2014 11.00</v>
      </c>
      <c r="M226" s="141" t="s">
        <v>521</v>
      </c>
    </row>
    <row r="227" spans="1:13" s="264" customFormat="1" ht="26.25" customHeight="1">
      <c r="A227" s="135">
        <v>484</v>
      </c>
      <c r="B227" s="265" t="s">
        <v>470</v>
      </c>
      <c r="C227" s="267">
        <f>'100m.Eng'!C23</f>
        <v>36896</v>
      </c>
      <c r="D227" s="269" t="str">
        <f>'100m.Eng'!D23</f>
        <v>YASEMİN ÇIRAK</v>
      </c>
      <c r="E227" s="269" t="str">
        <f>'100m.Eng'!E23</f>
        <v>ÇANKIRI-İSMET İNÖNÜ O.O.</v>
      </c>
      <c r="F227" s="270">
        <f>'100m.Eng'!F23</f>
        <v>2061</v>
      </c>
      <c r="G227" s="268">
        <f>'100m.Eng'!A23</f>
        <v>16</v>
      </c>
      <c r="H227" s="143" t="s">
        <v>348</v>
      </c>
      <c r="I227" s="262"/>
      <c r="J227" s="137" t="str">
        <f>'YARIŞMA BİLGİLERİ'!$F$21</f>
        <v>Yıldız Kızlar</v>
      </c>
      <c r="K227" s="263" t="str">
        <f t="shared" si="10"/>
        <v>İzmir-2013-14 Öğretim Yılı Okullararası Puanlı  Atletizm Türkiye Birinciliği Yarışmaları</v>
      </c>
      <c r="L227" s="141" t="str">
        <f>'100m.Eng'!N$4</f>
        <v>1 Haziran 2014 11.00</v>
      </c>
      <c r="M227" s="141" t="s">
        <v>521</v>
      </c>
    </row>
    <row r="228" spans="1:13" s="264" customFormat="1" ht="26.25" customHeight="1">
      <c r="A228" s="135">
        <v>485</v>
      </c>
      <c r="B228" s="265" t="s">
        <v>470</v>
      </c>
      <c r="C228" s="267">
        <f>'100m.Eng'!C24</f>
        <v>37181</v>
      </c>
      <c r="D228" s="269" t="str">
        <f>'100m.Eng'!D24</f>
        <v>MELİSA OBUZ</v>
      </c>
      <c r="E228" s="269" t="str">
        <f>'100m.Eng'!E24</f>
        <v>İSTANBUL-PAŞABAHÇE O.O</v>
      </c>
      <c r="F228" s="270">
        <f>'100m.Eng'!F24</f>
        <v>2069</v>
      </c>
      <c r="G228" s="268">
        <f>'100m.Eng'!A24</f>
        <v>17</v>
      </c>
      <c r="H228" s="143" t="s">
        <v>348</v>
      </c>
      <c r="I228" s="262"/>
      <c r="J228" s="137" t="str">
        <f>'YARIŞMA BİLGİLERİ'!$F$21</f>
        <v>Yıldız Kızlar</v>
      </c>
      <c r="K228" s="263" t="str">
        <f t="shared" si="10"/>
        <v>İzmir-2013-14 Öğretim Yılı Okullararası Puanlı  Atletizm Türkiye Birinciliği Yarışmaları</v>
      </c>
      <c r="L228" s="141" t="str">
        <f>'100m.Eng'!N$4</f>
        <v>1 Haziran 2014 11.00</v>
      </c>
      <c r="M228" s="141" t="s">
        <v>521</v>
      </c>
    </row>
    <row r="229" spans="1:13" s="264" customFormat="1" ht="26.25" customHeight="1">
      <c r="A229" s="135">
        <v>486</v>
      </c>
      <c r="B229" s="265" t="s">
        <v>470</v>
      </c>
      <c r="C229" s="267">
        <f>'100m.Eng'!C25</f>
        <v>36591</v>
      </c>
      <c r="D229" s="269" t="str">
        <f>'100m.Eng'!D25</f>
        <v>BUHAR ALAY</v>
      </c>
      <c r="E229" s="269" t="str">
        <f>'100m.Eng'!E25</f>
        <v>DİYARBAKIR YAHYA KEMAL BEYATLI İ.O</v>
      </c>
      <c r="F229" s="270">
        <f>'100m.Eng'!F25</f>
        <v>2107</v>
      </c>
      <c r="G229" s="268">
        <f>'100m.Eng'!A25</f>
        <v>18</v>
      </c>
      <c r="H229" s="143" t="s">
        <v>348</v>
      </c>
      <c r="I229" s="262"/>
      <c r="J229" s="137" t="str">
        <f>'YARIŞMA BİLGİLERİ'!$F$21</f>
        <v>Yıldız Kızlar</v>
      </c>
      <c r="K229" s="263" t="str">
        <f t="shared" si="10"/>
        <v>İzmir-2013-14 Öğretim Yılı Okullararası Puanlı  Atletizm Türkiye Birinciliği Yarışmaları</v>
      </c>
      <c r="L229" s="141" t="str">
        <f>'100m.Eng'!N$4</f>
        <v>1 Haziran 2014 11.00</v>
      </c>
      <c r="M229" s="141" t="s">
        <v>521</v>
      </c>
    </row>
    <row r="230" spans="1:13" s="264" customFormat="1" ht="26.25" customHeight="1">
      <c r="A230" s="135">
        <v>487</v>
      </c>
      <c r="B230" s="265" t="s">
        <v>470</v>
      </c>
      <c r="C230" s="267">
        <f>'100m.Eng'!C26</f>
        <v>2082000</v>
      </c>
      <c r="D230" s="269" t="str">
        <f>'100m.Eng'!D26</f>
        <v>BAĞDAGÜL HASDEMİR</v>
      </c>
      <c r="E230" s="269" t="str">
        <f>'100m.Eng'!E26</f>
        <v>SİVAS-YILDIZELİ ATATÜRK ORTAOKULU</v>
      </c>
      <c r="F230" s="270">
        <f>'100m.Eng'!F26</f>
        <v>2117</v>
      </c>
      <c r="G230" s="268">
        <f>'100m.Eng'!A26</f>
        <v>19</v>
      </c>
      <c r="H230" s="143" t="s">
        <v>348</v>
      </c>
      <c r="I230" s="262"/>
      <c r="J230" s="137" t="str">
        <f>'YARIŞMA BİLGİLERİ'!$F$21</f>
        <v>Yıldız Kızlar</v>
      </c>
      <c r="K230" s="263" t="str">
        <f t="shared" si="10"/>
        <v>İzmir-2013-14 Öğretim Yılı Okullararası Puanlı  Atletizm Türkiye Birinciliği Yarışmaları</v>
      </c>
      <c r="L230" s="141" t="str">
        <f>'100m.Eng'!N$4</f>
        <v>1 Haziran 2014 11.00</v>
      </c>
      <c r="M230" s="141" t="s">
        <v>521</v>
      </c>
    </row>
    <row r="231" spans="1:13" s="264" customFormat="1" ht="26.25" customHeight="1">
      <c r="A231" s="135">
        <v>488</v>
      </c>
      <c r="B231" s="265" t="s">
        <v>470</v>
      </c>
      <c r="C231" s="267">
        <f>'100m.Eng'!C27</f>
        <v>36630</v>
      </c>
      <c r="D231" s="269" t="str">
        <f>'100m.Eng'!D27</f>
        <v>GÜLEYCAN YILDIZ</v>
      </c>
      <c r="E231" s="269" t="str">
        <f>'100m.Eng'!E27</f>
        <v>MERSİN- SİLİFKE ATATÜRK ORTA OKULU</v>
      </c>
      <c r="F231" s="270">
        <f>'100m.Eng'!F27</f>
        <v>2127</v>
      </c>
      <c r="G231" s="268">
        <f>'100m.Eng'!A27</f>
        <v>20</v>
      </c>
      <c r="H231" s="143" t="s">
        <v>348</v>
      </c>
      <c r="I231" s="262"/>
      <c r="J231" s="137" t="str">
        <f>'YARIŞMA BİLGİLERİ'!$F$21</f>
        <v>Yıldız Kızlar</v>
      </c>
      <c r="K231" s="263" t="str">
        <f t="shared" si="10"/>
        <v>İzmir-2013-14 Öğretim Yılı Okullararası Puanlı  Atletizm Türkiye Birinciliği Yarışmaları</v>
      </c>
      <c r="L231" s="141" t="str">
        <f>'100m.Eng'!N$4</f>
        <v>1 Haziran 2014 11.00</v>
      </c>
      <c r="M231" s="141" t="s">
        <v>521</v>
      </c>
    </row>
    <row r="232" spans="1:13" s="264" customFormat="1" ht="26.25" customHeight="1">
      <c r="A232" s="135">
        <v>489</v>
      </c>
      <c r="B232" s="265" t="s">
        <v>470</v>
      </c>
      <c r="C232" s="267">
        <f>'100m.Eng'!C28</f>
        <v>37182</v>
      </c>
      <c r="D232" s="269" t="str">
        <f>'100m.Eng'!D28</f>
        <v>ŞEYMANUR PATLAR</v>
      </c>
      <c r="E232" s="269" t="str">
        <f>'100m.Eng'!E28</f>
        <v>İSTANBUL SULTANBEYLİ MEVLANA ORTA OKULU</v>
      </c>
      <c r="F232" s="270">
        <f>'100m.Eng'!F28</f>
        <v>2159</v>
      </c>
      <c r="G232" s="268">
        <f>'100m.Eng'!A28</f>
        <v>21</v>
      </c>
      <c r="H232" s="143" t="s">
        <v>348</v>
      </c>
      <c r="I232" s="262"/>
      <c r="J232" s="137" t="str">
        <f>'YARIŞMA BİLGİLERİ'!$F$21</f>
        <v>Yıldız Kızlar</v>
      </c>
      <c r="K232" s="263" t="str">
        <f t="shared" si="10"/>
        <v>İzmir-2013-14 Öğretim Yılı Okullararası Puanlı  Atletizm Türkiye Birinciliği Yarışmaları</v>
      </c>
      <c r="L232" s="141" t="str">
        <f>'100m.Eng'!N$4</f>
        <v>1 Haziran 2014 11.00</v>
      </c>
      <c r="M232" s="141" t="s">
        <v>521</v>
      </c>
    </row>
    <row r="233" spans="1:13" s="264" customFormat="1" ht="26.25" customHeight="1">
      <c r="A233" s="135">
        <v>490</v>
      </c>
      <c r="B233" s="265" t="s">
        <v>470</v>
      </c>
      <c r="C233" s="267" t="str">
        <f>'100m.Eng'!C29</f>
        <v/>
      </c>
      <c r="D233" s="269" t="str">
        <f>'100m.Eng'!D29</f>
        <v/>
      </c>
      <c r="E233" s="269" t="str">
        <f>'100m.Eng'!E29</f>
        <v/>
      </c>
      <c r="F233" s="270" t="str">
        <f>'100m.Eng'!F29</f>
        <v/>
      </c>
      <c r="G233" s="268">
        <f>'100m.Eng'!A29</f>
        <v>22</v>
      </c>
      <c r="H233" s="143" t="s">
        <v>348</v>
      </c>
      <c r="I233" s="262"/>
      <c r="J233" s="137" t="str">
        <f>'YARIŞMA BİLGİLERİ'!$F$21</f>
        <v>Yıldız Kızlar</v>
      </c>
      <c r="K233" s="263" t="str">
        <f t="shared" si="10"/>
        <v>İzmir-2013-14 Öğretim Yılı Okullararası Puanlı  Atletizm Türkiye Birinciliği Yarışmaları</v>
      </c>
      <c r="L233" s="141" t="str">
        <f>'100m.Eng'!N$4</f>
        <v>1 Haziran 2014 11.00</v>
      </c>
      <c r="M233" s="141" t="s">
        <v>521</v>
      </c>
    </row>
    <row r="234" spans="1:13" s="264" customFormat="1" ht="26.25" customHeight="1">
      <c r="A234" s="135">
        <v>491</v>
      </c>
      <c r="B234" s="265" t="s">
        <v>470</v>
      </c>
      <c r="C234" s="267" t="str">
        <f>'100m.Eng'!C30</f>
        <v/>
      </c>
      <c r="D234" s="269" t="str">
        <f>'100m.Eng'!D30</f>
        <v/>
      </c>
      <c r="E234" s="269" t="str">
        <f>'100m.Eng'!E30</f>
        <v/>
      </c>
      <c r="F234" s="270" t="str">
        <f>'100m.Eng'!F30</f>
        <v/>
      </c>
      <c r="G234" s="268">
        <f>'100m.Eng'!A30</f>
        <v>23</v>
      </c>
      <c r="H234" s="143" t="s">
        <v>348</v>
      </c>
      <c r="I234" s="262"/>
      <c r="J234" s="137" t="str">
        <f>'YARIŞMA BİLGİLERİ'!$F$21</f>
        <v>Yıldız Kızlar</v>
      </c>
      <c r="K234" s="263" t="str">
        <f t="shared" si="10"/>
        <v>İzmir-2013-14 Öğretim Yılı Okullararası Puanlı  Atletizm Türkiye Birinciliği Yarışmaları</v>
      </c>
      <c r="L234" s="141" t="str">
        <f>'100m.Eng'!N$4</f>
        <v>1 Haziran 2014 11.00</v>
      </c>
      <c r="M234" s="141" t="s">
        <v>521</v>
      </c>
    </row>
    <row r="235" spans="1:13" s="264" customFormat="1" ht="26.25" customHeight="1">
      <c r="A235" s="135">
        <v>492</v>
      </c>
      <c r="B235" s="265" t="s">
        <v>470</v>
      </c>
      <c r="C235" s="267" t="str">
        <f>'100m.Eng'!C31</f>
        <v/>
      </c>
      <c r="D235" s="269" t="str">
        <f>'100m.Eng'!D31</f>
        <v/>
      </c>
      <c r="E235" s="269" t="str">
        <f>'100m.Eng'!E31</f>
        <v/>
      </c>
      <c r="F235" s="270" t="str">
        <f>'100m.Eng'!F31</f>
        <v/>
      </c>
      <c r="G235" s="268">
        <f>'100m.Eng'!A31</f>
        <v>24</v>
      </c>
      <c r="H235" s="143" t="s">
        <v>348</v>
      </c>
      <c r="I235" s="262"/>
      <c r="J235" s="137" t="str">
        <f>'YARIŞMA BİLGİLERİ'!$F$21</f>
        <v>Yıldız Kızlar</v>
      </c>
      <c r="K235" s="263" t="str">
        <f t="shared" si="10"/>
        <v>İzmir-2013-14 Öğretim Yılı Okullararası Puanlı  Atletizm Türkiye Birinciliği Yarışmaları</v>
      </c>
      <c r="L235" s="141" t="str">
        <f>'100m.Eng'!N$4</f>
        <v>1 Haziran 2014 11.00</v>
      </c>
      <c r="M235" s="141" t="s">
        <v>521</v>
      </c>
    </row>
    <row r="236" spans="1:13" s="264" customFormat="1" ht="26.25" customHeight="1">
      <c r="A236" s="135">
        <v>493</v>
      </c>
      <c r="B236" s="265" t="s">
        <v>470</v>
      </c>
      <c r="C236" s="267" t="str">
        <f>'100m.Eng'!C32</f>
        <v/>
      </c>
      <c r="D236" s="269" t="str">
        <f>'100m.Eng'!D32</f>
        <v/>
      </c>
      <c r="E236" s="269" t="str">
        <f>'100m.Eng'!E32</f>
        <v/>
      </c>
      <c r="F236" s="270" t="str">
        <f>'100m.Eng'!F32</f>
        <v/>
      </c>
      <c r="G236" s="268">
        <f>'100m.Eng'!A32</f>
        <v>25</v>
      </c>
      <c r="H236" s="143" t="s">
        <v>348</v>
      </c>
      <c r="I236" s="262"/>
      <c r="J236" s="137" t="str">
        <f>'YARIŞMA BİLGİLERİ'!$F$21</f>
        <v>Yıldız Kızlar</v>
      </c>
      <c r="K236" s="263" t="str">
        <f t="shared" si="10"/>
        <v>İzmir-2013-14 Öğretim Yılı Okullararası Puanlı  Atletizm Türkiye Birinciliği Yarışmaları</v>
      </c>
      <c r="L236" s="141" t="str">
        <f>'100m.Eng'!N$4</f>
        <v>1 Haziran 2014 11.00</v>
      </c>
      <c r="M236" s="141" t="s">
        <v>521</v>
      </c>
    </row>
    <row r="237" spans="1:13" s="264" customFormat="1" ht="26.25" customHeight="1">
      <c r="A237" s="135">
        <v>494</v>
      </c>
      <c r="B237" s="265" t="s">
        <v>470</v>
      </c>
      <c r="C237" s="267" t="str">
        <f>'100m.Eng'!C33</f>
        <v/>
      </c>
      <c r="D237" s="269" t="str">
        <f>'100m.Eng'!D33</f>
        <v/>
      </c>
      <c r="E237" s="269" t="str">
        <f>'100m.Eng'!E33</f>
        <v/>
      </c>
      <c r="F237" s="270" t="str">
        <f>'100m.Eng'!F33</f>
        <v/>
      </c>
      <c r="G237" s="268">
        <f>'100m.Eng'!A33</f>
        <v>26</v>
      </c>
      <c r="H237" s="143" t="s">
        <v>348</v>
      </c>
      <c r="I237" s="262"/>
      <c r="J237" s="137" t="str">
        <f>'YARIŞMA BİLGİLERİ'!$F$21</f>
        <v>Yıldız Kızlar</v>
      </c>
      <c r="K237" s="263" t="str">
        <f t="shared" si="10"/>
        <v>İzmir-2013-14 Öğretim Yılı Okullararası Puanlı  Atletizm Türkiye Birinciliği Yarışmaları</v>
      </c>
      <c r="L237" s="141" t="str">
        <f>'100m.Eng'!N$4</f>
        <v>1 Haziran 2014 11.00</v>
      </c>
      <c r="M237" s="141" t="s">
        <v>521</v>
      </c>
    </row>
    <row r="238" spans="1:13" s="264" customFormat="1" ht="26.25" customHeight="1">
      <c r="A238" s="135">
        <v>495</v>
      </c>
      <c r="B238" s="265" t="s">
        <v>470</v>
      </c>
      <c r="C238" s="267" t="str">
        <f>'100m.Eng'!C34</f>
        <v/>
      </c>
      <c r="D238" s="269" t="str">
        <f>'100m.Eng'!D34</f>
        <v/>
      </c>
      <c r="E238" s="269" t="str">
        <f>'100m.Eng'!E34</f>
        <v/>
      </c>
      <c r="F238" s="270" t="str">
        <f>'100m.Eng'!F34</f>
        <v/>
      </c>
      <c r="G238" s="268">
        <f>'100m.Eng'!A34</f>
        <v>27</v>
      </c>
      <c r="H238" s="143" t="s">
        <v>348</v>
      </c>
      <c r="I238" s="262"/>
      <c r="J238" s="137" t="str">
        <f>'YARIŞMA BİLGİLERİ'!$F$21</f>
        <v>Yıldız Kızlar</v>
      </c>
      <c r="K238" s="263" t="str">
        <f t="shared" si="10"/>
        <v>İzmir-2013-14 Öğretim Yılı Okullararası Puanlı  Atletizm Türkiye Birinciliği Yarışmaları</v>
      </c>
      <c r="L238" s="141" t="str">
        <f>'100m.Eng'!N$4</f>
        <v>1 Haziran 2014 11.00</v>
      </c>
      <c r="M238" s="141" t="s">
        <v>521</v>
      </c>
    </row>
    <row r="239" spans="1:13" s="264" customFormat="1" ht="26.25" customHeight="1">
      <c r="A239" s="135">
        <v>496</v>
      </c>
      <c r="B239" s="265" t="s">
        <v>470</v>
      </c>
      <c r="C239" s="267" t="str">
        <f>'100m.Eng'!C35</f>
        <v/>
      </c>
      <c r="D239" s="269" t="str">
        <f>'100m.Eng'!D35</f>
        <v/>
      </c>
      <c r="E239" s="269" t="str">
        <f>'100m.Eng'!E35</f>
        <v/>
      </c>
      <c r="F239" s="270" t="str">
        <f>'100m.Eng'!F35</f>
        <v/>
      </c>
      <c r="G239" s="268">
        <f>'100m.Eng'!A35</f>
        <v>28</v>
      </c>
      <c r="H239" s="143" t="s">
        <v>348</v>
      </c>
      <c r="I239" s="262"/>
      <c r="J239" s="137" t="str">
        <f>'YARIŞMA BİLGİLERİ'!$F$21</f>
        <v>Yıldız Kızlar</v>
      </c>
      <c r="K239" s="263" t="str">
        <f t="shared" si="10"/>
        <v>İzmir-2013-14 Öğretim Yılı Okullararası Puanlı  Atletizm Türkiye Birinciliği Yarışmaları</v>
      </c>
      <c r="L239" s="141" t="str">
        <f>'100m.Eng'!N$4</f>
        <v>1 Haziran 2014 11.00</v>
      </c>
      <c r="M239" s="141" t="s">
        <v>521</v>
      </c>
    </row>
    <row r="240" spans="1:13" s="264" customFormat="1" ht="26.25" customHeight="1">
      <c r="A240" s="135">
        <v>497</v>
      </c>
      <c r="B240" s="265" t="s">
        <v>470</v>
      </c>
      <c r="C240" s="267" t="str">
        <f>'100m.Eng'!C36</f>
        <v/>
      </c>
      <c r="D240" s="269" t="str">
        <f>'100m.Eng'!D36</f>
        <v/>
      </c>
      <c r="E240" s="269" t="str">
        <f>'100m.Eng'!E36</f>
        <v/>
      </c>
      <c r="F240" s="270" t="str">
        <f>'100m.Eng'!F36</f>
        <v/>
      </c>
      <c r="G240" s="268">
        <f>'100m.Eng'!A36</f>
        <v>29</v>
      </c>
      <c r="H240" s="143" t="s">
        <v>348</v>
      </c>
      <c r="I240" s="262"/>
      <c r="J240" s="137" t="str">
        <f>'YARIŞMA BİLGİLERİ'!$F$21</f>
        <v>Yıldız Kızlar</v>
      </c>
      <c r="K240" s="263" t="str">
        <f t="shared" si="10"/>
        <v>İzmir-2013-14 Öğretim Yılı Okullararası Puanlı  Atletizm Türkiye Birinciliği Yarışmaları</v>
      </c>
      <c r="L240" s="141" t="str">
        <f>'100m.Eng'!N$4</f>
        <v>1 Haziran 2014 11.00</v>
      </c>
      <c r="M240" s="141" t="s">
        <v>521</v>
      </c>
    </row>
    <row r="241" spans="1:13" s="264" customFormat="1" ht="26.25" customHeight="1">
      <c r="A241" s="135">
        <v>498</v>
      </c>
      <c r="B241" s="265" t="s">
        <v>470</v>
      </c>
      <c r="C241" s="267" t="str">
        <f>'100m.Eng'!C37</f>
        <v/>
      </c>
      <c r="D241" s="269" t="str">
        <f>'100m.Eng'!D37</f>
        <v/>
      </c>
      <c r="E241" s="269" t="str">
        <f>'100m.Eng'!E37</f>
        <v/>
      </c>
      <c r="F241" s="270" t="str">
        <f>'100m.Eng'!F37</f>
        <v/>
      </c>
      <c r="G241" s="268">
        <f>'100m.Eng'!A37</f>
        <v>30</v>
      </c>
      <c r="H241" s="143" t="s">
        <v>348</v>
      </c>
      <c r="I241" s="262"/>
      <c r="J241" s="137" t="str">
        <f>'YARIŞMA BİLGİLERİ'!$F$21</f>
        <v>Yıldız Kızlar</v>
      </c>
      <c r="K241" s="263" t="str">
        <f t="shared" si="10"/>
        <v>İzmir-2013-14 Öğretim Yılı Okullararası Puanlı  Atletizm Türkiye Birinciliği Yarışmaları</v>
      </c>
      <c r="L241" s="141" t="str">
        <f>'100m.Eng'!N$4</f>
        <v>1 Haziran 2014 11.00</v>
      </c>
      <c r="M241" s="141" t="s">
        <v>521</v>
      </c>
    </row>
    <row r="242" spans="1:13" s="264" customFormat="1" ht="26.25" customHeight="1">
      <c r="A242" s="135">
        <v>499</v>
      </c>
      <c r="B242" s="265" t="s">
        <v>470</v>
      </c>
      <c r="C242" s="267" t="str">
        <f>'100m.Eng'!C38</f>
        <v/>
      </c>
      <c r="D242" s="269" t="str">
        <f>'100m.Eng'!D38</f>
        <v/>
      </c>
      <c r="E242" s="269" t="str">
        <f>'100m.Eng'!E38</f>
        <v/>
      </c>
      <c r="F242" s="270" t="str">
        <f>'100m.Eng'!F38</f>
        <v/>
      </c>
      <c r="G242" s="268">
        <f>'100m.Eng'!A38</f>
        <v>31</v>
      </c>
      <c r="H242" s="143" t="s">
        <v>348</v>
      </c>
      <c r="I242" s="262"/>
      <c r="J242" s="137" t="str">
        <f>'YARIŞMA BİLGİLERİ'!$F$21</f>
        <v>Yıldız Kızlar</v>
      </c>
      <c r="K242" s="263" t="str">
        <f t="shared" si="10"/>
        <v>İzmir-2013-14 Öğretim Yılı Okullararası Puanlı  Atletizm Türkiye Birinciliği Yarışmaları</v>
      </c>
      <c r="L242" s="141" t="str">
        <f>'100m.Eng'!N$4</f>
        <v>1 Haziran 2014 11.00</v>
      </c>
      <c r="M242" s="141" t="s">
        <v>521</v>
      </c>
    </row>
    <row r="243" spans="1:13" s="264" customFormat="1" ht="26.25" customHeight="1">
      <c r="A243" s="135">
        <v>500</v>
      </c>
      <c r="B243" s="265" t="s">
        <v>470</v>
      </c>
      <c r="C243" s="267" t="str">
        <f>'100m.Eng'!C39</f>
        <v/>
      </c>
      <c r="D243" s="269" t="str">
        <f>'100m.Eng'!D39</f>
        <v/>
      </c>
      <c r="E243" s="269" t="str">
        <f>'100m.Eng'!E39</f>
        <v/>
      </c>
      <c r="F243" s="270" t="str">
        <f>'100m.Eng'!F39</f>
        <v/>
      </c>
      <c r="G243" s="268">
        <f>'100m.Eng'!A39</f>
        <v>32</v>
      </c>
      <c r="H243" s="143" t="s">
        <v>348</v>
      </c>
      <c r="I243" s="262"/>
      <c r="J243" s="137" t="str">
        <f>'YARIŞMA BİLGİLERİ'!$F$21</f>
        <v>Yıldız Kızlar</v>
      </c>
      <c r="K243" s="263" t="str">
        <f t="shared" si="10"/>
        <v>İzmir-2013-14 Öğretim Yılı Okullararası Puanlı  Atletizm Türkiye Birinciliği Yarışmaları</v>
      </c>
      <c r="L243" s="141" t="str">
        <f>'100m.Eng'!N$4</f>
        <v>1 Haziran 2014 11.00</v>
      </c>
      <c r="M243" s="141" t="s">
        <v>521</v>
      </c>
    </row>
    <row r="244" spans="1:13" s="264" customFormat="1" ht="26.25" customHeight="1">
      <c r="A244" s="135">
        <v>501</v>
      </c>
      <c r="B244" s="265" t="s">
        <v>470</v>
      </c>
      <c r="C244" s="267" t="str">
        <f>'100m.Eng'!C40</f>
        <v/>
      </c>
      <c r="D244" s="269" t="str">
        <f>'100m.Eng'!D40</f>
        <v/>
      </c>
      <c r="E244" s="269" t="str">
        <f>'100m.Eng'!E40</f>
        <v/>
      </c>
      <c r="F244" s="270" t="str">
        <f>'100m.Eng'!F40</f>
        <v/>
      </c>
      <c r="G244" s="268">
        <f>'100m.Eng'!A40</f>
        <v>33</v>
      </c>
      <c r="H244" s="143" t="s">
        <v>348</v>
      </c>
      <c r="I244" s="262"/>
      <c r="J244" s="137" t="str">
        <f>'YARIŞMA BİLGİLERİ'!$F$21</f>
        <v>Yıldız Kızlar</v>
      </c>
      <c r="K244" s="263" t="str">
        <f t="shared" si="10"/>
        <v>İzmir-2013-14 Öğretim Yılı Okullararası Puanlı  Atletizm Türkiye Birinciliği Yarışmaları</v>
      </c>
      <c r="L244" s="141" t="str">
        <f>'100m.Eng'!N$4</f>
        <v>1 Haziran 2014 11.00</v>
      </c>
      <c r="M244" s="141" t="s">
        <v>521</v>
      </c>
    </row>
    <row r="245" spans="1:13" s="264" customFormat="1" ht="26.25" customHeight="1">
      <c r="A245" s="135">
        <v>502</v>
      </c>
      <c r="B245" s="265" t="s">
        <v>470</v>
      </c>
      <c r="C245" s="267" t="str">
        <f>'100m.Eng'!C41</f>
        <v/>
      </c>
      <c r="D245" s="269" t="str">
        <f>'100m.Eng'!D41</f>
        <v/>
      </c>
      <c r="E245" s="269" t="str">
        <f>'100m.Eng'!E41</f>
        <v/>
      </c>
      <c r="F245" s="270" t="str">
        <f>'100m.Eng'!F41</f>
        <v/>
      </c>
      <c r="G245" s="268">
        <f>'100m.Eng'!A41</f>
        <v>34</v>
      </c>
      <c r="H245" s="143" t="s">
        <v>348</v>
      </c>
      <c r="I245" s="262"/>
      <c r="J245" s="137" t="str">
        <f>'YARIŞMA BİLGİLERİ'!$F$21</f>
        <v>Yıldız Kızlar</v>
      </c>
      <c r="K245" s="263" t="str">
        <f t="shared" si="10"/>
        <v>İzmir-2013-14 Öğretim Yılı Okullararası Puanlı  Atletizm Türkiye Birinciliği Yarışmaları</v>
      </c>
      <c r="L245" s="141" t="str">
        <f>'100m.Eng'!N$4</f>
        <v>1 Haziran 2014 11.00</v>
      </c>
      <c r="M245" s="141" t="s">
        <v>521</v>
      </c>
    </row>
    <row r="246" spans="1:13" s="264" customFormat="1" ht="26.25" customHeight="1">
      <c r="A246" s="135">
        <v>503</v>
      </c>
      <c r="B246" s="265" t="s">
        <v>470</v>
      </c>
      <c r="C246" s="267" t="str">
        <f>'100m.Eng'!C42</f>
        <v/>
      </c>
      <c r="D246" s="269" t="str">
        <f>'100m.Eng'!D42</f>
        <v/>
      </c>
      <c r="E246" s="269" t="str">
        <f>'100m.Eng'!E42</f>
        <v/>
      </c>
      <c r="F246" s="270" t="str">
        <f>'100m.Eng'!F42</f>
        <v/>
      </c>
      <c r="G246" s="268">
        <f>'100m.Eng'!A42</f>
        <v>35</v>
      </c>
      <c r="H246" s="143" t="s">
        <v>348</v>
      </c>
      <c r="I246" s="262"/>
      <c r="J246" s="137" t="str">
        <f>'YARIŞMA BİLGİLERİ'!$F$21</f>
        <v>Yıldız Kızlar</v>
      </c>
      <c r="K246" s="263" t="str">
        <f t="shared" si="10"/>
        <v>İzmir-2013-14 Öğretim Yılı Okullararası Puanlı  Atletizm Türkiye Birinciliği Yarışmaları</v>
      </c>
      <c r="L246" s="141" t="str">
        <f>'100m.Eng'!N$4</f>
        <v>1 Haziran 2014 11.00</v>
      </c>
      <c r="M246" s="141" t="s">
        <v>521</v>
      </c>
    </row>
    <row r="247" spans="1:13" s="264" customFormat="1" ht="26.25" customHeight="1">
      <c r="A247" s="135">
        <v>504</v>
      </c>
      <c r="B247" s="265" t="s">
        <v>470</v>
      </c>
      <c r="C247" s="267" t="str">
        <f>'100m.Eng'!C43</f>
        <v/>
      </c>
      <c r="D247" s="269" t="str">
        <f>'100m.Eng'!D43</f>
        <v/>
      </c>
      <c r="E247" s="269" t="str">
        <f>'100m.Eng'!E43</f>
        <v/>
      </c>
      <c r="F247" s="270" t="str">
        <f>'100m.Eng'!F43</f>
        <v/>
      </c>
      <c r="G247" s="268">
        <f>'100m.Eng'!A43</f>
        <v>36</v>
      </c>
      <c r="H247" s="143" t="s">
        <v>348</v>
      </c>
      <c r="I247" s="262"/>
      <c r="J247" s="137" t="str">
        <f>'YARIŞMA BİLGİLERİ'!$F$21</f>
        <v>Yıldız Kızlar</v>
      </c>
      <c r="K247" s="263" t="str">
        <f t="shared" si="10"/>
        <v>İzmir-2013-14 Öğretim Yılı Okullararası Puanlı  Atletizm Türkiye Birinciliği Yarışmaları</v>
      </c>
      <c r="L247" s="141" t="str">
        <f>'100m.Eng'!N$4</f>
        <v>1 Haziran 2014 11.00</v>
      </c>
      <c r="M247" s="141" t="s">
        <v>521</v>
      </c>
    </row>
    <row r="248" spans="1:13" s="264" customFormat="1" ht="26.25" customHeight="1">
      <c r="A248" s="135">
        <v>505</v>
      </c>
      <c r="B248" s="265" t="s">
        <v>470</v>
      </c>
      <c r="C248" s="267" t="str">
        <f>'100m.Eng'!C44</f>
        <v/>
      </c>
      <c r="D248" s="269" t="str">
        <f>'100m.Eng'!D44</f>
        <v/>
      </c>
      <c r="E248" s="269" t="str">
        <f>'100m.Eng'!E44</f>
        <v/>
      </c>
      <c r="F248" s="270" t="str">
        <f>'100m.Eng'!F44</f>
        <v/>
      </c>
      <c r="G248" s="268">
        <f>'100m.Eng'!A44</f>
        <v>37</v>
      </c>
      <c r="H248" s="143" t="s">
        <v>348</v>
      </c>
      <c r="I248" s="262"/>
      <c r="J248" s="137" t="str">
        <f>'YARIŞMA BİLGİLERİ'!$F$21</f>
        <v>Yıldız Kızlar</v>
      </c>
      <c r="K248" s="263" t="str">
        <f t="shared" si="10"/>
        <v>İzmir-2013-14 Öğretim Yılı Okullararası Puanlı  Atletizm Türkiye Birinciliği Yarışmaları</v>
      </c>
      <c r="L248" s="141" t="str">
        <f>'100m.Eng'!N$4</f>
        <v>1 Haziran 2014 11.00</v>
      </c>
      <c r="M248" s="141" t="s">
        <v>521</v>
      </c>
    </row>
    <row r="249" spans="1:13" s="264" customFormat="1" ht="26.25" customHeight="1">
      <c r="A249" s="135">
        <v>506</v>
      </c>
      <c r="B249" s="265" t="s">
        <v>471</v>
      </c>
      <c r="C249" s="267">
        <f>'1500m.'!C8</f>
        <v>36526</v>
      </c>
      <c r="D249" s="269" t="str">
        <f>'1500m.'!D8</f>
        <v>MERYEM ÖZÇELİK (F)</v>
      </c>
      <c r="E249" s="269" t="str">
        <f>'1500m.'!E8</f>
        <v>YAHYA KEMALBEYATLI ORTAOKULU</v>
      </c>
      <c r="F249" s="271">
        <f>'1500m.'!F8</f>
        <v>44416</v>
      </c>
      <c r="G249" s="268">
        <f>'1500m.'!A8</f>
        <v>1</v>
      </c>
      <c r="H249" s="143" t="s">
        <v>349</v>
      </c>
      <c r="I249" s="262"/>
      <c r="J249" s="137" t="str">
        <f>'YARIŞMA BİLGİLERİ'!$F$21</f>
        <v>Yıldız Kızlar</v>
      </c>
      <c r="K249" s="263" t="str">
        <f t="shared" si="10"/>
        <v>İzmir-2013-14 Öğretim Yılı Okullararası Puanlı  Atletizm Türkiye Birinciliği Yarışmaları</v>
      </c>
      <c r="L249" s="274" t="str">
        <f>'1500m.'!N$4</f>
        <v>31 Mayıs 2014 19.00</v>
      </c>
      <c r="M249" s="141" t="s">
        <v>521</v>
      </c>
    </row>
    <row r="250" spans="1:13" s="264" customFormat="1" ht="26.25" customHeight="1">
      <c r="A250" s="135">
        <v>507</v>
      </c>
      <c r="B250" s="265" t="s">
        <v>471</v>
      </c>
      <c r="C250" s="267">
        <f>'1500m.'!C9</f>
        <v>36787</v>
      </c>
      <c r="D250" s="269" t="str">
        <f>'1500m.'!D9</f>
        <v>ÖZGE KÖSE (F)</v>
      </c>
      <c r="E250" s="269" t="str">
        <f>'1500m.'!E9</f>
        <v>NAZMİYE DEMİREL ORTAOKULU</v>
      </c>
      <c r="F250" s="271">
        <f>'1500m.'!F9</f>
        <v>45931</v>
      </c>
      <c r="G250" s="268">
        <f>'1500m.'!A9</f>
        <v>2</v>
      </c>
      <c r="H250" s="143" t="s">
        <v>349</v>
      </c>
      <c r="I250" s="262"/>
      <c r="J250" s="137" t="str">
        <f>'YARIŞMA BİLGİLERİ'!$F$21</f>
        <v>Yıldız Kızlar</v>
      </c>
      <c r="K250" s="263" t="str">
        <f t="shared" si="10"/>
        <v>İzmir-2013-14 Öğretim Yılı Okullararası Puanlı  Atletizm Türkiye Birinciliği Yarışmaları</v>
      </c>
      <c r="L250" s="274" t="str">
        <f>'1500m.'!N$4</f>
        <v>31 Mayıs 2014 19.00</v>
      </c>
      <c r="M250" s="141" t="s">
        <v>521</v>
      </c>
    </row>
    <row r="251" spans="1:13" s="264" customFormat="1" ht="26.25" customHeight="1">
      <c r="A251" s="135">
        <v>508</v>
      </c>
      <c r="B251" s="265" t="s">
        <v>471</v>
      </c>
      <c r="C251" s="267" t="str">
        <f>'1500m.'!C10</f>
        <v>20,11,2000</v>
      </c>
      <c r="D251" s="269" t="str">
        <f>'1500m.'!D10</f>
        <v>MERVE KAPLAN</v>
      </c>
      <c r="E251" s="269" t="str">
        <f>'1500m.'!E10</f>
        <v>BURSA PANAYIR ORTAOKULU</v>
      </c>
      <c r="F251" s="271">
        <f>'1500m.'!F10</f>
        <v>50216</v>
      </c>
      <c r="G251" s="268">
        <f>'1500m.'!A10</f>
        <v>3</v>
      </c>
      <c r="H251" s="143" t="s">
        <v>349</v>
      </c>
      <c r="I251" s="262"/>
      <c r="J251" s="137" t="str">
        <f>'YARIŞMA BİLGİLERİ'!$F$21</f>
        <v>Yıldız Kızlar</v>
      </c>
      <c r="K251" s="263" t="str">
        <f t="shared" si="10"/>
        <v>İzmir-2013-14 Öğretim Yılı Okullararası Puanlı  Atletizm Türkiye Birinciliği Yarışmaları</v>
      </c>
      <c r="L251" s="274" t="str">
        <f>'1500m.'!N$4</f>
        <v>31 Mayıs 2014 19.00</v>
      </c>
      <c r="M251" s="141" t="s">
        <v>521</v>
      </c>
    </row>
    <row r="252" spans="1:13" s="264" customFormat="1" ht="26.25" customHeight="1">
      <c r="A252" s="135">
        <v>509</v>
      </c>
      <c r="B252" s="265" t="s">
        <v>471</v>
      </c>
      <c r="C252" s="267">
        <f>'1500m.'!C11</f>
        <v>36892</v>
      </c>
      <c r="D252" s="269" t="str">
        <f>'1500m.'!D11</f>
        <v>TUĞBA AKDOĞAN</v>
      </c>
      <c r="E252" s="269" t="str">
        <f>'1500m.'!E11</f>
        <v>ESKİŞEHİR-ŞEHİT ALİ GAFFAR OKKAN ORTAOKULU</v>
      </c>
      <c r="F252" s="271">
        <f>'1500m.'!F11</f>
        <v>50249</v>
      </c>
      <c r="G252" s="268">
        <f>'1500m.'!A11</f>
        <v>4</v>
      </c>
      <c r="H252" s="143" t="s">
        <v>349</v>
      </c>
      <c r="I252" s="262"/>
      <c r="J252" s="137" t="str">
        <f>'YARIŞMA BİLGİLERİ'!$F$21</f>
        <v>Yıldız Kızlar</v>
      </c>
      <c r="K252" s="263" t="str">
        <f t="shared" si="10"/>
        <v>İzmir-2013-14 Öğretim Yılı Okullararası Puanlı  Atletizm Türkiye Birinciliği Yarışmaları</v>
      </c>
      <c r="L252" s="274" t="str">
        <f>'1500m.'!N$4</f>
        <v>31 Mayıs 2014 19.00</v>
      </c>
      <c r="M252" s="141" t="s">
        <v>521</v>
      </c>
    </row>
    <row r="253" spans="1:13" s="264" customFormat="1" ht="26.25" customHeight="1">
      <c r="A253" s="135">
        <v>510</v>
      </c>
      <c r="B253" s="265" t="s">
        <v>471</v>
      </c>
      <c r="C253" s="267">
        <f>'1500m.'!C12</f>
        <v>36681</v>
      </c>
      <c r="D253" s="269" t="str">
        <f>'1500m.'!D12</f>
        <v>MEDİNE ÖKTE (F)</v>
      </c>
      <c r="E253" s="269" t="str">
        <f>'1500m.'!E12</f>
        <v>MUSTAFA VEDAT MUTLU ORTAOKULU</v>
      </c>
      <c r="F253" s="271">
        <f>'1500m.'!F12</f>
        <v>50528</v>
      </c>
      <c r="G253" s="268">
        <f>'1500m.'!A12</f>
        <v>5</v>
      </c>
      <c r="H253" s="143" t="s">
        <v>349</v>
      </c>
      <c r="I253" s="262"/>
      <c r="J253" s="137" t="str">
        <f>'YARIŞMA BİLGİLERİ'!$F$21</f>
        <v>Yıldız Kızlar</v>
      </c>
      <c r="K253" s="263" t="str">
        <f t="shared" si="10"/>
        <v>İzmir-2013-14 Öğretim Yılı Okullararası Puanlı  Atletizm Türkiye Birinciliği Yarışmaları</v>
      </c>
      <c r="L253" s="274" t="str">
        <f>'1500m.'!N$4</f>
        <v>31 Mayıs 2014 19.00</v>
      </c>
      <c r="M253" s="141" t="s">
        <v>521</v>
      </c>
    </row>
    <row r="254" spans="1:13" s="264" customFormat="1" ht="26.25" customHeight="1">
      <c r="A254" s="135">
        <v>511</v>
      </c>
      <c r="B254" s="265" t="s">
        <v>471</v>
      </c>
      <c r="C254" s="267">
        <f>'1500m.'!C13</f>
        <v>36526</v>
      </c>
      <c r="D254" s="269" t="str">
        <f>'1500m.'!D13</f>
        <v>YILDIZ BARAN (F)</v>
      </c>
      <c r="E254" s="269" t="str">
        <f>'1500m.'!E13</f>
        <v>HASAN KATIKÇI ORTAOKULU</v>
      </c>
      <c r="F254" s="271">
        <f>'1500m.'!F13</f>
        <v>50727</v>
      </c>
      <c r="G254" s="268">
        <f>'1500m.'!A13</f>
        <v>6</v>
      </c>
      <c r="H254" s="143" t="s">
        <v>349</v>
      </c>
      <c r="I254" s="262"/>
      <c r="J254" s="137" t="str">
        <f>'YARIŞMA BİLGİLERİ'!$F$21</f>
        <v>Yıldız Kızlar</v>
      </c>
      <c r="K254" s="263" t="str">
        <f t="shared" si="10"/>
        <v>İzmir-2013-14 Öğretim Yılı Okullararası Puanlı  Atletizm Türkiye Birinciliği Yarışmaları</v>
      </c>
      <c r="L254" s="274" t="str">
        <f>'1500m.'!N$4</f>
        <v>31 Mayıs 2014 19.00</v>
      </c>
      <c r="M254" s="141" t="s">
        <v>521</v>
      </c>
    </row>
    <row r="255" spans="1:13" s="264" customFormat="1" ht="26.25" customHeight="1">
      <c r="A255" s="135">
        <v>512</v>
      </c>
      <c r="B255" s="265" t="s">
        <v>471</v>
      </c>
      <c r="C255" s="267" t="str">
        <f>'1500m.'!C14</f>
        <v>29,06.2000</v>
      </c>
      <c r="D255" s="269" t="str">
        <f>'1500m.'!D14</f>
        <v>SEMANUR BOZKIR (F)</v>
      </c>
      <c r="E255" s="269" t="str">
        <f>'1500m.'!E14</f>
        <v>MEHMET AKİF ERSOY ORTAOKULU</v>
      </c>
      <c r="F255" s="271">
        <f>'1500m.'!F14</f>
        <v>51300</v>
      </c>
      <c r="G255" s="268">
        <f>'1500m.'!A14</f>
        <v>7</v>
      </c>
      <c r="H255" s="143" t="s">
        <v>349</v>
      </c>
      <c r="I255" s="262"/>
      <c r="J255" s="137" t="str">
        <f>'YARIŞMA BİLGİLERİ'!$F$21</f>
        <v>Yıldız Kızlar</v>
      </c>
      <c r="K255" s="263" t="str">
        <f t="shared" si="10"/>
        <v>İzmir-2013-14 Öğretim Yılı Okullararası Puanlı  Atletizm Türkiye Birinciliği Yarışmaları</v>
      </c>
      <c r="L255" s="274" t="str">
        <f>'1500m.'!N$4</f>
        <v>31 Mayıs 2014 19.00</v>
      </c>
      <c r="M255" s="141" t="s">
        <v>521</v>
      </c>
    </row>
    <row r="256" spans="1:13" s="264" customFormat="1" ht="26.25" customHeight="1">
      <c r="A256" s="135">
        <v>513</v>
      </c>
      <c r="B256" s="265" t="s">
        <v>471</v>
      </c>
      <c r="C256" s="267">
        <f>'1500m.'!C15</f>
        <v>36759</v>
      </c>
      <c r="D256" s="269" t="str">
        <f>'1500m.'!D15</f>
        <v>TUĞBA YAĞIŞAN</v>
      </c>
      <c r="E256" s="269" t="str">
        <f>'1500m.'!E15</f>
        <v>İSTANBUL SULTANBEYLİ MEVLANA ORTA OKULU</v>
      </c>
      <c r="F256" s="271">
        <f>'1500m.'!F15</f>
        <v>51797</v>
      </c>
      <c r="G256" s="268">
        <f>'1500m.'!A15</f>
        <v>8</v>
      </c>
      <c r="H256" s="143" t="s">
        <v>349</v>
      </c>
      <c r="I256" s="262"/>
      <c r="J256" s="137" t="str">
        <f>'YARIŞMA BİLGİLERİ'!$F$21</f>
        <v>Yıldız Kızlar</v>
      </c>
      <c r="K256" s="263" t="str">
        <f t="shared" si="10"/>
        <v>İzmir-2013-14 Öğretim Yılı Okullararası Puanlı  Atletizm Türkiye Birinciliği Yarışmaları</v>
      </c>
      <c r="L256" s="274" t="str">
        <f>'1500m.'!N$4</f>
        <v>31 Mayıs 2014 19.00</v>
      </c>
      <c r="M256" s="141" t="s">
        <v>521</v>
      </c>
    </row>
    <row r="257" spans="1:13" s="264" customFormat="1" ht="26.25" customHeight="1">
      <c r="A257" s="135">
        <v>514</v>
      </c>
      <c r="B257" s="265" t="s">
        <v>471</v>
      </c>
      <c r="C257" s="267" t="str">
        <f>'1500m.'!C16</f>
        <v>07.07.2000-</v>
      </c>
      <c r="D257" s="269" t="str">
        <f>'1500m.'!D16</f>
        <v>RÜMEYSA ÖZTÜRK</v>
      </c>
      <c r="E257" s="269" t="str">
        <f>'1500m.'!E16</f>
        <v>BALIKESİR ERDEK 18 EYLÜL ORTAOKULU</v>
      </c>
      <c r="F257" s="271">
        <f>'1500m.'!F16</f>
        <v>51981</v>
      </c>
      <c r="G257" s="268">
        <f>'1500m.'!A16</f>
        <v>9</v>
      </c>
      <c r="H257" s="143" t="s">
        <v>349</v>
      </c>
      <c r="I257" s="262"/>
      <c r="J257" s="137" t="str">
        <f>'YARIŞMA BİLGİLERİ'!$F$21</f>
        <v>Yıldız Kızlar</v>
      </c>
      <c r="K257" s="263" t="str">
        <f t="shared" si="10"/>
        <v>İzmir-2013-14 Öğretim Yılı Okullararası Puanlı  Atletizm Türkiye Birinciliği Yarışmaları</v>
      </c>
      <c r="L257" s="274" t="str">
        <f>'1500m.'!N$4</f>
        <v>31 Mayıs 2014 19.00</v>
      </c>
      <c r="M257" s="141" t="s">
        <v>521</v>
      </c>
    </row>
    <row r="258" spans="1:13" s="264" customFormat="1" ht="26.25" customHeight="1">
      <c r="A258" s="135">
        <v>515</v>
      </c>
      <c r="B258" s="265" t="s">
        <v>471</v>
      </c>
      <c r="C258" s="267">
        <f>'1500m.'!C17</f>
        <v>36770</v>
      </c>
      <c r="D258" s="269" t="str">
        <f>'1500m.'!D17</f>
        <v>Pınar GÖDEK</v>
      </c>
      <c r="E258" s="269" t="str">
        <f>'1500m.'!E17</f>
        <v>Giresun Eynesil Şht.Şahin Abanoz Orta Okulu</v>
      </c>
      <c r="F258" s="271">
        <f>'1500m.'!F17</f>
        <v>52007</v>
      </c>
      <c r="G258" s="268">
        <f>'1500m.'!A17</f>
        <v>10</v>
      </c>
      <c r="H258" s="143" t="s">
        <v>349</v>
      </c>
      <c r="I258" s="262"/>
      <c r="J258" s="137" t="str">
        <f>'YARIŞMA BİLGİLERİ'!$F$21</f>
        <v>Yıldız Kızlar</v>
      </c>
      <c r="K258" s="263" t="str">
        <f t="shared" ref="K258:K321" si="11">CONCATENATE(K$1,"-",A$1)</f>
        <v>İzmir-2013-14 Öğretim Yılı Okullararası Puanlı  Atletizm Türkiye Birinciliği Yarışmaları</v>
      </c>
      <c r="L258" s="274" t="str">
        <f>'1500m.'!N$4</f>
        <v>31 Mayıs 2014 19.00</v>
      </c>
      <c r="M258" s="141" t="s">
        <v>521</v>
      </c>
    </row>
    <row r="259" spans="1:13" s="264" customFormat="1" ht="26.25" customHeight="1">
      <c r="A259" s="135">
        <v>516</v>
      </c>
      <c r="B259" s="265" t="s">
        <v>471</v>
      </c>
      <c r="C259" s="267">
        <f>'1500m.'!C18</f>
        <v>36535</v>
      </c>
      <c r="D259" s="269" t="str">
        <f>'1500m.'!D18</f>
        <v>MEDİNE SARIYEL</v>
      </c>
      <c r="E259" s="269" t="str">
        <f>'1500m.'!E18</f>
        <v>DİYARBAKIR YAHYA KEMAL BEYATLI İ.O</v>
      </c>
      <c r="F259" s="271">
        <f>'1500m.'!F18</f>
        <v>52484</v>
      </c>
      <c r="G259" s="268">
        <f>'1500m.'!A18</f>
        <v>11</v>
      </c>
      <c r="H259" s="143" t="s">
        <v>349</v>
      </c>
      <c r="I259" s="262"/>
      <c r="J259" s="137" t="str">
        <f>'YARIŞMA BİLGİLERİ'!$F$21</f>
        <v>Yıldız Kızlar</v>
      </c>
      <c r="K259" s="263" t="str">
        <f t="shared" si="11"/>
        <v>İzmir-2013-14 Öğretim Yılı Okullararası Puanlı  Atletizm Türkiye Birinciliği Yarışmaları</v>
      </c>
      <c r="L259" s="274" t="str">
        <f>'1500m.'!N$4</f>
        <v>31 Mayıs 2014 19.00</v>
      </c>
      <c r="M259" s="141" t="s">
        <v>521</v>
      </c>
    </row>
    <row r="260" spans="1:13" s="264" customFormat="1" ht="26.25" customHeight="1">
      <c r="A260" s="135">
        <v>517</v>
      </c>
      <c r="B260" s="265" t="s">
        <v>471</v>
      </c>
      <c r="C260" s="267">
        <f>'1500m.'!C19</f>
        <v>2000</v>
      </c>
      <c r="D260" s="269" t="str">
        <f>'1500m.'!D19</f>
        <v>ŞEKER EROĞLU</v>
      </c>
      <c r="E260" s="269" t="str">
        <f>'1500m.'!E19</f>
        <v>SAMSUN-CANİK TEVFİK İLERİ(KOCATEPE)O.OKULU</v>
      </c>
      <c r="F260" s="271">
        <f>'1500m.'!F19</f>
        <v>52484</v>
      </c>
      <c r="G260" s="268">
        <f>'1500m.'!A19</f>
        <v>12</v>
      </c>
      <c r="H260" s="143" t="s">
        <v>349</v>
      </c>
      <c r="I260" s="262"/>
      <c r="J260" s="137" t="str">
        <f>'YARIŞMA BİLGİLERİ'!$F$21</f>
        <v>Yıldız Kızlar</v>
      </c>
      <c r="K260" s="263" t="str">
        <f t="shared" si="11"/>
        <v>İzmir-2013-14 Öğretim Yılı Okullararası Puanlı  Atletizm Türkiye Birinciliği Yarışmaları</v>
      </c>
      <c r="L260" s="274" t="str">
        <f>'1500m.'!N$4</f>
        <v>31 Mayıs 2014 19.00</v>
      </c>
      <c r="M260" s="141" t="s">
        <v>521</v>
      </c>
    </row>
    <row r="261" spans="1:13" s="264" customFormat="1" ht="26.25" customHeight="1">
      <c r="A261" s="135">
        <v>518</v>
      </c>
      <c r="B261" s="265" t="s">
        <v>471</v>
      </c>
      <c r="C261" s="267">
        <f>'1500m.'!C20</f>
        <v>36951</v>
      </c>
      <c r="D261" s="269" t="str">
        <f>'1500m.'!D20</f>
        <v>EMİNE TÜFEKÇİ (F)</v>
      </c>
      <c r="E261" s="269" t="str">
        <f>'1500m.'!E20</f>
        <v>DR.SADIK AHMET ORTAOKULU</v>
      </c>
      <c r="F261" s="271">
        <f>'1500m.'!F20</f>
        <v>53010</v>
      </c>
      <c r="G261" s="268">
        <f>'1500m.'!A20</f>
        <v>13</v>
      </c>
      <c r="H261" s="143" t="s">
        <v>349</v>
      </c>
      <c r="I261" s="262"/>
      <c r="J261" s="137" t="str">
        <f>'YARIŞMA BİLGİLERİ'!$F$21</f>
        <v>Yıldız Kızlar</v>
      </c>
      <c r="K261" s="263" t="str">
        <f t="shared" si="11"/>
        <v>İzmir-2013-14 Öğretim Yılı Okullararası Puanlı  Atletizm Türkiye Birinciliği Yarışmaları</v>
      </c>
      <c r="L261" s="274" t="str">
        <f>'1500m.'!N$4</f>
        <v>31 Mayıs 2014 19.00</v>
      </c>
      <c r="M261" s="141" t="s">
        <v>521</v>
      </c>
    </row>
    <row r="262" spans="1:13" s="264" customFormat="1" ht="26.25" customHeight="1">
      <c r="A262" s="135">
        <v>519</v>
      </c>
      <c r="B262" s="265" t="s">
        <v>471</v>
      </c>
      <c r="C262" s="267">
        <f>'1500m.'!C21</f>
        <v>36939</v>
      </c>
      <c r="D262" s="269" t="str">
        <f>'1500m.'!D21</f>
        <v>KARDELEN YILDIZ</v>
      </c>
      <c r="E262" s="269" t="str">
        <f>'1500m.'!E21</f>
        <v>MUĞLA  DALAMAN CUMHURİYET O.O.</v>
      </c>
      <c r="F262" s="271">
        <f>'1500m.'!F21</f>
        <v>53243</v>
      </c>
      <c r="G262" s="268">
        <f>'1500m.'!A21</f>
        <v>14</v>
      </c>
      <c r="H262" s="143" t="s">
        <v>349</v>
      </c>
      <c r="I262" s="262"/>
      <c r="J262" s="137" t="str">
        <f>'YARIŞMA BİLGİLERİ'!$F$21</f>
        <v>Yıldız Kızlar</v>
      </c>
      <c r="K262" s="263" t="str">
        <f t="shared" si="11"/>
        <v>İzmir-2013-14 Öğretim Yılı Okullararası Puanlı  Atletizm Türkiye Birinciliği Yarışmaları</v>
      </c>
      <c r="L262" s="274" t="str">
        <f>'1500m.'!N$4</f>
        <v>31 Mayıs 2014 19.00</v>
      </c>
      <c r="M262" s="141" t="s">
        <v>521</v>
      </c>
    </row>
    <row r="263" spans="1:13" s="264" customFormat="1" ht="26.25" customHeight="1">
      <c r="A263" s="135">
        <v>520</v>
      </c>
      <c r="B263" s="265" t="s">
        <v>471</v>
      </c>
      <c r="C263" s="267" t="str">
        <f>'1500m.'!C22</f>
        <v>16,05,2000</v>
      </c>
      <c r="D263" s="269" t="str">
        <f>'1500m.'!D22</f>
        <v>BERİVAN YETGİL</v>
      </c>
      <c r="E263" s="269" t="str">
        <f>'1500m.'!E22</f>
        <v>İZMİR-KARŞIYAKA SELÇUK YAŞAR O.O.</v>
      </c>
      <c r="F263" s="271">
        <f>'1500m.'!F22</f>
        <v>53819</v>
      </c>
      <c r="G263" s="268">
        <f>'1500m.'!A22</f>
        <v>15</v>
      </c>
      <c r="H263" s="143" t="s">
        <v>349</v>
      </c>
      <c r="I263" s="262"/>
      <c r="J263" s="137" t="str">
        <f>'YARIŞMA BİLGİLERİ'!$F$21</f>
        <v>Yıldız Kızlar</v>
      </c>
      <c r="K263" s="263" t="str">
        <f t="shared" si="11"/>
        <v>İzmir-2013-14 Öğretim Yılı Okullararası Puanlı  Atletizm Türkiye Birinciliği Yarışmaları</v>
      </c>
      <c r="L263" s="274" t="str">
        <f>'1500m.'!N$4</f>
        <v>31 Mayıs 2014 19.00</v>
      </c>
      <c r="M263" s="141" t="s">
        <v>521</v>
      </c>
    </row>
    <row r="264" spans="1:13" s="264" customFormat="1" ht="26.25" customHeight="1">
      <c r="A264" s="135">
        <v>521</v>
      </c>
      <c r="B264" s="265" t="s">
        <v>471</v>
      </c>
      <c r="C264" s="267">
        <f>'1500m.'!C23</f>
        <v>36859</v>
      </c>
      <c r="D264" s="269" t="str">
        <f>'1500m.'!D23</f>
        <v>NEZİHAT DOYGUNEL</v>
      </c>
      <c r="E264" s="269" t="str">
        <f>'1500m.'!E23</f>
        <v>KKTC YAKINDOĞU KOLEJİ</v>
      </c>
      <c r="F264" s="271">
        <f>'1500m.'!F23</f>
        <v>53945</v>
      </c>
      <c r="G264" s="268">
        <f>'1500m.'!A23</f>
        <v>16</v>
      </c>
      <c r="H264" s="143" t="s">
        <v>349</v>
      </c>
      <c r="I264" s="262"/>
      <c r="J264" s="137" t="str">
        <f>'YARIŞMA BİLGİLERİ'!$F$21</f>
        <v>Yıldız Kızlar</v>
      </c>
      <c r="K264" s="263" t="str">
        <f t="shared" si="11"/>
        <v>İzmir-2013-14 Öğretim Yılı Okullararası Puanlı  Atletizm Türkiye Birinciliği Yarışmaları</v>
      </c>
      <c r="L264" s="274" t="str">
        <f>'1500m.'!N$4</f>
        <v>31 Mayıs 2014 19.00</v>
      </c>
      <c r="M264" s="141" t="s">
        <v>521</v>
      </c>
    </row>
    <row r="265" spans="1:13" s="264" customFormat="1" ht="26.25" customHeight="1">
      <c r="A265" s="135">
        <v>522</v>
      </c>
      <c r="B265" s="265" t="s">
        <v>471</v>
      </c>
      <c r="C265" s="267">
        <f>'1500m.'!C24</f>
        <v>36636</v>
      </c>
      <c r="D265" s="269" t="str">
        <f>'1500m.'!D24</f>
        <v>KADER LALE</v>
      </c>
      <c r="E265" s="269" t="str">
        <f>'1500m.'!E24</f>
        <v>SİVAS-YILDIZELİ ATATÜRK ORTAOKULU</v>
      </c>
      <c r="F265" s="271">
        <f>'1500m.'!F24</f>
        <v>53952</v>
      </c>
      <c r="G265" s="268">
        <f>'1500m.'!A24</f>
        <v>17</v>
      </c>
      <c r="H265" s="143" t="s">
        <v>349</v>
      </c>
      <c r="I265" s="262"/>
      <c r="J265" s="137" t="str">
        <f>'YARIŞMA BİLGİLERİ'!$F$21</f>
        <v>Yıldız Kızlar</v>
      </c>
      <c r="K265" s="263" t="str">
        <f t="shared" si="11"/>
        <v>İzmir-2013-14 Öğretim Yılı Okullararası Puanlı  Atletizm Türkiye Birinciliği Yarışmaları</v>
      </c>
      <c r="L265" s="274" t="str">
        <f>'1500m.'!N$4</f>
        <v>31 Mayıs 2014 19.00</v>
      </c>
      <c r="M265" s="141" t="s">
        <v>521</v>
      </c>
    </row>
    <row r="266" spans="1:13" s="264" customFormat="1" ht="26.25" customHeight="1">
      <c r="A266" s="135">
        <v>523</v>
      </c>
      <c r="B266" s="265" t="s">
        <v>471</v>
      </c>
      <c r="C266" s="267">
        <f>'1500m.'!C25</f>
        <v>37114</v>
      </c>
      <c r="D266" s="269" t="str">
        <f>'1500m.'!D25</f>
        <v>KIZILIRMAK KARDELEN YILDIZ</v>
      </c>
      <c r="E266" s="269" t="str">
        <f>'1500m.'!E25</f>
        <v>ÇANKIRI-İSMET İNÖNÜ O.O.</v>
      </c>
      <c r="F266" s="271">
        <f>'1500m.'!F25</f>
        <v>54176</v>
      </c>
      <c r="G266" s="268">
        <f>'1500m.'!A25</f>
        <v>18</v>
      </c>
      <c r="H266" s="143" t="s">
        <v>349</v>
      </c>
      <c r="I266" s="262"/>
      <c r="J266" s="137" t="str">
        <f>'YARIŞMA BİLGİLERİ'!$F$21</f>
        <v>Yıldız Kızlar</v>
      </c>
      <c r="K266" s="263" t="str">
        <f t="shared" si="11"/>
        <v>İzmir-2013-14 Öğretim Yılı Okullararası Puanlı  Atletizm Türkiye Birinciliği Yarışmaları</v>
      </c>
      <c r="L266" s="274" t="str">
        <f>'1500m.'!N$4</f>
        <v>31 Mayıs 2014 19.00</v>
      </c>
      <c r="M266" s="141" t="s">
        <v>521</v>
      </c>
    </row>
    <row r="267" spans="1:13" s="264" customFormat="1" ht="26.25" customHeight="1">
      <c r="A267" s="135">
        <v>524</v>
      </c>
      <c r="B267" s="265" t="s">
        <v>471</v>
      </c>
      <c r="C267" s="267">
        <f>'1500m.'!C26</f>
        <v>36723</v>
      </c>
      <c r="D267" s="269" t="str">
        <f>'1500m.'!D26</f>
        <v>DİLARA ÇİFTÇİ</v>
      </c>
      <c r="E267" s="269" t="str">
        <f>'1500m.'!E26</f>
        <v>ADANA DERVİŞLER ORTAOKULU</v>
      </c>
      <c r="F267" s="271">
        <f>'1500m.'!F26</f>
        <v>55084</v>
      </c>
      <c r="G267" s="268">
        <f>'1500m.'!A26</f>
        <v>19</v>
      </c>
      <c r="H267" s="143" t="s">
        <v>349</v>
      </c>
      <c r="I267" s="262"/>
      <c r="J267" s="137" t="str">
        <f>'YARIŞMA BİLGİLERİ'!$F$21</f>
        <v>Yıldız Kızlar</v>
      </c>
      <c r="K267" s="263" t="str">
        <f t="shared" si="11"/>
        <v>İzmir-2013-14 Öğretim Yılı Okullararası Puanlı  Atletizm Türkiye Birinciliği Yarışmaları</v>
      </c>
      <c r="L267" s="274" t="str">
        <f>'1500m.'!N$4</f>
        <v>31 Mayıs 2014 19.00</v>
      </c>
      <c r="M267" s="141" t="s">
        <v>521</v>
      </c>
    </row>
    <row r="268" spans="1:13" s="264" customFormat="1" ht="26.25" customHeight="1">
      <c r="A268" s="135">
        <v>525</v>
      </c>
      <c r="B268" s="265" t="s">
        <v>471</v>
      </c>
      <c r="C268" s="267" t="str">
        <f>'1500m.'!C27</f>
        <v>21,07,2000</v>
      </c>
      <c r="D268" s="269" t="str">
        <f>'1500m.'!D27</f>
        <v>MELTEM NUR BAL</v>
      </c>
      <c r="E268" s="269" t="str">
        <f>'1500m.'!E27</f>
        <v>ELAZIĞ-MEZRE ORTAOKULU</v>
      </c>
      <c r="F268" s="271">
        <f>'1500m.'!F27</f>
        <v>55517</v>
      </c>
      <c r="G268" s="268">
        <f>'1500m.'!A27</f>
        <v>20</v>
      </c>
      <c r="H268" s="143" t="s">
        <v>349</v>
      </c>
      <c r="I268" s="262"/>
      <c r="J268" s="137" t="str">
        <f>'YARIŞMA BİLGİLERİ'!$F$21</f>
        <v>Yıldız Kızlar</v>
      </c>
      <c r="K268" s="263" t="str">
        <f t="shared" si="11"/>
        <v>İzmir-2013-14 Öğretim Yılı Okullararası Puanlı  Atletizm Türkiye Birinciliği Yarışmaları</v>
      </c>
      <c r="L268" s="274" t="str">
        <f>'1500m.'!N$4</f>
        <v>31 Mayıs 2014 19.00</v>
      </c>
      <c r="M268" s="141" t="s">
        <v>521</v>
      </c>
    </row>
    <row r="269" spans="1:13" s="264" customFormat="1" ht="26.25" customHeight="1">
      <c r="A269" s="135">
        <v>526</v>
      </c>
      <c r="B269" s="265" t="s">
        <v>471</v>
      </c>
      <c r="C269" s="267">
        <f>'1500m.'!C28</f>
        <v>36970</v>
      </c>
      <c r="D269" s="269" t="str">
        <f>'1500m.'!D28</f>
        <v>RÜYANUR TOKAÇ</v>
      </c>
      <c r="E269" s="269" t="str">
        <f>'1500m.'!E28</f>
        <v>İSTANBUL-PAŞABAHÇE O.O</v>
      </c>
      <c r="F269" s="271">
        <f>'1500m.'!F28</f>
        <v>55759</v>
      </c>
      <c r="G269" s="268">
        <f>'1500m.'!A28</f>
        <v>21</v>
      </c>
      <c r="H269" s="143" t="s">
        <v>349</v>
      </c>
      <c r="I269" s="262"/>
      <c r="J269" s="137" t="str">
        <f>'YARIŞMA BİLGİLERİ'!$F$21</f>
        <v>Yıldız Kızlar</v>
      </c>
      <c r="K269" s="263" t="str">
        <f t="shared" si="11"/>
        <v>İzmir-2013-14 Öğretim Yılı Okullararası Puanlı  Atletizm Türkiye Birinciliği Yarışmaları</v>
      </c>
      <c r="L269" s="274" t="str">
        <f>'1500m.'!N$4</f>
        <v>31 Mayıs 2014 19.00</v>
      </c>
      <c r="M269" s="141" t="s">
        <v>521</v>
      </c>
    </row>
    <row r="270" spans="1:13" s="264" customFormat="1" ht="26.25" customHeight="1">
      <c r="A270" s="135">
        <v>527</v>
      </c>
      <c r="B270" s="265" t="s">
        <v>471</v>
      </c>
      <c r="C270" s="267">
        <f>'1500m.'!C29</f>
        <v>36924</v>
      </c>
      <c r="D270" s="269" t="str">
        <f>'1500m.'!D29</f>
        <v>SİMGE YILDIZ</v>
      </c>
      <c r="E270" s="269" t="str">
        <f>'1500m.'!E29</f>
        <v>MERSİN- SİLİFKE ATATÜRK ORTA OKULU</v>
      </c>
      <c r="F270" s="271">
        <f>'1500m.'!F29</f>
        <v>60443</v>
      </c>
      <c r="G270" s="268">
        <f>'1500m.'!A29</f>
        <v>22</v>
      </c>
      <c r="H270" s="143" t="s">
        <v>349</v>
      </c>
      <c r="I270" s="262"/>
      <c r="J270" s="137" t="str">
        <f>'YARIŞMA BİLGİLERİ'!$F$21</f>
        <v>Yıldız Kızlar</v>
      </c>
      <c r="K270" s="263" t="str">
        <f t="shared" si="11"/>
        <v>İzmir-2013-14 Öğretim Yılı Okullararası Puanlı  Atletizm Türkiye Birinciliği Yarışmaları</v>
      </c>
      <c r="L270" s="274" t="str">
        <f>'1500m.'!N$4</f>
        <v>31 Mayıs 2014 19.00</v>
      </c>
      <c r="M270" s="141" t="s">
        <v>521</v>
      </c>
    </row>
    <row r="271" spans="1:13" s="264" customFormat="1" ht="26.25" customHeight="1">
      <c r="A271" s="135">
        <v>528</v>
      </c>
      <c r="B271" s="265" t="s">
        <v>471</v>
      </c>
      <c r="C271" s="267">
        <f>'1500m.'!C30</f>
        <v>37103</v>
      </c>
      <c r="D271" s="269" t="str">
        <f>'1500m.'!D30</f>
        <v>İNCİ KALKAN (F)</v>
      </c>
      <c r="E271" s="269" t="str">
        <f>'1500m.'!E30</f>
        <v>MUSTAFA YAZICI ORTAOKULU</v>
      </c>
      <c r="F271" s="271" t="str">
        <f>'1500m.'!F30</f>
        <v>DNF</v>
      </c>
      <c r="G271" s="268" t="str">
        <f>'1500m.'!A30</f>
        <v>-</v>
      </c>
      <c r="H271" s="143" t="s">
        <v>349</v>
      </c>
      <c r="I271" s="262"/>
      <c r="J271" s="137" t="str">
        <f>'YARIŞMA BİLGİLERİ'!$F$21</f>
        <v>Yıldız Kızlar</v>
      </c>
      <c r="K271" s="263" t="str">
        <f t="shared" si="11"/>
        <v>İzmir-2013-14 Öğretim Yılı Okullararası Puanlı  Atletizm Türkiye Birinciliği Yarışmaları</v>
      </c>
      <c r="L271" s="274" t="str">
        <f>'1500m.'!N$4</f>
        <v>31 Mayıs 2014 19.00</v>
      </c>
      <c r="M271" s="141" t="s">
        <v>521</v>
      </c>
    </row>
    <row r="272" spans="1:13" s="264" customFormat="1" ht="26.25" customHeight="1">
      <c r="A272" s="135">
        <v>529</v>
      </c>
      <c r="B272" s="265" t="s">
        <v>471</v>
      </c>
      <c r="C272" s="267" t="str">
        <f>'1500m.'!C31</f>
        <v>21\01\2001</v>
      </c>
      <c r="D272" s="269" t="str">
        <f>'1500m.'!D31</f>
        <v>SEVİLAY ÜNALER (F)</v>
      </c>
      <c r="E272" s="269" t="str">
        <f>'1500m.'!E31</f>
        <v>EREĞLİ TOROS ORTAOKULU</v>
      </c>
      <c r="F272" s="271" t="str">
        <f>'1500m.'!F31</f>
        <v>DNS</v>
      </c>
      <c r="G272" s="268" t="str">
        <f>'1500m.'!A31</f>
        <v>-</v>
      </c>
      <c r="H272" s="143" t="s">
        <v>349</v>
      </c>
      <c r="I272" s="262"/>
      <c r="J272" s="137" t="str">
        <f>'YARIŞMA BİLGİLERİ'!$F$21</f>
        <v>Yıldız Kızlar</v>
      </c>
      <c r="K272" s="263" t="str">
        <f t="shared" si="11"/>
        <v>İzmir-2013-14 Öğretim Yılı Okullararası Puanlı  Atletizm Türkiye Birinciliği Yarışmaları</v>
      </c>
      <c r="L272" s="274" t="str">
        <f>'1500m.'!N$4</f>
        <v>31 Mayıs 2014 19.00</v>
      </c>
      <c r="M272" s="141" t="s">
        <v>521</v>
      </c>
    </row>
    <row r="273" spans="1:13" s="264" customFormat="1" ht="26.25" customHeight="1">
      <c r="A273" s="135">
        <v>530</v>
      </c>
      <c r="B273" s="265" t="s">
        <v>471</v>
      </c>
      <c r="C273" s="267" t="str">
        <f>'1500m.'!C32</f>
        <v/>
      </c>
      <c r="D273" s="269" t="str">
        <f>'1500m.'!D32</f>
        <v/>
      </c>
      <c r="E273" s="269" t="str">
        <f>'1500m.'!E32</f>
        <v/>
      </c>
      <c r="F273" s="271" t="str">
        <f>'1500m.'!F32</f>
        <v/>
      </c>
      <c r="G273" s="268">
        <f>'1500m.'!A32</f>
        <v>0</v>
      </c>
      <c r="H273" s="143" t="s">
        <v>349</v>
      </c>
      <c r="I273" s="262"/>
      <c r="J273" s="137" t="str">
        <f>'YARIŞMA BİLGİLERİ'!$F$21</f>
        <v>Yıldız Kızlar</v>
      </c>
      <c r="K273" s="263" t="str">
        <f t="shared" si="11"/>
        <v>İzmir-2013-14 Öğretim Yılı Okullararası Puanlı  Atletizm Türkiye Birinciliği Yarışmaları</v>
      </c>
      <c r="L273" s="274" t="str">
        <f>'1500m.'!N$4</f>
        <v>31 Mayıs 2014 19.00</v>
      </c>
      <c r="M273" s="141" t="s">
        <v>521</v>
      </c>
    </row>
    <row r="274" spans="1:13" s="264" customFormat="1" ht="26.25" customHeight="1">
      <c r="A274" s="135">
        <v>531</v>
      </c>
      <c r="B274" s="265" t="s">
        <v>471</v>
      </c>
      <c r="C274" s="267" t="str">
        <f>'1500m.'!C33</f>
        <v/>
      </c>
      <c r="D274" s="269" t="str">
        <f>'1500m.'!D33</f>
        <v/>
      </c>
      <c r="E274" s="269" t="str">
        <f>'1500m.'!E33</f>
        <v/>
      </c>
      <c r="F274" s="271" t="str">
        <f>'1500m.'!F33</f>
        <v/>
      </c>
      <c r="G274" s="268">
        <f>'1500m.'!A33</f>
        <v>0</v>
      </c>
      <c r="H274" s="143" t="s">
        <v>349</v>
      </c>
      <c r="I274" s="262"/>
      <c r="J274" s="137" t="str">
        <f>'YARIŞMA BİLGİLERİ'!$F$21</f>
        <v>Yıldız Kızlar</v>
      </c>
      <c r="K274" s="263" t="str">
        <f t="shared" si="11"/>
        <v>İzmir-2013-14 Öğretim Yılı Okullararası Puanlı  Atletizm Türkiye Birinciliği Yarışmaları</v>
      </c>
      <c r="L274" s="274" t="str">
        <f>'1500m.'!N$4</f>
        <v>31 Mayıs 2014 19.00</v>
      </c>
      <c r="M274" s="141" t="s">
        <v>521</v>
      </c>
    </row>
    <row r="275" spans="1:13" s="264" customFormat="1" ht="26.25" customHeight="1">
      <c r="A275" s="135">
        <v>532</v>
      </c>
      <c r="B275" s="265" t="s">
        <v>471</v>
      </c>
      <c r="C275" s="267" t="str">
        <f>'1500m.'!C34</f>
        <v/>
      </c>
      <c r="D275" s="269" t="str">
        <f>'1500m.'!D34</f>
        <v/>
      </c>
      <c r="E275" s="269" t="str">
        <f>'1500m.'!E34</f>
        <v/>
      </c>
      <c r="F275" s="271" t="str">
        <f>'1500m.'!F34</f>
        <v/>
      </c>
      <c r="G275" s="268">
        <f>'1500m.'!A34</f>
        <v>0</v>
      </c>
      <c r="H275" s="143" t="s">
        <v>349</v>
      </c>
      <c r="I275" s="262"/>
      <c r="J275" s="137" t="str">
        <f>'YARIŞMA BİLGİLERİ'!$F$21</f>
        <v>Yıldız Kızlar</v>
      </c>
      <c r="K275" s="263" t="str">
        <f t="shared" si="11"/>
        <v>İzmir-2013-14 Öğretim Yılı Okullararası Puanlı  Atletizm Türkiye Birinciliği Yarışmaları</v>
      </c>
      <c r="L275" s="274" t="str">
        <f>'1500m.'!N$4</f>
        <v>31 Mayıs 2014 19.00</v>
      </c>
      <c r="M275" s="141" t="s">
        <v>521</v>
      </c>
    </row>
    <row r="276" spans="1:13" s="264" customFormat="1" ht="26.25" customHeight="1">
      <c r="A276" s="135">
        <v>533</v>
      </c>
      <c r="B276" s="265" t="s">
        <v>471</v>
      </c>
      <c r="C276" s="267" t="str">
        <f>'1500m.'!C35</f>
        <v/>
      </c>
      <c r="D276" s="269" t="str">
        <f>'1500m.'!D35</f>
        <v/>
      </c>
      <c r="E276" s="269" t="str">
        <f>'1500m.'!E35</f>
        <v/>
      </c>
      <c r="F276" s="271" t="str">
        <f>'1500m.'!F35</f>
        <v/>
      </c>
      <c r="G276" s="268">
        <f>'1500m.'!A35</f>
        <v>0</v>
      </c>
      <c r="H276" s="143" t="s">
        <v>349</v>
      </c>
      <c r="I276" s="262"/>
      <c r="J276" s="137" t="str">
        <f>'YARIŞMA BİLGİLERİ'!$F$21</f>
        <v>Yıldız Kızlar</v>
      </c>
      <c r="K276" s="263" t="str">
        <f t="shared" si="11"/>
        <v>İzmir-2013-14 Öğretim Yılı Okullararası Puanlı  Atletizm Türkiye Birinciliği Yarışmaları</v>
      </c>
      <c r="L276" s="274" t="str">
        <f>'1500m.'!N$4</f>
        <v>31 Mayıs 2014 19.00</v>
      </c>
      <c r="M276" s="141" t="s">
        <v>521</v>
      </c>
    </row>
    <row r="277" spans="1:13" s="264" customFormat="1" ht="26.25" customHeight="1">
      <c r="A277" s="135">
        <v>534</v>
      </c>
      <c r="B277" s="265" t="s">
        <v>471</v>
      </c>
      <c r="C277" s="267" t="str">
        <f>'1500m.'!C36</f>
        <v/>
      </c>
      <c r="D277" s="269" t="str">
        <f>'1500m.'!D36</f>
        <v/>
      </c>
      <c r="E277" s="269" t="str">
        <f>'1500m.'!E36</f>
        <v/>
      </c>
      <c r="F277" s="271" t="str">
        <f>'1500m.'!F36</f>
        <v/>
      </c>
      <c r="G277" s="268">
        <f>'1500m.'!A36</f>
        <v>0</v>
      </c>
      <c r="H277" s="143" t="s">
        <v>349</v>
      </c>
      <c r="I277" s="262"/>
      <c r="J277" s="137" t="str">
        <f>'YARIŞMA BİLGİLERİ'!$F$21</f>
        <v>Yıldız Kızlar</v>
      </c>
      <c r="K277" s="263" t="str">
        <f t="shared" si="11"/>
        <v>İzmir-2013-14 Öğretim Yılı Okullararası Puanlı  Atletizm Türkiye Birinciliği Yarışmaları</v>
      </c>
      <c r="L277" s="274" t="str">
        <f>'1500m.'!N$4</f>
        <v>31 Mayıs 2014 19.00</v>
      </c>
      <c r="M277" s="141" t="s">
        <v>521</v>
      </c>
    </row>
    <row r="278" spans="1:13" s="264" customFormat="1" ht="26.25" customHeight="1">
      <c r="A278" s="135">
        <v>535</v>
      </c>
      <c r="B278" s="265" t="s">
        <v>471</v>
      </c>
      <c r="C278" s="267" t="str">
        <f>'1500m.'!C37</f>
        <v/>
      </c>
      <c r="D278" s="269" t="str">
        <f>'1500m.'!D37</f>
        <v/>
      </c>
      <c r="E278" s="269" t="str">
        <f>'1500m.'!E37</f>
        <v/>
      </c>
      <c r="F278" s="271" t="str">
        <f>'1500m.'!F37</f>
        <v/>
      </c>
      <c r="G278" s="268">
        <f>'1500m.'!A37</f>
        <v>0</v>
      </c>
      <c r="H278" s="143" t="s">
        <v>349</v>
      </c>
      <c r="I278" s="262"/>
      <c r="J278" s="137" t="str">
        <f>'YARIŞMA BİLGİLERİ'!$F$21</f>
        <v>Yıldız Kızlar</v>
      </c>
      <c r="K278" s="263" t="str">
        <f t="shared" si="11"/>
        <v>İzmir-2013-14 Öğretim Yılı Okullararası Puanlı  Atletizm Türkiye Birinciliği Yarışmaları</v>
      </c>
      <c r="L278" s="274" t="str">
        <f>'1500m.'!N$4</f>
        <v>31 Mayıs 2014 19.00</v>
      </c>
      <c r="M278" s="141" t="s">
        <v>521</v>
      </c>
    </row>
    <row r="279" spans="1:13" s="264" customFormat="1" ht="26.25" customHeight="1">
      <c r="A279" s="135">
        <v>536</v>
      </c>
      <c r="B279" s="265" t="s">
        <v>471</v>
      </c>
      <c r="C279" s="267" t="str">
        <f>'1500m.'!C38</f>
        <v/>
      </c>
      <c r="D279" s="269" t="str">
        <f>'1500m.'!D38</f>
        <v/>
      </c>
      <c r="E279" s="269" t="str">
        <f>'1500m.'!E38</f>
        <v/>
      </c>
      <c r="F279" s="271" t="str">
        <f>'1500m.'!F38</f>
        <v/>
      </c>
      <c r="G279" s="268">
        <f>'1500m.'!A38</f>
        <v>0</v>
      </c>
      <c r="H279" s="143" t="s">
        <v>349</v>
      </c>
      <c r="I279" s="262"/>
      <c r="J279" s="137" t="str">
        <f>'YARIŞMA BİLGİLERİ'!$F$21</f>
        <v>Yıldız Kızlar</v>
      </c>
      <c r="K279" s="263" t="str">
        <f t="shared" si="11"/>
        <v>İzmir-2013-14 Öğretim Yılı Okullararası Puanlı  Atletizm Türkiye Birinciliği Yarışmaları</v>
      </c>
      <c r="L279" s="274" t="str">
        <f>'1500m.'!N$4</f>
        <v>31 Mayıs 2014 19.00</v>
      </c>
      <c r="M279" s="141" t="s">
        <v>521</v>
      </c>
    </row>
    <row r="280" spans="1:13" s="264" customFormat="1" ht="26.25" customHeight="1">
      <c r="A280" s="135">
        <v>537</v>
      </c>
      <c r="B280" s="265" t="s">
        <v>471</v>
      </c>
      <c r="C280" s="267" t="str">
        <f>'1500m.'!C39</f>
        <v/>
      </c>
      <c r="D280" s="269" t="str">
        <f>'1500m.'!D39</f>
        <v/>
      </c>
      <c r="E280" s="269" t="str">
        <f>'1500m.'!E39</f>
        <v/>
      </c>
      <c r="F280" s="271" t="str">
        <f>'1500m.'!F39</f>
        <v/>
      </c>
      <c r="G280" s="268">
        <f>'1500m.'!A39</f>
        <v>0</v>
      </c>
      <c r="H280" s="143" t="s">
        <v>349</v>
      </c>
      <c r="I280" s="262"/>
      <c r="J280" s="137" t="str">
        <f>'YARIŞMA BİLGİLERİ'!$F$21</f>
        <v>Yıldız Kızlar</v>
      </c>
      <c r="K280" s="263" t="str">
        <f t="shared" si="11"/>
        <v>İzmir-2013-14 Öğretim Yılı Okullararası Puanlı  Atletizm Türkiye Birinciliği Yarışmaları</v>
      </c>
      <c r="L280" s="274" t="str">
        <f>'1500m.'!N$4</f>
        <v>31 Mayıs 2014 19.00</v>
      </c>
      <c r="M280" s="141" t="s">
        <v>521</v>
      </c>
    </row>
    <row r="281" spans="1:13" s="264" customFormat="1" ht="26.25" customHeight="1">
      <c r="A281" s="135">
        <v>538</v>
      </c>
      <c r="B281" s="265" t="s">
        <v>471</v>
      </c>
      <c r="C281" s="267" t="str">
        <f>'1500m.'!C40</f>
        <v/>
      </c>
      <c r="D281" s="269" t="str">
        <f>'1500m.'!D40</f>
        <v/>
      </c>
      <c r="E281" s="269" t="str">
        <f>'1500m.'!E40</f>
        <v/>
      </c>
      <c r="F281" s="271" t="str">
        <f>'1500m.'!F40</f>
        <v/>
      </c>
      <c r="G281" s="268">
        <f>'1500m.'!A40</f>
        <v>0</v>
      </c>
      <c r="H281" s="143" t="s">
        <v>349</v>
      </c>
      <c r="I281" s="262"/>
      <c r="J281" s="137" t="str">
        <f>'YARIŞMA BİLGİLERİ'!$F$21</f>
        <v>Yıldız Kızlar</v>
      </c>
      <c r="K281" s="263" t="str">
        <f t="shared" si="11"/>
        <v>İzmir-2013-14 Öğretim Yılı Okullararası Puanlı  Atletizm Türkiye Birinciliği Yarışmaları</v>
      </c>
      <c r="L281" s="274" t="str">
        <f>'1500m.'!N$4</f>
        <v>31 Mayıs 2014 19.00</v>
      </c>
      <c r="M281" s="141" t="s">
        <v>521</v>
      </c>
    </row>
    <row r="282" spans="1:13" s="264" customFormat="1" ht="26.25" customHeight="1">
      <c r="A282" s="135">
        <v>539</v>
      </c>
      <c r="B282" s="265" t="s">
        <v>471</v>
      </c>
      <c r="C282" s="267" t="str">
        <f>'1500m.'!C41</f>
        <v/>
      </c>
      <c r="D282" s="269" t="str">
        <f>'1500m.'!D41</f>
        <v/>
      </c>
      <c r="E282" s="269" t="str">
        <f>'1500m.'!E41</f>
        <v/>
      </c>
      <c r="F282" s="271" t="str">
        <f>'1500m.'!F41</f>
        <v/>
      </c>
      <c r="G282" s="268">
        <f>'1500m.'!A41</f>
        <v>0</v>
      </c>
      <c r="H282" s="143" t="s">
        <v>349</v>
      </c>
      <c r="I282" s="262"/>
      <c r="J282" s="137" t="str">
        <f>'YARIŞMA BİLGİLERİ'!$F$21</f>
        <v>Yıldız Kızlar</v>
      </c>
      <c r="K282" s="263" t="str">
        <f t="shared" si="11"/>
        <v>İzmir-2013-14 Öğretim Yılı Okullararası Puanlı  Atletizm Türkiye Birinciliği Yarışmaları</v>
      </c>
      <c r="L282" s="274" t="str">
        <f>'1500m.'!N$4</f>
        <v>31 Mayıs 2014 19.00</v>
      </c>
      <c r="M282" s="141" t="s">
        <v>521</v>
      </c>
    </row>
    <row r="283" spans="1:13" s="264" customFormat="1" ht="26.25" customHeight="1">
      <c r="A283" s="135">
        <v>540</v>
      </c>
      <c r="B283" s="265" t="s">
        <v>513</v>
      </c>
      <c r="C283" s="267" t="str">
        <f>'300m.'!C8</f>
        <v>-</v>
      </c>
      <c r="D283" s="269" t="str">
        <f>'300m.'!D8</f>
        <v>MİZGİN AY (F)</v>
      </c>
      <c r="E283" s="269" t="str">
        <f>'300m.'!E8</f>
        <v>BEYPAZARI FERDİ</v>
      </c>
      <c r="F283" s="270">
        <f>'300m.'!F8</f>
        <v>4124</v>
      </c>
      <c r="G283" s="268">
        <f>'300m.'!A8</f>
        <v>1</v>
      </c>
      <c r="H283" s="143" t="s">
        <v>385</v>
      </c>
      <c r="I283" s="262"/>
      <c r="J283" s="137" t="str">
        <f>'YARIŞMA BİLGİLERİ'!$F$21</f>
        <v>Yıldız Kızlar</v>
      </c>
      <c r="K283" s="263" t="str">
        <f t="shared" si="11"/>
        <v>İzmir-2013-14 Öğretim Yılı Okullararası Puanlı  Atletizm Türkiye Birinciliği Yarışmaları</v>
      </c>
      <c r="L283" s="274" t="str">
        <f>'300m.'!N$4</f>
        <v>31 Mayıs 2014 18.00</v>
      </c>
      <c r="M283" s="141" t="s">
        <v>521</v>
      </c>
    </row>
    <row r="284" spans="1:13" s="264" customFormat="1" ht="26.25" customHeight="1">
      <c r="A284" s="135">
        <v>541</v>
      </c>
      <c r="B284" s="265" t="s">
        <v>513</v>
      </c>
      <c r="C284" s="267" t="str">
        <f>'300m.'!C9</f>
        <v>18,07,2000</v>
      </c>
      <c r="D284" s="269" t="str">
        <f>'300m.'!D9</f>
        <v>ÇAĞLANUR DALKILIÇ</v>
      </c>
      <c r="E284" s="269" t="str">
        <f>'300m.'!E9</f>
        <v>İZMİR-KARŞIYAKA SELÇUK YAŞAR O.O.</v>
      </c>
      <c r="F284" s="270">
        <f>'300m.'!F9</f>
        <v>4248</v>
      </c>
      <c r="G284" s="268">
        <f>'300m.'!A9</f>
        <v>2</v>
      </c>
      <c r="H284" s="143" t="s">
        <v>385</v>
      </c>
      <c r="I284" s="262"/>
      <c r="J284" s="137" t="str">
        <f>'YARIŞMA BİLGİLERİ'!$F$21</f>
        <v>Yıldız Kızlar</v>
      </c>
      <c r="K284" s="263" t="str">
        <f t="shared" si="11"/>
        <v>İzmir-2013-14 Öğretim Yılı Okullararası Puanlı  Atletizm Türkiye Birinciliği Yarışmaları</v>
      </c>
      <c r="L284" s="274" t="str">
        <f>'300m.'!N$4</f>
        <v>31 Mayıs 2014 18.00</v>
      </c>
      <c r="M284" s="141" t="s">
        <v>521</v>
      </c>
    </row>
    <row r="285" spans="1:13" s="264" customFormat="1" ht="26.25" customHeight="1">
      <c r="A285" s="135">
        <v>542</v>
      </c>
      <c r="B285" s="265" t="s">
        <v>513</v>
      </c>
      <c r="C285" s="267" t="str">
        <f>'300m.'!C10</f>
        <v>-</v>
      </c>
      <c r="D285" s="269" t="str">
        <f>'300m.'!D10</f>
        <v>MELİSA ŞİMŞEK (F)</v>
      </c>
      <c r="E285" s="269" t="str">
        <f>'300m.'!E10</f>
        <v>M.E.V DUMLUPINAR ORTAOKULU</v>
      </c>
      <c r="F285" s="270">
        <f>'300m.'!F10</f>
        <v>4317</v>
      </c>
      <c r="G285" s="268">
        <f>'300m.'!A10</f>
        <v>3</v>
      </c>
      <c r="H285" s="143" t="s">
        <v>385</v>
      </c>
      <c r="I285" s="262"/>
      <c r="J285" s="137" t="str">
        <f>'YARIŞMA BİLGİLERİ'!$F$21</f>
        <v>Yıldız Kızlar</v>
      </c>
      <c r="K285" s="263" t="str">
        <f t="shared" si="11"/>
        <v>İzmir-2013-14 Öğretim Yılı Okullararası Puanlı  Atletizm Türkiye Birinciliği Yarışmaları</v>
      </c>
      <c r="L285" s="274" t="str">
        <f>'300m.'!N$4</f>
        <v>31 Mayıs 2014 18.00</v>
      </c>
      <c r="M285" s="141" t="s">
        <v>521</v>
      </c>
    </row>
    <row r="286" spans="1:13" s="264" customFormat="1" ht="26.25" customHeight="1">
      <c r="A286" s="135">
        <v>543</v>
      </c>
      <c r="B286" s="265" t="s">
        <v>513</v>
      </c>
      <c r="C286" s="267">
        <f>'300m.'!C11</f>
        <v>36526</v>
      </c>
      <c r="D286" s="269" t="str">
        <f>'300m.'!D11</f>
        <v>NİLSILA KILIÇ  (F)</v>
      </c>
      <c r="E286" s="269" t="str">
        <f>'300m.'!E11</f>
        <v>BAKIRKÖY MUSTAFA NECATİ ORTAOKULU</v>
      </c>
      <c r="F286" s="270">
        <f>'300m.'!F11</f>
        <v>4326</v>
      </c>
      <c r="G286" s="268">
        <f>'300m.'!A11</f>
        <v>4</v>
      </c>
      <c r="H286" s="143" t="s">
        <v>385</v>
      </c>
      <c r="I286" s="262"/>
      <c r="J286" s="137" t="str">
        <f>'YARIŞMA BİLGİLERİ'!$F$21</f>
        <v>Yıldız Kızlar</v>
      </c>
      <c r="K286" s="263" t="str">
        <f t="shared" si="11"/>
        <v>İzmir-2013-14 Öğretim Yılı Okullararası Puanlı  Atletizm Türkiye Birinciliği Yarışmaları</v>
      </c>
      <c r="L286" s="274" t="str">
        <f>'300m.'!N$4</f>
        <v>31 Mayıs 2014 18.00</v>
      </c>
      <c r="M286" s="141" t="s">
        <v>521</v>
      </c>
    </row>
    <row r="287" spans="1:13" s="264" customFormat="1" ht="26.25" customHeight="1">
      <c r="A287" s="135">
        <v>544</v>
      </c>
      <c r="B287" s="265" t="s">
        <v>513</v>
      </c>
      <c r="C287" s="267">
        <f>'300m.'!C12</f>
        <v>36689</v>
      </c>
      <c r="D287" s="269" t="str">
        <f>'300m.'!D12</f>
        <v>HAVVA HÜDAN</v>
      </c>
      <c r="E287" s="269" t="str">
        <f>'300m.'!E12</f>
        <v>KKTC YAKINDOĞU KOLEJİ</v>
      </c>
      <c r="F287" s="270">
        <f>'300m.'!F12</f>
        <v>4357</v>
      </c>
      <c r="G287" s="268">
        <f>'300m.'!A12</f>
        <v>5</v>
      </c>
      <c r="H287" s="143" t="s">
        <v>385</v>
      </c>
      <c r="I287" s="262"/>
      <c r="J287" s="137" t="str">
        <f>'YARIŞMA BİLGİLERİ'!$F$21</f>
        <v>Yıldız Kızlar</v>
      </c>
      <c r="K287" s="263" t="str">
        <f t="shared" si="11"/>
        <v>İzmir-2013-14 Öğretim Yılı Okullararası Puanlı  Atletizm Türkiye Birinciliği Yarışmaları</v>
      </c>
      <c r="L287" s="274" t="str">
        <f>'300m.'!N$4</f>
        <v>31 Mayıs 2014 18.00</v>
      </c>
      <c r="M287" s="141" t="s">
        <v>521</v>
      </c>
    </row>
    <row r="288" spans="1:13" s="264" customFormat="1" ht="26.25" customHeight="1">
      <c r="A288" s="135">
        <v>545</v>
      </c>
      <c r="B288" s="265" t="s">
        <v>513</v>
      </c>
      <c r="C288" s="267" t="str">
        <f>'300m.'!C13</f>
        <v>18.03.2000-</v>
      </c>
      <c r="D288" s="269" t="str">
        <f>'300m.'!D13</f>
        <v>ALEYNA ÇAKMAK</v>
      </c>
      <c r="E288" s="269" t="str">
        <f>'300m.'!E13</f>
        <v>BALIKESİR ERDEK 18 EYLÜL ORTAOKULU</v>
      </c>
      <c r="F288" s="270">
        <f>'300m.'!F13</f>
        <v>4372</v>
      </c>
      <c r="G288" s="268">
        <f>'300m.'!A13</f>
        <v>6</v>
      </c>
      <c r="H288" s="143" t="s">
        <v>385</v>
      </c>
      <c r="I288" s="262"/>
      <c r="J288" s="137" t="str">
        <f>'YARIŞMA BİLGİLERİ'!$F$21</f>
        <v>Yıldız Kızlar</v>
      </c>
      <c r="K288" s="263" t="str">
        <f t="shared" si="11"/>
        <v>İzmir-2013-14 Öğretim Yılı Okullararası Puanlı  Atletizm Türkiye Birinciliği Yarışmaları</v>
      </c>
      <c r="L288" s="274" t="str">
        <f>'300m.'!N$4</f>
        <v>31 Mayıs 2014 18.00</v>
      </c>
      <c r="M288" s="141" t="s">
        <v>521</v>
      </c>
    </row>
    <row r="289" spans="1:13" s="264" customFormat="1" ht="26.25" customHeight="1">
      <c r="A289" s="135">
        <v>546</v>
      </c>
      <c r="B289" s="265" t="s">
        <v>513</v>
      </c>
      <c r="C289" s="267" t="str">
        <f>'300m.'!C14</f>
        <v>-</v>
      </c>
      <c r="D289" s="269" t="str">
        <f>'300m.'!D14</f>
        <v>İREM USTA (F)</v>
      </c>
      <c r="E289" s="269" t="str">
        <f>'300m.'!E14</f>
        <v>GÖLCÜK DONANMA ORTAOKULU</v>
      </c>
      <c r="F289" s="270">
        <f>'300m.'!F14</f>
        <v>4372</v>
      </c>
      <c r="G289" s="268">
        <f>'300m.'!A14</f>
        <v>7</v>
      </c>
      <c r="H289" s="143" t="s">
        <v>385</v>
      </c>
      <c r="I289" s="262"/>
      <c r="J289" s="137" t="str">
        <f>'YARIŞMA BİLGİLERİ'!$F$21</f>
        <v>Yıldız Kızlar</v>
      </c>
      <c r="K289" s="263" t="str">
        <f t="shared" si="11"/>
        <v>İzmir-2013-14 Öğretim Yılı Okullararası Puanlı  Atletizm Türkiye Birinciliği Yarışmaları</v>
      </c>
      <c r="L289" s="274" t="str">
        <f>'300m.'!N$4</f>
        <v>31 Mayıs 2014 18.00</v>
      </c>
      <c r="M289" s="141" t="s">
        <v>521</v>
      </c>
    </row>
    <row r="290" spans="1:13" s="264" customFormat="1" ht="26.25" customHeight="1">
      <c r="A290" s="135">
        <v>547</v>
      </c>
      <c r="B290" s="265" t="s">
        <v>513</v>
      </c>
      <c r="C290" s="267" t="str">
        <f>'300m.'!C15</f>
        <v>03,07,2000</v>
      </c>
      <c r="D290" s="269" t="str">
        <f>'300m.'!D15</f>
        <v>LEYLA YANARDAĞ</v>
      </c>
      <c r="E290" s="269" t="str">
        <f>'300m.'!E15</f>
        <v>BURSA PANAYIR ORTAOKULU</v>
      </c>
      <c r="F290" s="270">
        <f>'300m.'!F15</f>
        <v>4391</v>
      </c>
      <c r="G290" s="268">
        <f>'300m.'!A15</f>
        <v>8</v>
      </c>
      <c r="H290" s="143" t="s">
        <v>385</v>
      </c>
      <c r="I290" s="262"/>
      <c r="J290" s="137" t="str">
        <f>'YARIŞMA BİLGİLERİ'!$F$21</f>
        <v>Yıldız Kızlar</v>
      </c>
      <c r="K290" s="263" t="str">
        <f t="shared" si="11"/>
        <v>İzmir-2013-14 Öğretim Yılı Okullararası Puanlı  Atletizm Türkiye Birinciliği Yarışmaları</v>
      </c>
      <c r="L290" s="274" t="str">
        <f>'300m.'!N$4</f>
        <v>31 Mayıs 2014 18.00</v>
      </c>
      <c r="M290" s="141" t="s">
        <v>521</v>
      </c>
    </row>
    <row r="291" spans="1:13" s="264" customFormat="1" ht="26.25" customHeight="1">
      <c r="A291" s="135">
        <v>548</v>
      </c>
      <c r="B291" s="265" t="s">
        <v>513</v>
      </c>
      <c r="C291" s="267">
        <f>'300m.'!C16</f>
        <v>36976</v>
      </c>
      <c r="D291" s="269" t="str">
        <f>'300m.'!D16</f>
        <v>MELİSSA KALE</v>
      </c>
      <c r="E291" s="269" t="str">
        <f>'300m.'!E16</f>
        <v>MERSİN- SİLİFKE ATATÜRK ORTA OKULU</v>
      </c>
      <c r="F291" s="270">
        <f>'300m.'!F16</f>
        <v>4396</v>
      </c>
      <c r="G291" s="268">
        <f>'300m.'!A16</f>
        <v>9</v>
      </c>
      <c r="H291" s="143" t="s">
        <v>385</v>
      </c>
      <c r="I291" s="262"/>
      <c r="J291" s="137" t="str">
        <f>'YARIŞMA BİLGİLERİ'!$F$21</f>
        <v>Yıldız Kızlar</v>
      </c>
      <c r="K291" s="263" t="str">
        <f t="shared" si="11"/>
        <v>İzmir-2013-14 Öğretim Yılı Okullararası Puanlı  Atletizm Türkiye Birinciliği Yarışmaları</v>
      </c>
      <c r="L291" s="274" t="str">
        <f>'300m.'!N$4</f>
        <v>31 Mayıs 2014 18.00</v>
      </c>
      <c r="M291" s="141" t="s">
        <v>521</v>
      </c>
    </row>
    <row r="292" spans="1:13" s="264" customFormat="1" ht="26.25" customHeight="1">
      <c r="A292" s="135">
        <v>549</v>
      </c>
      <c r="B292" s="265" t="s">
        <v>513</v>
      </c>
      <c r="C292" s="267">
        <f>'300m.'!C17</f>
        <v>36867</v>
      </c>
      <c r="D292" s="269" t="str">
        <f>'300m.'!D17</f>
        <v>NİLSU ÖNER (F)</v>
      </c>
      <c r="E292" s="269" t="str">
        <f>'300m.'!E17</f>
        <v>TED ORTAOKULU</v>
      </c>
      <c r="F292" s="270">
        <f>'300m.'!F17</f>
        <v>4412</v>
      </c>
      <c r="G292" s="268">
        <f>'300m.'!A17</f>
        <v>10</v>
      </c>
      <c r="H292" s="143" t="s">
        <v>385</v>
      </c>
      <c r="I292" s="262"/>
      <c r="J292" s="137" t="str">
        <f>'YARIŞMA BİLGİLERİ'!$F$21</f>
        <v>Yıldız Kızlar</v>
      </c>
      <c r="K292" s="263" t="str">
        <f t="shared" si="11"/>
        <v>İzmir-2013-14 Öğretim Yılı Okullararası Puanlı  Atletizm Türkiye Birinciliği Yarışmaları</v>
      </c>
      <c r="L292" s="274" t="str">
        <f>'300m.'!N$4</f>
        <v>31 Mayıs 2014 18.00</v>
      </c>
      <c r="M292" s="141" t="s">
        <v>521</v>
      </c>
    </row>
    <row r="293" spans="1:13" s="264" customFormat="1" ht="26.25" customHeight="1">
      <c r="A293" s="135">
        <v>550</v>
      </c>
      <c r="B293" s="265" t="s">
        <v>513</v>
      </c>
      <c r="C293" s="267">
        <f>'300m.'!C18</f>
        <v>36759</v>
      </c>
      <c r="D293" s="269" t="str">
        <f>'300m.'!D18</f>
        <v>SEMA PELİN AKTAŞ (F)</v>
      </c>
      <c r="E293" s="269" t="str">
        <f>'300m.'!E18</f>
        <v>FATİH SULTAN MEHMET ORTAOKULU</v>
      </c>
      <c r="F293" s="270">
        <f>'300m.'!F18</f>
        <v>4427</v>
      </c>
      <c r="G293" s="268">
        <f>'300m.'!A18</f>
        <v>11</v>
      </c>
      <c r="H293" s="143" t="s">
        <v>385</v>
      </c>
      <c r="I293" s="262"/>
      <c r="J293" s="137" t="str">
        <f>'YARIŞMA BİLGİLERİ'!$F$21</f>
        <v>Yıldız Kızlar</v>
      </c>
      <c r="K293" s="263" t="str">
        <f t="shared" si="11"/>
        <v>İzmir-2013-14 Öğretim Yılı Okullararası Puanlı  Atletizm Türkiye Birinciliği Yarışmaları</v>
      </c>
      <c r="L293" s="274" t="str">
        <f>'300m.'!N$4</f>
        <v>31 Mayıs 2014 18.00</v>
      </c>
      <c r="M293" s="141" t="s">
        <v>521</v>
      </c>
    </row>
    <row r="294" spans="1:13" s="264" customFormat="1" ht="26.25" customHeight="1">
      <c r="A294" s="135">
        <v>551</v>
      </c>
      <c r="B294" s="265" t="s">
        <v>513</v>
      </c>
      <c r="C294" s="267">
        <f>'300m.'!C19</f>
        <v>36905</v>
      </c>
      <c r="D294" s="269" t="str">
        <f>'300m.'!D19</f>
        <v>ALEYNA FİCİ (F)</v>
      </c>
      <c r="E294" s="269" t="str">
        <f>'300m.'!E19</f>
        <v>MERKEZ MEHMETÇİK ORTAOKULU</v>
      </c>
      <c r="F294" s="270">
        <f>'300m.'!F19</f>
        <v>4457</v>
      </c>
      <c r="G294" s="268">
        <f>'300m.'!A19</f>
        <v>12</v>
      </c>
      <c r="H294" s="143" t="s">
        <v>385</v>
      </c>
      <c r="I294" s="262"/>
      <c r="J294" s="137" t="str">
        <f>'YARIŞMA BİLGİLERİ'!$F$21</f>
        <v>Yıldız Kızlar</v>
      </c>
      <c r="K294" s="263" t="str">
        <f t="shared" si="11"/>
        <v>İzmir-2013-14 Öğretim Yılı Okullararası Puanlı  Atletizm Türkiye Birinciliği Yarışmaları</v>
      </c>
      <c r="L294" s="274" t="str">
        <f>'300m.'!N$4</f>
        <v>31 Mayıs 2014 18.00</v>
      </c>
      <c r="M294" s="141" t="s">
        <v>521</v>
      </c>
    </row>
    <row r="295" spans="1:13" s="264" customFormat="1" ht="26.25" customHeight="1">
      <c r="A295" s="135">
        <v>552</v>
      </c>
      <c r="B295" s="265" t="s">
        <v>513</v>
      </c>
      <c r="C295" s="267">
        <f>'300m.'!C20</f>
        <v>37153</v>
      </c>
      <c r="D295" s="269" t="str">
        <f>'300m.'!D20</f>
        <v>ZEHRA ERHAN</v>
      </c>
      <c r="E295" s="269" t="str">
        <f>'300m.'!E20</f>
        <v>İSTANBUL SULTANBEYLİ MEVLANA ORTA OKULU</v>
      </c>
      <c r="F295" s="270">
        <f>'300m.'!F20</f>
        <v>4487</v>
      </c>
      <c r="G295" s="268">
        <f>'300m.'!A20</f>
        <v>13</v>
      </c>
      <c r="H295" s="143" t="s">
        <v>385</v>
      </c>
      <c r="I295" s="262"/>
      <c r="J295" s="137" t="str">
        <f>'YARIŞMA BİLGİLERİ'!$F$21</f>
        <v>Yıldız Kızlar</v>
      </c>
      <c r="K295" s="263" t="str">
        <f t="shared" si="11"/>
        <v>İzmir-2013-14 Öğretim Yılı Okullararası Puanlı  Atletizm Türkiye Birinciliği Yarışmaları</v>
      </c>
      <c r="L295" s="274" t="str">
        <f>'300m.'!N$4</f>
        <v>31 Mayıs 2014 18.00</v>
      </c>
      <c r="M295" s="141" t="s">
        <v>521</v>
      </c>
    </row>
    <row r="296" spans="1:13" s="264" customFormat="1" ht="26.25" customHeight="1">
      <c r="A296" s="135">
        <v>553</v>
      </c>
      <c r="B296" s="265" t="s">
        <v>513</v>
      </c>
      <c r="C296" s="267">
        <f>'300m.'!C21</f>
        <v>2000</v>
      </c>
      <c r="D296" s="269" t="str">
        <f>'300m.'!D21</f>
        <v>FİLİZ KARAKOÇ</v>
      </c>
      <c r="E296" s="269" t="str">
        <f>'300m.'!E21</f>
        <v>SAMSUN-CANİK TEVFİK İLERİ(KOCATEPE)O.OKULU</v>
      </c>
      <c r="F296" s="270">
        <f>'300m.'!F21</f>
        <v>4495</v>
      </c>
      <c r="G296" s="268">
        <f>'300m.'!A21</f>
        <v>14</v>
      </c>
      <c r="H296" s="143" t="s">
        <v>385</v>
      </c>
      <c r="I296" s="262"/>
      <c r="J296" s="137" t="str">
        <f>'YARIŞMA BİLGİLERİ'!$F$21</f>
        <v>Yıldız Kızlar</v>
      </c>
      <c r="K296" s="263" t="str">
        <f t="shared" si="11"/>
        <v>İzmir-2013-14 Öğretim Yılı Okullararası Puanlı  Atletizm Türkiye Birinciliği Yarışmaları</v>
      </c>
      <c r="L296" s="274" t="str">
        <f>'300m.'!N$4</f>
        <v>31 Mayıs 2014 18.00</v>
      </c>
      <c r="M296" s="141" t="s">
        <v>521</v>
      </c>
    </row>
    <row r="297" spans="1:13" s="264" customFormat="1" ht="26.25" customHeight="1">
      <c r="A297" s="135">
        <v>554</v>
      </c>
      <c r="B297" s="265" t="s">
        <v>513</v>
      </c>
      <c r="C297" s="267">
        <f>'300m.'!C22</f>
        <v>36526</v>
      </c>
      <c r="D297" s="269" t="str">
        <f>'300m.'!D22</f>
        <v>ESRA AKSOY</v>
      </c>
      <c r="E297" s="269" t="str">
        <f>'300m.'!E22</f>
        <v>ESKİŞEHİR-ŞEHİT ALİ GAFFAR OKKAN ORTAOKULU</v>
      </c>
      <c r="F297" s="270">
        <f>'300m.'!F22</f>
        <v>4578</v>
      </c>
      <c r="G297" s="268">
        <f>'300m.'!A22</f>
        <v>15</v>
      </c>
      <c r="H297" s="143" t="s">
        <v>385</v>
      </c>
      <c r="I297" s="262"/>
      <c r="J297" s="137" t="str">
        <f>'YARIŞMA BİLGİLERİ'!$F$21</f>
        <v>Yıldız Kızlar</v>
      </c>
      <c r="K297" s="263" t="str">
        <f t="shared" si="11"/>
        <v>İzmir-2013-14 Öğretim Yılı Okullararası Puanlı  Atletizm Türkiye Birinciliği Yarışmaları</v>
      </c>
      <c r="L297" s="274" t="str">
        <f>'300m.'!N$4</f>
        <v>31 Mayıs 2014 18.00</v>
      </c>
      <c r="M297" s="141" t="s">
        <v>521</v>
      </c>
    </row>
    <row r="298" spans="1:13" s="264" customFormat="1" ht="26.25" customHeight="1">
      <c r="A298" s="135">
        <v>555</v>
      </c>
      <c r="B298" s="265" t="s">
        <v>513</v>
      </c>
      <c r="C298" s="267">
        <f>'300m.'!C23</f>
        <v>36973</v>
      </c>
      <c r="D298" s="269" t="str">
        <f>'300m.'!D23</f>
        <v>İREM KARACAOĞLAN</v>
      </c>
      <c r="E298" s="269" t="str">
        <f>'300m.'!E23</f>
        <v>ADANA DERVİŞLER ORTAOKULU</v>
      </c>
      <c r="F298" s="270">
        <f>'300m.'!F23</f>
        <v>4659</v>
      </c>
      <c r="G298" s="268">
        <f>'300m.'!A23</f>
        <v>16</v>
      </c>
      <c r="H298" s="143" t="s">
        <v>385</v>
      </c>
      <c r="I298" s="262"/>
      <c r="J298" s="137" t="str">
        <f>'YARIŞMA BİLGİLERİ'!$F$21</f>
        <v>Yıldız Kızlar</v>
      </c>
      <c r="K298" s="263" t="str">
        <f t="shared" si="11"/>
        <v>İzmir-2013-14 Öğretim Yılı Okullararası Puanlı  Atletizm Türkiye Birinciliği Yarışmaları</v>
      </c>
      <c r="L298" s="274" t="str">
        <f>'300m.'!N$4</f>
        <v>31 Mayıs 2014 18.00</v>
      </c>
      <c r="M298" s="141" t="s">
        <v>521</v>
      </c>
    </row>
    <row r="299" spans="1:13" s="264" customFormat="1" ht="26.25" customHeight="1">
      <c r="A299" s="135">
        <v>556</v>
      </c>
      <c r="B299" s="265" t="s">
        <v>513</v>
      </c>
      <c r="C299" s="267">
        <f>'300m.'!C24</f>
        <v>36721</v>
      </c>
      <c r="D299" s="269" t="str">
        <f>'300m.'!D24</f>
        <v>ŞEYMANUR ÇOŞKUN</v>
      </c>
      <c r="E299" s="269" t="str">
        <f>'300m.'!E24</f>
        <v>İSTANBUL-PAŞABAHÇE O.O</v>
      </c>
      <c r="F299" s="270">
        <f>'300m.'!F24</f>
        <v>4674</v>
      </c>
      <c r="G299" s="268">
        <f>'300m.'!A24</f>
        <v>17</v>
      </c>
      <c r="H299" s="143" t="s">
        <v>385</v>
      </c>
      <c r="I299" s="262"/>
      <c r="J299" s="137" t="str">
        <f>'YARIŞMA BİLGİLERİ'!$F$21</f>
        <v>Yıldız Kızlar</v>
      </c>
      <c r="K299" s="263" t="str">
        <f t="shared" si="11"/>
        <v>İzmir-2013-14 Öğretim Yılı Okullararası Puanlı  Atletizm Türkiye Birinciliği Yarışmaları</v>
      </c>
      <c r="L299" s="274" t="str">
        <f>'300m.'!N$4</f>
        <v>31 Mayıs 2014 18.00</v>
      </c>
      <c r="M299" s="141" t="s">
        <v>521</v>
      </c>
    </row>
    <row r="300" spans="1:13" s="264" customFormat="1" ht="26.25" customHeight="1">
      <c r="A300" s="135">
        <v>557</v>
      </c>
      <c r="B300" s="265" t="s">
        <v>513</v>
      </c>
      <c r="C300" s="267">
        <f>'300m.'!C25</f>
        <v>36832</v>
      </c>
      <c r="D300" s="269" t="str">
        <f>'300m.'!D25</f>
        <v>ÖZLEM IRMAK</v>
      </c>
      <c r="E300" s="269" t="str">
        <f>'300m.'!E25</f>
        <v>ÇANKIRI-İSMET İNÖNÜ O.O.</v>
      </c>
      <c r="F300" s="270">
        <f>'300m.'!F25</f>
        <v>4714</v>
      </c>
      <c r="G300" s="268">
        <f>'300m.'!A25</f>
        <v>18</v>
      </c>
      <c r="H300" s="143" t="s">
        <v>385</v>
      </c>
      <c r="I300" s="262"/>
      <c r="J300" s="137" t="str">
        <f>'YARIŞMA BİLGİLERİ'!$F$21</f>
        <v>Yıldız Kızlar</v>
      </c>
      <c r="K300" s="263" t="str">
        <f t="shared" si="11"/>
        <v>İzmir-2013-14 Öğretim Yılı Okullararası Puanlı  Atletizm Türkiye Birinciliği Yarışmaları</v>
      </c>
      <c r="L300" s="274" t="str">
        <f>'300m.'!N$4</f>
        <v>31 Mayıs 2014 18.00</v>
      </c>
      <c r="M300" s="141" t="s">
        <v>521</v>
      </c>
    </row>
    <row r="301" spans="1:13" s="264" customFormat="1" ht="26.25" customHeight="1">
      <c r="A301" s="135">
        <v>558</v>
      </c>
      <c r="B301" s="265" t="s">
        <v>513</v>
      </c>
      <c r="C301" s="267">
        <f>'300m.'!C26</f>
        <v>36892</v>
      </c>
      <c r="D301" s="269" t="str">
        <f>'300m.'!D26</f>
        <v>ESRA DİKMENTEPE</v>
      </c>
      <c r="E301" s="269" t="str">
        <f>'300m.'!E26</f>
        <v>MUĞLA  DALAMAN CUMHURİYET O.O.</v>
      </c>
      <c r="F301" s="270">
        <f>'300m.'!F26</f>
        <v>4755</v>
      </c>
      <c r="G301" s="268">
        <f>'300m.'!A26</f>
        <v>19</v>
      </c>
      <c r="H301" s="143" t="s">
        <v>385</v>
      </c>
      <c r="I301" s="262"/>
      <c r="J301" s="137" t="str">
        <f>'YARIŞMA BİLGİLERİ'!$F$21</f>
        <v>Yıldız Kızlar</v>
      </c>
      <c r="K301" s="263" t="str">
        <f t="shared" si="11"/>
        <v>İzmir-2013-14 Öğretim Yılı Okullararası Puanlı  Atletizm Türkiye Birinciliği Yarışmaları</v>
      </c>
      <c r="L301" s="274" t="str">
        <f>'300m.'!N$4</f>
        <v>31 Mayıs 2014 18.00</v>
      </c>
      <c r="M301" s="141" t="s">
        <v>521</v>
      </c>
    </row>
    <row r="302" spans="1:13" s="264" customFormat="1" ht="26.25" customHeight="1">
      <c r="A302" s="135">
        <v>559</v>
      </c>
      <c r="B302" s="265" t="s">
        <v>513</v>
      </c>
      <c r="C302" s="267">
        <f>'300m.'!C27</f>
        <v>36945</v>
      </c>
      <c r="D302" s="269" t="str">
        <f>'300m.'!D27</f>
        <v>Neslihan AYDIN</v>
      </c>
      <c r="E302" s="269" t="str">
        <f>'300m.'!E27</f>
        <v>Giresun Eynesil Şht.Şahin Abanoz Orta Okulu</v>
      </c>
      <c r="F302" s="270">
        <f>'300m.'!F27</f>
        <v>4886</v>
      </c>
      <c r="G302" s="268">
        <f>'300m.'!A27</f>
        <v>20</v>
      </c>
      <c r="H302" s="143" t="s">
        <v>385</v>
      </c>
      <c r="I302" s="262"/>
      <c r="J302" s="137" t="str">
        <f>'YARIŞMA BİLGİLERİ'!$F$21</f>
        <v>Yıldız Kızlar</v>
      </c>
      <c r="K302" s="263" t="str">
        <f t="shared" si="11"/>
        <v>İzmir-2013-14 Öğretim Yılı Okullararası Puanlı  Atletizm Türkiye Birinciliği Yarışmaları</v>
      </c>
      <c r="L302" s="274" t="str">
        <f>'300m.'!N$4</f>
        <v>31 Mayıs 2014 18.00</v>
      </c>
      <c r="M302" s="141" t="s">
        <v>521</v>
      </c>
    </row>
    <row r="303" spans="1:13" s="264" customFormat="1" ht="26.25" customHeight="1">
      <c r="A303" s="135">
        <v>560</v>
      </c>
      <c r="B303" s="265" t="s">
        <v>513</v>
      </c>
      <c r="C303" s="267">
        <f>'300m.'!C28</f>
        <v>36985</v>
      </c>
      <c r="D303" s="269" t="str">
        <f>'300m.'!D28</f>
        <v>GAMZE BEKTAŞ</v>
      </c>
      <c r="E303" s="269" t="str">
        <f>'300m.'!E28</f>
        <v>DİYARBAKIR YAHYA KEMAL BEYATLI İ.O</v>
      </c>
      <c r="F303" s="270">
        <f>'300m.'!F28</f>
        <v>4900</v>
      </c>
      <c r="G303" s="268">
        <f>'300m.'!A28</f>
        <v>21</v>
      </c>
      <c r="H303" s="143" t="s">
        <v>385</v>
      </c>
      <c r="I303" s="262"/>
      <c r="J303" s="137" t="str">
        <f>'YARIŞMA BİLGİLERİ'!$F$21</f>
        <v>Yıldız Kızlar</v>
      </c>
      <c r="K303" s="263" t="str">
        <f t="shared" si="11"/>
        <v>İzmir-2013-14 Öğretim Yılı Okullararası Puanlı  Atletizm Türkiye Birinciliği Yarışmaları</v>
      </c>
      <c r="L303" s="274" t="str">
        <f>'300m.'!N$4</f>
        <v>31 Mayıs 2014 18.00</v>
      </c>
      <c r="M303" s="141" t="s">
        <v>521</v>
      </c>
    </row>
    <row r="304" spans="1:13" s="264" customFormat="1" ht="26.25" customHeight="1">
      <c r="A304" s="135">
        <v>561</v>
      </c>
      <c r="B304" s="265" t="s">
        <v>513</v>
      </c>
      <c r="C304" s="267">
        <f>'300m.'!C29</f>
        <v>36564</v>
      </c>
      <c r="D304" s="269" t="str">
        <f>'300m.'!D29</f>
        <v>SEDANUR GÜLHAN</v>
      </c>
      <c r="E304" s="269" t="str">
        <f>'300m.'!E29</f>
        <v>SİVAS-YILDIZELİ ATATÜRK ORTAOKULU</v>
      </c>
      <c r="F304" s="270">
        <f>'300m.'!F29</f>
        <v>5163</v>
      </c>
      <c r="G304" s="268">
        <f>'300m.'!A29</f>
        <v>22</v>
      </c>
      <c r="H304" s="143" t="s">
        <v>385</v>
      </c>
      <c r="I304" s="262"/>
      <c r="J304" s="137" t="str">
        <f>'YARIŞMA BİLGİLERİ'!$F$21</f>
        <v>Yıldız Kızlar</v>
      </c>
      <c r="K304" s="263" t="str">
        <f t="shared" si="11"/>
        <v>İzmir-2013-14 Öğretim Yılı Okullararası Puanlı  Atletizm Türkiye Birinciliği Yarışmaları</v>
      </c>
      <c r="L304" s="274" t="str">
        <f>'300m.'!N$4</f>
        <v>31 Mayıs 2014 18.00</v>
      </c>
      <c r="M304" s="141" t="s">
        <v>521</v>
      </c>
    </row>
    <row r="305" spans="1:13" s="264" customFormat="1" ht="26.25" customHeight="1">
      <c r="A305" s="135">
        <v>562</v>
      </c>
      <c r="B305" s="265" t="s">
        <v>513</v>
      </c>
      <c r="C305" s="267" t="str">
        <f>'300m.'!C30</f>
        <v>15,03,2000</v>
      </c>
      <c r="D305" s="269" t="str">
        <f>'300m.'!D30</f>
        <v>H.DİLARA ALBAYRAK</v>
      </c>
      <c r="E305" s="269" t="str">
        <f>'300m.'!E30</f>
        <v>ELAZIĞ-MEZRE ORTAOKULU</v>
      </c>
      <c r="F305" s="270">
        <f>'300m.'!F30</f>
        <v>5216</v>
      </c>
      <c r="G305" s="268">
        <f>'300m.'!A30</f>
        <v>23</v>
      </c>
      <c r="H305" s="143" t="s">
        <v>385</v>
      </c>
      <c r="I305" s="262"/>
      <c r="J305" s="137" t="str">
        <f>'YARIŞMA BİLGİLERİ'!$F$21</f>
        <v>Yıldız Kızlar</v>
      </c>
      <c r="K305" s="263" t="str">
        <f t="shared" si="11"/>
        <v>İzmir-2013-14 Öğretim Yılı Okullararası Puanlı  Atletizm Türkiye Birinciliği Yarışmaları</v>
      </c>
      <c r="L305" s="274" t="str">
        <f>'300m.'!N$4</f>
        <v>31 Mayıs 2014 18.00</v>
      </c>
      <c r="M305" s="141" t="s">
        <v>521</v>
      </c>
    </row>
    <row r="306" spans="1:13" s="264" customFormat="1" ht="26.25" customHeight="1">
      <c r="A306" s="135">
        <v>563</v>
      </c>
      <c r="B306" s="265" t="s">
        <v>513</v>
      </c>
      <c r="C306" s="267" t="str">
        <f>'300m.'!C31</f>
        <v>-</v>
      </c>
      <c r="D306" s="269" t="str">
        <f>'300m.'!D31</f>
        <v>EYMEN MUSAOĞLU (F)</v>
      </c>
      <c r="E306" s="269" t="str">
        <f>'300m.'!E31</f>
        <v>Ö.M.M.TETİKOL ORTAOKULU</v>
      </c>
      <c r="F306" s="270" t="str">
        <f>'300m.'!F31</f>
        <v>DNS</v>
      </c>
      <c r="G306" s="268" t="str">
        <f>'300m.'!A31</f>
        <v>-</v>
      </c>
      <c r="H306" s="143" t="s">
        <v>385</v>
      </c>
      <c r="I306" s="262"/>
      <c r="J306" s="137" t="str">
        <f>'YARIŞMA BİLGİLERİ'!$F$21</f>
        <v>Yıldız Kızlar</v>
      </c>
      <c r="K306" s="263" t="str">
        <f t="shared" si="11"/>
        <v>İzmir-2013-14 Öğretim Yılı Okullararası Puanlı  Atletizm Türkiye Birinciliği Yarışmaları</v>
      </c>
      <c r="L306" s="274" t="str">
        <f>'300m.'!N$4</f>
        <v>31 Mayıs 2014 18.00</v>
      </c>
      <c r="M306" s="141" t="s">
        <v>521</v>
      </c>
    </row>
    <row r="307" spans="1:13" s="264" customFormat="1" ht="26.25" customHeight="1">
      <c r="A307" s="135">
        <v>564</v>
      </c>
      <c r="B307" s="265" t="s">
        <v>513</v>
      </c>
      <c r="C307" s="267" t="str">
        <f>'300m.'!C32</f>
        <v/>
      </c>
      <c r="D307" s="269" t="str">
        <f>'300m.'!D32</f>
        <v/>
      </c>
      <c r="E307" s="269" t="str">
        <f>'300m.'!E32</f>
        <v/>
      </c>
      <c r="F307" s="270" t="str">
        <f>'300m.'!F32</f>
        <v/>
      </c>
      <c r="G307" s="268">
        <f>'300m.'!A32</f>
        <v>0</v>
      </c>
      <c r="H307" s="143" t="s">
        <v>385</v>
      </c>
      <c r="I307" s="262"/>
      <c r="J307" s="137" t="str">
        <f>'YARIŞMA BİLGİLERİ'!$F$21</f>
        <v>Yıldız Kızlar</v>
      </c>
      <c r="K307" s="263" t="str">
        <f t="shared" si="11"/>
        <v>İzmir-2013-14 Öğretim Yılı Okullararası Puanlı  Atletizm Türkiye Birinciliği Yarışmaları</v>
      </c>
      <c r="L307" s="274" t="str">
        <f>'300m.'!N$4</f>
        <v>31 Mayıs 2014 18.00</v>
      </c>
      <c r="M307" s="141" t="s">
        <v>521</v>
      </c>
    </row>
    <row r="308" spans="1:13" s="264" customFormat="1" ht="26.25" customHeight="1">
      <c r="A308" s="135">
        <v>565</v>
      </c>
      <c r="B308" s="265" t="s">
        <v>513</v>
      </c>
      <c r="C308" s="267" t="str">
        <f>'300m.'!C33</f>
        <v/>
      </c>
      <c r="D308" s="269" t="str">
        <f>'300m.'!D33</f>
        <v/>
      </c>
      <c r="E308" s="269" t="str">
        <f>'300m.'!E33</f>
        <v/>
      </c>
      <c r="F308" s="270" t="str">
        <f>'300m.'!F33</f>
        <v/>
      </c>
      <c r="G308" s="268">
        <f>'300m.'!A33</f>
        <v>0</v>
      </c>
      <c r="H308" s="143" t="s">
        <v>385</v>
      </c>
      <c r="I308" s="262"/>
      <c r="J308" s="137" t="str">
        <f>'YARIŞMA BİLGİLERİ'!$F$21</f>
        <v>Yıldız Kızlar</v>
      </c>
      <c r="K308" s="263" t="str">
        <f t="shared" si="11"/>
        <v>İzmir-2013-14 Öğretim Yılı Okullararası Puanlı  Atletizm Türkiye Birinciliği Yarışmaları</v>
      </c>
      <c r="L308" s="274" t="str">
        <f>'300m.'!N$4</f>
        <v>31 Mayıs 2014 18.00</v>
      </c>
      <c r="M308" s="141" t="s">
        <v>521</v>
      </c>
    </row>
    <row r="309" spans="1:13" s="264" customFormat="1" ht="26.25" customHeight="1">
      <c r="A309" s="135">
        <v>566</v>
      </c>
      <c r="B309" s="265" t="s">
        <v>513</v>
      </c>
      <c r="C309" s="267" t="str">
        <f>'300m.'!C34</f>
        <v/>
      </c>
      <c r="D309" s="269" t="str">
        <f>'300m.'!D34</f>
        <v/>
      </c>
      <c r="E309" s="269" t="str">
        <f>'300m.'!E34</f>
        <v/>
      </c>
      <c r="F309" s="270" t="str">
        <f>'300m.'!F34</f>
        <v/>
      </c>
      <c r="G309" s="268">
        <f>'300m.'!A34</f>
        <v>0</v>
      </c>
      <c r="H309" s="143" t="s">
        <v>385</v>
      </c>
      <c r="I309" s="262"/>
      <c r="J309" s="137" t="str">
        <f>'YARIŞMA BİLGİLERİ'!$F$21</f>
        <v>Yıldız Kızlar</v>
      </c>
      <c r="K309" s="263" t="str">
        <f t="shared" si="11"/>
        <v>İzmir-2013-14 Öğretim Yılı Okullararası Puanlı  Atletizm Türkiye Birinciliği Yarışmaları</v>
      </c>
      <c r="L309" s="274" t="str">
        <f>'300m.'!N$4</f>
        <v>31 Mayıs 2014 18.00</v>
      </c>
      <c r="M309" s="141" t="s">
        <v>521</v>
      </c>
    </row>
    <row r="310" spans="1:13" s="264" customFormat="1" ht="26.25" customHeight="1">
      <c r="A310" s="135">
        <v>567</v>
      </c>
      <c r="B310" s="265" t="s">
        <v>513</v>
      </c>
      <c r="C310" s="267" t="str">
        <f>'300m.'!C35</f>
        <v/>
      </c>
      <c r="D310" s="269" t="str">
        <f>'300m.'!D35</f>
        <v/>
      </c>
      <c r="E310" s="269" t="str">
        <f>'300m.'!E35</f>
        <v/>
      </c>
      <c r="F310" s="270" t="str">
        <f>'300m.'!F35</f>
        <v/>
      </c>
      <c r="G310" s="268">
        <f>'300m.'!A35</f>
        <v>0</v>
      </c>
      <c r="H310" s="143" t="s">
        <v>385</v>
      </c>
      <c r="I310" s="262"/>
      <c r="J310" s="137" t="str">
        <f>'YARIŞMA BİLGİLERİ'!$F$21</f>
        <v>Yıldız Kızlar</v>
      </c>
      <c r="K310" s="263" t="str">
        <f t="shared" si="11"/>
        <v>İzmir-2013-14 Öğretim Yılı Okullararası Puanlı  Atletizm Türkiye Birinciliği Yarışmaları</v>
      </c>
      <c r="L310" s="274" t="str">
        <f>'300m.'!N$4</f>
        <v>31 Mayıs 2014 18.00</v>
      </c>
      <c r="M310" s="141" t="s">
        <v>521</v>
      </c>
    </row>
    <row r="311" spans="1:13" s="264" customFormat="1" ht="26.25" customHeight="1">
      <c r="A311" s="135">
        <v>568</v>
      </c>
      <c r="B311" s="265" t="s">
        <v>513</v>
      </c>
      <c r="C311" s="267" t="str">
        <f>'300m.'!C36</f>
        <v/>
      </c>
      <c r="D311" s="269" t="str">
        <f>'300m.'!D36</f>
        <v/>
      </c>
      <c r="E311" s="269" t="str">
        <f>'300m.'!E36</f>
        <v/>
      </c>
      <c r="F311" s="270" t="str">
        <f>'300m.'!F36</f>
        <v/>
      </c>
      <c r="G311" s="268">
        <f>'300m.'!A36</f>
        <v>0</v>
      </c>
      <c r="H311" s="143" t="s">
        <v>385</v>
      </c>
      <c r="I311" s="262"/>
      <c r="J311" s="137" t="str">
        <f>'YARIŞMA BİLGİLERİ'!$F$21</f>
        <v>Yıldız Kızlar</v>
      </c>
      <c r="K311" s="263" t="str">
        <f t="shared" si="11"/>
        <v>İzmir-2013-14 Öğretim Yılı Okullararası Puanlı  Atletizm Türkiye Birinciliği Yarışmaları</v>
      </c>
      <c r="L311" s="274" t="str">
        <f>'300m.'!N$4</f>
        <v>31 Mayıs 2014 18.00</v>
      </c>
      <c r="M311" s="141" t="s">
        <v>521</v>
      </c>
    </row>
    <row r="312" spans="1:13" s="264" customFormat="1" ht="26.25" customHeight="1">
      <c r="A312" s="135">
        <v>569</v>
      </c>
      <c r="B312" s="265" t="s">
        <v>513</v>
      </c>
      <c r="C312" s="267" t="str">
        <f>'300m.'!C37</f>
        <v/>
      </c>
      <c r="D312" s="269" t="str">
        <f>'300m.'!D37</f>
        <v/>
      </c>
      <c r="E312" s="269" t="str">
        <f>'300m.'!E37</f>
        <v/>
      </c>
      <c r="F312" s="270" t="str">
        <f>'300m.'!F37</f>
        <v/>
      </c>
      <c r="G312" s="268">
        <f>'300m.'!A37</f>
        <v>0</v>
      </c>
      <c r="H312" s="143" t="s">
        <v>385</v>
      </c>
      <c r="I312" s="262"/>
      <c r="J312" s="137" t="str">
        <f>'YARIŞMA BİLGİLERİ'!$F$21</f>
        <v>Yıldız Kızlar</v>
      </c>
      <c r="K312" s="263" t="str">
        <f t="shared" si="11"/>
        <v>İzmir-2013-14 Öğretim Yılı Okullararası Puanlı  Atletizm Türkiye Birinciliği Yarışmaları</v>
      </c>
      <c r="L312" s="274" t="str">
        <f>'300m.'!N$4</f>
        <v>31 Mayıs 2014 18.00</v>
      </c>
      <c r="M312" s="141" t="s">
        <v>521</v>
      </c>
    </row>
    <row r="313" spans="1:13" s="264" customFormat="1" ht="26.25" customHeight="1">
      <c r="A313" s="135">
        <v>570</v>
      </c>
      <c r="B313" s="265" t="s">
        <v>513</v>
      </c>
      <c r="C313" s="267" t="str">
        <f>'300m.'!C38</f>
        <v/>
      </c>
      <c r="D313" s="269" t="str">
        <f>'300m.'!D38</f>
        <v/>
      </c>
      <c r="E313" s="269" t="str">
        <f>'300m.'!E38</f>
        <v/>
      </c>
      <c r="F313" s="270" t="str">
        <f>'300m.'!F38</f>
        <v/>
      </c>
      <c r="G313" s="268">
        <f>'300m.'!A38</f>
        <v>0</v>
      </c>
      <c r="H313" s="143" t="s">
        <v>385</v>
      </c>
      <c r="I313" s="262"/>
      <c r="J313" s="137" t="str">
        <f>'YARIŞMA BİLGİLERİ'!$F$21</f>
        <v>Yıldız Kızlar</v>
      </c>
      <c r="K313" s="263" t="str">
        <f t="shared" si="11"/>
        <v>İzmir-2013-14 Öğretim Yılı Okullararası Puanlı  Atletizm Türkiye Birinciliği Yarışmaları</v>
      </c>
      <c r="L313" s="274" t="str">
        <f>'300m.'!N$4</f>
        <v>31 Mayıs 2014 18.00</v>
      </c>
      <c r="M313" s="141" t="s">
        <v>521</v>
      </c>
    </row>
    <row r="314" spans="1:13" s="264" customFormat="1" ht="26.25" customHeight="1">
      <c r="A314" s="135">
        <v>571</v>
      </c>
      <c r="B314" s="265" t="s">
        <v>513</v>
      </c>
      <c r="C314" s="267" t="str">
        <f>'300m.'!C39</f>
        <v/>
      </c>
      <c r="D314" s="269" t="str">
        <f>'300m.'!D39</f>
        <v/>
      </c>
      <c r="E314" s="269" t="str">
        <f>'300m.'!E39</f>
        <v/>
      </c>
      <c r="F314" s="270" t="str">
        <f>'300m.'!F39</f>
        <v/>
      </c>
      <c r="G314" s="268">
        <f>'300m.'!A39</f>
        <v>0</v>
      </c>
      <c r="H314" s="143" t="s">
        <v>385</v>
      </c>
      <c r="I314" s="262"/>
      <c r="J314" s="137" t="str">
        <f>'YARIŞMA BİLGİLERİ'!$F$21</f>
        <v>Yıldız Kızlar</v>
      </c>
      <c r="K314" s="263" t="str">
        <f t="shared" si="11"/>
        <v>İzmir-2013-14 Öğretim Yılı Okullararası Puanlı  Atletizm Türkiye Birinciliği Yarışmaları</v>
      </c>
      <c r="L314" s="274" t="str">
        <f>'300m.'!N$4</f>
        <v>31 Mayıs 2014 18.00</v>
      </c>
      <c r="M314" s="141" t="s">
        <v>521</v>
      </c>
    </row>
    <row r="315" spans="1:13" s="264" customFormat="1" ht="26.25" customHeight="1">
      <c r="A315" s="135">
        <v>572</v>
      </c>
      <c r="B315" s="265" t="s">
        <v>513</v>
      </c>
      <c r="C315" s="267" t="str">
        <f>'300m.'!C40</f>
        <v/>
      </c>
      <c r="D315" s="269" t="str">
        <f>'300m.'!D40</f>
        <v/>
      </c>
      <c r="E315" s="269" t="str">
        <f>'300m.'!E40</f>
        <v/>
      </c>
      <c r="F315" s="270" t="str">
        <f>'300m.'!F40</f>
        <v/>
      </c>
      <c r="G315" s="268">
        <f>'300m.'!A40</f>
        <v>0</v>
      </c>
      <c r="H315" s="143" t="s">
        <v>385</v>
      </c>
      <c r="I315" s="262"/>
      <c r="J315" s="137" t="str">
        <f>'YARIŞMA BİLGİLERİ'!$F$21</f>
        <v>Yıldız Kızlar</v>
      </c>
      <c r="K315" s="263" t="str">
        <f t="shared" si="11"/>
        <v>İzmir-2013-14 Öğretim Yılı Okullararası Puanlı  Atletizm Türkiye Birinciliği Yarışmaları</v>
      </c>
      <c r="L315" s="274" t="str">
        <f>'300m.'!N$4</f>
        <v>31 Mayıs 2014 18.00</v>
      </c>
      <c r="M315" s="141" t="s">
        <v>521</v>
      </c>
    </row>
    <row r="316" spans="1:13" s="264" customFormat="1" ht="26.25" customHeight="1">
      <c r="A316" s="135">
        <v>573</v>
      </c>
      <c r="B316" s="265" t="s">
        <v>513</v>
      </c>
      <c r="C316" s="267" t="str">
        <f>'300m.'!C41</f>
        <v/>
      </c>
      <c r="D316" s="269" t="str">
        <f>'300m.'!D41</f>
        <v/>
      </c>
      <c r="E316" s="269" t="str">
        <f>'300m.'!E41</f>
        <v/>
      </c>
      <c r="F316" s="270" t="str">
        <f>'300m.'!F41</f>
        <v/>
      </c>
      <c r="G316" s="268">
        <f>'300m.'!A41</f>
        <v>0</v>
      </c>
      <c r="H316" s="143" t="s">
        <v>385</v>
      </c>
      <c r="I316" s="262"/>
      <c r="J316" s="137" t="str">
        <f>'YARIŞMA BİLGİLERİ'!$F$21</f>
        <v>Yıldız Kızlar</v>
      </c>
      <c r="K316" s="263" t="str">
        <f t="shared" si="11"/>
        <v>İzmir-2013-14 Öğretim Yılı Okullararası Puanlı  Atletizm Türkiye Birinciliği Yarışmaları</v>
      </c>
      <c r="L316" s="274" t="str">
        <f>'300m.'!N$4</f>
        <v>31 Mayıs 2014 18.00</v>
      </c>
      <c r="M316" s="141" t="s">
        <v>521</v>
      </c>
    </row>
    <row r="317" spans="1:13" s="264" customFormat="1" ht="26.25" customHeight="1">
      <c r="A317" s="135">
        <v>574</v>
      </c>
      <c r="B317" s="265" t="s">
        <v>513</v>
      </c>
      <c r="C317" s="267" t="str">
        <f>'300m.'!C42</f>
        <v/>
      </c>
      <c r="D317" s="269" t="str">
        <f>'300m.'!D42</f>
        <v/>
      </c>
      <c r="E317" s="269" t="str">
        <f>'300m.'!E42</f>
        <v/>
      </c>
      <c r="F317" s="270" t="str">
        <f>'300m.'!F42</f>
        <v/>
      </c>
      <c r="G317" s="268">
        <f>'300m.'!A42</f>
        <v>0</v>
      </c>
      <c r="H317" s="143" t="s">
        <v>385</v>
      </c>
      <c r="I317" s="262"/>
      <c r="J317" s="137" t="str">
        <f>'YARIŞMA BİLGİLERİ'!$F$21</f>
        <v>Yıldız Kızlar</v>
      </c>
      <c r="K317" s="263" t="str">
        <f t="shared" si="11"/>
        <v>İzmir-2013-14 Öğretim Yılı Okullararası Puanlı  Atletizm Türkiye Birinciliği Yarışmaları</v>
      </c>
      <c r="L317" s="274" t="str">
        <f>'300m.'!N$4</f>
        <v>31 Mayıs 2014 18.00</v>
      </c>
      <c r="M317" s="141" t="s">
        <v>521</v>
      </c>
    </row>
    <row r="318" spans="1:13" s="264" customFormat="1" ht="26.25" customHeight="1">
      <c r="A318" s="135">
        <v>575</v>
      </c>
      <c r="B318" s="265" t="s">
        <v>513</v>
      </c>
      <c r="C318" s="267" t="str">
        <f>'300m.'!C43</f>
        <v/>
      </c>
      <c r="D318" s="269" t="str">
        <f>'300m.'!D43</f>
        <v/>
      </c>
      <c r="E318" s="269" t="str">
        <f>'300m.'!E43</f>
        <v/>
      </c>
      <c r="F318" s="270" t="str">
        <f>'300m.'!F43</f>
        <v/>
      </c>
      <c r="G318" s="268">
        <f>'300m.'!A43</f>
        <v>0</v>
      </c>
      <c r="H318" s="143" t="s">
        <v>385</v>
      </c>
      <c r="I318" s="262"/>
      <c r="J318" s="137" t="str">
        <f>'YARIŞMA BİLGİLERİ'!$F$21</f>
        <v>Yıldız Kızlar</v>
      </c>
      <c r="K318" s="263" t="str">
        <f t="shared" si="11"/>
        <v>İzmir-2013-14 Öğretim Yılı Okullararası Puanlı  Atletizm Türkiye Birinciliği Yarışmaları</v>
      </c>
      <c r="L318" s="274" t="str">
        <f>'300m.'!N$4</f>
        <v>31 Mayıs 2014 18.00</v>
      </c>
      <c r="M318" s="141" t="s">
        <v>521</v>
      </c>
    </row>
    <row r="319" spans="1:13" s="264" customFormat="1" ht="26.25" customHeight="1">
      <c r="A319" s="135">
        <v>576</v>
      </c>
      <c r="B319" s="265" t="s">
        <v>513</v>
      </c>
      <c r="C319" s="267" t="str">
        <f>'300m.'!C44</f>
        <v/>
      </c>
      <c r="D319" s="269" t="str">
        <f>'300m.'!D44</f>
        <v/>
      </c>
      <c r="E319" s="269" t="str">
        <f>'300m.'!E44</f>
        <v/>
      </c>
      <c r="F319" s="270" t="str">
        <f>'300m.'!F44</f>
        <v/>
      </c>
      <c r="G319" s="268">
        <f>'300m.'!A44</f>
        <v>0</v>
      </c>
      <c r="H319" s="143" t="s">
        <v>385</v>
      </c>
      <c r="I319" s="262"/>
      <c r="J319" s="137" t="str">
        <f>'YARIŞMA BİLGİLERİ'!$F$21</f>
        <v>Yıldız Kızlar</v>
      </c>
      <c r="K319" s="263" t="str">
        <f t="shared" si="11"/>
        <v>İzmir-2013-14 Öğretim Yılı Okullararası Puanlı  Atletizm Türkiye Birinciliği Yarışmaları</v>
      </c>
      <c r="L319" s="274" t="str">
        <f>'300m.'!N$4</f>
        <v>31 Mayıs 2014 18.00</v>
      </c>
      <c r="M319" s="141" t="s">
        <v>521</v>
      </c>
    </row>
    <row r="320" spans="1:13" s="264" customFormat="1" ht="26.25" customHeight="1">
      <c r="A320" s="135">
        <v>577</v>
      </c>
      <c r="B320" s="265" t="s">
        <v>513</v>
      </c>
      <c r="C320" s="267" t="str">
        <f>'300m.'!C45</f>
        <v/>
      </c>
      <c r="D320" s="269" t="str">
        <f>'300m.'!D45</f>
        <v/>
      </c>
      <c r="E320" s="269" t="str">
        <f>'300m.'!E45</f>
        <v/>
      </c>
      <c r="F320" s="270" t="str">
        <f>'300m.'!F45</f>
        <v/>
      </c>
      <c r="G320" s="268">
        <f>'300m.'!A45</f>
        <v>0</v>
      </c>
      <c r="H320" s="143" t="s">
        <v>385</v>
      </c>
      <c r="I320" s="262"/>
      <c r="J320" s="137" t="str">
        <f>'YARIŞMA BİLGİLERİ'!$F$21</f>
        <v>Yıldız Kızlar</v>
      </c>
      <c r="K320" s="263" t="str">
        <f t="shared" si="11"/>
        <v>İzmir-2013-14 Öğretim Yılı Okullararası Puanlı  Atletizm Türkiye Birinciliği Yarışmaları</v>
      </c>
      <c r="L320" s="274" t="str">
        <f>'300m.'!N$4</f>
        <v>31 Mayıs 2014 18.00</v>
      </c>
      <c r="M320" s="141" t="s">
        <v>521</v>
      </c>
    </row>
    <row r="321" spans="1:13" s="264" customFormat="1" ht="26.25" customHeight="1">
      <c r="A321" s="135">
        <v>578</v>
      </c>
      <c r="B321" s="265" t="s">
        <v>513</v>
      </c>
      <c r="C321" s="267">
        <f>'300m.'!C46</f>
        <v>0</v>
      </c>
      <c r="D321" s="269">
        <f>'300m.'!D46</f>
        <v>0</v>
      </c>
      <c r="E321" s="269">
        <f>'300m.'!E46</f>
        <v>0</v>
      </c>
      <c r="F321" s="270">
        <f>'300m.'!F46</f>
        <v>0</v>
      </c>
      <c r="G321" s="268">
        <f>'300m.'!A46</f>
        <v>0</v>
      </c>
      <c r="H321" s="143" t="s">
        <v>385</v>
      </c>
      <c r="I321" s="262"/>
      <c r="J321" s="137" t="str">
        <f>'YARIŞMA BİLGİLERİ'!$F$21</f>
        <v>Yıldız Kızlar</v>
      </c>
      <c r="K321" s="263" t="str">
        <f t="shared" si="11"/>
        <v>İzmir-2013-14 Öğretim Yılı Okullararası Puanlı  Atletizm Türkiye Birinciliği Yarışmaları</v>
      </c>
      <c r="L321" s="274" t="str">
        <f>'300m.'!N$4</f>
        <v>31 Mayıs 2014 18.00</v>
      </c>
      <c r="M321" s="141" t="s">
        <v>521</v>
      </c>
    </row>
    <row r="322" spans="1:13" s="264" customFormat="1" ht="26.25" customHeight="1">
      <c r="A322" s="135">
        <v>590</v>
      </c>
      <c r="B322" s="265" t="s">
        <v>386</v>
      </c>
      <c r="C322" s="267">
        <f>Disk!D8</f>
        <v>36610</v>
      </c>
      <c r="D322" s="269" t="str">
        <f>Disk!E8</f>
        <v>AYBÜKE BİNGÖL (F)</v>
      </c>
      <c r="E322" s="269" t="str">
        <f>Disk!F8</f>
        <v>BORNOVA MEDİHA MAHMUTBEY ORTAOKULU</v>
      </c>
      <c r="F322" s="270">
        <f>Disk!K8</f>
        <v>3340</v>
      </c>
      <c r="G322" s="268">
        <f>Disk!A8</f>
        <v>1</v>
      </c>
      <c r="H322" s="143" t="s">
        <v>386</v>
      </c>
      <c r="I322" s="275">
        <f>Disk!G$4</f>
        <v>0</v>
      </c>
      <c r="J322" s="137" t="str">
        <f>'YARIŞMA BİLGİLERİ'!$F$21</f>
        <v>Yıldız Kızlar</v>
      </c>
      <c r="K322" s="263" t="str">
        <f t="shared" ref="K322:K369" si="12">CONCATENATE(K$1,"-",A$1)</f>
        <v>İzmir-2013-14 Öğretim Yılı Okullararası Puanlı  Atletizm Türkiye Birinciliği Yarışmaları</v>
      </c>
      <c r="L322" s="141" t="str">
        <f>Disk!J$4</f>
        <v>31 Mayıs 2014 16.00</v>
      </c>
      <c r="M322" s="141" t="s">
        <v>521</v>
      </c>
    </row>
    <row r="323" spans="1:13" s="264" customFormat="1" ht="26.25" customHeight="1">
      <c r="A323" s="135">
        <v>591</v>
      </c>
      <c r="B323" s="265" t="s">
        <v>386</v>
      </c>
      <c r="C323" s="267">
        <f>Disk!D9</f>
        <v>36566</v>
      </c>
      <c r="D323" s="269" t="str">
        <f>Disk!E9</f>
        <v>ZELİHA ERSÖZ</v>
      </c>
      <c r="E323" s="269" t="str">
        <f>Disk!F9</f>
        <v>KKTC YAKINDOĞU KOLEJİ</v>
      </c>
      <c r="F323" s="270">
        <f>Disk!K9</f>
        <v>3165</v>
      </c>
      <c r="G323" s="268">
        <f>Disk!A9</f>
        <v>2</v>
      </c>
      <c r="H323" s="143" t="s">
        <v>386</v>
      </c>
      <c r="I323" s="275">
        <f>Disk!G$4</f>
        <v>0</v>
      </c>
      <c r="J323" s="137" t="str">
        <f>'YARIŞMA BİLGİLERİ'!$F$21</f>
        <v>Yıldız Kızlar</v>
      </c>
      <c r="K323" s="263" t="str">
        <f t="shared" si="12"/>
        <v>İzmir-2013-14 Öğretim Yılı Okullararası Puanlı  Atletizm Türkiye Birinciliği Yarışmaları</v>
      </c>
      <c r="L323" s="141" t="str">
        <f>Disk!J$4</f>
        <v>31 Mayıs 2014 16.00</v>
      </c>
      <c r="M323" s="141" t="s">
        <v>521</v>
      </c>
    </row>
    <row r="324" spans="1:13" s="264" customFormat="1" ht="26.25" customHeight="1">
      <c r="A324" s="135">
        <v>592</v>
      </c>
      <c r="B324" s="265" t="s">
        <v>386</v>
      </c>
      <c r="C324" s="267">
        <f>Disk!D10</f>
        <v>36535</v>
      </c>
      <c r="D324" s="269" t="str">
        <f>Disk!E10</f>
        <v>ESRA DEĞİRMENCİ (F)</v>
      </c>
      <c r="E324" s="269" t="str">
        <f>Disk!F10</f>
        <v>GEDİZ ATATÜRK ORTAOKULU</v>
      </c>
      <c r="F324" s="270">
        <f>Disk!K10</f>
        <v>3007</v>
      </c>
      <c r="G324" s="268">
        <f>Disk!A10</f>
        <v>3</v>
      </c>
      <c r="H324" s="143" t="s">
        <v>386</v>
      </c>
      <c r="I324" s="275">
        <f>Disk!G$4</f>
        <v>0</v>
      </c>
      <c r="J324" s="137" t="str">
        <f>'YARIŞMA BİLGİLERİ'!$F$21</f>
        <v>Yıldız Kızlar</v>
      </c>
      <c r="K324" s="263" t="str">
        <f t="shared" si="12"/>
        <v>İzmir-2013-14 Öğretim Yılı Okullararası Puanlı  Atletizm Türkiye Birinciliği Yarışmaları</v>
      </c>
      <c r="L324" s="141" t="str">
        <f>Disk!J$4</f>
        <v>31 Mayıs 2014 16.00</v>
      </c>
      <c r="M324" s="141" t="s">
        <v>521</v>
      </c>
    </row>
    <row r="325" spans="1:13" s="264" customFormat="1" ht="26.25" customHeight="1">
      <c r="A325" s="135">
        <v>593</v>
      </c>
      <c r="B325" s="265" t="s">
        <v>386</v>
      </c>
      <c r="C325" s="267">
        <f>Disk!D11</f>
        <v>2000</v>
      </c>
      <c r="D325" s="269" t="str">
        <f>Disk!E11</f>
        <v>BURCU HAMURCUOĞLU</v>
      </c>
      <c r="E325" s="269" t="str">
        <f>Disk!F11</f>
        <v>SAMSUN-CANİK TEVFİK İLERİ(KOCATEPE)O.OKULU</v>
      </c>
      <c r="F325" s="270">
        <f>Disk!K11</f>
        <v>3003</v>
      </c>
      <c r="G325" s="268">
        <f>Disk!A11</f>
        <v>4</v>
      </c>
      <c r="H325" s="143" t="s">
        <v>386</v>
      </c>
      <c r="I325" s="275">
        <f>Disk!G$4</f>
        <v>0</v>
      </c>
      <c r="J325" s="137" t="str">
        <f>'YARIŞMA BİLGİLERİ'!$F$21</f>
        <v>Yıldız Kızlar</v>
      </c>
      <c r="K325" s="263" t="str">
        <f t="shared" si="12"/>
        <v>İzmir-2013-14 Öğretim Yılı Okullararası Puanlı  Atletizm Türkiye Birinciliği Yarışmaları</v>
      </c>
      <c r="L325" s="141" t="str">
        <f>Disk!J$4</f>
        <v>31 Mayıs 2014 16.00</v>
      </c>
      <c r="M325" s="141" t="s">
        <v>521</v>
      </c>
    </row>
    <row r="326" spans="1:13" s="264" customFormat="1" ht="26.25" customHeight="1">
      <c r="A326" s="135">
        <v>594</v>
      </c>
      <c r="B326" s="265" t="s">
        <v>386</v>
      </c>
      <c r="C326" s="267">
        <f>Disk!D12</f>
        <v>37207</v>
      </c>
      <c r="D326" s="269" t="str">
        <f>Disk!E12</f>
        <v>BUKET USTA</v>
      </c>
      <c r="E326" s="269" t="str">
        <f>Disk!F12</f>
        <v>İSTANBUL-PAŞABAHÇE O.O</v>
      </c>
      <c r="F326" s="270">
        <f>Disk!K12</f>
        <v>2846</v>
      </c>
      <c r="G326" s="268">
        <f>Disk!A12</f>
        <v>5</v>
      </c>
      <c r="H326" s="143" t="s">
        <v>386</v>
      </c>
      <c r="I326" s="275">
        <f>Disk!G$4</f>
        <v>0</v>
      </c>
      <c r="J326" s="137" t="str">
        <f>'YARIŞMA BİLGİLERİ'!$F$21</f>
        <v>Yıldız Kızlar</v>
      </c>
      <c r="K326" s="263" t="str">
        <f t="shared" si="12"/>
        <v>İzmir-2013-14 Öğretim Yılı Okullararası Puanlı  Atletizm Türkiye Birinciliği Yarışmaları</v>
      </c>
      <c r="L326" s="141" t="str">
        <f>Disk!J$4</f>
        <v>31 Mayıs 2014 16.00</v>
      </c>
      <c r="M326" s="141" t="s">
        <v>521</v>
      </c>
    </row>
    <row r="327" spans="1:13" s="264" customFormat="1" ht="26.25" customHeight="1">
      <c r="A327" s="135">
        <v>595</v>
      </c>
      <c r="B327" s="265" t="s">
        <v>386</v>
      </c>
      <c r="C327" s="267" t="str">
        <f>Disk!D13</f>
        <v>28.02.2001-</v>
      </c>
      <c r="D327" s="269" t="str">
        <f>Disk!E13</f>
        <v>SENA KAYNAR</v>
      </c>
      <c r="E327" s="269" t="str">
        <f>Disk!F13</f>
        <v>BALIKESİR ERDEK 18 EYLÜL ORTAOKULU</v>
      </c>
      <c r="F327" s="270">
        <f>Disk!K13</f>
        <v>2793</v>
      </c>
      <c r="G327" s="268">
        <f>Disk!A13</f>
        <v>6</v>
      </c>
      <c r="H327" s="143" t="s">
        <v>386</v>
      </c>
      <c r="I327" s="275">
        <f>Disk!G$4</f>
        <v>0</v>
      </c>
      <c r="J327" s="137" t="str">
        <f>'YARIŞMA BİLGİLERİ'!$F$21</f>
        <v>Yıldız Kızlar</v>
      </c>
      <c r="K327" s="263" t="str">
        <f t="shared" si="12"/>
        <v>İzmir-2013-14 Öğretim Yılı Okullararası Puanlı  Atletizm Türkiye Birinciliği Yarışmaları</v>
      </c>
      <c r="L327" s="141" t="str">
        <f>Disk!J$4</f>
        <v>31 Mayıs 2014 16.00</v>
      </c>
      <c r="M327" s="141" t="s">
        <v>521</v>
      </c>
    </row>
    <row r="328" spans="1:13" s="264" customFormat="1" ht="26.25" customHeight="1">
      <c r="A328" s="135">
        <v>596</v>
      </c>
      <c r="B328" s="265" t="s">
        <v>386</v>
      </c>
      <c r="C328" s="267">
        <f>Disk!D14</f>
        <v>36803</v>
      </c>
      <c r="D328" s="269" t="str">
        <f>Disk!E14</f>
        <v>SEVGİ PINAR</v>
      </c>
      <c r="E328" s="269" t="str">
        <f>Disk!F14</f>
        <v>ADANA DERVİŞLER ORTAOKULU</v>
      </c>
      <c r="F328" s="270">
        <f>Disk!K14</f>
        <v>2590</v>
      </c>
      <c r="G328" s="268">
        <f>Disk!A14</f>
        <v>7</v>
      </c>
      <c r="H328" s="143" t="s">
        <v>386</v>
      </c>
      <c r="I328" s="275">
        <f>Disk!G$4</f>
        <v>0</v>
      </c>
      <c r="J328" s="137" t="str">
        <f>'YARIŞMA BİLGİLERİ'!$F$21</f>
        <v>Yıldız Kızlar</v>
      </c>
      <c r="K328" s="263" t="str">
        <f t="shared" si="12"/>
        <v>İzmir-2013-14 Öğretim Yılı Okullararası Puanlı  Atletizm Türkiye Birinciliği Yarışmaları</v>
      </c>
      <c r="L328" s="141" t="str">
        <f>Disk!J$4</f>
        <v>31 Mayıs 2014 16.00</v>
      </c>
      <c r="M328" s="141" t="s">
        <v>521</v>
      </c>
    </row>
    <row r="329" spans="1:13" s="264" customFormat="1" ht="26.25" customHeight="1">
      <c r="A329" s="135">
        <v>597</v>
      </c>
      <c r="B329" s="265" t="s">
        <v>386</v>
      </c>
      <c r="C329" s="267">
        <f>Disk!D15</f>
        <v>36666</v>
      </c>
      <c r="D329" s="269" t="str">
        <f>Disk!E15</f>
        <v>ELÇİN TOKTAKAYA</v>
      </c>
      <c r="E329" s="269" t="str">
        <f>Disk!F15</f>
        <v>MUĞLA  DALAMAN CUMHURİYET O.O.</v>
      </c>
      <c r="F329" s="270">
        <f>Disk!K15</f>
        <v>2559</v>
      </c>
      <c r="G329" s="268">
        <f>Disk!A15</f>
        <v>8</v>
      </c>
      <c r="H329" s="143" t="s">
        <v>386</v>
      </c>
      <c r="I329" s="275">
        <f>Disk!G$4</f>
        <v>0</v>
      </c>
      <c r="J329" s="137" t="str">
        <f>'YARIŞMA BİLGİLERİ'!$F$21</f>
        <v>Yıldız Kızlar</v>
      </c>
      <c r="K329" s="263" t="str">
        <f t="shared" si="12"/>
        <v>İzmir-2013-14 Öğretim Yılı Okullararası Puanlı  Atletizm Türkiye Birinciliği Yarışmaları</v>
      </c>
      <c r="L329" s="141" t="str">
        <f>Disk!J$4</f>
        <v>31 Mayıs 2014 16.00</v>
      </c>
      <c r="M329" s="141" t="s">
        <v>521</v>
      </c>
    </row>
    <row r="330" spans="1:13" s="264" customFormat="1" ht="26.25" customHeight="1">
      <c r="A330" s="135">
        <v>598</v>
      </c>
      <c r="B330" s="265" t="s">
        <v>386</v>
      </c>
      <c r="C330" s="267" t="str">
        <f>Disk!D16</f>
        <v>01,01,2001</v>
      </c>
      <c r="D330" s="269" t="str">
        <f>Disk!E16</f>
        <v>HİLALGÜL ŞİMŞEK</v>
      </c>
      <c r="E330" s="269" t="str">
        <f>Disk!F16</f>
        <v>BURSA PANAYIR ORTAOKULU</v>
      </c>
      <c r="F330" s="270">
        <f>Disk!K16</f>
        <v>2413</v>
      </c>
      <c r="G330" s="268">
        <f>Disk!A16</f>
        <v>9</v>
      </c>
      <c r="H330" s="143" t="s">
        <v>386</v>
      </c>
      <c r="I330" s="275">
        <f>Disk!G$4</f>
        <v>0</v>
      </c>
      <c r="J330" s="137" t="str">
        <f>'YARIŞMA BİLGİLERİ'!$F$21</f>
        <v>Yıldız Kızlar</v>
      </c>
      <c r="K330" s="263" t="str">
        <f t="shared" si="12"/>
        <v>İzmir-2013-14 Öğretim Yılı Okullararası Puanlı  Atletizm Türkiye Birinciliği Yarışmaları</v>
      </c>
      <c r="L330" s="141" t="str">
        <f>Disk!J$4</f>
        <v>31 Mayıs 2014 16.00</v>
      </c>
      <c r="M330" s="141" t="s">
        <v>521</v>
      </c>
    </row>
    <row r="331" spans="1:13" s="264" customFormat="1" ht="26.25" customHeight="1">
      <c r="A331" s="135">
        <v>599</v>
      </c>
      <c r="B331" s="265" t="s">
        <v>386</v>
      </c>
      <c r="C331" s="267">
        <f>Disk!D17</f>
        <v>37036</v>
      </c>
      <c r="D331" s="269" t="str">
        <f>Disk!E17</f>
        <v>CEREN ŞAHİN</v>
      </c>
      <c r="E331" s="269" t="str">
        <f>Disk!F17</f>
        <v>MERSİN- SİLİFKE ATATÜRK ORTA OKULU</v>
      </c>
      <c r="F331" s="270">
        <f>Disk!K17</f>
        <v>2401</v>
      </c>
      <c r="G331" s="268">
        <f>Disk!A17</f>
        <v>10</v>
      </c>
      <c r="H331" s="143" t="s">
        <v>386</v>
      </c>
      <c r="I331" s="275">
        <f>Disk!G$4</f>
        <v>0</v>
      </c>
      <c r="J331" s="137" t="str">
        <f>'YARIŞMA BİLGİLERİ'!$F$21</f>
        <v>Yıldız Kızlar</v>
      </c>
      <c r="K331" s="263" t="str">
        <f t="shared" si="12"/>
        <v>İzmir-2013-14 Öğretim Yılı Okullararası Puanlı  Atletizm Türkiye Birinciliği Yarışmaları</v>
      </c>
      <c r="L331" s="141" t="str">
        <f>Disk!J$4</f>
        <v>31 Mayıs 2014 16.00</v>
      </c>
      <c r="M331" s="141" t="s">
        <v>521</v>
      </c>
    </row>
    <row r="332" spans="1:13" s="264" customFormat="1" ht="26.25" customHeight="1">
      <c r="A332" s="135">
        <v>600</v>
      </c>
      <c r="B332" s="265" t="s">
        <v>386</v>
      </c>
      <c r="C332" s="267">
        <f>Disk!D18</f>
        <v>36662</v>
      </c>
      <c r="D332" s="269" t="str">
        <f>Disk!E18</f>
        <v>BETÜL UZUN</v>
      </c>
      <c r="E332" s="269" t="str">
        <f>Disk!F18</f>
        <v>ÇANKIRI-İSMET İNÖNÜ O.O.</v>
      </c>
      <c r="F332" s="270">
        <f>Disk!K18</f>
        <v>2299</v>
      </c>
      <c r="G332" s="268">
        <f>Disk!A18</f>
        <v>11</v>
      </c>
      <c r="H332" s="143" t="s">
        <v>386</v>
      </c>
      <c r="I332" s="275">
        <f>Disk!G$4</f>
        <v>0</v>
      </c>
      <c r="J332" s="137" t="str">
        <f>'YARIŞMA BİLGİLERİ'!$F$21</f>
        <v>Yıldız Kızlar</v>
      </c>
      <c r="K332" s="263" t="str">
        <f t="shared" si="12"/>
        <v>İzmir-2013-14 Öğretim Yılı Okullararası Puanlı  Atletizm Türkiye Birinciliği Yarışmaları</v>
      </c>
      <c r="L332" s="141" t="str">
        <f>Disk!J$4</f>
        <v>31 Mayıs 2014 16.00</v>
      </c>
      <c r="M332" s="141" t="s">
        <v>521</v>
      </c>
    </row>
    <row r="333" spans="1:13" s="264" customFormat="1" ht="26.25" customHeight="1">
      <c r="A333" s="135">
        <v>601</v>
      </c>
      <c r="B333" s="265" t="s">
        <v>386</v>
      </c>
      <c r="C333" s="267">
        <f>Disk!D19</f>
        <v>36635</v>
      </c>
      <c r="D333" s="269" t="str">
        <f>Disk!E19</f>
        <v>Esra ABANOZ</v>
      </c>
      <c r="E333" s="269" t="str">
        <f>Disk!F19</f>
        <v>Giresun Eynesil Şht.Şahin Abanoz Orta Okulu</v>
      </c>
      <c r="F333" s="270">
        <f>Disk!K19</f>
        <v>2255</v>
      </c>
      <c r="G333" s="268">
        <f>Disk!A19</f>
        <v>12</v>
      </c>
      <c r="H333" s="143" t="s">
        <v>386</v>
      </c>
      <c r="I333" s="275">
        <f>Disk!G$4</f>
        <v>0</v>
      </c>
      <c r="J333" s="137" t="str">
        <f>'YARIŞMA BİLGİLERİ'!$F$21</f>
        <v>Yıldız Kızlar</v>
      </c>
      <c r="K333" s="263" t="str">
        <f t="shared" si="12"/>
        <v>İzmir-2013-14 Öğretim Yılı Okullararası Puanlı  Atletizm Türkiye Birinciliği Yarışmaları</v>
      </c>
      <c r="L333" s="141" t="str">
        <f>Disk!J$4</f>
        <v>31 Mayıs 2014 16.00</v>
      </c>
      <c r="M333" s="141" t="s">
        <v>521</v>
      </c>
    </row>
    <row r="334" spans="1:13" s="264" customFormat="1" ht="26.25" customHeight="1">
      <c r="A334" s="135">
        <v>602</v>
      </c>
      <c r="B334" s="265" t="s">
        <v>386</v>
      </c>
      <c r="C334" s="267">
        <f>Disk!D20</f>
        <v>36826</v>
      </c>
      <c r="D334" s="269" t="str">
        <f>Disk!E20</f>
        <v>BETÜL EKİCİ</v>
      </c>
      <c r="E334" s="269" t="str">
        <f>Disk!F20</f>
        <v>SİVAS-YILDIZELİ ATATÜRK ORTAOKULU</v>
      </c>
      <c r="F334" s="270">
        <f>Disk!K20</f>
        <v>2233</v>
      </c>
      <c r="G334" s="268">
        <f>Disk!A20</f>
        <v>13</v>
      </c>
      <c r="H334" s="143" t="s">
        <v>386</v>
      </c>
      <c r="I334" s="275">
        <f>Disk!G$4</f>
        <v>0</v>
      </c>
      <c r="J334" s="137" t="str">
        <f>'YARIŞMA BİLGİLERİ'!$F$21</f>
        <v>Yıldız Kızlar</v>
      </c>
      <c r="K334" s="263" t="str">
        <f t="shared" si="12"/>
        <v>İzmir-2013-14 Öğretim Yılı Okullararası Puanlı  Atletizm Türkiye Birinciliği Yarışmaları</v>
      </c>
      <c r="L334" s="141" t="str">
        <f>Disk!J$4</f>
        <v>31 Mayıs 2014 16.00</v>
      </c>
      <c r="M334" s="141" t="s">
        <v>521</v>
      </c>
    </row>
    <row r="335" spans="1:13" s="264" customFormat="1" ht="26.25" customHeight="1">
      <c r="A335" s="135">
        <v>603</v>
      </c>
      <c r="B335" s="265" t="s">
        <v>386</v>
      </c>
      <c r="C335" s="267">
        <f>Disk!D21</f>
        <v>36526</v>
      </c>
      <c r="D335" s="269" t="str">
        <f>Disk!E21</f>
        <v>ZEYNEP PUSATLI</v>
      </c>
      <c r="E335" s="269" t="str">
        <f>Disk!F21</f>
        <v>ESKİŞEHİR-ŞEHİT ALİ GAFFAR OKKAN ORTAOKULU</v>
      </c>
      <c r="F335" s="270">
        <f>Disk!K21</f>
        <v>2190</v>
      </c>
      <c r="G335" s="268">
        <f>Disk!A21</f>
        <v>14</v>
      </c>
      <c r="H335" s="143" t="s">
        <v>386</v>
      </c>
      <c r="I335" s="275">
        <f>Disk!G$4</f>
        <v>0</v>
      </c>
      <c r="J335" s="137" t="str">
        <f>'YARIŞMA BİLGİLERİ'!$F$21</f>
        <v>Yıldız Kızlar</v>
      </c>
      <c r="K335" s="263" t="str">
        <f t="shared" si="12"/>
        <v>İzmir-2013-14 Öğretim Yılı Okullararası Puanlı  Atletizm Türkiye Birinciliği Yarışmaları</v>
      </c>
      <c r="L335" s="141" t="str">
        <f>Disk!J$4</f>
        <v>31 Mayıs 2014 16.00</v>
      </c>
      <c r="M335" s="141" t="s">
        <v>521</v>
      </c>
    </row>
    <row r="336" spans="1:13" s="264" customFormat="1" ht="26.25" customHeight="1">
      <c r="A336" s="135">
        <v>604</v>
      </c>
      <c r="B336" s="265" t="s">
        <v>386</v>
      </c>
      <c r="C336" s="267">
        <f>Disk!D22</f>
        <v>36794</v>
      </c>
      <c r="D336" s="269" t="str">
        <f>Disk!E22</f>
        <v>GÜLSEVEN KILINÇ</v>
      </c>
      <c r="E336" s="269" t="str">
        <f>Disk!F22</f>
        <v>İSTANBUL SULTANBEYLİ MEVLANA ORTA OKULU</v>
      </c>
      <c r="F336" s="270">
        <f>Disk!K22</f>
        <v>2165</v>
      </c>
      <c r="G336" s="268">
        <f>Disk!A22</f>
        <v>15</v>
      </c>
      <c r="H336" s="143" t="s">
        <v>386</v>
      </c>
      <c r="I336" s="275">
        <f>Disk!G$4</f>
        <v>0</v>
      </c>
      <c r="J336" s="137" t="str">
        <f>'YARIŞMA BİLGİLERİ'!$F$21</f>
        <v>Yıldız Kızlar</v>
      </c>
      <c r="K336" s="263" t="str">
        <f t="shared" si="12"/>
        <v>İzmir-2013-14 Öğretim Yılı Okullararası Puanlı  Atletizm Türkiye Birinciliği Yarışmaları</v>
      </c>
      <c r="L336" s="141" t="str">
        <f>Disk!J$4</f>
        <v>31 Mayıs 2014 16.00</v>
      </c>
      <c r="M336" s="141" t="s">
        <v>521</v>
      </c>
    </row>
    <row r="337" spans="1:13" s="264" customFormat="1" ht="26.25" customHeight="1">
      <c r="A337" s="135">
        <v>605</v>
      </c>
      <c r="B337" s="265" t="s">
        <v>386</v>
      </c>
      <c r="C337" s="267" t="str">
        <f>Disk!D23</f>
        <v>23,09,2000</v>
      </c>
      <c r="D337" s="269" t="str">
        <f>Disk!E23</f>
        <v>DENİZ ZEYNEP YILMA</v>
      </c>
      <c r="E337" s="269" t="str">
        <f>Disk!F23</f>
        <v>İZMİR-KARŞIYAKA SELÇUK YAŞAR O.O.</v>
      </c>
      <c r="F337" s="270">
        <f>Disk!K23</f>
        <v>2145</v>
      </c>
      <c r="G337" s="268">
        <f>Disk!A23</f>
        <v>16</v>
      </c>
      <c r="H337" s="143" t="s">
        <v>386</v>
      </c>
      <c r="I337" s="275">
        <f>Disk!G$4</f>
        <v>0</v>
      </c>
      <c r="J337" s="137" t="str">
        <f>'YARIŞMA BİLGİLERİ'!$F$21</f>
        <v>Yıldız Kızlar</v>
      </c>
      <c r="K337" s="263" t="str">
        <f t="shared" si="12"/>
        <v>İzmir-2013-14 Öğretim Yılı Okullararası Puanlı  Atletizm Türkiye Birinciliği Yarışmaları</v>
      </c>
      <c r="L337" s="141" t="str">
        <f>Disk!J$4</f>
        <v>31 Mayıs 2014 16.00</v>
      </c>
      <c r="M337" s="141" t="s">
        <v>521</v>
      </c>
    </row>
    <row r="338" spans="1:13" s="264" customFormat="1" ht="26.25" customHeight="1">
      <c r="A338" s="135">
        <v>606</v>
      </c>
      <c r="B338" s="265" t="s">
        <v>386</v>
      </c>
      <c r="C338" s="267">
        <f>Disk!D24</f>
        <v>36541</v>
      </c>
      <c r="D338" s="269" t="str">
        <f>Disk!E24</f>
        <v>ZELAL ASLAN</v>
      </c>
      <c r="E338" s="269" t="str">
        <f>Disk!F24</f>
        <v>DİYARBAKIR YAHYA KEMAL BEYATLI İ.O</v>
      </c>
      <c r="F338" s="270">
        <f>Disk!K24</f>
        <v>1785</v>
      </c>
      <c r="G338" s="268">
        <f>Disk!A24</f>
        <v>17</v>
      </c>
      <c r="H338" s="143" t="s">
        <v>386</v>
      </c>
      <c r="I338" s="275">
        <f>Disk!G$4</f>
        <v>0</v>
      </c>
      <c r="J338" s="137" t="str">
        <f>'YARIŞMA BİLGİLERİ'!$F$21</f>
        <v>Yıldız Kızlar</v>
      </c>
      <c r="K338" s="263" t="str">
        <f t="shared" si="12"/>
        <v>İzmir-2013-14 Öğretim Yılı Okullararası Puanlı  Atletizm Türkiye Birinciliği Yarışmaları</v>
      </c>
      <c r="L338" s="141" t="str">
        <f>Disk!J$4</f>
        <v>31 Mayıs 2014 16.00</v>
      </c>
      <c r="M338" s="141" t="s">
        <v>521</v>
      </c>
    </row>
    <row r="339" spans="1:13" s="264" customFormat="1" ht="26.25" customHeight="1">
      <c r="A339" s="135">
        <v>607</v>
      </c>
      <c r="B339" s="265" t="s">
        <v>386</v>
      </c>
      <c r="C339" s="267" t="str">
        <f>Disk!D25</f>
        <v>24,04,2000</v>
      </c>
      <c r="D339" s="269" t="str">
        <f>Disk!E25</f>
        <v>CANSU YILDIRIM</v>
      </c>
      <c r="E339" s="269" t="str">
        <f>Disk!F25</f>
        <v>ELAZIĞ-MEZRE ORTAOKULU</v>
      </c>
      <c r="F339" s="270">
        <f>Disk!K25</f>
        <v>1774</v>
      </c>
      <c r="G339" s="268">
        <f>Disk!A25</f>
        <v>18</v>
      </c>
      <c r="H339" s="143" t="s">
        <v>386</v>
      </c>
      <c r="I339" s="275">
        <f>Disk!G$4</f>
        <v>0</v>
      </c>
      <c r="J339" s="137" t="str">
        <f>'YARIŞMA BİLGİLERİ'!$F$21</f>
        <v>Yıldız Kızlar</v>
      </c>
      <c r="K339" s="263" t="str">
        <f t="shared" si="12"/>
        <v>İzmir-2013-14 Öğretim Yılı Okullararası Puanlı  Atletizm Türkiye Birinciliği Yarışmaları</v>
      </c>
      <c r="L339" s="141" t="str">
        <f>Disk!J$4</f>
        <v>31 Mayıs 2014 16.00</v>
      </c>
      <c r="M339" s="141" t="s">
        <v>521</v>
      </c>
    </row>
    <row r="340" spans="1:13" s="264" customFormat="1" ht="26.25" customHeight="1">
      <c r="A340" s="135">
        <v>608</v>
      </c>
      <c r="B340" s="265" t="s">
        <v>386</v>
      </c>
      <c r="C340" s="267" t="str">
        <f>Disk!D26</f>
        <v/>
      </c>
      <c r="D340" s="269" t="str">
        <f>Disk!E26</f>
        <v/>
      </c>
      <c r="E340" s="269" t="str">
        <f>Disk!F26</f>
        <v/>
      </c>
      <c r="F340" s="270" t="str">
        <f>Disk!K26</f>
        <v/>
      </c>
      <c r="G340" s="268">
        <f>Disk!A26</f>
        <v>0</v>
      </c>
      <c r="H340" s="143" t="s">
        <v>386</v>
      </c>
      <c r="I340" s="275">
        <f>Disk!G$4</f>
        <v>0</v>
      </c>
      <c r="J340" s="137" t="str">
        <f>'YARIŞMA BİLGİLERİ'!$F$21</f>
        <v>Yıldız Kızlar</v>
      </c>
      <c r="K340" s="263" t="str">
        <f t="shared" si="12"/>
        <v>İzmir-2013-14 Öğretim Yılı Okullararası Puanlı  Atletizm Türkiye Birinciliği Yarışmaları</v>
      </c>
      <c r="L340" s="141" t="str">
        <f>Disk!J$4</f>
        <v>31 Mayıs 2014 16.00</v>
      </c>
      <c r="M340" s="141" t="s">
        <v>521</v>
      </c>
    </row>
    <row r="341" spans="1:13" s="264" customFormat="1" ht="26.25" customHeight="1">
      <c r="A341" s="135">
        <v>609</v>
      </c>
      <c r="B341" s="265" t="s">
        <v>386</v>
      </c>
      <c r="C341" s="267" t="str">
        <f>Disk!D27</f>
        <v/>
      </c>
      <c r="D341" s="269" t="str">
        <f>Disk!E27</f>
        <v/>
      </c>
      <c r="E341" s="269" t="str">
        <f>Disk!F27</f>
        <v/>
      </c>
      <c r="F341" s="270" t="str">
        <f>Disk!K27</f>
        <v/>
      </c>
      <c r="G341" s="268">
        <f>Disk!A27</f>
        <v>0</v>
      </c>
      <c r="H341" s="143" t="s">
        <v>386</v>
      </c>
      <c r="I341" s="275">
        <f>Disk!G$4</f>
        <v>0</v>
      </c>
      <c r="J341" s="137" t="str">
        <f>'YARIŞMA BİLGİLERİ'!$F$21</f>
        <v>Yıldız Kızlar</v>
      </c>
      <c r="K341" s="263" t="str">
        <f t="shared" si="12"/>
        <v>İzmir-2013-14 Öğretim Yılı Okullararası Puanlı  Atletizm Türkiye Birinciliği Yarışmaları</v>
      </c>
      <c r="L341" s="141" t="str">
        <f>Disk!J$4</f>
        <v>31 Mayıs 2014 16.00</v>
      </c>
      <c r="M341" s="141" t="s">
        <v>521</v>
      </c>
    </row>
    <row r="342" spans="1:13" s="264" customFormat="1" ht="26.25" customHeight="1">
      <c r="A342" s="135">
        <v>610</v>
      </c>
      <c r="B342" s="265" t="s">
        <v>386</v>
      </c>
      <c r="C342" s="267" t="str">
        <f>Disk!D28</f>
        <v/>
      </c>
      <c r="D342" s="269" t="str">
        <f>Disk!E28</f>
        <v/>
      </c>
      <c r="E342" s="269" t="str">
        <f>Disk!F28</f>
        <v/>
      </c>
      <c r="F342" s="270" t="str">
        <f>Disk!K28</f>
        <v/>
      </c>
      <c r="G342" s="268">
        <f>Disk!A28</f>
        <v>0</v>
      </c>
      <c r="H342" s="143" t="s">
        <v>386</v>
      </c>
      <c r="I342" s="275">
        <f>Disk!G$4</f>
        <v>0</v>
      </c>
      <c r="J342" s="137" t="str">
        <f>'YARIŞMA BİLGİLERİ'!$F$21</f>
        <v>Yıldız Kızlar</v>
      </c>
      <c r="K342" s="263" t="str">
        <f t="shared" si="12"/>
        <v>İzmir-2013-14 Öğretim Yılı Okullararası Puanlı  Atletizm Türkiye Birinciliği Yarışmaları</v>
      </c>
      <c r="L342" s="141" t="str">
        <f>Disk!J$4</f>
        <v>31 Mayıs 2014 16.00</v>
      </c>
      <c r="M342" s="141" t="s">
        <v>521</v>
      </c>
    </row>
    <row r="343" spans="1:13" s="264" customFormat="1" ht="26.25" customHeight="1">
      <c r="A343" s="135">
        <v>611</v>
      </c>
      <c r="B343" s="265" t="s">
        <v>386</v>
      </c>
      <c r="C343" s="267" t="str">
        <f>Disk!D29</f>
        <v/>
      </c>
      <c r="D343" s="269" t="str">
        <f>Disk!E29</f>
        <v/>
      </c>
      <c r="E343" s="269" t="str">
        <f>Disk!F29</f>
        <v/>
      </c>
      <c r="F343" s="270" t="str">
        <f>Disk!K29</f>
        <v/>
      </c>
      <c r="G343" s="268">
        <f>Disk!A29</f>
        <v>0</v>
      </c>
      <c r="H343" s="143" t="s">
        <v>386</v>
      </c>
      <c r="I343" s="275">
        <f>Disk!G$4</f>
        <v>0</v>
      </c>
      <c r="J343" s="137" t="str">
        <f>'YARIŞMA BİLGİLERİ'!$F$21</f>
        <v>Yıldız Kızlar</v>
      </c>
      <c r="K343" s="263" t="str">
        <f t="shared" si="12"/>
        <v>İzmir-2013-14 Öğretim Yılı Okullararası Puanlı  Atletizm Türkiye Birinciliği Yarışmaları</v>
      </c>
      <c r="L343" s="141" t="str">
        <f>Disk!J$4</f>
        <v>31 Mayıs 2014 16.00</v>
      </c>
      <c r="M343" s="141" t="s">
        <v>521</v>
      </c>
    </row>
    <row r="344" spans="1:13" s="264" customFormat="1" ht="26.25" customHeight="1">
      <c r="A344" s="135">
        <v>612</v>
      </c>
      <c r="B344" s="265" t="s">
        <v>386</v>
      </c>
      <c r="C344" s="267" t="str">
        <f>Disk!D30</f>
        <v/>
      </c>
      <c r="D344" s="269" t="str">
        <f>Disk!E30</f>
        <v/>
      </c>
      <c r="E344" s="269" t="str">
        <f>Disk!F30</f>
        <v/>
      </c>
      <c r="F344" s="270" t="str">
        <f>Disk!K30</f>
        <v/>
      </c>
      <c r="G344" s="268">
        <f>Disk!A30</f>
        <v>0</v>
      </c>
      <c r="H344" s="143" t="s">
        <v>386</v>
      </c>
      <c r="I344" s="275">
        <f>Disk!G$4</f>
        <v>0</v>
      </c>
      <c r="J344" s="137" t="str">
        <f>'YARIŞMA BİLGİLERİ'!$F$21</f>
        <v>Yıldız Kızlar</v>
      </c>
      <c r="K344" s="263" t="str">
        <f t="shared" si="12"/>
        <v>İzmir-2013-14 Öğretim Yılı Okullararası Puanlı  Atletizm Türkiye Birinciliği Yarışmaları</v>
      </c>
      <c r="L344" s="141" t="str">
        <f>Disk!J$4</f>
        <v>31 Mayıs 2014 16.00</v>
      </c>
      <c r="M344" s="141" t="s">
        <v>521</v>
      </c>
    </row>
    <row r="345" spans="1:13" s="264" customFormat="1" ht="26.25" customHeight="1">
      <c r="A345" s="135">
        <v>613</v>
      </c>
      <c r="B345" s="265" t="s">
        <v>386</v>
      </c>
      <c r="C345" s="267" t="str">
        <f>Disk!D31</f>
        <v/>
      </c>
      <c r="D345" s="269" t="str">
        <f>Disk!E31</f>
        <v/>
      </c>
      <c r="E345" s="269" t="str">
        <f>Disk!F31</f>
        <v/>
      </c>
      <c r="F345" s="270" t="str">
        <f>Disk!K31</f>
        <v/>
      </c>
      <c r="G345" s="268">
        <f>Disk!A31</f>
        <v>0</v>
      </c>
      <c r="H345" s="143" t="s">
        <v>386</v>
      </c>
      <c r="I345" s="275">
        <f>Disk!G$4</f>
        <v>0</v>
      </c>
      <c r="J345" s="137" t="str">
        <f>'YARIŞMA BİLGİLERİ'!$F$21</f>
        <v>Yıldız Kızlar</v>
      </c>
      <c r="K345" s="263" t="str">
        <f t="shared" si="12"/>
        <v>İzmir-2013-14 Öğretim Yılı Okullararası Puanlı  Atletizm Türkiye Birinciliği Yarışmaları</v>
      </c>
      <c r="L345" s="141" t="str">
        <f>Disk!J$4</f>
        <v>31 Mayıs 2014 16.00</v>
      </c>
      <c r="M345" s="141" t="s">
        <v>521</v>
      </c>
    </row>
    <row r="346" spans="1:13" s="264" customFormat="1" ht="26.25" customHeight="1">
      <c r="A346" s="135">
        <v>614</v>
      </c>
      <c r="B346" s="265" t="s">
        <v>386</v>
      </c>
      <c r="C346" s="267" t="str">
        <f>Disk!D32</f>
        <v/>
      </c>
      <c r="D346" s="269" t="str">
        <f>Disk!E32</f>
        <v/>
      </c>
      <c r="E346" s="269" t="str">
        <f>Disk!F32</f>
        <v/>
      </c>
      <c r="F346" s="270" t="str">
        <f>Disk!K32</f>
        <v/>
      </c>
      <c r="G346" s="268">
        <f>Disk!A32</f>
        <v>0</v>
      </c>
      <c r="H346" s="143" t="s">
        <v>386</v>
      </c>
      <c r="I346" s="275">
        <f>Disk!G$4</f>
        <v>0</v>
      </c>
      <c r="J346" s="137" t="str">
        <f>'YARIŞMA BİLGİLERİ'!$F$21</f>
        <v>Yıldız Kızlar</v>
      </c>
      <c r="K346" s="273" t="str">
        <f t="shared" si="12"/>
        <v>İzmir-2013-14 Öğretim Yılı Okullararası Puanlı  Atletizm Türkiye Birinciliği Yarışmaları</v>
      </c>
      <c r="L346" s="141" t="str">
        <f>Disk!J$4</f>
        <v>31 Mayıs 2014 16.00</v>
      </c>
      <c r="M346" s="141" t="s">
        <v>521</v>
      </c>
    </row>
    <row r="347" spans="1:13" s="264" customFormat="1" ht="26.25" customHeight="1">
      <c r="A347" s="135">
        <v>615</v>
      </c>
      <c r="B347" s="265" t="s">
        <v>386</v>
      </c>
      <c r="C347" s="267" t="str">
        <f>Disk!D33</f>
        <v/>
      </c>
      <c r="D347" s="269" t="str">
        <f>Disk!E33</f>
        <v/>
      </c>
      <c r="E347" s="269" t="str">
        <f>Disk!F33</f>
        <v/>
      </c>
      <c r="F347" s="270" t="str">
        <f>Disk!K33</f>
        <v/>
      </c>
      <c r="G347" s="268">
        <f>Disk!A33</f>
        <v>0</v>
      </c>
      <c r="H347" s="143" t="s">
        <v>386</v>
      </c>
      <c r="I347" s="275">
        <f>Disk!G$4</f>
        <v>0</v>
      </c>
      <c r="J347" s="137" t="str">
        <f>'YARIŞMA BİLGİLERİ'!$F$21</f>
        <v>Yıldız Kızlar</v>
      </c>
      <c r="K347" s="273" t="str">
        <f t="shared" si="12"/>
        <v>İzmir-2013-14 Öğretim Yılı Okullararası Puanlı  Atletizm Türkiye Birinciliği Yarışmaları</v>
      </c>
      <c r="L347" s="141" t="str">
        <f>Disk!J$4</f>
        <v>31 Mayıs 2014 16.00</v>
      </c>
      <c r="M347" s="141" t="s">
        <v>521</v>
      </c>
    </row>
    <row r="348" spans="1:13" s="264" customFormat="1" ht="26.25" customHeight="1">
      <c r="A348" s="135">
        <v>616</v>
      </c>
      <c r="B348" s="265" t="s">
        <v>386</v>
      </c>
      <c r="C348" s="267" t="str">
        <f>Disk!D34</f>
        <v/>
      </c>
      <c r="D348" s="269" t="str">
        <f>Disk!E34</f>
        <v/>
      </c>
      <c r="E348" s="269" t="str">
        <f>Disk!F34</f>
        <v/>
      </c>
      <c r="F348" s="270" t="str">
        <f>Disk!K34</f>
        <v/>
      </c>
      <c r="G348" s="268">
        <f>Disk!A34</f>
        <v>0</v>
      </c>
      <c r="H348" s="143" t="s">
        <v>386</v>
      </c>
      <c r="I348" s="275">
        <f>Disk!G$4</f>
        <v>0</v>
      </c>
      <c r="J348" s="137" t="str">
        <f>'YARIŞMA BİLGİLERİ'!$F$21</f>
        <v>Yıldız Kızlar</v>
      </c>
      <c r="K348" s="263" t="str">
        <f t="shared" si="12"/>
        <v>İzmir-2013-14 Öğretim Yılı Okullararası Puanlı  Atletizm Türkiye Birinciliği Yarışmaları</v>
      </c>
      <c r="L348" s="141" t="str">
        <f>Disk!J$4</f>
        <v>31 Mayıs 2014 16.00</v>
      </c>
      <c r="M348" s="141" t="s">
        <v>521</v>
      </c>
    </row>
    <row r="349" spans="1:13" s="264" customFormat="1" ht="26.25" customHeight="1">
      <c r="A349" s="135">
        <v>617</v>
      </c>
      <c r="B349" s="265" t="s">
        <v>386</v>
      </c>
      <c r="C349" s="267" t="str">
        <f>Disk!D35</f>
        <v/>
      </c>
      <c r="D349" s="269" t="str">
        <f>Disk!E35</f>
        <v/>
      </c>
      <c r="E349" s="269" t="str">
        <f>Disk!F35</f>
        <v/>
      </c>
      <c r="F349" s="270" t="str">
        <f>Disk!K35</f>
        <v/>
      </c>
      <c r="G349" s="268">
        <f>Disk!A35</f>
        <v>0</v>
      </c>
      <c r="H349" s="143" t="s">
        <v>386</v>
      </c>
      <c r="I349" s="275">
        <f>Disk!G$4</f>
        <v>0</v>
      </c>
      <c r="J349" s="137" t="str">
        <f>'YARIŞMA BİLGİLERİ'!$F$21</f>
        <v>Yıldız Kızlar</v>
      </c>
      <c r="K349" s="263" t="str">
        <f t="shared" si="12"/>
        <v>İzmir-2013-14 Öğretim Yılı Okullararası Puanlı  Atletizm Türkiye Birinciliği Yarışmaları</v>
      </c>
      <c r="L349" s="141" t="str">
        <f>Disk!J$4</f>
        <v>31 Mayıs 2014 16.00</v>
      </c>
      <c r="M349" s="141" t="s">
        <v>521</v>
      </c>
    </row>
    <row r="350" spans="1:13" s="264" customFormat="1" ht="26.25" customHeight="1">
      <c r="A350" s="135">
        <v>618</v>
      </c>
      <c r="B350" s="265" t="s">
        <v>386</v>
      </c>
      <c r="C350" s="267" t="str">
        <f>Disk!D36</f>
        <v/>
      </c>
      <c r="D350" s="269" t="str">
        <f>Disk!E36</f>
        <v/>
      </c>
      <c r="E350" s="269" t="str">
        <f>Disk!F36</f>
        <v/>
      </c>
      <c r="F350" s="270" t="str">
        <f>Disk!K36</f>
        <v/>
      </c>
      <c r="G350" s="268">
        <f>Disk!A36</f>
        <v>0</v>
      </c>
      <c r="H350" s="143" t="s">
        <v>386</v>
      </c>
      <c r="I350" s="275">
        <f>Disk!G$4</f>
        <v>0</v>
      </c>
      <c r="J350" s="137" t="str">
        <f>'YARIŞMA BİLGİLERİ'!$F$21</f>
        <v>Yıldız Kızlar</v>
      </c>
      <c r="K350" s="263" t="str">
        <f t="shared" si="12"/>
        <v>İzmir-2013-14 Öğretim Yılı Okullararası Puanlı  Atletizm Türkiye Birinciliği Yarışmaları</v>
      </c>
      <c r="L350" s="141" t="str">
        <f>Disk!J$4</f>
        <v>31 Mayıs 2014 16.00</v>
      </c>
      <c r="M350" s="141" t="s">
        <v>521</v>
      </c>
    </row>
    <row r="351" spans="1:13" s="264" customFormat="1" ht="26.25" customHeight="1">
      <c r="A351" s="135">
        <v>619</v>
      </c>
      <c r="B351" s="265" t="s">
        <v>386</v>
      </c>
      <c r="C351" s="267" t="str">
        <f>Disk!D37</f>
        <v/>
      </c>
      <c r="D351" s="269" t="str">
        <f>Disk!E37</f>
        <v/>
      </c>
      <c r="E351" s="269" t="str">
        <f>Disk!F37</f>
        <v/>
      </c>
      <c r="F351" s="270" t="str">
        <f>Disk!K37</f>
        <v/>
      </c>
      <c r="G351" s="268">
        <f>Disk!A37</f>
        <v>0</v>
      </c>
      <c r="H351" s="143" t="s">
        <v>386</v>
      </c>
      <c r="I351" s="275">
        <f>Disk!G$4</f>
        <v>0</v>
      </c>
      <c r="J351" s="137" t="str">
        <f>'YARIŞMA BİLGİLERİ'!$F$21</f>
        <v>Yıldız Kızlar</v>
      </c>
      <c r="K351" s="263" t="str">
        <f t="shared" si="12"/>
        <v>İzmir-2013-14 Öğretim Yılı Okullararası Puanlı  Atletizm Türkiye Birinciliği Yarışmaları</v>
      </c>
      <c r="L351" s="141" t="str">
        <f>Disk!J$4</f>
        <v>31 Mayıs 2014 16.00</v>
      </c>
      <c r="M351" s="141" t="s">
        <v>521</v>
      </c>
    </row>
    <row r="352" spans="1:13" s="264" customFormat="1" ht="26.25" customHeight="1">
      <c r="A352" s="135">
        <v>620</v>
      </c>
      <c r="B352" s="265" t="s">
        <v>386</v>
      </c>
      <c r="C352" s="267" t="str">
        <f>Disk!D38</f>
        <v/>
      </c>
      <c r="D352" s="269" t="str">
        <f>Disk!E38</f>
        <v/>
      </c>
      <c r="E352" s="269" t="str">
        <f>Disk!F38</f>
        <v/>
      </c>
      <c r="F352" s="270" t="str">
        <f>Disk!K38</f>
        <v/>
      </c>
      <c r="G352" s="268">
        <f>Disk!A38</f>
        <v>31</v>
      </c>
      <c r="H352" s="143" t="s">
        <v>386</v>
      </c>
      <c r="I352" s="275">
        <f>Disk!G$4</f>
        <v>0</v>
      </c>
      <c r="J352" s="137" t="str">
        <f>'YARIŞMA BİLGİLERİ'!$F$21</f>
        <v>Yıldız Kızlar</v>
      </c>
      <c r="K352" s="263" t="str">
        <f t="shared" si="12"/>
        <v>İzmir-2013-14 Öğretim Yılı Okullararası Puanlı  Atletizm Türkiye Birinciliği Yarışmaları</v>
      </c>
      <c r="L352" s="141" t="str">
        <f>Disk!J$4</f>
        <v>31 Mayıs 2014 16.00</v>
      </c>
      <c r="M352" s="141" t="s">
        <v>521</v>
      </c>
    </row>
    <row r="353" spans="1:13" s="264" customFormat="1" ht="26.25" customHeight="1">
      <c r="A353" s="135">
        <v>621</v>
      </c>
      <c r="B353" s="265" t="s">
        <v>386</v>
      </c>
      <c r="C353" s="267" t="str">
        <f>Disk!D39</f>
        <v/>
      </c>
      <c r="D353" s="269" t="str">
        <f>Disk!E39</f>
        <v/>
      </c>
      <c r="E353" s="269" t="str">
        <f>Disk!F39</f>
        <v/>
      </c>
      <c r="F353" s="270" t="str">
        <f>Disk!K39</f>
        <v/>
      </c>
      <c r="G353" s="268">
        <f>Disk!A39</f>
        <v>32</v>
      </c>
      <c r="H353" s="143" t="s">
        <v>386</v>
      </c>
      <c r="I353" s="275">
        <f>Disk!G$4</f>
        <v>0</v>
      </c>
      <c r="J353" s="137" t="str">
        <f>'YARIŞMA BİLGİLERİ'!$F$21</f>
        <v>Yıldız Kızlar</v>
      </c>
      <c r="K353" s="263" t="str">
        <f t="shared" si="12"/>
        <v>İzmir-2013-14 Öğretim Yılı Okullararası Puanlı  Atletizm Türkiye Birinciliği Yarışmaları</v>
      </c>
      <c r="L353" s="141" t="str">
        <f>Disk!J$4</f>
        <v>31 Mayıs 2014 16.00</v>
      </c>
      <c r="M353" s="141" t="s">
        <v>521</v>
      </c>
    </row>
    <row r="354" spans="1:13" s="264" customFormat="1" ht="26.25" customHeight="1">
      <c r="A354" s="135">
        <v>622</v>
      </c>
      <c r="B354" s="265" t="s">
        <v>386</v>
      </c>
      <c r="C354" s="267" t="str">
        <f>Disk!D40</f>
        <v/>
      </c>
      <c r="D354" s="269" t="str">
        <f>Disk!E40</f>
        <v/>
      </c>
      <c r="E354" s="269" t="str">
        <f>Disk!F40</f>
        <v/>
      </c>
      <c r="F354" s="270" t="str">
        <f>Disk!K40</f>
        <v/>
      </c>
      <c r="G354" s="268">
        <f>Disk!A40</f>
        <v>33</v>
      </c>
      <c r="H354" s="143" t="s">
        <v>386</v>
      </c>
      <c r="I354" s="275">
        <f>Disk!G$4</f>
        <v>0</v>
      </c>
      <c r="J354" s="137" t="str">
        <f>'YARIŞMA BİLGİLERİ'!$F$21</f>
        <v>Yıldız Kızlar</v>
      </c>
      <c r="K354" s="263" t="str">
        <f t="shared" si="12"/>
        <v>İzmir-2013-14 Öğretim Yılı Okullararası Puanlı  Atletizm Türkiye Birinciliği Yarışmaları</v>
      </c>
      <c r="L354" s="141" t="str">
        <f>Disk!J$4</f>
        <v>31 Mayıs 2014 16.00</v>
      </c>
      <c r="M354" s="141" t="s">
        <v>521</v>
      </c>
    </row>
    <row r="355" spans="1:13" s="264" customFormat="1" ht="26.25" customHeight="1">
      <c r="A355" s="135">
        <v>623</v>
      </c>
      <c r="B355" s="265" t="s">
        <v>386</v>
      </c>
      <c r="C355" s="267" t="str">
        <f>Disk!D41</f>
        <v/>
      </c>
      <c r="D355" s="269" t="str">
        <f>Disk!E41</f>
        <v/>
      </c>
      <c r="E355" s="269" t="str">
        <f>Disk!F41</f>
        <v/>
      </c>
      <c r="F355" s="270" t="str">
        <f>Disk!K41</f>
        <v/>
      </c>
      <c r="G355" s="268">
        <f>Disk!A41</f>
        <v>34</v>
      </c>
      <c r="H355" s="143" t="s">
        <v>386</v>
      </c>
      <c r="I355" s="275">
        <f>Disk!G$4</f>
        <v>0</v>
      </c>
      <c r="J355" s="137" t="str">
        <f>'YARIŞMA BİLGİLERİ'!$F$21</f>
        <v>Yıldız Kızlar</v>
      </c>
      <c r="K355" s="263" t="str">
        <f t="shared" si="12"/>
        <v>İzmir-2013-14 Öğretim Yılı Okullararası Puanlı  Atletizm Türkiye Birinciliği Yarışmaları</v>
      </c>
      <c r="L355" s="141" t="str">
        <f>Disk!J$4</f>
        <v>31 Mayıs 2014 16.00</v>
      </c>
      <c r="M355" s="141" t="s">
        <v>521</v>
      </c>
    </row>
    <row r="356" spans="1:13" s="264" customFormat="1" ht="26.25" customHeight="1">
      <c r="A356" s="135">
        <v>624</v>
      </c>
      <c r="B356" s="265" t="s">
        <v>386</v>
      </c>
      <c r="C356" s="267" t="str">
        <f>Disk!D42</f>
        <v/>
      </c>
      <c r="D356" s="269" t="str">
        <f>Disk!E42</f>
        <v/>
      </c>
      <c r="E356" s="269" t="str">
        <f>Disk!F42</f>
        <v/>
      </c>
      <c r="F356" s="270" t="str">
        <f>Disk!K42</f>
        <v/>
      </c>
      <c r="G356" s="268">
        <f>Disk!A42</f>
        <v>35</v>
      </c>
      <c r="H356" s="143" t="s">
        <v>386</v>
      </c>
      <c r="I356" s="275">
        <f>Disk!G$4</f>
        <v>0</v>
      </c>
      <c r="J356" s="137" t="str">
        <f>'YARIŞMA BİLGİLERİ'!$F$21</f>
        <v>Yıldız Kızlar</v>
      </c>
      <c r="K356" s="263" t="str">
        <f t="shared" si="12"/>
        <v>İzmir-2013-14 Öğretim Yılı Okullararası Puanlı  Atletizm Türkiye Birinciliği Yarışmaları</v>
      </c>
      <c r="L356" s="141" t="str">
        <f>Disk!J$4</f>
        <v>31 Mayıs 2014 16.00</v>
      </c>
      <c r="M356" s="141" t="s">
        <v>521</v>
      </c>
    </row>
    <row r="357" spans="1:13" s="264" customFormat="1" ht="26.25" customHeight="1">
      <c r="A357" s="135">
        <v>625</v>
      </c>
      <c r="B357" s="265" t="s">
        <v>386</v>
      </c>
      <c r="C357" s="267" t="str">
        <f>Disk!D43</f>
        <v/>
      </c>
      <c r="D357" s="269" t="str">
        <f>Disk!E43</f>
        <v/>
      </c>
      <c r="E357" s="269" t="str">
        <f>Disk!F43</f>
        <v/>
      </c>
      <c r="F357" s="270" t="str">
        <f>Disk!K43</f>
        <v/>
      </c>
      <c r="G357" s="268">
        <f>Disk!A43</f>
        <v>36</v>
      </c>
      <c r="H357" s="143" t="s">
        <v>386</v>
      </c>
      <c r="I357" s="275">
        <f>Disk!G$4</f>
        <v>0</v>
      </c>
      <c r="J357" s="137" t="str">
        <f>'YARIŞMA BİLGİLERİ'!$F$21</f>
        <v>Yıldız Kızlar</v>
      </c>
      <c r="K357" s="263" t="str">
        <f t="shared" si="12"/>
        <v>İzmir-2013-14 Öğretim Yılı Okullararası Puanlı  Atletizm Türkiye Birinciliği Yarışmaları</v>
      </c>
      <c r="L357" s="141" t="str">
        <f>Disk!J$4</f>
        <v>31 Mayıs 2014 16.00</v>
      </c>
      <c r="M357" s="141" t="s">
        <v>521</v>
      </c>
    </row>
    <row r="358" spans="1:13" s="264" customFormat="1" ht="26.25" customHeight="1">
      <c r="A358" s="135">
        <v>626</v>
      </c>
      <c r="B358" s="265" t="s">
        <v>386</v>
      </c>
      <c r="C358" s="267" t="str">
        <f>Disk!D44</f>
        <v/>
      </c>
      <c r="D358" s="269" t="str">
        <f>Disk!E44</f>
        <v/>
      </c>
      <c r="E358" s="269" t="str">
        <f>Disk!F44</f>
        <v/>
      </c>
      <c r="F358" s="270" t="str">
        <f>Disk!K44</f>
        <v/>
      </c>
      <c r="G358" s="268">
        <f>Disk!A44</f>
        <v>37</v>
      </c>
      <c r="H358" s="143" t="s">
        <v>386</v>
      </c>
      <c r="I358" s="275">
        <f>Disk!G$4</f>
        <v>0</v>
      </c>
      <c r="J358" s="137" t="str">
        <f>'YARIŞMA BİLGİLERİ'!$F$21</f>
        <v>Yıldız Kızlar</v>
      </c>
      <c r="K358" s="263" t="str">
        <f t="shared" si="12"/>
        <v>İzmir-2013-14 Öğretim Yılı Okullararası Puanlı  Atletizm Türkiye Birinciliği Yarışmaları</v>
      </c>
      <c r="L358" s="141" t="str">
        <f>Disk!J$4</f>
        <v>31 Mayıs 2014 16.00</v>
      </c>
      <c r="M358" s="141" t="s">
        <v>521</v>
      </c>
    </row>
    <row r="359" spans="1:13" s="264" customFormat="1" ht="26.25" customHeight="1">
      <c r="A359" s="135">
        <v>627</v>
      </c>
      <c r="B359" s="265" t="s">
        <v>386</v>
      </c>
      <c r="C359" s="267" t="str">
        <f>Disk!D45</f>
        <v/>
      </c>
      <c r="D359" s="269" t="str">
        <f>Disk!E45</f>
        <v/>
      </c>
      <c r="E359" s="269" t="str">
        <f>Disk!F45</f>
        <v/>
      </c>
      <c r="F359" s="270" t="str">
        <f>Disk!K45</f>
        <v/>
      </c>
      <c r="G359" s="268">
        <f>Disk!A45</f>
        <v>38</v>
      </c>
      <c r="H359" s="143" t="s">
        <v>386</v>
      </c>
      <c r="I359" s="275">
        <f>Disk!G$4</f>
        <v>0</v>
      </c>
      <c r="J359" s="137" t="str">
        <f>'YARIŞMA BİLGİLERİ'!$F$21</f>
        <v>Yıldız Kızlar</v>
      </c>
      <c r="K359" s="263" t="str">
        <f t="shared" si="12"/>
        <v>İzmir-2013-14 Öğretim Yılı Okullararası Puanlı  Atletizm Türkiye Birinciliği Yarışmaları</v>
      </c>
      <c r="L359" s="141" t="str">
        <f>Disk!J$4</f>
        <v>31 Mayıs 2014 16.00</v>
      </c>
      <c r="M359" s="141" t="s">
        <v>521</v>
      </c>
    </row>
    <row r="360" spans="1:13" s="264" customFormat="1" ht="26.25" customHeight="1">
      <c r="A360" s="135">
        <v>628</v>
      </c>
      <c r="B360" s="265" t="s">
        <v>386</v>
      </c>
      <c r="C360" s="267" t="str">
        <f>Disk!D46</f>
        <v/>
      </c>
      <c r="D360" s="269" t="str">
        <f>Disk!E46</f>
        <v/>
      </c>
      <c r="E360" s="269" t="str">
        <f>Disk!F46</f>
        <v/>
      </c>
      <c r="F360" s="270" t="str">
        <f>Disk!K46</f>
        <v/>
      </c>
      <c r="G360" s="268">
        <f>Disk!A46</f>
        <v>39</v>
      </c>
      <c r="H360" s="143" t="s">
        <v>386</v>
      </c>
      <c r="I360" s="275">
        <f>Disk!G$4</f>
        <v>0</v>
      </c>
      <c r="J360" s="137" t="str">
        <f>'YARIŞMA BİLGİLERİ'!$F$21</f>
        <v>Yıldız Kızlar</v>
      </c>
      <c r="K360" s="263" t="str">
        <f t="shared" si="12"/>
        <v>İzmir-2013-14 Öğretim Yılı Okullararası Puanlı  Atletizm Türkiye Birinciliği Yarışmaları</v>
      </c>
      <c r="L360" s="141" t="str">
        <f>Disk!J$4</f>
        <v>31 Mayıs 2014 16.00</v>
      </c>
      <c r="M360" s="141" t="s">
        <v>521</v>
      </c>
    </row>
    <row r="361" spans="1:13" s="264" customFormat="1" ht="26.25" customHeight="1">
      <c r="A361" s="135">
        <v>629</v>
      </c>
      <c r="B361" s="265" t="s">
        <v>386</v>
      </c>
      <c r="C361" s="267" t="str">
        <f>Disk!D47</f>
        <v/>
      </c>
      <c r="D361" s="269" t="str">
        <f>Disk!E47</f>
        <v/>
      </c>
      <c r="E361" s="269" t="str">
        <f>Disk!F47</f>
        <v/>
      </c>
      <c r="F361" s="270" t="str">
        <f>Disk!K47</f>
        <v/>
      </c>
      <c r="G361" s="268">
        <f>Disk!A47</f>
        <v>40</v>
      </c>
      <c r="H361" s="143" t="s">
        <v>386</v>
      </c>
      <c r="I361" s="275">
        <f>Disk!G$4</f>
        <v>0</v>
      </c>
      <c r="J361" s="137" t="str">
        <f>'YARIŞMA BİLGİLERİ'!$F$21</f>
        <v>Yıldız Kızlar</v>
      </c>
      <c r="K361" s="263" t="str">
        <f t="shared" si="12"/>
        <v>İzmir-2013-14 Öğretim Yılı Okullararası Puanlı  Atletizm Türkiye Birinciliği Yarışmaları</v>
      </c>
      <c r="L361" s="141" t="str">
        <f>Disk!J$4</f>
        <v>31 Mayıs 2014 16.00</v>
      </c>
      <c r="M361" s="141" t="s">
        <v>521</v>
      </c>
    </row>
    <row r="362" spans="1:13" s="264" customFormat="1" ht="26.25" customHeight="1">
      <c r="A362" s="135">
        <v>635</v>
      </c>
      <c r="B362" s="265" t="s">
        <v>387</v>
      </c>
      <c r="C362" s="267">
        <f>Cirit!D8</f>
        <v>36916</v>
      </c>
      <c r="D362" s="269" t="str">
        <f>Cirit!E8</f>
        <v>MÜNEVVER HANCI (F)</v>
      </c>
      <c r="E362" s="269" t="str">
        <f>Cirit!F8</f>
        <v>ŞEHİTLER ORTAOKULU</v>
      </c>
      <c r="F362" s="270">
        <f>Cirit!K8</f>
        <v>3971</v>
      </c>
      <c r="G362" s="268">
        <f>Cirit!A8</f>
        <v>1</v>
      </c>
      <c r="H362" s="143" t="s">
        <v>387</v>
      </c>
      <c r="I362" s="275">
        <f>Cirit!G$4</f>
        <v>0</v>
      </c>
      <c r="J362" s="137" t="str">
        <f>'YARIŞMA BİLGİLERİ'!$F$21</f>
        <v>Yıldız Kızlar</v>
      </c>
      <c r="K362" s="263" t="str">
        <f t="shared" si="12"/>
        <v>İzmir-2013-14 Öğretim Yılı Okullararası Puanlı  Atletizm Türkiye Birinciliği Yarışmaları</v>
      </c>
      <c r="L362" s="141" t="str">
        <f>Cirit!J$4</f>
        <v>1 Haziran 2014 11.00</v>
      </c>
      <c r="M362" s="141" t="s">
        <v>521</v>
      </c>
    </row>
    <row r="363" spans="1:13" s="264" customFormat="1" ht="26.25" customHeight="1">
      <c r="A363" s="135">
        <v>636</v>
      </c>
      <c r="B363" s="265" t="s">
        <v>387</v>
      </c>
      <c r="C363" s="267">
        <f>Cirit!D9</f>
        <v>37144</v>
      </c>
      <c r="D363" s="269" t="str">
        <f>Cirit!E9</f>
        <v>ŞÜKRAN GEZER</v>
      </c>
      <c r="E363" s="269" t="str">
        <f>Cirit!F9</f>
        <v>MERSİN- SİLİFKE ATATÜRK ORTA OKULU</v>
      </c>
      <c r="F363" s="270">
        <f>Cirit!K9</f>
        <v>3242</v>
      </c>
      <c r="G363" s="268">
        <f>Cirit!A9</f>
        <v>2</v>
      </c>
      <c r="H363" s="143" t="s">
        <v>387</v>
      </c>
      <c r="I363" s="275">
        <f>Cirit!G$4</f>
        <v>0</v>
      </c>
      <c r="J363" s="137" t="str">
        <f>'YARIŞMA BİLGİLERİ'!$F$21</f>
        <v>Yıldız Kızlar</v>
      </c>
      <c r="K363" s="263" t="str">
        <f t="shared" si="12"/>
        <v>İzmir-2013-14 Öğretim Yılı Okullararası Puanlı  Atletizm Türkiye Birinciliği Yarışmaları</v>
      </c>
      <c r="L363" s="141" t="str">
        <f>Cirit!J$4</f>
        <v>1 Haziran 2014 11.00</v>
      </c>
      <c r="M363" s="141" t="s">
        <v>521</v>
      </c>
    </row>
    <row r="364" spans="1:13" s="264" customFormat="1" ht="26.25" customHeight="1">
      <c r="A364" s="135">
        <v>637</v>
      </c>
      <c r="B364" s="265" t="s">
        <v>387</v>
      </c>
      <c r="C364" s="267">
        <f>Cirit!D10</f>
        <v>36718</v>
      </c>
      <c r="D364" s="269" t="str">
        <f>Cirit!E10</f>
        <v>HÜMEYRA PEKTAŞ (F)</v>
      </c>
      <c r="E364" s="269" t="str">
        <f>Cirit!F10</f>
        <v>BEŞİRLİ İMKB ORTAOKULU</v>
      </c>
      <c r="F364" s="270">
        <f>Cirit!K10</f>
        <v>3199</v>
      </c>
      <c r="G364" s="268">
        <f>Cirit!A10</f>
        <v>3</v>
      </c>
      <c r="H364" s="143" t="s">
        <v>387</v>
      </c>
      <c r="I364" s="275">
        <f>Cirit!G$4</f>
        <v>0</v>
      </c>
      <c r="J364" s="137" t="str">
        <f>'YARIŞMA BİLGİLERİ'!$F$21</f>
        <v>Yıldız Kızlar</v>
      </c>
      <c r="K364" s="263" t="str">
        <f t="shared" si="12"/>
        <v>İzmir-2013-14 Öğretim Yılı Okullararası Puanlı  Atletizm Türkiye Birinciliği Yarışmaları</v>
      </c>
      <c r="L364" s="141" t="str">
        <f>Cirit!J$4</f>
        <v>1 Haziran 2014 11.00</v>
      </c>
      <c r="M364" s="141" t="s">
        <v>521</v>
      </c>
    </row>
    <row r="365" spans="1:13" s="264" customFormat="1" ht="26.25" customHeight="1">
      <c r="A365" s="135">
        <v>638</v>
      </c>
      <c r="B365" s="265" t="s">
        <v>387</v>
      </c>
      <c r="C365" s="267" t="str">
        <f>Cirit!D11</f>
        <v>16.03.2000-</v>
      </c>
      <c r="D365" s="269" t="str">
        <f>Cirit!E11</f>
        <v>BUSE ÖZEL</v>
      </c>
      <c r="E365" s="269" t="str">
        <f>Cirit!F11</f>
        <v>BALIKESİR ERDEK 18 EYLÜL ORTAOKULU</v>
      </c>
      <c r="F365" s="270">
        <f>Cirit!K11</f>
        <v>3032</v>
      </c>
      <c r="G365" s="268">
        <f>Cirit!A11</f>
        <v>4</v>
      </c>
      <c r="H365" s="143" t="s">
        <v>387</v>
      </c>
      <c r="I365" s="275">
        <f>Cirit!G$4</f>
        <v>0</v>
      </c>
      <c r="J365" s="137" t="str">
        <f>'YARIŞMA BİLGİLERİ'!$F$21</f>
        <v>Yıldız Kızlar</v>
      </c>
      <c r="K365" s="263" t="str">
        <f t="shared" si="12"/>
        <v>İzmir-2013-14 Öğretim Yılı Okullararası Puanlı  Atletizm Türkiye Birinciliği Yarışmaları</v>
      </c>
      <c r="L365" s="141" t="str">
        <f>Cirit!J$4</f>
        <v>1 Haziran 2014 11.00</v>
      </c>
      <c r="M365" s="141" t="s">
        <v>521</v>
      </c>
    </row>
    <row r="366" spans="1:13" s="264" customFormat="1" ht="26.25" customHeight="1">
      <c r="A366" s="135">
        <v>639</v>
      </c>
      <c r="B366" s="265" t="s">
        <v>387</v>
      </c>
      <c r="C366" s="267" t="str">
        <f>Cirit!D12</f>
        <v>-</v>
      </c>
      <c r="D366" s="269" t="str">
        <f>Cirit!E12</f>
        <v>SERPİL ÇELİK (F)</v>
      </c>
      <c r="E366" s="269" t="str">
        <f>Cirit!F12</f>
        <v>GAZİ GÜNDÜZALP ORTAOKULU</v>
      </c>
      <c r="F366" s="270">
        <f>Cirit!K12</f>
        <v>2996</v>
      </c>
      <c r="G366" s="268">
        <f>Cirit!A12</f>
        <v>5</v>
      </c>
      <c r="H366" s="143" t="s">
        <v>387</v>
      </c>
      <c r="I366" s="275">
        <f>Cirit!G$4</f>
        <v>0</v>
      </c>
      <c r="J366" s="137" t="str">
        <f>'YARIŞMA BİLGİLERİ'!$F$21</f>
        <v>Yıldız Kızlar</v>
      </c>
      <c r="K366" s="263" t="str">
        <f t="shared" si="12"/>
        <v>İzmir-2013-14 Öğretim Yılı Okullararası Puanlı  Atletizm Türkiye Birinciliği Yarışmaları</v>
      </c>
      <c r="L366" s="141" t="str">
        <f>Cirit!J$4</f>
        <v>1 Haziran 2014 11.00</v>
      </c>
      <c r="M366" s="141" t="s">
        <v>521</v>
      </c>
    </row>
    <row r="367" spans="1:13" s="264" customFormat="1" ht="26.25" customHeight="1">
      <c r="A367" s="135">
        <v>640</v>
      </c>
      <c r="B367" s="265" t="s">
        <v>387</v>
      </c>
      <c r="C367" s="267">
        <f>Cirit!D13</f>
        <v>36566</v>
      </c>
      <c r="D367" s="269" t="str">
        <f>Cirit!E13</f>
        <v>ZELİHA ERSÖZ</v>
      </c>
      <c r="E367" s="269" t="str">
        <f>Cirit!F13</f>
        <v>KKTC YAKINDOĞU KOLEJİ</v>
      </c>
      <c r="F367" s="270">
        <f>Cirit!K13</f>
        <v>2986</v>
      </c>
      <c r="G367" s="268">
        <f>Cirit!A13</f>
        <v>6</v>
      </c>
      <c r="H367" s="143" t="s">
        <v>387</v>
      </c>
      <c r="I367" s="275">
        <f>Cirit!G$4</f>
        <v>0</v>
      </c>
      <c r="J367" s="137" t="str">
        <f>'YARIŞMA BİLGİLERİ'!$F$21</f>
        <v>Yıldız Kızlar</v>
      </c>
      <c r="K367" s="263" t="str">
        <f t="shared" si="12"/>
        <v>İzmir-2013-14 Öğretim Yılı Okullararası Puanlı  Atletizm Türkiye Birinciliği Yarışmaları</v>
      </c>
      <c r="L367" s="141" t="str">
        <f>Cirit!J$4</f>
        <v>1 Haziran 2014 11.00</v>
      </c>
      <c r="M367" s="141" t="s">
        <v>521</v>
      </c>
    </row>
    <row r="368" spans="1:13" s="264" customFormat="1" ht="26.25" customHeight="1">
      <c r="A368" s="135">
        <v>641</v>
      </c>
      <c r="B368" s="265" t="s">
        <v>387</v>
      </c>
      <c r="C368" s="267">
        <f>Cirit!D14</f>
        <v>2000</v>
      </c>
      <c r="D368" s="269" t="str">
        <f>Cirit!E14</f>
        <v>BURCU HAMURCUOĞLU</v>
      </c>
      <c r="E368" s="269" t="str">
        <f>Cirit!F14</f>
        <v>SAMSUN-CANİK TEVFİK İLERİ(KOCATEPE)O.OKULU</v>
      </c>
      <c r="F368" s="270">
        <f>Cirit!K14</f>
        <v>2985</v>
      </c>
      <c r="G368" s="268">
        <f>Cirit!A14</f>
        <v>7</v>
      </c>
      <c r="H368" s="143" t="s">
        <v>387</v>
      </c>
      <c r="I368" s="275">
        <f>Cirit!G$4</f>
        <v>0</v>
      </c>
      <c r="J368" s="137" t="str">
        <f>'YARIŞMA BİLGİLERİ'!$F$21</f>
        <v>Yıldız Kızlar</v>
      </c>
      <c r="K368" s="263" t="str">
        <f t="shared" si="12"/>
        <v>İzmir-2013-14 Öğretim Yılı Okullararası Puanlı  Atletizm Türkiye Birinciliği Yarışmaları</v>
      </c>
      <c r="L368" s="141" t="str">
        <f>Cirit!J$4</f>
        <v>1 Haziran 2014 11.00</v>
      </c>
      <c r="M368" s="141" t="s">
        <v>521</v>
      </c>
    </row>
    <row r="369" spans="1:13" s="264" customFormat="1" ht="26.25" customHeight="1">
      <c r="A369" s="135">
        <v>642</v>
      </c>
      <c r="B369" s="265" t="s">
        <v>387</v>
      </c>
      <c r="C369" s="267">
        <f>Cirit!D15</f>
        <v>36532</v>
      </c>
      <c r="D369" s="269" t="str">
        <f>Cirit!E15</f>
        <v>SELİNAY ÇAKIBEY (F)</v>
      </c>
      <c r="E369" s="269" t="str">
        <f>Cirit!F15</f>
        <v>KANUNİ SÜLEYMAN ORTAOKULU</v>
      </c>
      <c r="F369" s="270">
        <f>Cirit!K15</f>
        <v>2980</v>
      </c>
      <c r="G369" s="268">
        <f>Cirit!A15</f>
        <v>8</v>
      </c>
      <c r="H369" s="143" t="s">
        <v>387</v>
      </c>
      <c r="I369" s="275">
        <f>Cirit!G$4</f>
        <v>0</v>
      </c>
      <c r="J369" s="137" t="str">
        <f>'YARIŞMA BİLGİLERİ'!$F$21</f>
        <v>Yıldız Kızlar</v>
      </c>
      <c r="K369" s="263" t="str">
        <f t="shared" si="12"/>
        <v>İzmir-2013-14 Öğretim Yılı Okullararası Puanlı  Atletizm Türkiye Birinciliği Yarışmaları</v>
      </c>
      <c r="L369" s="141" t="str">
        <f>Cirit!J$4</f>
        <v>1 Haziran 2014 11.00</v>
      </c>
      <c r="M369" s="141" t="s">
        <v>521</v>
      </c>
    </row>
    <row r="370" spans="1:13" s="264" customFormat="1" ht="26.25" customHeight="1">
      <c r="A370" s="135">
        <v>643</v>
      </c>
      <c r="B370" s="265" t="s">
        <v>387</v>
      </c>
      <c r="C370" s="267">
        <f>Cirit!D16</f>
        <v>36666</v>
      </c>
      <c r="D370" s="269" t="str">
        <f>Cirit!E16</f>
        <v>ELÇİN TOKTAKAYA</v>
      </c>
      <c r="E370" s="269" t="str">
        <f>Cirit!F16</f>
        <v>MUĞLA  DALAMAN CUMHURİYET O.O.</v>
      </c>
      <c r="F370" s="270">
        <f>Cirit!K16</f>
        <v>2971</v>
      </c>
      <c r="G370" s="268">
        <f>Cirit!A16</f>
        <v>9</v>
      </c>
      <c r="H370" s="143" t="s">
        <v>387</v>
      </c>
      <c r="I370" s="275">
        <f>Cirit!G$4</f>
        <v>0</v>
      </c>
      <c r="J370" s="137" t="str">
        <f>'YARIŞMA BİLGİLERİ'!$F$21</f>
        <v>Yıldız Kızlar</v>
      </c>
      <c r="K370" s="263" t="str">
        <f t="shared" ref="K370:K401" si="13">CONCATENATE(K$1,"-",A$1)</f>
        <v>İzmir-2013-14 Öğretim Yılı Okullararası Puanlı  Atletizm Türkiye Birinciliği Yarışmaları</v>
      </c>
      <c r="L370" s="141" t="str">
        <f>Cirit!J$4</f>
        <v>1 Haziran 2014 11.00</v>
      </c>
      <c r="M370" s="141" t="s">
        <v>521</v>
      </c>
    </row>
    <row r="371" spans="1:13" s="264" customFormat="1" ht="26.25" customHeight="1">
      <c r="A371" s="135">
        <v>644</v>
      </c>
      <c r="B371" s="265" t="s">
        <v>387</v>
      </c>
      <c r="C371" s="267">
        <f>Cirit!D17</f>
        <v>36794</v>
      </c>
      <c r="D371" s="269" t="str">
        <f>Cirit!E17</f>
        <v>GÜLSEVEN KILINÇ</v>
      </c>
      <c r="E371" s="269" t="str">
        <f>Cirit!F17</f>
        <v>İSTANBUL SULTANBEYLİ MEVLANA ORTA OKULU</v>
      </c>
      <c r="F371" s="270">
        <f>Cirit!K17</f>
        <v>2887</v>
      </c>
      <c r="G371" s="268">
        <f>Cirit!A17</f>
        <v>10</v>
      </c>
      <c r="H371" s="143" t="s">
        <v>387</v>
      </c>
      <c r="I371" s="275">
        <f>Cirit!G$4</f>
        <v>0</v>
      </c>
      <c r="J371" s="137" t="str">
        <f>'YARIŞMA BİLGİLERİ'!$F$21</f>
        <v>Yıldız Kızlar</v>
      </c>
      <c r="K371" s="263" t="str">
        <f t="shared" si="13"/>
        <v>İzmir-2013-14 Öğretim Yılı Okullararası Puanlı  Atletizm Türkiye Birinciliği Yarışmaları</v>
      </c>
      <c r="L371" s="141" t="str">
        <f>Cirit!J$4</f>
        <v>1 Haziran 2014 11.00</v>
      </c>
      <c r="M371" s="141" t="s">
        <v>521</v>
      </c>
    </row>
    <row r="372" spans="1:13" s="264" customFormat="1" ht="26.25" customHeight="1">
      <c r="A372" s="135">
        <v>645</v>
      </c>
      <c r="B372" s="265" t="s">
        <v>387</v>
      </c>
      <c r="C372" s="267">
        <f>Cirit!D18</f>
        <v>37207</v>
      </c>
      <c r="D372" s="269" t="str">
        <f>Cirit!E18</f>
        <v>BUKET USTA</v>
      </c>
      <c r="E372" s="269" t="str">
        <f>Cirit!F18</f>
        <v>İSTANBUL-PAŞABAHÇE O.O</v>
      </c>
      <c r="F372" s="270">
        <f>Cirit!K18</f>
        <v>2755</v>
      </c>
      <c r="G372" s="268">
        <f>Cirit!A18</f>
        <v>11</v>
      </c>
      <c r="H372" s="143" t="s">
        <v>387</v>
      </c>
      <c r="I372" s="275">
        <f>Cirit!G$4</f>
        <v>0</v>
      </c>
      <c r="J372" s="137" t="str">
        <f>'YARIŞMA BİLGİLERİ'!$F$21</f>
        <v>Yıldız Kızlar</v>
      </c>
      <c r="K372" s="263" t="str">
        <f t="shared" si="13"/>
        <v>İzmir-2013-14 Öğretim Yılı Okullararası Puanlı  Atletizm Türkiye Birinciliği Yarışmaları</v>
      </c>
      <c r="L372" s="141" t="str">
        <f>Cirit!J$4</f>
        <v>1 Haziran 2014 11.00</v>
      </c>
      <c r="M372" s="141" t="s">
        <v>521</v>
      </c>
    </row>
    <row r="373" spans="1:13" s="264" customFormat="1" ht="26.25" customHeight="1">
      <c r="A373" s="135">
        <v>646</v>
      </c>
      <c r="B373" s="265" t="s">
        <v>387</v>
      </c>
      <c r="C373" s="267">
        <f>Cirit!D19</f>
        <v>36526</v>
      </c>
      <c r="D373" s="269" t="str">
        <f>Cirit!E19</f>
        <v>SEMA TUNÇEL</v>
      </c>
      <c r="E373" s="269" t="str">
        <f>Cirit!F19</f>
        <v>ESKİŞEHİR-ŞEHİT ALİ GAFFAR OKKAN ORTAOKULU</v>
      </c>
      <c r="F373" s="270">
        <f>Cirit!K19</f>
        <v>2690</v>
      </c>
      <c r="G373" s="268">
        <f>Cirit!A19</f>
        <v>12</v>
      </c>
      <c r="H373" s="143" t="s">
        <v>387</v>
      </c>
      <c r="I373" s="275">
        <f>Cirit!G$4</f>
        <v>0</v>
      </c>
      <c r="J373" s="137" t="str">
        <f>'YARIŞMA BİLGİLERİ'!$F$21</f>
        <v>Yıldız Kızlar</v>
      </c>
      <c r="K373" s="263" t="str">
        <f t="shared" si="13"/>
        <v>İzmir-2013-14 Öğretim Yılı Okullararası Puanlı  Atletizm Türkiye Birinciliği Yarışmaları</v>
      </c>
      <c r="L373" s="141" t="str">
        <f>Cirit!J$4</f>
        <v>1 Haziran 2014 11.00</v>
      </c>
      <c r="M373" s="141" t="s">
        <v>521</v>
      </c>
    </row>
    <row r="374" spans="1:13" s="264" customFormat="1" ht="26.25" customHeight="1">
      <c r="A374" s="135">
        <v>647</v>
      </c>
      <c r="B374" s="265" t="s">
        <v>387</v>
      </c>
      <c r="C374" s="267">
        <f>Cirit!D20</f>
        <v>36766</v>
      </c>
      <c r="D374" s="269" t="str">
        <f>Cirit!E20</f>
        <v>DİLARA KÖSE (F)</v>
      </c>
      <c r="E374" s="269" t="str">
        <f>Cirit!F20</f>
        <v>AKÇAABAT M. SELAMİ YARDIM ORTAOKULU</v>
      </c>
      <c r="F374" s="270">
        <f>Cirit!K20</f>
        <v>2501</v>
      </c>
      <c r="G374" s="268">
        <f>Cirit!A20</f>
        <v>13</v>
      </c>
      <c r="H374" s="143" t="s">
        <v>387</v>
      </c>
      <c r="I374" s="275">
        <f>Cirit!G$4</f>
        <v>0</v>
      </c>
      <c r="J374" s="137" t="str">
        <f>'YARIŞMA BİLGİLERİ'!$F$21</f>
        <v>Yıldız Kızlar</v>
      </c>
      <c r="K374" s="263" t="str">
        <f t="shared" si="13"/>
        <v>İzmir-2013-14 Öğretim Yılı Okullararası Puanlı  Atletizm Türkiye Birinciliği Yarışmaları</v>
      </c>
      <c r="L374" s="141" t="str">
        <f>Cirit!J$4</f>
        <v>1 Haziran 2014 11.00</v>
      </c>
      <c r="M374" s="141" t="s">
        <v>521</v>
      </c>
    </row>
    <row r="375" spans="1:13" s="264" customFormat="1" ht="26.25" customHeight="1">
      <c r="A375" s="135">
        <v>648</v>
      </c>
      <c r="B375" s="265" t="s">
        <v>387</v>
      </c>
      <c r="C375" s="267">
        <f>Cirit!D21</f>
        <v>36702</v>
      </c>
      <c r="D375" s="269" t="str">
        <f>Cirit!E21</f>
        <v>ESRA BARAN</v>
      </c>
      <c r="E375" s="269" t="str">
        <f>Cirit!F21</f>
        <v>ADANA DERVİŞLER ORTAOKULU</v>
      </c>
      <c r="F375" s="270">
        <f>Cirit!K21</f>
        <v>2435</v>
      </c>
      <c r="G375" s="268">
        <f>Cirit!A21</f>
        <v>14</v>
      </c>
      <c r="H375" s="143" t="s">
        <v>387</v>
      </c>
      <c r="I375" s="275">
        <f>Cirit!G$4</f>
        <v>0</v>
      </c>
      <c r="J375" s="137" t="str">
        <f>'YARIŞMA BİLGİLERİ'!$F$21</f>
        <v>Yıldız Kızlar</v>
      </c>
      <c r="K375" s="263" t="str">
        <f t="shared" si="13"/>
        <v>İzmir-2013-14 Öğretim Yılı Okullararası Puanlı  Atletizm Türkiye Birinciliği Yarışmaları</v>
      </c>
      <c r="L375" s="141" t="str">
        <f>Cirit!J$4</f>
        <v>1 Haziran 2014 11.00</v>
      </c>
      <c r="M375" s="141" t="s">
        <v>521</v>
      </c>
    </row>
    <row r="376" spans="1:13" s="264" customFormat="1" ht="26.25" customHeight="1">
      <c r="A376" s="135">
        <v>649</v>
      </c>
      <c r="B376" s="265" t="s">
        <v>387</v>
      </c>
      <c r="C376" s="267">
        <f>Cirit!D22</f>
        <v>36751</v>
      </c>
      <c r="D376" s="269" t="str">
        <f>Cirit!E22</f>
        <v>HASRET YEMEN</v>
      </c>
      <c r="E376" s="269" t="str">
        <f>Cirit!F22</f>
        <v>SİVAS-YILDIZELİ ATATÜRK ORTAOKULU</v>
      </c>
      <c r="F376" s="270">
        <f>Cirit!K22</f>
        <v>2224</v>
      </c>
      <c r="G376" s="268">
        <f>Cirit!A22</f>
        <v>15</v>
      </c>
      <c r="H376" s="143" t="s">
        <v>387</v>
      </c>
      <c r="I376" s="275">
        <f>Cirit!G$4</f>
        <v>0</v>
      </c>
      <c r="J376" s="137" t="str">
        <f>'YARIŞMA BİLGİLERİ'!$F$21</f>
        <v>Yıldız Kızlar</v>
      </c>
      <c r="K376" s="263" t="str">
        <f t="shared" si="13"/>
        <v>İzmir-2013-14 Öğretim Yılı Okullararası Puanlı  Atletizm Türkiye Birinciliği Yarışmaları</v>
      </c>
      <c r="L376" s="141" t="str">
        <f>Cirit!J$4</f>
        <v>1 Haziran 2014 11.00</v>
      </c>
      <c r="M376" s="141" t="s">
        <v>521</v>
      </c>
    </row>
    <row r="377" spans="1:13" s="264" customFormat="1" ht="26.25" customHeight="1">
      <c r="A377" s="135">
        <v>650</v>
      </c>
      <c r="B377" s="265" t="s">
        <v>387</v>
      </c>
      <c r="C377" s="267" t="str">
        <f>Cirit!D23</f>
        <v>10,03,2000</v>
      </c>
      <c r="D377" s="269" t="str">
        <f>Cirit!E23</f>
        <v>ŞÜHEDA BOYDAK</v>
      </c>
      <c r="E377" s="269" t="str">
        <f>Cirit!F23</f>
        <v>ELAZIĞ-MEZRE ORTAOKULU</v>
      </c>
      <c r="F377" s="270">
        <f>Cirit!K23</f>
        <v>2200</v>
      </c>
      <c r="G377" s="268">
        <f>Cirit!A23</f>
        <v>16</v>
      </c>
      <c r="H377" s="143" t="s">
        <v>387</v>
      </c>
      <c r="I377" s="275">
        <f>Cirit!G$4</f>
        <v>0</v>
      </c>
      <c r="J377" s="137" t="str">
        <f>'YARIŞMA BİLGİLERİ'!$F$21</f>
        <v>Yıldız Kızlar</v>
      </c>
      <c r="K377" s="263" t="str">
        <f t="shared" si="13"/>
        <v>İzmir-2013-14 Öğretim Yılı Okullararası Puanlı  Atletizm Türkiye Birinciliği Yarışmaları</v>
      </c>
      <c r="L377" s="141" t="str">
        <f>Cirit!J$4</f>
        <v>1 Haziran 2014 11.00</v>
      </c>
      <c r="M377" s="141" t="s">
        <v>521</v>
      </c>
    </row>
    <row r="378" spans="1:13" s="264" customFormat="1" ht="26.25" customHeight="1">
      <c r="A378" s="135">
        <v>651</v>
      </c>
      <c r="B378" s="265" t="s">
        <v>387</v>
      </c>
      <c r="C378" s="267" t="str">
        <f>Cirit!D24</f>
        <v>28,03,2000</v>
      </c>
      <c r="D378" s="269" t="str">
        <f>Cirit!E24</f>
        <v>SARAY ÇETİN</v>
      </c>
      <c r="E378" s="269" t="str">
        <f>Cirit!F24</f>
        <v>BURSA PANAYIR ORTAOKULU</v>
      </c>
      <c r="F378" s="270">
        <f>Cirit!K24</f>
        <v>2200</v>
      </c>
      <c r="G378" s="268">
        <f>Cirit!A24</f>
        <v>17</v>
      </c>
      <c r="H378" s="143" t="s">
        <v>387</v>
      </c>
      <c r="I378" s="275">
        <f>Cirit!G$4</f>
        <v>0</v>
      </c>
      <c r="J378" s="137" t="str">
        <f>'YARIŞMA BİLGİLERİ'!$F$21</f>
        <v>Yıldız Kızlar</v>
      </c>
      <c r="K378" s="263" t="str">
        <f t="shared" si="13"/>
        <v>İzmir-2013-14 Öğretim Yılı Okullararası Puanlı  Atletizm Türkiye Birinciliği Yarışmaları</v>
      </c>
      <c r="L378" s="141" t="str">
        <f>Cirit!J$4</f>
        <v>1 Haziran 2014 11.00</v>
      </c>
      <c r="M378" s="141" t="s">
        <v>521</v>
      </c>
    </row>
    <row r="379" spans="1:13" s="264" customFormat="1" ht="26.25" customHeight="1">
      <c r="A379" s="135">
        <v>652</v>
      </c>
      <c r="B379" s="265" t="s">
        <v>387</v>
      </c>
      <c r="C379" s="267">
        <f>Cirit!D25</f>
        <v>37064</v>
      </c>
      <c r="D379" s="269" t="str">
        <f>Cirit!E25</f>
        <v>TUBA AKALAN</v>
      </c>
      <c r="E379" s="269" t="str">
        <f>Cirit!F25</f>
        <v>DİYARBAKIR YAHYA KEMAL BEYATLI İ.O</v>
      </c>
      <c r="F379" s="270">
        <f>Cirit!K25</f>
        <v>2014</v>
      </c>
      <c r="G379" s="268">
        <f>Cirit!A25</f>
        <v>18</v>
      </c>
      <c r="H379" s="143" t="s">
        <v>387</v>
      </c>
      <c r="I379" s="275">
        <f>Cirit!G$4</f>
        <v>0</v>
      </c>
      <c r="J379" s="137" t="str">
        <f>'YARIŞMA BİLGİLERİ'!$F$21</f>
        <v>Yıldız Kızlar</v>
      </c>
      <c r="K379" s="263" t="str">
        <f t="shared" si="13"/>
        <v>İzmir-2013-14 Öğretim Yılı Okullararası Puanlı  Atletizm Türkiye Birinciliği Yarışmaları</v>
      </c>
      <c r="L379" s="141" t="str">
        <f>Cirit!J$4</f>
        <v>1 Haziran 2014 11.00</v>
      </c>
      <c r="M379" s="141" t="s">
        <v>521</v>
      </c>
    </row>
    <row r="380" spans="1:13" s="264" customFormat="1" ht="26.25" customHeight="1">
      <c r="A380" s="135">
        <v>653</v>
      </c>
      <c r="B380" s="265" t="s">
        <v>387</v>
      </c>
      <c r="C380" s="267">
        <f>Cirit!D26</f>
        <v>36581</v>
      </c>
      <c r="D380" s="269" t="str">
        <f>Cirit!E26</f>
        <v>NAGİHAN KARA</v>
      </c>
      <c r="E380" s="269" t="str">
        <f>Cirit!F26</f>
        <v>ÇANKIRI-İSMET İNÖNÜ O.O.</v>
      </c>
      <c r="F380" s="270">
        <f>Cirit!K26</f>
        <v>1847</v>
      </c>
      <c r="G380" s="268">
        <f>Cirit!A26</f>
        <v>19</v>
      </c>
      <c r="H380" s="143" t="s">
        <v>387</v>
      </c>
      <c r="I380" s="275">
        <f>Cirit!G$4</f>
        <v>0</v>
      </c>
      <c r="J380" s="137" t="str">
        <f>'YARIŞMA BİLGİLERİ'!$F$21</f>
        <v>Yıldız Kızlar</v>
      </c>
      <c r="K380" s="263" t="str">
        <f t="shared" si="13"/>
        <v>İzmir-2013-14 Öğretim Yılı Okullararası Puanlı  Atletizm Türkiye Birinciliği Yarışmaları</v>
      </c>
      <c r="L380" s="141" t="str">
        <f>Cirit!J$4</f>
        <v>1 Haziran 2014 11.00</v>
      </c>
      <c r="M380" s="141" t="s">
        <v>521</v>
      </c>
    </row>
    <row r="381" spans="1:13" s="264" customFormat="1" ht="26.25" customHeight="1">
      <c r="A381" s="135">
        <v>654</v>
      </c>
      <c r="B381" s="265" t="s">
        <v>387</v>
      </c>
      <c r="C381" s="267" t="str">
        <f>Cirit!D27</f>
        <v>19,02,2000</v>
      </c>
      <c r="D381" s="269" t="str">
        <f>Cirit!E27</f>
        <v>ÖZGE SAK</v>
      </c>
      <c r="E381" s="269" t="str">
        <f>Cirit!F27</f>
        <v>İZMİR-KARŞIYAKA SELÇUK YAŞAR O.O.</v>
      </c>
      <c r="F381" s="270">
        <f>Cirit!K27</f>
        <v>1582</v>
      </c>
      <c r="G381" s="268">
        <f>Cirit!A27</f>
        <v>20</v>
      </c>
      <c r="H381" s="143" t="s">
        <v>387</v>
      </c>
      <c r="I381" s="275">
        <f>Cirit!G$4</f>
        <v>0</v>
      </c>
      <c r="J381" s="137" t="str">
        <f>'YARIŞMA BİLGİLERİ'!$F$21</f>
        <v>Yıldız Kızlar</v>
      </c>
      <c r="K381" s="263" t="str">
        <f t="shared" si="13"/>
        <v>İzmir-2013-14 Öğretim Yılı Okullararası Puanlı  Atletizm Türkiye Birinciliği Yarışmaları</v>
      </c>
      <c r="L381" s="141" t="str">
        <f>Cirit!J$4</f>
        <v>1 Haziran 2014 11.00</v>
      </c>
      <c r="M381" s="141" t="s">
        <v>521</v>
      </c>
    </row>
    <row r="382" spans="1:13" s="264" customFormat="1" ht="26.25" customHeight="1">
      <c r="A382" s="135">
        <v>655</v>
      </c>
      <c r="B382" s="265" t="s">
        <v>387</v>
      </c>
      <c r="C382" s="267">
        <f>Cirit!D28</f>
        <v>36965</v>
      </c>
      <c r="D382" s="269" t="str">
        <f>Cirit!E28</f>
        <v>Cemil ÇAL</v>
      </c>
      <c r="E382" s="269" t="str">
        <f>Cirit!F28</f>
        <v>Giresun Eynesil Şht.Şahin Abanoz Orta Okulu</v>
      </c>
      <c r="F382" s="270">
        <f>Cirit!K28</f>
        <v>1490</v>
      </c>
      <c r="G382" s="268">
        <f>Cirit!A28</f>
        <v>21</v>
      </c>
      <c r="H382" s="143" t="s">
        <v>387</v>
      </c>
      <c r="I382" s="275">
        <f>Cirit!G$4</f>
        <v>0</v>
      </c>
      <c r="J382" s="137" t="str">
        <f>'YARIŞMA BİLGİLERİ'!$F$21</f>
        <v>Yıldız Kızlar</v>
      </c>
      <c r="K382" s="263" t="str">
        <f t="shared" si="13"/>
        <v>İzmir-2013-14 Öğretim Yılı Okullararası Puanlı  Atletizm Türkiye Birinciliği Yarışmaları</v>
      </c>
      <c r="L382" s="141" t="str">
        <f>Cirit!J$4</f>
        <v>1 Haziran 2014 11.00</v>
      </c>
      <c r="M382" s="141" t="s">
        <v>521</v>
      </c>
    </row>
    <row r="383" spans="1:13" s="264" customFormat="1" ht="26.25" customHeight="1">
      <c r="A383" s="135">
        <v>656</v>
      </c>
      <c r="B383" s="265" t="s">
        <v>387</v>
      </c>
      <c r="C383" s="267" t="str">
        <f>Cirit!D29</f>
        <v/>
      </c>
      <c r="D383" s="269" t="str">
        <f>Cirit!E29</f>
        <v/>
      </c>
      <c r="E383" s="269" t="str">
        <f>Cirit!F29</f>
        <v/>
      </c>
      <c r="F383" s="270" t="str">
        <f>Cirit!K29</f>
        <v/>
      </c>
      <c r="G383" s="268">
        <f>Cirit!A29</f>
        <v>0</v>
      </c>
      <c r="H383" s="143" t="s">
        <v>387</v>
      </c>
      <c r="I383" s="275">
        <f>Cirit!G$4</f>
        <v>0</v>
      </c>
      <c r="J383" s="137" t="str">
        <f>'YARIŞMA BİLGİLERİ'!$F$21</f>
        <v>Yıldız Kızlar</v>
      </c>
      <c r="K383" s="263" t="str">
        <f t="shared" si="13"/>
        <v>İzmir-2013-14 Öğretim Yılı Okullararası Puanlı  Atletizm Türkiye Birinciliği Yarışmaları</v>
      </c>
      <c r="L383" s="141" t="str">
        <f>Cirit!J$4</f>
        <v>1 Haziran 2014 11.00</v>
      </c>
      <c r="M383" s="141" t="s">
        <v>521</v>
      </c>
    </row>
    <row r="384" spans="1:13" s="264" customFormat="1" ht="26.25" customHeight="1">
      <c r="A384" s="135">
        <v>657</v>
      </c>
      <c r="B384" s="265" t="s">
        <v>387</v>
      </c>
      <c r="C384" s="267" t="str">
        <f>Cirit!D30</f>
        <v/>
      </c>
      <c r="D384" s="269" t="str">
        <f>Cirit!E30</f>
        <v/>
      </c>
      <c r="E384" s="269" t="str">
        <f>Cirit!F30</f>
        <v/>
      </c>
      <c r="F384" s="270" t="str">
        <f>Cirit!K30</f>
        <v/>
      </c>
      <c r="G384" s="268">
        <f>Cirit!A30</f>
        <v>0</v>
      </c>
      <c r="H384" s="143" t="s">
        <v>387</v>
      </c>
      <c r="I384" s="275">
        <f>Cirit!G$4</f>
        <v>0</v>
      </c>
      <c r="J384" s="137" t="str">
        <f>'YARIŞMA BİLGİLERİ'!$F$21</f>
        <v>Yıldız Kızlar</v>
      </c>
      <c r="K384" s="263" t="str">
        <f t="shared" si="13"/>
        <v>İzmir-2013-14 Öğretim Yılı Okullararası Puanlı  Atletizm Türkiye Birinciliği Yarışmaları</v>
      </c>
      <c r="L384" s="141" t="str">
        <f>Cirit!J$4</f>
        <v>1 Haziran 2014 11.00</v>
      </c>
      <c r="M384" s="141" t="s">
        <v>521</v>
      </c>
    </row>
    <row r="385" spans="1:13" s="264" customFormat="1" ht="26.25" customHeight="1">
      <c r="A385" s="135">
        <v>658</v>
      </c>
      <c r="B385" s="265" t="s">
        <v>387</v>
      </c>
      <c r="C385" s="267" t="str">
        <f>Cirit!D31</f>
        <v/>
      </c>
      <c r="D385" s="269" t="str">
        <f>Cirit!E31</f>
        <v/>
      </c>
      <c r="E385" s="269" t="str">
        <f>Cirit!F31</f>
        <v/>
      </c>
      <c r="F385" s="270" t="str">
        <f>Cirit!K31</f>
        <v/>
      </c>
      <c r="G385" s="268">
        <f>Cirit!A31</f>
        <v>0</v>
      </c>
      <c r="H385" s="143" t="s">
        <v>387</v>
      </c>
      <c r="I385" s="275">
        <f>Cirit!G$4</f>
        <v>0</v>
      </c>
      <c r="J385" s="137" t="str">
        <f>'YARIŞMA BİLGİLERİ'!$F$21</f>
        <v>Yıldız Kızlar</v>
      </c>
      <c r="K385" s="263" t="str">
        <f t="shared" si="13"/>
        <v>İzmir-2013-14 Öğretim Yılı Okullararası Puanlı  Atletizm Türkiye Birinciliği Yarışmaları</v>
      </c>
      <c r="L385" s="141" t="str">
        <f>Cirit!J$4</f>
        <v>1 Haziran 2014 11.00</v>
      </c>
      <c r="M385" s="141" t="s">
        <v>521</v>
      </c>
    </row>
    <row r="386" spans="1:13" s="264" customFormat="1" ht="26.25" customHeight="1">
      <c r="A386" s="135">
        <v>659</v>
      </c>
      <c r="B386" s="265" t="s">
        <v>387</v>
      </c>
      <c r="C386" s="267" t="str">
        <f>Cirit!D32</f>
        <v/>
      </c>
      <c r="D386" s="269" t="str">
        <f>Cirit!E32</f>
        <v/>
      </c>
      <c r="E386" s="269" t="str">
        <f>Cirit!F32</f>
        <v/>
      </c>
      <c r="F386" s="270" t="str">
        <f>Cirit!K32</f>
        <v/>
      </c>
      <c r="G386" s="268">
        <f>Cirit!A32</f>
        <v>0</v>
      </c>
      <c r="H386" s="143" t="s">
        <v>387</v>
      </c>
      <c r="I386" s="275">
        <f>Cirit!G$4</f>
        <v>0</v>
      </c>
      <c r="J386" s="137" t="str">
        <f>'YARIŞMA BİLGİLERİ'!$F$21</f>
        <v>Yıldız Kızlar</v>
      </c>
      <c r="K386" s="263" t="str">
        <f t="shared" si="13"/>
        <v>İzmir-2013-14 Öğretim Yılı Okullararası Puanlı  Atletizm Türkiye Birinciliği Yarışmaları</v>
      </c>
      <c r="L386" s="141" t="str">
        <f>Cirit!J$4</f>
        <v>1 Haziran 2014 11.00</v>
      </c>
      <c r="M386" s="141" t="s">
        <v>521</v>
      </c>
    </row>
    <row r="387" spans="1:13" s="264" customFormat="1" ht="26.25" customHeight="1">
      <c r="A387" s="135">
        <v>660</v>
      </c>
      <c r="B387" s="265" t="s">
        <v>387</v>
      </c>
      <c r="C387" s="267" t="str">
        <f>Cirit!D33</f>
        <v/>
      </c>
      <c r="D387" s="269" t="str">
        <f>Cirit!E33</f>
        <v/>
      </c>
      <c r="E387" s="269" t="str">
        <f>Cirit!F33</f>
        <v/>
      </c>
      <c r="F387" s="270" t="str">
        <f>Cirit!K33</f>
        <v/>
      </c>
      <c r="G387" s="268">
        <f>Cirit!A33</f>
        <v>0</v>
      </c>
      <c r="H387" s="143" t="s">
        <v>387</v>
      </c>
      <c r="I387" s="275">
        <f>Cirit!G$4</f>
        <v>0</v>
      </c>
      <c r="J387" s="137" t="str">
        <f>'YARIŞMA BİLGİLERİ'!$F$21</f>
        <v>Yıldız Kızlar</v>
      </c>
      <c r="K387" s="263" t="str">
        <f t="shared" si="13"/>
        <v>İzmir-2013-14 Öğretim Yılı Okullararası Puanlı  Atletizm Türkiye Birinciliği Yarışmaları</v>
      </c>
      <c r="L387" s="141" t="str">
        <f>Cirit!J$4</f>
        <v>1 Haziran 2014 11.00</v>
      </c>
      <c r="M387" s="141" t="s">
        <v>521</v>
      </c>
    </row>
    <row r="388" spans="1:13" s="264" customFormat="1" ht="26.25" customHeight="1">
      <c r="A388" s="135">
        <v>661</v>
      </c>
      <c r="B388" s="265" t="s">
        <v>387</v>
      </c>
      <c r="C388" s="267" t="str">
        <f>Cirit!D34</f>
        <v/>
      </c>
      <c r="D388" s="269" t="str">
        <f>Cirit!E34</f>
        <v/>
      </c>
      <c r="E388" s="269" t="str">
        <f>Cirit!F34</f>
        <v/>
      </c>
      <c r="F388" s="270" t="str">
        <f>Cirit!K34</f>
        <v/>
      </c>
      <c r="G388" s="268">
        <f>Cirit!A34</f>
        <v>0</v>
      </c>
      <c r="H388" s="143" t="s">
        <v>387</v>
      </c>
      <c r="I388" s="275">
        <f>Cirit!G$4</f>
        <v>0</v>
      </c>
      <c r="J388" s="137" t="str">
        <f>'YARIŞMA BİLGİLERİ'!$F$21</f>
        <v>Yıldız Kızlar</v>
      </c>
      <c r="K388" s="263" t="str">
        <f t="shared" si="13"/>
        <v>İzmir-2013-14 Öğretim Yılı Okullararası Puanlı  Atletizm Türkiye Birinciliği Yarışmaları</v>
      </c>
      <c r="L388" s="141" t="str">
        <f>Cirit!J$4</f>
        <v>1 Haziran 2014 11.00</v>
      </c>
      <c r="M388" s="141" t="s">
        <v>521</v>
      </c>
    </row>
    <row r="389" spans="1:13" s="264" customFormat="1" ht="26.25" customHeight="1">
      <c r="A389" s="135">
        <v>662</v>
      </c>
      <c r="B389" s="265" t="s">
        <v>387</v>
      </c>
      <c r="C389" s="267" t="str">
        <f>Cirit!D35</f>
        <v/>
      </c>
      <c r="D389" s="269" t="str">
        <f>Cirit!E35</f>
        <v/>
      </c>
      <c r="E389" s="269" t="str">
        <f>Cirit!F35</f>
        <v/>
      </c>
      <c r="F389" s="270" t="str">
        <f>Cirit!K35</f>
        <v/>
      </c>
      <c r="G389" s="268">
        <f>Cirit!A35</f>
        <v>0</v>
      </c>
      <c r="H389" s="143" t="s">
        <v>387</v>
      </c>
      <c r="I389" s="275">
        <f>Cirit!G$4</f>
        <v>0</v>
      </c>
      <c r="J389" s="137" t="str">
        <f>'YARIŞMA BİLGİLERİ'!$F$21</f>
        <v>Yıldız Kızlar</v>
      </c>
      <c r="K389" s="263" t="str">
        <f t="shared" si="13"/>
        <v>İzmir-2013-14 Öğretim Yılı Okullararası Puanlı  Atletizm Türkiye Birinciliği Yarışmaları</v>
      </c>
      <c r="L389" s="141" t="str">
        <f>Cirit!J$4</f>
        <v>1 Haziran 2014 11.00</v>
      </c>
      <c r="M389" s="141" t="s">
        <v>521</v>
      </c>
    </row>
    <row r="390" spans="1:13" s="264" customFormat="1" ht="26.25" customHeight="1">
      <c r="A390" s="135">
        <v>663</v>
      </c>
      <c r="B390" s="265" t="s">
        <v>387</v>
      </c>
      <c r="C390" s="267" t="str">
        <f>Cirit!D36</f>
        <v/>
      </c>
      <c r="D390" s="269" t="str">
        <f>Cirit!E36</f>
        <v/>
      </c>
      <c r="E390" s="269" t="str">
        <f>Cirit!F36</f>
        <v/>
      </c>
      <c r="F390" s="270" t="str">
        <f>Cirit!K36</f>
        <v/>
      </c>
      <c r="G390" s="268">
        <f>Cirit!A36</f>
        <v>0</v>
      </c>
      <c r="H390" s="143" t="s">
        <v>387</v>
      </c>
      <c r="I390" s="275">
        <f>Cirit!G$4</f>
        <v>0</v>
      </c>
      <c r="J390" s="137" t="str">
        <f>'YARIŞMA BİLGİLERİ'!$F$21</f>
        <v>Yıldız Kızlar</v>
      </c>
      <c r="K390" s="263" t="str">
        <f t="shared" si="13"/>
        <v>İzmir-2013-14 Öğretim Yılı Okullararası Puanlı  Atletizm Türkiye Birinciliği Yarışmaları</v>
      </c>
      <c r="L390" s="141" t="str">
        <f>Cirit!J$4</f>
        <v>1 Haziran 2014 11.00</v>
      </c>
      <c r="M390" s="141" t="s">
        <v>521</v>
      </c>
    </row>
    <row r="391" spans="1:13" s="264" customFormat="1" ht="26.25" customHeight="1">
      <c r="A391" s="135">
        <v>664</v>
      </c>
      <c r="B391" s="265" t="s">
        <v>387</v>
      </c>
      <c r="C391" s="267" t="str">
        <f>Cirit!D37</f>
        <v/>
      </c>
      <c r="D391" s="269" t="str">
        <f>Cirit!E37</f>
        <v/>
      </c>
      <c r="E391" s="269" t="str">
        <f>Cirit!F37</f>
        <v/>
      </c>
      <c r="F391" s="270" t="str">
        <f>Cirit!K37</f>
        <v/>
      </c>
      <c r="G391" s="268">
        <f>Cirit!A37</f>
        <v>0</v>
      </c>
      <c r="H391" s="143" t="s">
        <v>387</v>
      </c>
      <c r="I391" s="275">
        <f>Cirit!G$4</f>
        <v>0</v>
      </c>
      <c r="J391" s="137" t="str">
        <f>'YARIŞMA BİLGİLERİ'!$F$21</f>
        <v>Yıldız Kızlar</v>
      </c>
      <c r="K391" s="263" t="str">
        <f t="shared" si="13"/>
        <v>İzmir-2013-14 Öğretim Yılı Okullararası Puanlı  Atletizm Türkiye Birinciliği Yarışmaları</v>
      </c>
      <c r="L391" s="141" t="str">
        <f>Cirit!J$4</f>
        <v>1 Haziran 2014 11.00</v>
      </c>
      <c r="M391" s="141" t="s">
        <v>521</v>
      </c>
    </row>
    <row r="392" spans="1:13" s="264" customFormat="1" ht="26.25" customHeight="1">
      <c r="A392" s="135">
        <v>665</v>
      </c>
      <c r="B392" s="265" t="s">
        <v>387</v>
      </c>
      <c r="C392" s="267" t="str">
        <f>Cirit!D38</f>
        <v/>
      </c>
      <c r="D392" s="269" t="str">
        <f>Cirit!E38</f>
        <v/>
      </c>
      <c r="E392" s="269" t="str">
        <f>Cirit!F38</f>
        <v/>
      </c>
      <c r="F392" s="270" t="str">
        <f>Cirit!K38</f>
        <v/>
      </c>
      <c r="G392" s="268">
        <f>Cirit!A38</f>
        <v>0</v>
      </c>
      <c r="H392" s="143" t="s">
        <v>387</v>
      </c>
      <c r="I392" s="275">
        <f>Cirit!G$4</f>
        <v>0</v>
      </c>
      <c r="J392" s="137" t="str">
        <f>'YARIŞMA BİLGİLERİ'!$F$21</f>
        <v>Yıldız Kızlar</v>
      </c>
      <c r="K392" s="263" t="str">
        <f t="shared" si="13"/>
        <v>İzmir-2013-14 Öğretim Yılı Okullararası Puanlı  Atletizm Türkiye Birinciliği Yarışmaları</v>
      </c>
      <c r="L392" s="141" t="str">
        <f>Cirit!J$4</f>
        <v>1 Haziran 2014 11.00</v>
      </c>
      <c r="M392" s="141" t="s">
        <v>521</v>
      </c>
    </row>
    <row r="393" spans="1:13" s="264" customFormat="1" ht="26.25" customHeight="1">
      <c r="A393" s="135">
        <v>666</v>
      </c>
      <c r="B393" s="265" t="s">
        <v>387</v>
      </c>
      <c r="C393" s="267" t="str">
        <f>Cirit!D39</f>
        <v/>
      </c>
      <c r="D393" s="269" t="str">
        <f>Cirit!E39</f>
        <v/>
      </c>
      <c r="E393" s="269" t="str">
        <f>Cirit!F39</f>
        <v/>
      </c>
      <c r="F393" s="270" t="str">
        <f>Cirit!K39</f>
        <v/>
      </c>
      <c r="G393" s="268">
        <f>Cirit!A39</f>
        <v>0</v>
      </c>
      <c r="H393" s="143" t="s">
        <v>387</v>
      </c>
      <c r="I393" s="275">
        <f>Cirit!G$4</f>
        <v>0</v>
      </c>
      <c r="J393" s="137" t="str">
        <f>'YARIŞMA BİLGİLERİ'!$F$21</f>
        <v>Yıldız Kızlar</v>
      </c>
      <c r="K393" s="263" t="str">
        <f t="shared" si="13"/>
        <v>İzmir-2013-14 Öğretim Yılı Okullararası Puanlı  Atletizm Türkiye Birinciliği Yarışmaları</v>
      </c>
      <c r="L393" s="141" t="str">
        <f>Cirit!J$4</f>
        <v>1 Haziran 2014 11.00</v>
      </c>
      <c r="M393" s="141" t="s">
        <v>521</v>
      </c>
    </row>
    <row r="394" spans="1:13" s="264" customFormat="1" ht="26.25" customHeight="1">
      <c r="A394" s="135">
        <v>667</v>
      </c>
      <c r="B394" s="265" t="s">
        <v>387</v>
      </c>
      <c r="C394" s="267" t="str">
        <f>Cirit!D40</f>
        <v/>
      </c>
      <c r="D394" s="269" t="str">
        <f>Cirit!E40</f>
        <v/>
      </c>
      <c r="E394" s="269" t="str">
        <f>Cirit!F40</f>
        <v/>
      </c>
      <c r="F394" s="270" t="str">
        <f>Cirit!K40</f>
        <v/>
      </c>
      <c r="G394" s="268">
        <f>Cirit!A40</f>
        <v>0</v>
      </c>
      <c r="H394" s="143" t="s">
        <v>387</v>
      </c>
      <c r="I394" s="275">
        <f>Cirit!G$4</f>
        <v>0</v>
      </c>
      <c r="J394" s="137" t="str">
        <f>'YARIŞMA BİLGİLERİ'!$F$21</f>
        <v>Yıldız Kızlar</v>
      </c>
      <c r="K394" s="263" t="str">
        <f t="shared" si="13"/>
        <v>İzmir-2013-14 Öğretim Yılı Okullararası Puanlı  Atletizm Türkiye Birinciliği Yarışmaları</v>
      </c>
      <c r="L394" s="141" t="str">
        <f>Cirit!J$4</f>
        <v>1 Haziran 2014 11.00</v>
      </c>
      <c r="M394" s="141" t="s">
        <v>521</v>
      </c>
    </row>
    <row r="395" spans="1:13" s="264" customFormat="1" ht="26.25" customHeight="1">
      <c r="A395" s="135">
        <v>668</v>
      </c>
      <c r="B395" s="265" t="s">
        <v>387</v>
      </c>
      <c r="C395" s="267" t="str">
        <f>Cirit!D41</f>
        <v/>
      </c>
      <c r="D395" s="269" t="str">
        <f>Cirit!E41</f>
        <v/>
      </c>
      <c r="E395" s="269" t="str">
        <f>Cirit!F41</f>
        <v/>
      </c>
      <c r="F395" s="270" t="str">
        <f>Cirit!K41</f>
        <v/>
      </c>
      <c r="G395" s="268">
        <f>Cirit!A41</f>
        <v>0</v>
      </c>
      <c r="H395" s="143" t="s">
        <v>387</v>
      </c>
      <c r="I395" s="275">
        <f>Cirit!G$4</f>
        <v>0</v>
      </c>
      <c r="J395" s="137" t="str">
        <f>'YARIŞMA BİLGİLERİ'!$F$21</f>
        <v>Yıldız Kızlar</v>
      </c>
      <c r="K395" s="263" t="str">
        <f t="shared" si="13"/>
        <v>İzmir-2013-14 Öğretim Yılı Okullararası Puanlı  Atletizm Türkiye Birinciliği Yarışmaları</v>
      </c>
      <c r="L395" s="141" t="str">
        <f>Cirit!J$4</f>
        <v>1 Haziran 2014 11.00</v>
      </c>
      <c r="M395" s="141" t="s">
        <v>521</v>
      </c>
    </row>
    <row r="396" spans="1:13" s="264" customFormat="1" ht="26.25" customHeight="1">
      <c r="A396" s="135">
        <v>669</v>
      </c>
      <c r="B396" s="265" t="s">
        <v>387</v>
      </c>
      <c r="C396" s="267" t="str">
        <f>Cirit!D42</f>
        <v/>
      </c>
      <c r="D396" s="269" t="str">
        <f>Cirit!E42</f>
        <v/>
      </c>
      <c r="E396" s="269" t="str">
        <f>Cirit!F42</f>
        <v/>
      </c>
      <c r="F396" s="270" t="str">
        <f>Cirit!K42</f>
        <v/>
      </c>
      <c r="G396" s="268">
        <f>Cirit!A42</f>
        <v>0</v>
      </c>
      <c r="H396" s="143" t="s">
        <v>387</v>
      </c>
      <c r="I396" s="275">
        <f>Cirit!G$4</f>
        <v>0</v>
      </c>
      <c r="J396" s="137" t="str">
        <f>'YARIŞMA BİLGİLERİ'!$F$21</f>
        <v>Yıldız Kızlar</v>
      </c>
      <c r="K396" s="263" t="str">
        <f t="shared" si="13"/>
        <v>İzmir-2013-14 Öğretim Yılı Okullararası Puanlı  Atletizm Türkiye Birinciliği Yarışmaları</v>
      </c>
      <c r="L396" s="141" t="str">
        <f>Cirit!J$4</f>
        <v>1 Haziran 2014 11.00</v>
      </c>
      <c r="M396" s="141" t="s">
        <v>521</v>
      </c>
    </row>
    <row r="397" spans="1:13" s="264" customFormat="1" ht="26.25" customHeight="1">
      <c r="A397" s="135">
        <v>670</v>
      </c>
      <c r="B397" s="265" t="s">
        <v>387</v>
      </c>
      <c r="C397" s="267" t="str">
        <f>Cirit!D43</f>
        <v/>
      </c>
      <c r="D397" s="269" t="str">
        <f>Cirit!E43</f>
        <v/>
      </c>
      <c r="E397" s="269" t="str">
        <f>Cirit!F43</f>
        <v/>
      </c>
      <c r="F397" s="270" t="str">
        <f>Cirit!K43</f>
        <v/>
      </c>
      <c r="G397" s="268">
        <f>Cirit!A43</f>
        <v>0</v>
      </c>
      <c r="H397" s="143" t="s">
        <v>387</v>
      </c>
      <c r="I397" s="275">
        <f>Cirit!G$4</f>
        <v>0</v>
      </c>
      <c r="J397" s="137" t="str">
        <f>'YARIŞMA BİLGİLERİ'!$F$21</f>
        <v>Yıldız Kızlar</v>
      </c>
      <c r="K397" s="263" t="str">
        <f t="shared" si="13"/>
        <v>İzmir-2013-14 Öğretim Yılı Okullararası Puanlı  Atletizm Türkiye Birinciliği Yarışmaları</v>
      </c>
      <c r="L397" s="141" t="str">
        <f>Cirit!J$4</f>
        <v>1 Haziran 2014 11.00</v>
      </c>
      <c r="M397" s="141" t="s">
        <v>521</v>
      </c>
    </row>
    <row r="398" spans="1:13" s="264" customFormat="1" ht="26.25" customHeight="1">
      <c r="A398" s="135">
        <v>671</v>
      </c>
      <c r="B398" s="265" t="s">
        <v>387</v>
      </c>
      <c r="C398" s="267" t="str">
        <f>Cirit!D44</f>
        <v/>
      </c>
      <c r="D398" s="269" t="str">
        <f>Cirit!E44</f>
        <v/>
      </c>
      <c r="E398" s="269" t="str">
        <f>Cirit!F44</f>
        <v/>
      </c>
      <c r="F398" s="270" t="str">
        <f>Cirit!K44</f>
        <v/>
      </c>
      <c r="G398" s="268">
        <f>Cirit!A44</f>
        <v>0</v>
      </c>
      <c r="H398" s="143" t="s">
        <v>387</v>
      </c>
      <c r="I398" s="275">
        <f>Cirit!G$4</f>
        <v>0</v>
      </c>
      <c r="J398" s="137" t="str">
        <f>'YARIŞMA BİLGİLERİ'!$F$21</f>
        <v>Yıldız Kızlar</v>
      </c>
      <c r="K398" s="263" t="str">
        <f t="shared" si="13"/>
        <v>İzmir-2013-14 Öğretim Yılı Okullararası Puanlı  Atletizm Türkiye Birinciliği Yarışmaları</v>
      </c>
      <c r="L398" s="141" t="str">
        <f>Cirit!J$4</f>
        <v>1 Haziran 2014 11.00</v>
      </c>
      <c r="M398" s="141" t="s">
        <v>521</v>
      </c>
    </row>
    <row r="399" spans="1:13" s="264" customFormat="1" ht="26.25" customHeight="1">
      <c r="A399" s="135">
        <v>672</v>
      </c>
      <c r="B399" s="265" t="s">
        <v>387</v>
      </c>
      <c r="C399" s="267" t="str">
        <f>Cirit!D45</f>
        <v/>
      </c>
      <c r="D399" s="269" t="str">
        <f>Cirit!E45</f>
        <v/>
      </c>
      <c r="E399" s="269" t="str">
        <f>Cirit!F45</f>
        <v/>
      </c>
      <c r="F399" s="270" t="str">
        <f>Cirit!K45</f>
        <v/>
      </c>
      <c r="G399" s="268">
        <f>Cirit!A45</f>
        <v>0</v>
      </c>
      <c r="H399" s="143" t="s">
        <v>387</v>
      </c>
      <c r="I399" s="275">
        <f>Cirit!G$4</f>
        <v>0</v>
      </c>
      <c r="J399" s="137" t="str">
        <f>'YARIŞMA BİLGİLERİ'!$F$21</f>
        <v>Yıldız Kızlar</v>
      </c>
      <c r="K399" s="263" t="str">
        <f t="shared" si="13"/>
        <v>İzmir-2013-14 Öğretim Yılı Okullararası Puanlı  Atletizm Türkiye Birinciliği Yarışmaları</v>
      </c>
      <c r="L399" s="141" t="str">
        <f>Cirit!J$4</f>
        <v>1 Haziran 2014 11.00</v>
      </c>
      <c r="M399" s="141" t="s">
        <v>521</v>
      </c>
    </row>
    <row r="400" spans="1:13" s="264" customFormat="1" ht="26.25" customHeight="1">
      <c r="A400" s="135">
        <v>673</v>
      </c>
      <c r="B400" s="265" t="s">
        <v>387</v>
      </c>
      <c r="C400" s="267" t="str">
        <f>Cirit!D46</f>
        <v/>
      </c>
      <c r="D400" s="269" t="str">
        <f>Cirit!E46</f>
        <v/>
      </c>
      <c r="E400" s="269" t="str">
        <f>Cirit!F46</f>
        <v/>
      </c>
      <c r="F400" s="270" t="str">
        <f>Cirit!K46</f>
        <v/>
      </c>
      <c r="G400" s="268">
        <f>Cirit!A46</f>
        <v>0</v>
      </c>
      <c r="H400" s="143" t="s">
        <v>387</v>
      </c>
      <c r="I400" s="275">
        <f>Cirit!G$4</f>
        <v>0</v>
      </c>
      <c r="J400" s="137" t="str">
        <f>'YARIŞMA BİLGİLERİ'!$F$21</f>
        <v>Yıldız Kızlar</v>
      </c>
      <c r="K400" s="263" t="str">
        <f t="shared" si="13"/>
        <v>İzmir-2013-14 Öğretim Yılı Okullararası Puanlı  Atletizm Türkiye Birinciliği Yarışmaları</v>
      </c>
      <c r="L400" s="141" t="str">
        <f>Cirit!J$4</f>
        <v>1 Haziran 2014 11.00</v>
      </c>
      <c r="M400" s="141" t="s">
        <v>521</v>
      </c>
    </row>
    <row r="401" spans="1:13" s="264" customFormat="1" ht="26.25" customHeight="1">
      <c r="A401" s="135">
        <v>674</v>
      </c>
      <c r="B401" s="265" t="s">
        <v>387</v>
      </c>
      <c r="C401" s="267" t="str">
        <f>Cirit!D47</f>
        <v/>
      </c>
      <c r="D401" s="269" t="str">
        <f>Cirit!E47</f>
        <v/>
      </c>
      <c r="E401" s="269" t="str">
        <f>Cirit!F47</f>
        <v/>
      </c>
      <c r="F401" s="270" t="str">
        <f>Cirit!K47</f>
        <v/>
      </c>
      <c r="G401" s="268">
        <f>Cirit!A47</f>
        <v>0</v>
      </c>
      <c r="H401" s="143" t="s">
        <v>387</v>
      </c>
      <c r="I401" s="275">
        <f>Cirit!G$4</f>
        <v>0</v>
      </c>
      <c r="J401" s="137" t="str">
        <f>'YARIŞMA BİLGİLERİ'!$F$21</f>
        <v>Yıldız Kızlar</v>
      </c>
      <c r="K401" s="263" t="str">
        <f t="shared" si="13"/>
        <v>İzmir-2013-14 Öğretim Yılı Okullararası Puanlı  Atletizm Türkiye Birinciliği Yarışmaları</v>
      </c>
      <c r="L401" s="141" t="str">
        <f>Cirit!J$4</f>
        <v>1 Haziran 2014 11.00</v>
      </c>
      <c r="M401" s="141" t="s">
        <v>521</v>
      </c>
    </row>
    <row r="65505" spans="1:9">
      <c r="A65505" s="134" t="s">
        <v>547</v>
      </c>
      <c r="B65505" s="134" t="s">
        <v>547</v>
      </c>
      <c r="C65505" s="134" t="s">
        <v>547</v>
      </c>
      <c r="D65505" s="134" t="s">
        <v>547</v>
      </c>
      <c r="E65505" s="134" t="s">
        <v>547</v>
      </c>
      <c r="F65505" s="134" t="s">
        <v>547</v>
      </c>
      <c r="G65505" s="134" t="s">
        <v>547</v>
      </c>
      <c r="H65505" s="134" t="s">
        <v>547</v>
      </c>
      <c r="I65505" s="134" t="s">
        <v>547</v>
      </c>
    </row>
    <row r="65506" spans="1:9">
      <c r="A65506" s="134" t="s">
        <v>547</v>
      </c>
      <c r="B65506" s="134" t="s">
        <v>547</v>
      </c>
      <c r="C65506" s="134" t="s">
        <v>547</v>
      </c>
      <c r="D65506" s="134" t="s">
        <v>547</v>
      </c>
      <c r="E65506" s="134" t="s">
        <v>547</v>
      </c>
      <c r="F65506" s="134" t="s">
        <v>547</v>
      </c>
      <c r="G65506" s="134" t="s">
        <v>547</v>
      </c>
      <c r="H65506" s="134" t="s">
        <v>547</v>
      </c>
      <c r="I65506" s="134" t="s">
        <v>547</v>
      </c>
    </row>
    <row r="65507" spans="1:9">
      <c r="A65507" s="134" t="s">
        <v>547</v>
      </c>
      <c r="B65507" s="134" t="s">
        <v>547</v>
      </c>
      <c r="C65507" s="134" t="s">
        <v>547</v>
      </c>
      <c r="D65507" s="134" t="s">
        <v>547</v>
      </c>
      <c r="E65507" s="134" t="s">
        <v>547</v>
      </c>
      <c r="F65507" s="134" t="s">
        <v>547</v>
      </c>
      <c r="G65507" s="134" t="s">
        <v>547</v>
      </c>
      <c r="H65507" s="134" t="s">
        <v>547</v>
      </c>
      <c r="I65507" s="134" t="s">
        <v>547</v>
      </c>
    </row>
    <row r="65508" spans="1:9">
      <c r="A65508" s="134" t="s">
        <v>547</v>
      </c>
      <c r="B65508" s="134" t="s">
        <v>547</v>
      </c>
      <c r="C65508" s="134" t="s">
        <v>547</v>
      </c>
      <c r="D65508" s="134" t="s">
        <v>547</v>
      </c>
      <c r="E65508" s="134" t="s">
        <v>547</v>
      </c>
      <c r="F65508" s="134" t="s">
        <v>547</v>
      </c>
      <c r="G65508" s="134" t="s">
        <v>547</v>
      </c>
      <c r="H65508" s="134" t="s">
        <v>547</v>
      </c>
      <c r="I65508" s="134" t="s">
        <v>547</v>
      </c>
    </row>
    <row r="65509" spans="1:9">
      <c r="A65509" s="134" t="s">
        <v>547</v>
      </c>
      <c r="B65509" s="134" t="s">
        <v>547</v>
      </c>
      <c r="C65509" s="134" t="s">
        <v>547</v>
      </c>
      <c r="D65509" s="134" t="s">
        <v>547</v>
      </c>
      <c r="E65509" s="134" t="s">
        <v>547</v>
      </c>
      <c r="F65509" s="134" t="s">
        <v>547</v>
      </c>
      <c r="G65509" s="134" t="s">
        <v>547</v>
      </c>
      <c r="H65509" s="134" t="s">
        <v>547</v>
      </c>
      <c r="I65509" s="134" t="s">
        <v>547</v>
      </c>
    </row>
    <row r="65510" spans="1:9">
      <c r="A65510" s="134" t="s">
        <v>547</v>
      </c>
      <c r="B65510" s="134" t="s">
        <v>547</v>
      </c>
      <c r="C65510" s="134" t="s">
        <v>547</v>
      </c>
      <c r="D65510" s="134" t="s">
        <v>547</v>
      </c>
      <c r="E65510" s="134" t="s">
        <v>547</v>
      </c>
      <c r="F65510" s="134" t="s">
        <v>547</v>
      </c>
      <c r="G65510" s="134" t="s">
        <v>547</v>
      </c>
      <c r="H65510" s="134" t="s">
        <v>547</v>
      </c>
      <c r="I65510" s="134" t="s">
        <v>547</v>
      </c>
    </row>
    <row r="65511" spans="1:9">
      <c r="A65511" s="134" t="s">
        <v>547</v>
      </c>
      <c r="B65511" s="134" t="s">
        <v>547</v>
      </c>
      <c r="C65511" s="134" t="s">
        <v>547</v>
      </c>
      <c r="D65511" s="134" t="s">
        <v>547</v>
      </c>
      <c r="E65511" s="134" t="s">
        <v>547</v>
      </c>
      <c r="F65511" s="134" t="s">
        <v>547</v>
      </c>
      <c r="G65511" s="134" t="s">
        <v>547</v>
      </c>
      <c r="H65511" s="134" t="s">
        <v>547</v>
      </c>
      <c r="I65511" s="134" t="s">
        <v>547</v>
      </c>
    </row>
    <row r="65512" spans="1:9">
      <c r="A65512" s="134" t="s">
        <v>547</v>
      </c>
      <c r="B65512" s="134" t="s">
        <v>547</v>
      </c>
      <c r="C65512" s="134" t="s">
        <v>547</v>
      </c>
      <c r="D65512" s="134" t="s">
        <v>547</v>
      </c>
      <c r="E65512" s="134" t="s">
        <v>547</v>
      </c>
      <c r="F65512" s="134" t="s">
        <v>547</v>
      </c>
      <c r="G65512" s="134" t="s">
        <v>547</v>
      </c>
      <c r="H65512" s="134" t="s">
        <v>547</v>
      </c>
      <c r="I65512" s="134" t="s">
        <v>547</v>
      </c>
    </row>
    <row r="65513" spans="1:9">
      <c r="A65513" s="134" t="s">
        <v>547</v>
      </c>
      <c r="B65513" s="134" t="s">
        <v>547</v>
      </c>
      <c r="C65513" s="134" t="s">
        <v>547</v>
      </c>
      <c r="D65513" s="134" t="s">
        <v>547</v>
      </c>
      <c r="E65513" s="134" t="s">
        <v>547</v>
      </c>
      <c r="F65513" s="134" t="s">
        <v>547</v>
      </c>
      <c r="G65513" s="134" t="s">
        <v>547</v>
      </c>
      <c r="H65513" s="134" t="s">
        <v>547</v>
      </c>
      <c r="I65513" s="134" t="s">
        <v>547</v>
      </c>
    </row>
    <row r="65514" spans="1:9">
      <c r="A65514" s="134" t="s">
        <v>547</v>
      </c>
      <c r="B65514" s="134" t="s">
        <v>547</v>
      </c>
      <c r="C65514" s="134" t="s">
        <v>547</v>
      </c>
      <c r="D65514" s="134" t="s">
        <v>547</v>
      </c>
      <c r="E65514" s="134" t="s">
        <v>547</v>
      </c>
      <c r="F65514" s="134" t="s">
        <v>547</v>
      </c>
      <c r="G65514" s="134" t="s">
        <v>547</v>
      </c>
      <c r="H65514" s="134" t="s">
        <v>547</v>
      </c>
      <c r="I65514" s="134" t="s">
        <v>547</v>
      </c>
    </row>
    <row r="65515" spans="1:9">
      <c r="A65515" s="134" t="s">
        <v>547</v>
      </c>
      <c r="B65515" s="134" t="s">
        <v>547</v>
      </c>
      <c r="C65515" s="134" t="s">
        <v>547</v>
      </c>
      <c r="D65515" s="134" t="s">
        <v>547</v>
      </c>
      <c r="E65515" s="134" t="s">
        <v>547</v>
      </c>
      <c r="F65515" s="134" t="s">
        <v>547</v>
      </c>
      <c r="G65515" s="134" t="s">
        <v>547</v>
      </c>
      <c r="H65515" s="134" t="s">
        <v>547</v>
      </c>
      <c r="I65515" s="134" t="s">
        <v>547</v>
      </c>
    </row>
    <row r="65516" spans="1:9">
      <c r="A65516" s="134" t="s">
        <v>547</v>
      </c>
      <c r="B65516" s="134" t="s">
        <v>547</v>
      </c>
      <c r="C65516" s="134" t="s">
        <v>547</v>
      </c>
      <c r="D65516" s="134" t="s">
        <v>547</v>
      </c>
      <c r="E65516" s="134" t="s">
        <v>547</v>
      </c>
      <c r="F65516" s="134" t="s">
        <v>547</v>
      </c>
      <c r="G65516" s="134" t="s">
        <v>547</v>
      </c>
      <c r="H65516" s="134" t="s">
        <v>547</v>
      </c>
      <c r="I65516" s="134" t="s">
        <v>547</v>
      </c>
    </row>
    <row r="65517" spans="1:9">
      <c r="A65517" s="134" t="s">
        <v>547</v>
      </c>
      <c r="B65517" s="134" t="s">
        <v>547</v>
      </c>
      <c r="C65517" s="134" t="s">
        <v>547</v>
      </c>
      <c r="D65517" s="134" t="s">
        <v>547</v>
      </c>
      <c r="E65517" s="134" t="s">
        <v>547</v>
      </c>
      <c r="F65517" s="134" t="s">
        <v>547</v>
      </c>
      <c r="G65517" s="134" t="s">
        <v>547</v>
      </c>
      <c r="H65517" s="134" t="s">
        <v>547</v>
      </c>
      <c r="I65517" s="134" t="s">
        <v>547</v>
      </c>
    </row>
    <row r="65518" spans="1:9">
      <c r="A65518" s="134" t="s">
        <v>547</v>
      </c>
      <c r="B65518" s="134" t="s">
        <v>547</v>
      </c>
      <c r="C65518" s="134" t="s">
        <v>547</v>
      </c>
      <c r="D65518" s="134" t="s">
        <v>547</v>
      </c>
      <c r="E65518" s="134" t="s">
        <v>547</v>
      </c>
      <c r="F65518" s="134" t="s">
        <v>547</v>
      </c>
      <c r="G65518" s="134" t="s">
        <v>547</v>
      </c>
      <c r="H65518" s="134" t="s">
        <v>547</v>
      </c>
      <c r="I65518" s="134" t="s">
        <v>547</v>
      </c>
    </row>
    <row r="65519" spans="1:9">
      <c r="A65519" s="134" t="s">
        <v>547</v>
      </c>
      <c r="B65519" s="134" t="s">
        <v>547</v>
      </c>
      <c r="C65519" s="134" t="s">
        <v>547</v>
      </c>
      <c r="D65519" s="134" t="s">
        <v>547</v>
      </c>
      <c r="E65519" s="134" t="s">
        <v>547</v>
      </c>
      <c r="F65519" s="134" t="s">
        <v>547</v>
      </c>
      <c r="G65519" s="134" t="s">
        <v>547</v>
      </c>
      <c r="H65519" s="134" t="s">
        <v>547</v>
      </c>
      <c r="I65519" s="134" t="s">
        <v>547</v>
      </c>
    </row>
    <row r="65520" spans="1:9">
      <c r="A65520" s="134" t="s">
        <v>547</v>
      </c>
      <c r="B65520" s="134" t="s">
        <v>547</v>
      </c>
      <c r="C65520" s="134" t="s">
        <v>547</v>
      </c>
      <c r="D65520" s="134" t="s">
        <v>547</v>
      </c>
      <c r="E65520" s="134" t="s">
        <v>547</v>
      </c>
      <c r="F65520" s="134" t="s">
        <v>547</v>
      </c>
      <c r="G65520" s="134" t="s">
        <v>547</v>
      </c>
      <c r="H65520" s="134" t="s">
        <v>547</v>
      </c>
      <c r="I65520" s="134" t="s">
        <v>547</v>
      </c>
    </row>
    <row r="65521" spans="1:9">
      <c r="A65521" s="134" t="s">
        <v>547</v>
      </c>
      <c r="B65521" s="134" t="s">
        <v>547</v>
      </c>
      <c r="C65521" s="134" t="s">
        <v>547</v>
      </c>
      <c r="D65521" s="134" t="s">
        <v>547</v>
      </c>
      <c r="E65521" s="134" t="s">
        <v>547</v>
      </c>
      <c r="F65521" s="134" t="s">
        <v>547</v>
      </c>
      <c r="G65521" s="134" t="s">
        <v>547</v>
      </c>
      <c r="H65521" s="134" t="s">
        <v>547</v>
      </c>
      <c r="I65521" s="134" t="s">
        <v>547</v>
      </c>
    </row>
    <row r="65522" spans="1:9">
      <c r="A65522" s="134" t="s">
        <v>547</v>
      </c>
      <c r="B65522" s="134" t="s">
        <v>547</v>
      </c>
      <c r="C65522" s="134" t="s">
        <v>547</v>
      </c>
      <c r="D65522" s="134" t="s">
        <v>547</v>
      </c>
      <c r="E65522" s="134" t="s">
        <v>547</v>
      </c>
      <c r="F65522" s="134" t="s">
        <v>547</v>
      </c>
      <c r="G65522" s="134" t="s">
        <v>547</v>
      </c>
      <c r="H65522" s="134" t="s">
        <v>547</v>
      </c>
      <c r="I65522" s="134" t="s">
        <v>547</v>
      </c>
    </row>
    <row r="65523" spans="1:9">
      <c r="A65523" s="134" t="s">
        <v>547</v>
      </c>
      <c r="B65523" s="134" t="s">
        <v>547</v>
      </c>
      <c r="C65523" s="134" t="s">
        <v>547</v>
      </c>
      <c r="D65523" s="134" t="s">
        <v>547</v>
      </c>
      <c r="E65523" s="134" t="s">
        <v>547</v>
      </c>
      <c r="F65523" s="134" t="s">
        <v>547</v>
      </c>
      <c r="G65523" s="134" t="s">
        <v>547</v>
      </c>
      <c r="H65523" s="134" t="s">
        <v>547</v>
      </c>
      <c r="I65523" s="134" t="s">
        <v>547</v>
      </c>
    </row>
    <row r="65524" spans="1:9">
      <c r="A65524" s="134" t="s">
        <v>547</v>
      </c>
      <c r="B65524" s="134" t="s">
        <v>547</v>
      </c>
      <c r="C65524" s="134" t="s">
        <v>547</v>
      </c>
      <c r="D65524" s="134" t="s">
        <v>547</v>
      </c>
      <c r="E65524" s="134" t="s">
        <v>547</v>
      </c>
      <c r="F65524" s="134" t="s">
        <v>547</v>
      </c>
      <c r="G65524" s="134" t="s">
        <v>547</v>
      </c>
      <c r="H65524" s="134" t="s">
        <v>547</v>
      </c>
      <c r="I65524" s="134" t="s">
        <v>547</v>
      </c>
    </row>
    <row r="65525" spans="1:9">
      <c r="A65525" s="134" t="s">
        <v>547</v>
      </c>
      <c r="B65525" s="134" t="s">
        <v>547</v>
      </c>
      <c r="C65525" s="134" t="s">
        <v>547</v>
      </c>
      <c r="D65525" s="134" t="s">
        <v>547</v>
      </c>
      <c r="E65525" s="134" t="s">
        <v>547</v>
      </c>
      <c r="F65525" s="134" t="s">
        <v>547</v>
      </c>
      <c r="G65525" s="134" t="s">
        <v>547</v>
      </c>
      <c r="H65525" s="134" t="s">
        <v>547</v>
      </c>
      <c r="I65525" s="134" t="s">
        <v>547</v>
      </c>
    </row>
    <row r="65526" spans="1:9">
      <c r="A65526" s="134" t="s">
        <v>547</v>
      </c>
      <c r="B65526" s="134" t="s">
        <v>547</v>
      </c>
      <c r="C65526" s="134" t="s">
        <v>547</v>
      </c>
      <c r="D65526" s="134" t="s">
        <v>547</v>
      </c>
      <c r="E65526" s="134" t="s">
        <v>547</v>
      </c>
      <c r="F65526" s="134" t="s">
        <v>547</v>
      </c>
      <c r="G65526" s="134" t="s">
        <v>547</v>
      </c>
      <c r="H65526" s="134" t="s">
        <v>547</v>
      </c>
      <c r="I65526" s="134" t="s">
        <v>547</v>
      </c>
    </row>
    <row r="65527" spans="1:9">
      <c r="A65527" s="134" t="s">
        <v>547</v>
      </c>
      <c r="B65527" s="134" t="s">
        <v>547</v>
      </c>
      <c r="C65527" s="134" t="s">
        <v>547</v>
      </c>
      <c r="D65527" s="134" t="s">
        <v>547</v>
      </c>
      <c r="E65527" s="134" t="s">
        <v>547</v>
      </c>
      <c r="F65527" s="134" t="s">
        <v>547</v>
      </c>
      <c r="G65527" s="134" t="s">
        <v>547</v>
      </c>
      <c r="H65527" s="134" t="s">
        <v>547</v>
      </c>
      <c r="I65527" s="134" t="s">
        <v>547</v>
      </c>
    </row>
    <row r="65528" spans="1:9">
      <c r="A65528" s="134" t="s">
        <v>547</v>
      </c>
      <c r="B65528" s="134" t="s">
        <v>547</v>
      </c>
      <c r="C65528" s="134" t="s">
        <v>547</v>
      </c>
      <c r="D65528" s="134" t="s">
        <v>547</v>
      </c>
      <c r="E65528" s="134" t="s">
        <v>547</v>
      </c>
      <c r="F65528" s="134" t="s">
        <v>547</v>
      </c>
      <c r="G65528" s="134" t="s">
        <v>547</v>
      </c>
      <c r="H65528" s="134" t="s">
        <v>547</v>
      </c>
      <c r="I65528" s="134" t="s">
        <v>547</v>
      </c>
    </row>
    <row r="65529" spans="1:9">
      <c r="A65529" s="134" t="s">
        <v>547</v>
      </c>
      <c r="B65529" s="134" t="s">
        <v>547</v>
      </c>
      <c r="C65529" s="134" t="s">
        <v>547</v>
      </c>
      <c r="D65529" s="134" t="s">
        <v>547</v>
      </c>
      <c r="E65529" s="134" t="s">
        <v>547</v>
      </c>
      <c r="F65529" s="134" t="s">
        <v>547</v>
      </c>
      <c r="G65529" s="134" t="s">
        <v>547</v>
      </c>
      <c r="H65529" s="134" t="s">
        <v>547</v>
      </c>
      <c r="I65529" s="134" t="s">
        <v>547</v>
      </c>
    </row>
  </sheetData>
  <mergeCells count="2">
    <mergeCell ref="L1:M1"/>
    <mergeCell ref="A1:J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Sayfa2">
    <tabColor rgb="FFFFFF00"/>
  </sheetPr>
  <dimension ref="A1:M65536"/>
  <sheetViews>
    <sheetView zoomScale="85" zoomScaleNormal="85" workbookViewId="0">
      <selection activeCell="B7" sqref="B7"/>
    </sheetView>
  </sheetViews>
  <sheetFormatPr defaultRowHeight="15.75"/>
  <cols>
    <col min="1" max="1" width="2.5703125" style="89" customWidth="1"/>
    <col min="2" max="2" width="28.42578125" style="89" bestFit="1" customWidth="1"/>
    <col min="3" max="3" width="28.42578125" style="89" customWidth="1"/>
    <col min="4" max="4" width="27" style="89" customWidth="1"/>
    <col min="5" max="5" width="36.28515625" style="89" customWidth="1"/>
    <col min="6" max="6" width="2.42578125" style="89" customWidth="1"/>
    <col min="7" max="7" width="2.5703125" style="89" customWidth="1"/>
    <col min="8" max="8" width="119.85546875" style="89" customWidth="1"/>
    <col min="9" max="16384" width="9.140625" style="89"/>
  </cols>
  <sheetData>
    <row r="1" spans="1:13" ht="12" customHeight="1">
      <c r="A1" s="88"/>
      <c r="B1" s="88"/>
      <c r="C1" s="88"/>
      <c r="D1" s="88"/>
      <c r="E1" s="88"/>
      <c r="F1" s="88"/>
      <c r="G1" s="86"/>
      <c r="H1" s="586" t="s">
        <v>104</v>
      </c>
    </row>
    <row r="2" spans="1:13" ht="51" customHeight="1">
      <c r="A2" s="88"/>
      <c r="B2" s="592"/>
      <c r="C2" s="592"/>
      <c r="D2" s="592"/>
      <c r="E2" s="593"/>
      <c r="F2" s="88"/>
      <c r="H2" s="587"/>
      <c r="I2" s="87"/>
      <c r="J2" s="87"/>
      <c r="K2" s="87"/>
      <c r="L2" s="87"/>
      <c r="M2" s="90"/>
    </row>
    <row r="3" spans="1:13" ht="20.25" customHeight="1">
      <c r="A3" s="88"/>
      <c r="B3" s="590"/>
      <c r="C3" s="590"/>
      <c r="D3" s="590"/>
      <c r="E3" s="591"/>
      <c r="F3" s="88"/>
      <c r="H3" s="587"/>
      <c r="I3" s="91"/>
      <c r="J3" s="91"/>
      <c r="K3" s="91"/>
      <c r="L3" s="91"/>
    </row>
    <row r="4" spans="1:13" ht="48">
      <c r="A4" s="88"/>
      <c r="B4" s="594"/>
      <c r="C4" s="594"/>
      <c r="D4" s="594"/>
      <c r="E4" s="595"/>
      <c r="F4" s="88"/>
      <c r="H4" s="92" t="s">
        <v>92</v>
      </c>
      <c r="I4" s="93"/>
      <c r="J4" s="93"/>
      <c r="K4" s="93"/>
      <c r="L4" s="93"/>
    </row>
    <row r="5" spans="1:13" ht="45" customHeight="1">
      <c r="A5" s="88"/>
      <c r="B5" s="505"/>
      <c r="C5" s="505"/>
      <c r="D5" s="588" t="s">
        <v>83</v>
      </c>
      <c r="E5" s="589"/>
      <c r="F5" s="88"/>
      <c r="H5" s="92" t="s">
        <v>93</v>
      </c>
      <c r="I5" s="93"/>
      <c r="J5" s="93"/>
      <c r="K5" s="93"/>
      <c r="L5" s="93"/>
    </row>
    <row r="6" spans="1:13" ht="39.75" customHeight="1">
      <c r="A6" s="88"/>
      <c r="B6" s="125" t="s">
        <v>10</v>
      </c>
      <c r="C6" s="125"/>
      <c r="D6" s="125" t="s">
        <v>44</v>
      </c>
      <c r="E6" s="125" t="s">
        <v>839</v>
      </c>
      <c r="F6" s="88"/>
      <c r="H6" s="92" t="s">
        <v>94</v>
      </c>
      <c r="I6" s="93"/>
      <c r="J6" s="93"/>
      <c r="K6" s="93"/>
      <c r="L6" s="93"/>
    </row>
    <row r="7" spans="1:13" s="97" customFormat="1" ht="41.25" customHeight="1">
      <c r="A7" s="94"/>
      <c r="B7" s="123" t="s">
        <v>139</v>
      </c>
      <c r="C7" s="123" t="s">
        <v>810</v>
      </c>
      <c r="D7" s="199">
        <v>1374</v>
      </c>
      <c r="E7" s="95"/>
      <c r="F7" s="94"/>
      <c r="H7" s="92" t="s">
        <v>95</v>
      </c>
      <c r="I7" s="93"/>
      <c r="J7" s="93"/>
      <c r="K7" s="93"/>
      <c r="L7" s="93"/>
    </row>
    <row r="8" spans="1:13" s="97" customFormat="1" ht="41.25" customHeight="1">
      <c r="A8" s="94"/>
      <c r="B8" s="123" t="s">
        <v>352</v>
      </c>
      <c r="C8" s="123" t="s">
        <v>811</v>
      </c>
      <c r="D8" s="199">
        <v>4584</v>
      </c>
      <c r="E8" s="95"/>
      <c r="F8" s="94"/>
      <c r="H8" s="92" t="s">
        <v>96</v>
      </c>
      <c r="I8" s="93"/>
      <c r="J8" s="93"/>
      <c r="K8" s="93"/>
      <c r="L8" s="93"/>
    </row>
    <row r="9" spans="1:13" s="97" customFormat="1" ht="41.25" customHeight="1">
      <c r="A9" s="94"/>
      <c r="B9" s="123" t="s">
        <v>266</v>
      </c>
      <c r="C9" s="123" t="s">
        <v>812</v>
      </c>
      <c r="D9" s="314">
        <v>51604</v>
      </c>
      <c r="E9" s="95"/>
      <c r="F9" s="94"/>
      <c r="H9" s="92" t="s">
        <v>97</v>
      </c>
      <c r="I9" s="93"/>
      <c r="J9" s="93"/>
      <c r="K9" s="93"/>
      <c r="L9" s="93"/>
    </row>
    <row r="10" spans="1:13" s="97" customFormat="1" ht="41.25" customHeight="1">
      <c r="A10" s="94"/>
      <c r="B10" s="123" t="s">
        <v>141</v>
      </c>
      <c r="C10" s="123" t="s">
        <v>811</v>
      </c>
      <c r="D10" s="199">
        <v>455</v>
      </c>
      <c r="E10" s="95" t="s">
        <v>816</v>
      </c>
      <c r="F10" s="94"/>
      <c r="H10" s="92" t="s">
        <v>98</v>
      </c>
      <c r="I10" s="93"/>
      <c r="J10" s="93"/>
      <c r="K10" s="93"/>
      <c r="L10" s="93"/>
    </row>
    <row r="11" spans="1:13" s="97" customFormat="1" ht="41.25" customHeight="1">
      <c r="A11" s="94"/>
      <c r="B11" s="123" t="s">
        <v>388</v>
      </c>
      <c r="C11" s="123" t="s">
        <v>813</v>
      </c>
      <c r="D11" s="199">
        <v>2400</v>
      </c>
      <c r="E11" s="95" t="s">
        <v>814</v>
      </c>
      <c r="F11" s="94"/>
      <c r="H11" s="92" t="s">
        <v>99</v>
      </c>
      <c r="I11" s="93"/>
      <c r="J11" s="93"/>
      <c r="K11" s="93"/>
      <c r="L11" s="93"/>
    </row>
    <row r="12" spans="1:13" s="97" customFormat="1" ht="41.25" customHeight="1">
      <c r="A12" s="94"/>
      <c r="B12" s="123" t="s">
        <v>350</v>
      </c>
      <c r="C12" s="123" t="s">
        <v>811</v>
      </c>
      <c r="D12" s="199">
        <v>880</v>
      </c>
      <c r="E12" s="95" t="s">
        <v>815</v>
      </c>
      <c r="F12" s="94"/>
      <c r="H12" s="92" t="s">
        <v>100</v>
      </c>
      <c r="I12" s="93"/>
      <c r="J12" s="93"/>
      <c r="K12" s="93"/>
      <c r="L12" s="93"/>
    </row>
    <row r="13" spans="1:13" s="97" customFormat="1" ht="41.25" customHeight="1">
      <c r="A13" s="94"/>
      <c r="B13" s="446" t="str">
        <f>'YARIŞMA BİLGİLERİ'!F21</f>
        <v>Yıldız Kızlar</v>
      </c>
      <c r="C13" s="447"/>
      <c r="D13" s="447" t="s">
        <v>84</v>
      </c>
      <c r="E13" s="448"/>
      <c r="F13" s="94"/>
      <c r="H13" s="92" t="s">
        <v>101</v>
      </c>
      <c r="I13" s="93"/>
      <c r="J13" s="93"/>
      <c r="K13" s="93"/>
      <c r="L13" s="93"/>
    </row>
    <row r="14" spans="1:13" s="97" customFormat="1" ht="41.25" customHeight="1">
      <c r="A14" s="94"/>
      <c r="B14" s="449" t="s">
        <v>10</v>
      </c>
      <c r="C14" s="449"/>
      <c r="D14" s="449" t="s">
        <v>44</v>
      </c>
      <c r="E14" s="449" t="s">
        <v>75</v>
      </c>
      <c r="F14" s="94"/>
      <c r="H14" s="92" t="s">
        <v>102</v>
      </c>
      <c r="I14" s="93"/>
      <c r="J14" s="93"/>
      <c r="K14" s="93"/>
      <c r="L14" s="93"/>
    </row>
    <row r="15" spans="1:13" s="97" customFormat="1" ht="41.25" customHeight="1">
      <c r="A15" s="94"/>
      <c r="B15" s="123" t="s">
        <v>140</v>
      </c>
      <c r="C15" s="123" t="s">
        <v>821</v>
      </c>
      <c r="D15" s="314">
        <v>23004</v>
      </c>
      <c r="E15" s="96" t="s">
        <v>820</v>
      </c>
      <c r="F15" s="94"/>
      <c r="H15" s="92" t="s">
        <v>103</v>
      </c>
      <c r="I15" s="93"/>
      <c r="J15" s="93"/>
      <c r="K15" s="93"/>
      <c r="L15" s="93"/>
    </row>
    <row r="16" spans="1:13" s="97" customFormat="1" ht="42" customHeight="1">
      <c r="A16" s="94"/>
      <c r="B16" s="123" t="s">
        <v>315</v>
      </c>
      <c r="C16" s="123" t="s">
        <v>822</v>
      </c>
      <c r="D16" s="199">
        <v>1874</v>
      </c>
      <c r="E16" s="96" t="s">
        <v>817</v>
      </c>
      <c r="F16" s="94"/>
      <c r="H16" s="107" t="s">
        <v>39</v>
      </c>
      <c r="I16" s="93"/>
      <c r="J16" s="93"/>
      <c r="K16" s="93"/>
      <c r="L16" s="93"/>
    </row>
    <row r="17" spans="1:12" s="97" customFormat="1" ht="43.5" customHeight="1">
      <c r="A17" s="94"/>
      <c r="B17" s="123" t="s">
        <v>525</v>
      </c>
      <c r="C17" s="123" t="s">
        <v>822</v>
      </c>
      <c r="D17" s="199">
        <v>134</v>
      </c>
      <c r="E17" s="96" t="s">
        <v>818</v>
      </c>
      <c r="F17" s="94"/>
      <c r="H17" s="106" t="s">
        <v>35</v>
      </c>
      <c r="I17" s="98"/>
      <c r="J17" s="98"/>
      <c r="K17" s="98"/>
      <c r="L17" s="98"/>
    </row>
    <row r="18" spans="1:12" s="97" customFormat="1" ht="43.5" customHeight="1">
      <c r="A18" s="94"/>
      <c r="B18" s="123" t="s">
        <v>389</v>
      </c>
      <c r="C18" s="123" t="s">
        <v>822</v>
      </c>
      <c r="D18" s="199">
        <v>2600</v>
      </c>
      <c r="E18" s="96" t="s">
        <v>819</v>
      </c>
      <c r="F18" s="94"/>
      <c r="H18" s="106" t="s">
        <v>36</v>
      </c>
      <c r="I18" s="98"/>
      <c r="J18" s="98"/>
      <c r="K18" s="98"/>
      <c r="L18" s="98"/>
    </row>
    <row r="19" spans="1:12" s="97" customFormat="1" ht="43.5" customHeight="1">
      <c r="A19" s="94"/>
      <c r="B19" s="123" t="s">
        <v>526</v>
      </c>
      <c r="C19" s="123" t="s">
        <v>823</v>
      </c>
      <c r="D19" s="199"/>
      <c r="E19" s="96"/>
      <c r="F19" s="94"/>
      <c r="H19" s="106" t="s">
        <v>37</v>
      </c>
      <c r="I19" s="98"/>
      <c r="J19" s="98"/>
      <c r="K19" s="98"/>
      <c r="L19" s="98"/>
    </row>
    <row r="20" spans="1:12" s="97" customFormat="1" ht="43.5" customHeight="1">
      <c r="A20" s="94"/>
      <c r="B20" s="124" t="s">
        <v>251</v>
      </c>
      <c r="C20" s="123" t="s">
        <v>821</v>
      </c>
      <c r="D20" s="199"/>
      <c r="E20" s="96"/>
      <c r="F20" s="94"/>
      <c r="H20" s="106" t="s">
        <v>38</v>
      </c>
      <c r="I20" s="98"/>
      <c r="J20" s="98"/>
      <c r="K20" s="98"/>
      <c r="L20" s="98"/>
    </row>
    <row r="21" spans="1:12" s="97" customFormat="1" ht="43.5" customHeight="1">
      <c r="A21" s="94"/>
      <c r="B21" s="313"/>
      <c r="C21" s="313"/>
      <c r="D21" s="313"/>
      <c r="E21" s="313"/>
      <c r="F21" s="94"/>
      <c r="H21" s="107" t="s">
        <v>41</v>
      </c>
      <c r="I21" s="98"/>
      <c r="J21" s="98"/>
      <c r="K21" s="98"/>
      <c r="L21" s="98"/>
    </row>
    <row r="22" spans="1:12" s="97" customFormat="1" ht="43.5" customHeight="1">
      <c r="A22" s="94"/>
      <c r="B22" s="313"/>
      <c r="C22" s="313"/>
      <c r="D22" s="313"/>
      <c r="E22" s="313"/>
      <c r="F22" s="94"/>
      <c r="H22" s="105" t="s">
        <v>40</v>
      </c>
      <c r="I22" s="98"/>
      <c r="J22" s="98"/>
      <c r="K22" s="98"/>
      <c r="L22" s="98"/>
    </row>
    <row r="23" spans="1:12" s="97" customFormat="1" ht="43.5" customHeight="1">
      <c r="A23" s="94"/>
      <c r="B23" s="313"/>
      <c r="C23" s="313"/>
      <c r="D23" s="313"/>
      <c r="E23" s="313"/>
      <c r="F23" s="94"/>
      <c r="H23" s="105" t="s">
        <v>551</v>
      </c>
      <c r="I23" s="98"/>
      <c r="J23" s="98"/>
      <c r="K23" s="98"/>
      <c r="L23" s="98"/>
    </row>
    <row r="24" spans="1:12" s="97" customFormat="1" ht="43.5" customHeight="1">
      <c r="A24" s="94"/>
      <c r="B24" s="313"/>
      <c r="C24" s="313"/>
      <c r="D24" s="313"/>
      <c r="E24" s="313"/>
      <c r="F24" s="94"/>
      <c r="H24" s="105" t="s">
        <v>550</v>
      </c>
      <c r="I24" s="98"/>
      <c r="J24" s="98"/>
      <c r="K24" s="98"/>
      <c r="L24" s="98"/>
    </row>
    <row r="25" spans="1:12" s="97" customFormat="1" ht="42.75" customHeight="1">
      <c r="A25" s="183"/>
      <c r="F25" s="184"/>
      <c r="G25" s="90"/>
      <c r="J25" s="99"/>
      <c r="K25" s="99"/>
      <c r="L25" s="99"/>
    </row>
    <row r="26" spans="1:12" s="97" customFormat="1" ht="46.5" customHeight="1">
      <c r="A26" s="183"/>
      <c r="B26" s="101"/>
      <c r="C26" s="101"/>
      <c r="D26" s="101"/>
      <c r="E26" s="101"/>
      <c r="F26" s="185"/>
    </row>
    <row r="27" spans="1:12" s="97" customFormat="1" ht="39" customHeight="1">
      <c r="A27" s="100"/>
      <c r="B27" s="101"/>
      <c r="C27" s="101"/>
      <c r="D27" s="101"/>
      <c r="E27" s="101"/>
      <c r="F27" s="100"/>
    </row>
    <row r="28" spans="1:12" s="97" customFormat="1" ht="72" customHeight="1">
      <c r="A28" s="100"/>
      <c r="B28" s="101"/>
      <c r="C28" s="101"/>
      <c r="D28" s="101"/>
      <c r="E28" s="101"/>
      <c r="F28" s="100"/>
      <c r="H28" s="101"/>
      <c r="I28" s="101"/>
      <c r="J28" s="101"/>
      <c r="K28" s="101"/>
      <c r="L28" s="101"/>
    </row>
    <row r="29" spans="1:12" s="101" customFormat="1" ht="78.75" customHeight="1">
      <c r="A29" s="102"/>
      <c r="F29" s="102"/>
    </row>
    <row r="30" spans="1:12" s="101" customFormat="1" ht="48.75" customHeight="1">
      <c r="A30" s="102"/>
      <c r="B30" s="103"/>
      <c r="C30" s="103"/>
      <c r="D30" s="103"/>
      <c r="E30" s="103"/>
      <c r="F30" s="102"/>
    </row>
    <row r="31" spans="1:12" s="101" customFormat="1" ht="38.25" customHeight="1">
      <c r="A31" s="102"/>
      <c r="B31" s="103"/>
      <c r="C31" s="103"/>
      <c r="D31" s="103"/>
      <c r="E31" s="103"/>
      <c r="F31" s="102"/>
    </row>
    <row r="32" spans="1:12" s="101" customFormat="1" ht="52.5" customHeight="1">
      <c r="A32" s="102"/>
      <c r="B32" s="103"/>
      <c r="C32" s="103"/>
      <c r="D32" s="103"/>
      <c r="E32" s="103"/>
      <c r="F32" s="102"/>
      <c r="H32" s="103"/>
      <c r="I32" s="103"/>
      <c r="J32" s="103"/>
      <c r="K32" s="103"/>
      <c r="L32" s="103"/>
    </row>
    <row r="33" spans="1:12" s="103" customFormat="1" ht="94.5" customHeight="1">
      <c r="A33" s="104"/>
      <c r="F33" s="104"/>
    </row>
    <row r="34" spans="1:12" s="103" customFormat="1" ht="34.5" customHeight="1">
      <c r="A34" s="104"/>
      <c r="F34" s="104"/>
    </row>
    <row r="35" spans="1:12" s="103" customFormat="1" ht="47.25" customHeight="1"/>
    <row r="36" spans="1:12" s="103" customFormat="1" ht="36.75" customHeight="1"/>
    <row r="37" spans="1:12" s="103" customFormat="1" ht="47.25" customHeight="1"/>
    <row r="38" spans="1:12" s="103" customFormat="1" ht="51" customHeight="1">
      <c r="B38" s="89"/>
      <c r="C38" s="89"/>
      <c r="D38" s="89"/>
      <c r="E38" s="89"/>
    </row>
    <row r="39" spans="1:12" s="103" customFormat="1" ht="56.25" customHeight="1">
      <c r="B39" s="89"/>
      <c r="C39" s="89"/>
      <c r="D39" s="89"/>
      <c r="E39" s="89"/>
    </row>
    <row r="40" spans="1:12" s="103" customFormat="1" ht="49.5" customHeight="1">
      <c r="B40" s="89"/>
      <c r="C40" s="89"/>
      <c r="D40" s="89"/>
      <c r="E40" s="89"/>
      <c r="H40" s="89"/>
      <c r="I40" s="89"/>
      <c r="J40" s="89"/>
      <c r="K40" s="89"/>
      <c r="L40" s="89"/>
    </row>
    <row r="41" spans="1:12" ht="34.5" customHeight="1"/>
    <row r="42" spans="1:12" ht="34.5" customHeight="1"/>
    <row r="43" spans="1:12" ht="34.5" customHeight="1"/>
    <row r="44" spans="1:12" ht="34.5" customHeight="1"/>
    <row r="45" spans="1:12" ht="34.5" customHeight="1"/>
    <row r="46" spans="1:12" ht="34.5" customHeight="1"/>
    <row r="47" spans="1:12" ht="34.5" customHeight="1"/>
    <row r="48" spans="1:12" ht="34.5" customHeight="1"/>
    <row r="49" ht="34.5" customHeight="1"/>
    <row r="50" ht="34.5" customHeight="1"/>
    <row r="51" ht="34.5" customHeight="1"/>
    <row r="65512" spans="1:9">
      <c r="A65512" s="89" t="s">
        <v>547</v>
      </c>
      <c r="B65512" s="89" t="s">
        <v>547</v>
      </c>
      <c r="D65512" s="89" t="s">
        <v>547</v>
      </c>
      <c r="E65512" s="89" t="s">
        <v>547</v>
      </c>
      <c r="F65512" s="89" t="s">
        <v>547</v>
      </c>
      <c r="G65512" s="89" t="s">
        <v>547</v>
      </c>
      <c r="H65512" s="89" t="s">
        <v>547</v>
      </c>
      <c r="I65512" s="89" t="s">
        <v>547</v>
      </c>
    </row>
    <row r="65513" spans="1:9">
      <c r="A65513" s="89" t="s">
        <v>547</v>
      </c>
      <c r="B65513" s="89" t="s">
        <v>547</v>
      </c>
      <c r="D65513" s="89" t="s">
        <v>547</v>
      </c>
      <c r="E65513" s="89" t="s">
        <v>547</v>
      </c>
      <c r="F65513" s="89" t="s">
        <v>547</v>
      </c>
      <c r="G65513" s="89" t="s">
        <v>547</v>
      </c>
      <c r="H65513" s="89" t="s">
        <v>547</v>
      </c>
      <c r="I65513" s="89" t="s">
        <v>547</v>
      </c>
    </row>
    <row r="65514" spans="1:9">
      <c r="A65514" s="89" t="s">
        <v>547</v>
      </c>
      <c r="B65514" s="89" t="s">
        <v>547</v>
      </c>
      <c r="D65514" s="89" t="s">
        <v>547</v>
      </c>
      <c r="E65514" s="89" t="s">
        <v>547</v>
      </c>
      <c r="F65514" s="89" t="s">
        <v>547</v>
      </c>
      <c r="G65514" s="89" t="s">
        <v>547</v>
      </c>
      <c r="H65514" s="89" t="s">
        <v>547</v>
      </c>
      <c r="I65514" s="89" t="s">
        <v>547</v>
      </c>
    </row>
    <row r="65515" spans="1:9">
      <c r="A65515" s="89" t="s">
        <v>547</v>
      </c>
      <c r="B65515" s="89" t="s">
        <v>547</v>
      </c>
      <c r="D65515" s="89" t="s">
        <v>547</v>
      </c>
      <c r="E65515" s="89" t="s">
        <v>547</v>
      </c>
      <c r="F65515" s="89" t="s">
        <v>547</v>
      </c>
      <c r="G65515" s="89" t="s">
        <v>547</v>
      </c>
      <c r="H65515" s="89" t="s">
        <v>547</v>
      </c>
      <c r="I65515" s="89" t="s">
        <v>547</v>
      </c>
    </row>
    <row r="65516" spans="1:9">
      <c r="A65516" s="89" t="s">
        <v>547</v>
      </c>
      <c r="B65516" s="89" t="s">
        <v>547</v>
      </c>
      <c r="D65516" s="89" t="s">
        <v>547</v>
      </c>
      <c r="E65516" s="89" t="s">
        <v>547</v>
      </c>
      <c r="F65516" s="89" t="s">
        <v>547</v>
      </c>
      <c r="G65516" s="89" t="s">
        <v>547</v>
      </c>
      <c r="H65516" s="89" t="s">
        <v>547</v>
      </c>
      <c r="I65516" s="89" t="s">
        <v>547</v>
      </c>
    </row>
    <row r="65517" spans="1:9">
      <c r="A65517" s="89" t="s">
        <v>547</v>
      </c>
      <c r="B65517" s="89" t="s">
        <v>547</v>
      </c>
      <c r="D65517" s="89" t="s">
        <v>547</v>
      </c>
      <c r="E65517" s="89" t="s">
        <v>547</v>
      </c>
      <c r="F65517" s="89" t="s">
        <v>547</v>
      </c>
      <c r="G65517" s="89" t="s">
        <v>547</v>
      </c>
      <c r="H65517" s="89" t="s">
        <v>547</v>
      </c>
      <c r="I65517" s="89" t="s">
        <v>547</v>
      </c>
    </row>
    <row r="65518" spans="1:9">
      <c r="A65518" s="89" t="s">
        <v>547</v>
      </c>
      <c r="B65518" s="89" t="s">
        <v>547</v>
      </c>
      <c r="D65518" s="89" t="s">
        <v>547</v>
      </c>
      <c r="E65518" s="89" t="s">
        <v>547</v>
      </c>
      <c r="F65518" s="89" t="s">
        <v>547</v>
      </c>
      <c r="G65518" s="89" t="s">
        <v>547</v>
      </c>
      <c r="H65518" s="89" t="s">
        <v>547</v>
      </c>
      <c r="I65518" s="89" t="s">
        <v>547</v>
      </c>
    </row>
    <row r="65519" spans="1:9">
      <c r="A65519" s="89" t="s">
        <v>547</v>
      </c>
      <c r="B65519" s="89" t="s">
        <v>547</v>
      </c>
      <c r="D65519" s="89" t="s">
        <v>547</v>
      </c>
      <c r="E65519" s="89" t="s">
        <v>547</v>
      </c>
      <c r="F65519" s="89" t="s">
        <v>547</v>
      </c>
      <c r="G65519" s="89" t="s">
        <v>547</v>
      </c>
      <c r="H65519" s="89" t="s">
        <v>547</v>
      </c>
      <c r="I65519" s="89" t="s">
        <v>547</v>
      </c>
    </row>
    <row r="65520" spans="1:9">
      <c r="A65520" s="89" t="s">
        <v>547</v>
      </c>
      <c r="B65520" s="89" t="s">
        <v>547</v>
      </c>
      <c r="D65520" s="89" t="s">
        <v>547</v>
      </c>
      <c r="E65520" s="89" t="s">
        <v>547</v>
      </c>
      <c r="F65520" s="89" t="s">
        <v>547</v>
      </c>
      <c r="G65520" s="89" t="s">
        <v>547</v>
      </c>
      <c r="H65520" s="89" t="s">
        <v>547</v>
      </c>
      <c r="I65520" s="89" t="s">
        <v>547</v>
      </c>
    </row>
    <row r="65521" spans="1:9">
      <c r="A65521" s="89" t="s">
        <v>547</v>
      </c>
      <c r="B65521" s="89" t="s">
        <v>547</v>
      </c>
      <c r="D65521" s="89" t="s">
        <v>547</v>
      </c>
      <c r="E65521" s="89" t="s">
        <v>547</v>
      </c>
      <c r="F65521" s="89" t="s">
        <v>547</v>
      </c>
      <c r="G65521" s="89" t="s">
        <v>547</v>
      </c>
      <c r="H65521" s="89" t="s">
        <v>547</v>
      </c>
      <c r="I65521" s="89" t="s">
        <v>547</v>
      </c>
    </row>
    <row r="65522" spans="1:9">
      <c r="A65522" s="89" t="s">
        <v>547</v>
      </c>
      <c r="B65522" s="89" t="s">
        <v>547</v>
      </c>
      <c r="D65522" s="89" t="s">
        <v>547</v>
      </c>
      <c r="E65522" s="89" t="s">
        <v>547</v>
      </c>
      <c r="F65522" s="89" t="s">
        <v>547</v>
      </c>
      <c r="G65522" s="89" t="s">
        <v>547</v>
      </c>
      <c r="H65522" s="89" t="s">
        <v>547</v>
      </c>
      <c r="I65522" s="89" t="s">
        <v>547</v>
      </c>
    </row>
    <row r="65523" spans="1:9">
      <c r="A65523" s="89" t="s">
        <v>547</v>
      </c>
      <c r="B65523" s="89" t="s">
        <v>547</v>
      </c>
      <c r="D65523" s="89" t="s">
        <v>547</v>
      </c>
      <c r="E65523" s="89" t="s">
        <v>547</v>
      </c>
      <c r="F65523" s="89" t="s">
        <v>547</v>
      </c>
      <c r="G65523" s="89" t="s">
        <v>547</v>
      </c>
      <c r="H65523" s="89" t="s">
        <v>547</v>
      </c>
      <c r="I65523" s="89" t="s">
        <v>547</v>
      </c>
    </row>
    <row r="65524" spans="1:9">
      <c r="A65524" s="89" t="s">
        <v>547</v>
      </c>
      <c r="B65524" s="89" t="s">
        <v>547</v>
      </c>
      <c r="D65524" s="89" t="s">
        <v>547</v>
      </c>
      <c r="E65524" s="89" t="s">
        <v>547</v>
      </c>
      <c r="F65524" s="89" t="s">
        <v>547</v>
      </c>
      <c r="G65524" s="89" t="s">
        <v>547</v>
      </c>
      <c r="H65524" s="89" t="s">
        <v>547</v>
      </c>
      <c r="I65524" s="89" t="s">
        <v>547</v>
      </c>
    </row>
    <row r="65525" spans="1:9">
      <c r="A65525" s="89" t="s">
        <v>547</v>
      </c>
      <c r="B65525" s="89" t="s">
        <v>547</v>
      </c>
      <c r="D65525" s="89" t="s">
        <v>547</v>
      </c>
      <c r="E65525" s="89" t="s">
        <v>547</v>
      </c>
      <c r="F65525" s="89" t="s">
        <v>547</v>
      </c>
      <c r="G65525" s="89" t="s">
        <v>547</v>
      </c>
      <c r="H65525" s="89" t="s">
        <v>547</v>
      </c>
      <c r="I65525" s="89" t="s">
        <v>547</v>
      </c>
    </row>
    <row r="65526" spans="1:9">
      <c r="A65526" s="89" t="s">
        <v>547</v>
      </c>
      <c r="B65526" s="89" t="s">
        <v>547</v>
      </c>
      <c r="D65526" s="89" t="s">
        <v>547</v>
      </c>
      <c r="E65526" s="89" t="s">
        <v>547</v>
      </c>
      <c r="F65526" s="89" t="s">
        <v>547</v>
      </c>
      <c r="G65526" s="89" t="s">
        <v>547</v>
      </c>
      <c r="H65526" s="89" t="s">
        <v>547</v>
      </c>
      <c r="I65526" s="89" t="s">
        <v>547</v>
      </c>
    </row>
    <row r="65527" spans="1:9">
      <c r="A65527" s="89" t="s">
        <v>547</v>
      </c>
      <c r="B65527" s="89" t="s">
        <v>547</v>
      </c>
      <c r="D65527" s="89" t="s">
        <v>547</v>
      </c>
      <c r="E65527" s="89" t="s">
        <v>547</v>
      </c>
      <c r="F65527" s="89" t="s">
        <v>547</v>
      </c>
      <c r="G65527" s="89" t="s">
        <v>547</v>
      </c>
      <c r="H65527" s="89" t="s">
        <v>547</v>
      </c>
      <c r="I65527" s="89" t="s">
        <v>547</v>
      </c>
    </row>
    <row r="65528" spans="1:9">
      <c r="A65528" s="89" t="s">
        <v>547</v>
      </c>
      <c r="B65528" s="89" t="s">
        <v>547</v>
      </c>
      <c r="D65528" s="89" t="s">
        <v>547</v>
      </c>
      <c r="E65528" s="89" t="s">
        <v>547</v>
      </c>
      <c r="F65528" s="89" t="s">
        <v>547</v>
      </c>
      <c r="G65528" s="89" t="s">
        <v>547</v>
      </c>
      <c r="H65528" s="89" t="s">
        <v>547</v>
      </c>
      <c r="I65528" s="89" t="s">
        <v>547</v>
      </c>
    </row>
    <row r="65529" spans="1:9">
      <c r="A65529" s="89" t="s">
        <v>547</v>
      </c>
      <c r="B65529" s="89" t="s">
        <v>547</v>
      </c>
      <c r="D65529" s="89" t="s">
        <v>547</v>
      </c>
      <c r="E65529" s="89" t="s">
        <v>547</v>
      </c>
      <c r="F65529" s="89" t="s">
        <v>547</v>
      </c>
      <c r="G65529" s="89" t="s">
        <v>547</v>
      </c>
      <c r="H65529" s="89" t="s">
        <v>547</v>
      </c>
      <c r="I65529" s="89" t="s">
        <v>547</v>
      </c>
    </row>
    <row r="65530" spans="1:9">
      <c r="A65530" s="89" t="s">
        <v>547</v>
      </c>
      <c r="B65530" s="89" t="s">
        <v>547</v>
      </c>
      <c r="D65530" s="89" t="s">
        <v>547</v>
      </c>
      <c r="E65530" s="89" t="s">
        <v>547</v>
      </c>
      <c r="F65530" s="89" t="s">
        <v>547</v>
      </c>
      <c r="G65530" s="89" t="s">
        <v>547</v>
      </c>
      <c r="H65530" s="89" t="s">
        <v>547</v>
      </c>
      <c r="I65530" s="89" t="s">
        <v>547</v>
      </c>
    </row>
    <row r="65531" spans="1:9">
      <c r="A65531" s="89" t="s">
        <v>547</v>
      </c>
      <c r="B65531" s="89" t="s">
        <v>547</v>
      </c>
      <c r="D65531" s="89" t="s">
        <v>547</v>
      </c>
      <c r="E65531" s="89" t="s">
        <v>547</v>
      </c>
      <c r="F65531" s="89" t="s">
        <v>547</v>
      </c>
      <c r="G65531" s="89" t="s">
        <v>547</v>
      </c>
      <c r="H65531" s="89" t="s">
        <v>547</v>
      </c>
      <c r="I65531" s="89" t="s">
        <v>547</v>
      </c>
    </row>
    <row r="65532" spans="1:9">
      <c r="A65532" s="89" t="s">
        <v>547</v>
      </c>
      <c r="B65532" s="89" t="s">
        <v>547</v>
      </c>
      <c r="D65532" s="89" t="s">
        <v>547</v>
      </c>
      <c r="E65532" s="89" t="s">
        <v>547</v>
      </c>
      <c r="F65532" s="89" t="s">
        <v>547</v>
      </c>
      <c r="G65532" s="89" t="s">
        <v>547</v>
      </c>
      <c r="H65532" s="89" t="s">
        <v>547</v>
      </c>
      <c r="I65532" s="89" t="s">
        <v>547</v>
      </c>
    </row>
    <row r="65533" spans="1:9">
      <c r="A65533" s="89" t="s">
        <v>547</v>
      </c>
      <c r="B65533" s="89" t="s">
        <v>547</v>
      </c>
      <c r="D65533" s="89" t="s">
        <v>547</v>
      </c>
      <c r="E65533" s="89" t="s">
        <v>547</v>
      </c>
      <c r="F65533" s="89" t="s">
        <v>547</v>
      </c>
      <c r="G65533" s="89" t="s">
        <v>547</v>
      </c>
      <c r="H65533" s="89" t="s">
        <v>547</v>
      </c>
      <c r="I65533" s="89" t="s">
        <v>547</v>
      </c>
    </row>
    <row r="65534" spans="1:9">
      <c r="A65534" s="89" t="s">
        <v>547</v>
      </c>
      <c r="B65534" s="89" t="s">
        <v>547</v>
      </c>
      <c r="D65534" s="89" t="s">
        <v>547</v>
      </c>
      <c r="E65534" s="89" t="s">
        <v>547</v>
      </c>
      <c r="F65534" s="89" t="s">
        <v>547</v>
      </c>
      <c r="G65534" s="89" t="s">
        <v>547</v>
      </c>
      <c r="H65534" s="89" t="s">
        <v>547</v>
      </c>
      <c r="I65534" s="89" t="s">
        <v>547</v>
      </c>
    </row>
    <row r="65535" spans="1:9">
      <c r="A65535" s="89" t="s">
        <v>547</v>
      </c>
      <c r="B65535" s="89" t="s">
        <v>547</v>
      </c>
      <c r="D65535" s="89" t="s">
        <v>547</v>
      </c>
      <c r="E65535" s="89" t="s">
        <v>547</v>
      </c>
      <c r="F65535" s="89" t="s">
        <v>547</v>
      </c>
      <c r="G65535" s="89" t="s">
        <v>547</v>
      </c>
      <c r="H65535" s="89" t="s">
        <v>547</v>
      </c>
      <c r="I65535" s="89" t="s">
        <v>547</v>
      </c>
    </row>
    <row r="65536" spans="1:9">
      <c r="A65536" s="89" t="s">
        <v>547</v>
      </c>
      <c r="B65536" s="89" t="s">
        <v>547</v>
      </c>
      <c r="D65536" s="89" t="s">
        <v>547</v>
      </c>
      <c r="E65536" s="89" t="s">
        <v>547</v>
      </c>
      <c r="F65536" s="89" t="s">
        <v>547</v>
      </c>
      <c r="G65536" s="89" t="s">
        <v>547</v>
      </c>
      <c r="H65536" s="89" t="s">
        <v>547</v>
      </c>
      <c r="I65536" s="89" t="s">
        <v>547</v>
      </c>
    </row>
  </sheetData>
  <mergeCells count="5">
    <mergeCell ref="H1:H3"/>
    <mergeCell ref="D5:E5"/>
    <mergeCell ref="B3:E3"/>
    <mergeCell ref="B2:E2"/>
    <mergeCell ref="B4:E4"/>
  </mergeCells>
  <phoneticPr fontId="1" type="noConversion"/>
  <hyperlinks>
    <hyperlink ref="B7" location="'100m.'!C3" display="100 Metre"/>
    <hyperlink ref="B12" location="Gülle!A1" display="Gülle Atma"/>
    <hyperlink ref="B11" location="Disk!D3" display="Disk Atma"/>
    <hyperlink ref="B8" location="'300m.'!A1" display="300 Metre"/>
    <hyperlink ref="B9" location="'1500m.'!A1" display="1500 Metre"/>
    <hyperlink ref="B10" location="Uzun!A1" display="Uzun Atlama"/>
  </hyperlinks>
  <printOptions horizontalCentered="1" verticalCentered="1"/>
  <pageMargins left="0.59055118110236227" right="0.15748031496062992" top="0.59055118110236227" bottom="0.43307086614173229" header="0.35433070866141736" footer="0.27559055118110237"/>
  <pageSetup paperSize="9" scale="79" orientation="portrait" horizontalDpi="300" verticalDpi="300" r:id="rId1"/>
  <headerFooter alignWithMargins="0"/>
  <colBreaks count="1" manualBreakCount="1">
    <brk id="7" max="23" man="1"/>
  </colBreaks>
</worksheet>
</file>

<file path=xl/worksheets/sheet3.xml><?xml version="1.0" encoding="utf-8"?>
<worksheet xmlns="http://schemas.openxmlformats.org/spreadsheetml/2006/main" xmlns:r="http://schemas.openxmlformats.org/officeDocument/2006/relationships">
  <sheetPr codeName="Sayfa3">
    <tabColor rgb="FFFFFF00"/>
  </sheetPr>
  <dimension ref="A1:L466"/>
  <sheetViews>
    <sheetView view="pageBreakPreview" zoomScale="98" zoomScaleSheetLayoutView="98" workbookViewId="0">
      <pane ySplit="1" topLeftCell="A2" activePane="bottomLeft" state="frozen"/>
      <selection activeCell="K65520" sqref="K65520"/>
      <selection pane="bottomLeft" activeCell="M4" sqref="M4:P5"/>
    </sheetView>
  </sheetViews>
  <sheetFormatPr defaultColWidth="6.140625" defaultRowHeight="15.75"/>
  <cols>
    <col min="1" max="1" width="6.140625" style="115" customWidth="1"/>
    <col min="2" max="2" width="17.7109375" style="188" bestFit="1" customWidth="1"/>
    <col min="3" max="3" width="8.7109375" style="169" customWidth="1"/>
    <col min="4" max="4" width="11" style="120" bestFit="1" customWidth="1"/>
    <col min="5" max="5" width="11.7109375" style="115" customWidth="1"/>
    <col min="6" max="6" width="24.85546875" style="112" customWidth="1"/>
    <col min="7" max="7" width="36.5703125" style="198" customWidth="1"/>
    <col min="8" max="8" width="12.42578125" style="168" customWidth="1"/>
    <col min="9" max="9" width="9.5703125" style="121" customWidth="1"/>
    <col min="10" max="11" width="8.5703125" style="122" customWidth="1"/>
    <col min="12" max="12" width="8.5703125" style="120" customWidth="1"/>
    <col min="13" max="16384" width="6.140625" style="112"/>
  </cols>
  <sheetData>
    <row r="1" spans="1:12" ht="44.25" customHeight="1">
      <c r="A1" s="596" t="str">
        <f>'YARIŞMA BİLGİLERİ'!F19</f>
        <v>2013-14 Öğretim Yılı Okullararası Puanlı  Atletizm Türkiye Birinciliği Yarışmaları</v>
      </c>
      <c r="B1" s="596"/>
      <c r="C1" s="596"/>
      <c r="D1" s="596"/>
      <c r="E1" s="596"/>
      <c r="F1" s="597"/>
      <c r="G1" s="597"/>
      <c r="H1" s="597"/>
      <c r="I1" s="597"/>
      <c r="J1" s="596"/>
      <c r="K1" s="596"/>
      <c r="L1" s="596"/>
    </row>
    <row r="2" spans="1:12" ht="44.25" customHeight="1">
      <c r="A2" s="598" t="str">
        <f>'YARIŞMA BİLGİLERİ'!F21</f>
        <v>Yıldız Kızlar</v>
      </c>
      <c r="B2" s="598"/>
      <c r="C2" s="598"/>
      <c r="D2" s="598"/>
      <c r="E2" s="598"/>
      <c r="F2" s="598"/>
      <c r="G2" s="186" t="s">
        <v>82</v>
      </c>
      <c r="H2" s="173"/>
      <c r="I2" s="599">
        <f ca="1">NOW()</f>
        <v>41791.860703819446</v>
      </c>
      <c r="J2" s="599"/>
      <c r="K2" s="599"/>
      <c r="L2" s="599"/>
    </row>
    <row r="3" spans="1:12" s="115" customFormat="1" ht="45" customHeight="1">
      <c r="A3" s="113" t="s">
        <v>23</v>
      </c>
      <c r="B3" s="114" t="s">
        <v>27</v>
      </c>
      <c r="C3" s="114" t="s">
        <v>72</v>
      </c>
      <c r="D3" s="114" t="s">
        <v>105</v>
      </c>
      <c r="E3" s="113" t="s">
        <v>19</v>
      </c>
      <c r="F3" s="113" t="s">
        <v>7</v>
      </c>
      <c r="G3" s="113" t="s">
        <v>43</v>
      </c>
      <c r="H3" s="166" t="s">
        <v>136</v>
      </c>
      <c r="I3" s="163" t="s">
        <v>45</v>
      </c>
      <c r="J3" s="164" t="s">
        <v>133</v>
      </c>
      <c r="K3" s="164" t="s">
        <v>134</v>
      </c>
      <c r="L3" s="165" t="s">
        <v>135</v>
      </c>
    </row>
    <row r="4" spans="1:12" s="119" customFormat="1" ht="25.5" customHeight="1">
      <c r="A4" s="69">
        <v>1</v>
      </c>
      <c r="B4" s="187" t="str">
        <f>CONCATENATE(H4,"-",J4,"-",K4)</f>
        <v>100M-2-8</v>
      </c>
      <c r="C4" s="189"/>
      <c r="D4" s="495">
        <v>377</v>
      </c>
      <c r="E4" s="520">
        <v>36973</v>
      </c>
      <c r="F4" s="496" t="s">
        <v>554</v>
      </c>
      <c r="G4" s="497" t="s">
        <v>555</v>
      </c>
      <c r="H4" s="192" t="s">
        <v>142</v>
      </c>
      <c r="I4" s="193"/>
      <c r="J4" s="518">
        <v>2</v>
      </c>
      <c r="K4" s="519">
        <v>8</v>
      </c>
      <c r="L4" s="519">
        <v>9</v>
      </c>
    </row>
    <row r="5" spans="1:12" s="119" customFormat="1" ht="25.5" customHeight="1">
      <c r="A5" s="69">
        <v>2</v>
      </c>
      <c r="B5" s="187" t="str">
        <f>CONCATENATE(H5,"-",J5,"-",K5)</f>
        <v>300M-2-8</v>
      </c>
      <c r="C5" s="189"/>
      <c r="D5" s="495">
        <v>377</v>
      </c>
      <c r="E5" s="520">
        <v>36973</v>
      </c>
      <c r="F5" s="496" t="s">
        <v>554</v>
      </c>
      <c r="G5" s="497" t="s">
        <v>555</v>
      </c>
      <c r="H5" s="192" t="s">
        <v>385</v>
      </c>
      <c r="I5" s="193"/>
      <c r="J5" s="518">
        <v>2</v>
      </c>
      <c r="K5" s="519">
        <v>8</v>
      </c>
      <c r="L5" s="519">
        <v>9</v>
      </c>
    </row>
    <row r="6" spans="1:12" s="119" customFormat="1" ht="25.5" customHeight="1">
      <c r="A6" s="69">
        <v>3</v>
      </c>
      <c r="B6" s="187" t="str">
        <f>CONCATENATE(H6,"-",J6,"-",K6)</f>
        <v>800M-2-8</v>
      </c>
      <c r="C6" s="189"/>
      <c r="D6" s="495">
        <v>375</v>
      </c>
      <c r="E6" s="520">
        <v>36723</v>
      </c>
      <c r="F6" s="496" t="s">
        <v>556</v>
      </c>
      <c r="G6" s="497" t="s">
        <v>555</v>
      </c>
      <c r="H6" s="192" t="s">
        <v>132</v>
      </c>
      <c r="I6" s="193"/>
      <c r="J6" s="518">
        <v>2</v>
      </c>
      <c r="K6" s="519">
        <v>8</v>
      </c>
      <c r="L6" s="519">
        <v>9</v>
      </c>
    </row>
    <row r="7" spans="1:12" s="119" customFormat="1" ht="25.5" customHeight="1">
      <c r="A7" s="69">
        <v>4</v>
      </c>
      <c r="B7" s="187" t="str">
        <f>CONCATENATE(H7,"-",J7,"-",K7)</f>
        <v>1500M-2-8</v>
      </c>
      <c r="C7" s="189"/>
      <c r="D7" s="495">
        <v>375</v>
      </c>
      <c r="E7" s="520">
        <v>36723</v>
      </c>
      <c r="F7" s="496" t="s">
        <v>556</v>
      </c>
      <c r="G7" s="497" t="s">
        <v>555</v>
      </c>
      <c r="H7" s="192" t="s">
        <v>349</v>
      </c>
      <c r="I7" s="193"/>
      <c r="J7" s="518">
        <v>2</v>
      </c>
      <c r="K7" s="519">
        <v>8</v>
      </c>
      <c r="L7" s="519">
        <v>9</v>
      </c>
    </row>
    <row r="8" spans="1:12" s="119" customFormat="1" ht="25.5" customHeight="1">
      <c r="A8" s="69">
        <v>5</v>
      </c>
      <c r="B8" s="187" t="str">
        <f>CONCATENATE(H8,"-",J8,"-",K8)</f>
        <v>100M.ENG-2-8</v>
      </c>
      <c r="C8" s="189"/>
      <c r="D8" s="495">
        <v>379</v>
      </c>
      <c r="E8" s="520">
        <v>36803</v>
      </c>
      <c r="F8" s="496" t="s">
        <v>557</v>
      </c>
      <c r="G8" s="497" t="s">
        <v>555</v>
      </c>
      <c r="H8" s="192" t="s">
        <v>348</v>
      </c>
      <c r="I8" s="193"/>
      <c r="J8" s="518">
        <v>2</v>
      </c>
      <c r="K8" s="519">
        <v>8</v>
      </c>
      <c r="L8" s="519">
        <v>9</v>
      </c>
    </row>
    <row r="9" spans="1:12" s="119" customFormat="1" ht="25.5" customHeight="1">
      <c r="A9" s="69">
        <v>6</v>
      </c>
      <c r="B9" s="187" t="str">
        <f>CONCATENATE(H9,"-",L9)</f>
        <v>UZUN-9</v>
      </c>
      <c r="C9" s="189"/>
      <c r="D9" s="495">
        <v>376</v>
      </c>
      <c r="E9" s="520">
        <v>36702</v>
      </c>
      <c r="F9" s="496" t="s">
        <v>558</v>
      </c>
      <c r="G9" s="497" t="s">
        <v>555</v>
      </c>
      <c r="H9" s="192" t="s">
        <v>46</v>
      </c>
      <c r="I9" s="193"/>
      <c r="J9" s="518">
        <v>2</v>
      </c>
      <c r="K9" s="519">
        <v>8</v>
      </c>
      <c r="L9" s="519">
        <v>9</v>
      </c>
    </row>
    <row r="10" spans="1:12" s="119" customFormat="1" ht="25.5" customHeight="1">
      <c r="A10" s="69">
        <v>7</v>
      </c>
      <c r="B10" s="187" t="str">
        <f>CONCATENATE(H10,"-",L10)</f>
        <v>YÜKSEK-9</v>
      </c>
      <c r="C10" s="189"/>
      <c r="D10" s="495">
        <v>379</v>
      </c>
      <c r="E10" s="520">
        <v>36803</v>
      </c>
      <c r="F10" s="496" t="s">
        <v>557</v>
      </c>
      <c r="G10" s="497" t="s">
        <v>555</v>
      </c>
      <c r="H10" s="192" t="s">
        <v>47</v>
      </c>
      <c r="I10" s="193"/>
      <c r="J10" s="518">
        <v>2</v>
      </c>
      <c r="K10" s="519">
        <v>8</v>
      </c>
      <c r="L10" s="519">
        <v>9</v>
      </c>
    </row>
    <row r="11" spans="1:12" s="119" customFormat="1" ht="25.5" customHeight="1">
      <c r="A11" s="69">
        <v>8</v>
      </c>
      <c r="B11" s="187" t="str">
        <f>CONCATENATE(H11,"-",L11)</f>
        <v>GÜLLE-9</v>
      </c>
      <c r="C11" s="189"/>
      <c r="D11" s="495">
        <v>378</v>
      </c>
      <c r="E11" s="520">
        <v>36702</v>
      </c>
      <c r="F11" s="496" t="s">
        <v>559</v>
      </c>
      <c r="G11" s="497" t="s">
        <v>555</v>
      </c>
      <c r="H11" s="192" t="s">
        <v>351</v>
      </c>
      <c r="I11" s="193"/>
      <c r="J11" s="518">
        <v>2</v>
      </c>
      <c r="K11" s="519">
        <v>8</v>
      </c>
      <c r="L11" s="519">
        <v>9</v>
      </c>
    </row>
    <row r="12" spans="1:12" s="119" customFormat="1" ht="25.5" customHeight="1">
      <c r="A12" s="69">
        <v>9</v>
      </c>
      <c r="B12" s="187" t="str">
        <f>CONCATENATE(H12,"-",L12)</f>
        <v>DİSK-9</v>
      </c>
      <c r="C12" s="189"/>
      <c r="D12" s="495">
        <v>380</v>
      </c>
      <c r="E12" s="520">
        <v>36803</v>
      </c>
      <c r="F12" s="496" t="s">
        <v>560</v>
      </c>
      <c r="G12" s="497" t="s">
        <v>555</v>
      </c>
      <c r="H12" s="192" t="s">
        <v>386</v>
      </c>
      <c r="I12" s="193"/>
      <c r="J12" s="518">
        <v>2</v>
      </c>
      <c r="K12" s="519">
        <v>8</v>
      </c>
      <c r="L12" s="519">
        <v>9</v>
      </c>
    </row>
    <row r="13" spans="1:12" s="119" customFormat="1" ht="25.5" customHeight="1">
      <c r="A13" s="69">
        <v>10</v>
      </c>
      <c r="B13" s="187" t="str">
        <f>CONCATENATE(H13,"-",L13)</f>
        <v>CİRİT-9</v>
      </c>
      <c r="C13" s="189"/>
      <c r="D13" s="495">
        <v>376</v>
      </c>
      <c r="E13" s="520">
        <v>36702</v>
      </c>
      <c r="F13" s="496" t="s">
        <v>558</v>
      </c>
      <c r="G13" s="497" t="s">
        <v>555</v>
      </c>
      <c r="H13" s="192" t="s">
        <v>387</v>
      </c>
      <c r="I13" s="193"/>
      <c r="J13" s="518">
        <v>2</v>
      </c>
      <c r="K13" s="519">
        <v>8</v>
      </c>
      <c r="L13" s="519">
        <v>9</v>
      </c>
    </row>
    <row r="14" spans="1:12" s="119" customFormat="1" ht="25.5" customHeight="1">
      <c r="A14" s="69">
        <v>11</v>
      </c>
      <c r="B14" s="187" t="str">
        <f>CONCATENATE(H14,"-",J14,"-",K14)</f>
        <v>4X100M-2-8</v>
      </c>
      <c r="C14" s="189"/>
      <c r="D14" s="495">
        <v>380</v>
      </c>
      <c r="E14" s="520">
        <v>36803</v>
      </c>
      <c r="F14" s="497" t="s">
        <v>560</v>
      </c>
      <c r="G14" s="497" t="s">
        <v>555</v>
      </c>
      <c r="H14" s="192" t="s">
        <v>143</v>
      </c>
      <c r="I14" s="193"/>
      <c r="J14" s="518">
        <v>2</v>
      </c>
      <c r="K14" s="519">
        <v>8</v>
      </c>
      <c r="L14" s="519">
        <v>9</v>
      </c>
    </row>
    <row r="15" spans="1:12" s="119" customFormat="1" ht="25.5" customHeight="1">
      <c r="A15" s="69">
        <v>12</v>
      </c>
      <c r="B15" s="187" t="str">
        <f>CONCATENATE(H15,"-",J15,"-",K15)</f>
        <v>4X100M-2-8</v>
      </c>
      <c r="C15" s="189"/>
      <c r="D15" s="495">
        <v>377</v>
      </c>
      <c r="E15" s="520">
        <v>36973</v>
      </c>
      <c r="F15" s="497" t="s">
        <v>554</v>
      </c>
      <c r="G15" s="497" t="s">
        <v>555</v>
      </c>
      <c r="H15" s="192" t="s">
        <v>143</v>
      </c>
      <c r="I15" s="193"/>
      <c r="J15" s="518">
        <v>2</v>
      </c>
      <c r="K15" s="519">
        <v>8</v>
      </c>
      <c r="L15" s="519">
        <v>9</v>
      </c>
    </row>
    <row r="16" spans="1:12" s="119" customFormat="1" ht="25.5" customHeight="1">
      <c r="A16" s="69">
        <v>13</v>
      </c>
      <c r="B16" s="187" t="str">
        <f>CONCATENATE(H16,"-",J16,"-",K16)</f>
        <v>4X100M-2-8</v>
      </c>
      <c r="C16" s="189"/>
      <c r="D16" s="495">
        <v>379</v>
      </c>
      <c r="E16" s="520">
        <v>36803</v>
      </c>
      <c r="F16" s="497" t="s">
        <v>557</v>
      </c>
      <c r="G16" s="497" t="s">
        <v>555</v>
      </c>
      <c r="H16" s="192" t="s">
        <v>143</v>
      </c>
      <c r="I16" s="193"/>
      <c r="J16" s="518">
        <v>2</v>
      </c>
      <c r="K16" s="519">
        <v>8</v>
      </c>
      <c r="L16" s="519">
        <v>9</v>
      </c>
    </row>
    <row r="17" spans="1:12" s="119" customFormat="1" ht="25.5" customHeight="1">
      <c r="A17" s="69">
        <v>14</v>
      </c>
      <c r="B17" s="187" t="str">
        <f>CONCATENATE(H17,"-",J17,"-",K17)</f>
        <v>4X100M-2-8</v>
      </c>
      <c r="C17" s="189"/>
      <c r="D17" s="495">
        <v>376</v>
      </c>
      <c r="E17" s="520">
        <v>36702</v>
      </c>
      <c r="F17" s="497" t="s">
        <v>558</v>
      </c>
      <c r="G17" s="497" t="s">
        <v>555</v>
      </c>
      <c r="H17" s="192" t="s">
        <v>143</v>
      </c>
      <c r="I17" s="193"/>
      <c r="J17" s="518">
        <v>2</v>
      </c>
      <c r="K17" s="519">
        <v>8</v>
      </c>
      <c r="L17" s="519">
        <v>9</v>
      </c>
    </row>
    <row r="18" spans="1:12" s="119" customFormat="1" ht="25.5" customHeight="1">
      <c r="A18" s="69">
        <v>15</v>
      </c>
      <c r="B18" s="187" t="str">
        <f>CONCATENATE(H18,"-",J18,"-",K18)</f>
        <v>4X100M--</v>
      </c>
      <c r="C18" s="189"/>
      <c r="D18" s="189"/>
      <c r="E18" s="190"/>
      <c r="F18" s="191"/>
      <c r="G18" s="196"/>
      <c r="H18" s="192" t="s">
        <v>143</v>
      </c>
      <c r="I18" s="193"/>
      <c r="J18" s="194"/>
      <c r="K18" s="194"/>
      <c r="L18" s="194"/>
    </row>
    <row r="19" spans="1:12" s="119" customFormat="1" ht="25.5" customHeight="1">
      <c r="A19" s="69">
        <v>16</v>
      </c>
      <c r="B19" s="187" t="str">
        <f t="shared" ref="B19:B24" si="0">CONCATENATE(H19,"-",J19,"-",K19)</f>
        <v>4X100M--</v>
      </c>
      <c r="C19" s="189"/>
      <c r="D19" s="189"/>
      <c r="E19" s="190"/>
      <c r="F19" s="191"/>
      <c r="G19" s="196"/>
      <c r="H19" s="192" t="s">
        <v>143</v>
      </c>
      <c r="I19" s="193"/>
      <c r="J19" s="194"/>
      <c r="K19" s="194"/>
      <c r="L19" s="194"/>
    </row>
    <row r="20" spans="1:12" s="230" customFormat="1" ht="25.5" customHeight="1">
      <c r="A20" s="69">
        <v>17</v>
      </c>
      <c r="B20" s="221" t="str">
        <f t="shared" si="0"/>
        <v>100M-2-7</v>
      </c>
      <c r="C20" s="222"/>
      <c r="D20" s="222">
        <v>384</v>
      </c>
      <c r="E20" s="223" t="s">
        <v>561</v>
      </c>
      <c r="F20" s="224" t="s">
        <v>562</v>
      </c>
      <c r="G20" s="225" t="s">
        <v>563</v>
      </c>
      <c r="H20" s="226" t="s">
        <v>142</v>
      </c>
      <c r="I20" s="227"/>
      <c r="J20" s="518">
        <v>2</v>
      </c>
      <c r="K20" s="519">
        <v>7</v>
      </c>
      <c r="L20" s="519">
        <v>11</v>
      </c>
    </row>
    <row r="21" spans="1:12" s="230" customFormat="1" ht="25.5" customHeight="1">
      <c r="A21" s="69">
        <v>18</v>
      </c>
      <c r="B21" s="221" t="str">
        <f t="shared" si="0"/>
        <v>300M-2-7</v>
      </c>
      <c r="C21" s="222"/>
      <c r="D21" s="222">
        <v>381</v>
      </c>
      <c r="E21" s="223" t="s">
        <v>564</v>
      </c>
      <c r="F21" s="224" t="s">
        <v>565</v>
      </c>
      <c r="G21" s="225" t="s">
        <v>563</v>
      </c>
      <c r="H21" s="226" t="s">
        <v>385</v>
      </c>
      <c r="I21" s="227"/>
      <c r="J21" s="518">
        <v>2</v>
      </c>
      <c r="K21" s="519">
        <v>7</v>
      </c>
      <c r="L21" s="519">
        <v>11</v>
      </c>
    </row>
    <row r="22" spans="1:12" s="230" customFormat="1" ht="25.5" customHeight="1">
      <c r="A22" s="69">
        <v>19</v>
      </c>
      <c r="B22" s="221" t="str">
        <f t="shared" si="0"/>
        <v>800M-2-7</v>
      </c>
      <c r="C22" s="222"/>
      <c r="D22" s="222">
        <v>381</v>
      </c>
      <c r="E22" s="223" t="s">
        <v>564</v>
      </c>
      <c r="F22" s="224" t="s">
        <v>565</v>
      </c>
      <c r="G22" s="225" t="s">
        <v>563</v>
      </c>
      <c r="H22" s="226" t="s">
        <v>132</v>
      </c>
      <c r="I22" s="227"/>
      <c r="J22" s="518">
        <v>2</v>
      </c>
      <c r="K22" s="519">
        <v>7</v>
      </c>
      <c r="L22" s="519">
        <v>11</v>
      </c>
    </row>
    <row r="23" spans="1:12" s="230" customFormat="1" ht="25.5" customHeight="1">
      <c r="A23" s="69">
        <v>20</v>
      </c>
      <c r="B23" s="221" t="str">
        <f t="shared" si="0"/>
        <v>1500M-2-7</v>
      </c>
      <c r="C23" s="222"/>
      <c r="D23" s="222">
        <v>385</v>
      </c>
      <c r="E23" s="223" t="s">
        <v>566</v>
      </c>
      <c r="F23" s="224" t="s">
        <v>567</v>
      </c>
      <c r="G23" s="225" t="s">
        <v>563</v>
      </c>
      <c r="H23" s="226" t="s">
        <v>349</v>
      </c>
      <c r="I23" s="227"/>
      <c r="J23" s="518">
        <v>2</v>
      </c>
      <c r="K23" s="519">
        <v>7</v>
      </c>
      <c r="L23" s="519">
        <v>11</v>
      </c>
    </row>
    <row r="24" spans="1:12" s="230" customFormat="1" ht="25.5" customHeight="1">
      <c r="A24" s="69">
        <v>21</v>
      </c>
      <c r="B24" s="221" t="str">
        <f t="shared" si="0"/>
        <v>100M.ENG-2-7</v>
      </c>
      <c r="C24" s="222"/>
      <c r="D24" s="222">
        <v>383</v>
      </c>
      <c r="E24" s="223" t="s">
        <v>568</v>
      </c>
      <c r="F24" s="224" t="s">
        <v>569</v>
      </c>
      <c r="G24" s="225" t="s">
        <v>563</v>
      </c>
      <c r="H24" s="226" t="s">
        <v>348</v>
      </c>
      <c r="I24" s="227"/>
      <c r="J24" s="518">
        <v>2</v>
      </c>
      <c r="K24" s="519">
        <v>7</v>
      </c>
      <c r="L24" s="519">
        <v>11</v>
      </c>
    </row>
    <row r="25" spans="1:12" s="230" customFormat="1" ht="25.5" customHeight="1">
      <c r="A25" s="69">
        <v>22</v>
      </c>
      <c r="B25" s="221" t="str">
        <f>CONCATENATE(H25,"-",L25)</f>
        <v>UZUN-11</v>
      </c>
      <c r="C25" s="222"/>
      <c r="D25" s="222">
        <v>383</v>
      </c>
      <c r="E25" s="223" t="s">
        <v>568</v>
      </c>
      <c r="F25" s="224" t="s">
        <v>569</v>
      </c>
      <c r="G25" s="225" t="s">
        <v>563</v>
      </c>
      <c r="H25" s="226" t="s">
        <v>46</v>
      </c>
      <c r="I25" s="227"/>
      <c r="J25" s="518">
        <v>2</v>
      </c>
      <c r="K25" s="519">
        <v>7</v>
      </c>
      <c r="L25" s="519">
        <v>11</v>
      </c>
    </row>
    <row r="26" spans="1:12" s="230" customFormat="1" ht="25.5" customHeight="1">
      <c r="A26" s="69">
        <v>23</v>
      </c>
      <c r="B26" s="221" t="str">
        <f>CONCATENATE(H26,"-",L26)</f>
        <v>YÜKSEK-11</v>
      </c>
      <c r="C26" s="222"/>
      <c r="D26" s="222">
        <v>384</v>
      </c>
      <c r="E26" s="223" t="s">
        <v>561</v>
      </c>
      <c r="F26" s="224" t="s">
        <v>562</v>
      </c>
      <c r="G26" s="225" t="s">
        <v>563</v>
      </c>
      <c r="H26" s="226" t="s">
        <v>47</v>
      </c>
      <c r="I26" s="227"/>
      <c r="J26" s="518">
        <v>2</v>
      </c>
      <c r="K26" s="519">
        <v>7</v>
      </c>
      <c r="L26" s="519">
        <v>11</v>
      </c>
    </row>
    <row r="27" spans="1:12" s="230" customFormat="1" ht="25.5" customHeight="1">
      <c r="A27" s="69">
        <v>24</v>
      </c>
      <c r="B27" s="221" t="str">
        <f>CONCATENATE(H27,"-",L27)</f>
        <v>GÜLLE-11</v>
      </c>
      <c r="C27" s="222"/>
      <c r="D27" s="222">
        <v>382</v>
      </c>
      <c r="E27" s="223" t="s">
        <v>570</v>
      </c>
      <c r="F27" s="224" t="s">
        <v>571</v>
      </c>
      <c r="G27" s="225" t="s">
        <v>563</v>
      </c>
      <c r="H27" s="226" t="s">
        <v>351</v>
      </c>
      <c r="I27" s="227"/>
      <c r="J27" s="518">
        <v>2</v>
      </c>
      <c r="K27" s="519">
        <v>7</v>
      </c>
      <c r="L27" s="519">
        <v>11</v>
      </c>
    </row>
    <row r="28" spans="1:12" s="230" customFormat="1" ht="25.5" customHeight="1">
      <c r="A28" s="69">
        <v>25</v>
      </c>
      <c r="B28" s="221" t="str">
        <f>CONCATENATE(H28,"-",L28)</f>
        <v>DİSK-11</v>
      </c>
      <c r="C28" s="222"/>
      <c r="D28" s="222">
        <v>386</v>
      </c>
      <c r="E28" s="223" t="s">
        <v>572</v>
      </c>
      <c r="F28" s="224" t="s">
        <v>573</v>
      </c>
      <c r="G28" s="225" t="s">
        <v>563</v>
      </c>
      <c r="H28" s="226" t="s">
        <v>386</v>
      </c>
      <c r="I28" s="227"/>
      <c r="J28" s="518">
        <v>2</v>
      </c>
      <c r="K28" s="519">
        <v>7</v>
      </c>
      <c r="L28" s="519">
        <v>11</v>
      </c>
    </row>
    <row r="29" spans="1:12" s="230" customFormat="1" ht="25.5" customHeight="1">
      <c r="A29" s="69">
        <v>26</v>
      </c>
      <c r="B29" s="221" t="str">
        <f>CONCATENATE(H29,"-",L29)</f>
        <v>CİRİT-11</v>
      </c>
      <c r="C29" s="222"/>
      <c r="D29" s="222">
        <v>382</v>
      </c>
      <c r="E29" s="223" t="s">
        <v>570</v>
      </c>
      <c r="F29" s="224" t="s">
        <v>571</v>
      </c>
      <c r="G29" s="225" t="s">
        <v>563</v>
      </c>
      <c r="H29" s="226" t="s">
        <v>387</v>
      </c>
      <c r="I29" s="227"/>
      <c r="J29" s="518">
        <v>2</v>
      </c>
      <c r="K29" s="519">
        <v>7</v>
      </c>
      <c r="L29" s="519">
        <v>11</v>
      </c>
    </row>
    <row r="30" spans="1:12" s="230" customFormat="1" ht="25.5" customHeight="1">
      <c r="A30" s="69">
        <v>27</v>
      </c>
      <c r="B30" s="221" t="str">
        <f t="shared" ref="B30:B40" si="1">CONCATENATE(H30,"-",J30,"-",K30)</f>
        <v>4X100M-2-7</v>
      </c>
      <c r="C30" s="222"/>
      <c r="D30" s="222">
        <v>384</v>
      </c>
      <c r="E30" s="223" t="s">
        <v>561</v>
      </c>
      <c r="F30" s="224" t="s">
        <v>562</v>
      </c>
      <c r="G30" s="225" t="s">
        <v>563</v>
      </c>
      <c r="H30" s="226" t="s">
        <v>143</v>
      </c>
      <c r="I30" s="227"/>
      <c r="J30" s="518">
        <v>2</v>
      </c>
      <c r="K30" s="519">
        <v>7</v>
      </c>
      <c r="L30" s="519">
        <v>11</v>
      </c>
    </row>
    <row r="31" spans="1:12" s="230" customFormat="1" ht="25.5" customHeight="1">
      <c r="A31" s="69">
        <v>28</v>
      </c>
      <c r="B31" s="221" t="str">
        <f t="shared" si="1"/>
        <v>4X100M-2-7</v>
      </c>
      <c r="C31" s="222"/>
      <c r="D31" s="222">
        <v>385</v>
      </c>
      <c r="E31" s="223" t="s">
        <v>566</v>
      </c>
      <c r="F31" s="224" t="s">
        <v>567</v>
      </c>
      <c r="G31" s="225" t="s">
        <v>563</v>
      </c>
      <c r="H31" s="226" t="s">
        <v>143</v>
      </c>
      <c r="I31" s="227"/>
      <c r="J31" s="518">
        <v>2</v>
      </c>
      <c r="K31" s="519">
        <v>7</v>
      </c>
      <c r="L31" s="519">
        <v>11</v>
      </c>
    </row>
    <row r="32" spans="1:12" s="230" customFormat="1" ht="25.5" customHeight="1">
      <c r="A32" s="69">
        <v>29</v>
      </c>
      <c r="B32" s="221" t="str">
        <f t="shared" si="1"/>
        <v>4X100M-2-7</v>
      </c>
      <c r="C32" s="222"/>
      <c r="D32" s="222">
        <v>381</v>
      </c>
      <c r="E32" s="223" t="s">
        <v>564</v>
      </c>
      <c r="F32" s="224" t="s">
        <v>565</v>
      </c>
      <c r="G32" s="225" t="s">
        <v>563</v>
      </c>
      <c r="H32" s="226" t="s">
        <v>143</v>
      </c>
      <c r="I32" s="227"/>
      <c r="J32" s="518">
        <v>2</v>
      </c>
      <c r="K32" s="519">
        <v>7</v>
      </c>
      <c r="L32" s="519">
        <v>11</v>
      </c>
    </row>
    <row r="33" spans="1:12" s="230" customFormat="1" ht="25.5" customHeight="1">
      <c r="A33" s="69">
        <v>30</v>
      </c>
      <c r="B33" s="221" t="str">
        <f t="shared" si="1"/>
        <v>4X100M-2-7</v>
      </c>
      <c r="C33" s="222"/>
      <c r="D33" s="222">
        <v>383</v>
      </c>
      <c r="E33" s="223" t="s">
        <v>568</v>
      </c>
      <c r="F33" s="224" t="s">
        <v>569</v>
      </c>
      <c r="G33" s="225" t="s">
        <v>563</v>
      </c>
      <c r="H33" s="226" t="s">
        <v>143</v>
      </c>
      <c r="I33" s="227"/>
      <c r="J33" s="518">
        <v>2</v>
      </c>
      <c r="K33" s="519">
        <v>7</v>
      </c>
      <c r="L33" s="519">
        <v>11</v>
      </c>
    </row>
    <row r="34" spans="1:12" s="119" customFormat="1" ht="25.5" customHeight="1">
      <c r="A34" s="69">
        <v>31</v>
      </c>
      <c r="B34" s="221" t="str">
        <f t="shared" si="1"/>
        <v>4X100M--</v>
      </c>
      <c r="C34" s="222"/>
      <c r="D34" s="222"/>
      <c r="E34" s="223"/>
      <c r="F34" s="224"/>
      <c r="G34" s="225"/>
      <c r="H34" s="226" t="s">
        <v>143</v>
      </c>
      <c r="I34" s="227"/>
      <c r="J34" s="228"/>
      <c r="K34" s="228"/>
      <c r="L34" s="229"/>
    </row>
    <row r="35" spans="1:12" s="119" customFormat="1" ht="25.5" customHeight="1">
      <c r="A35" s="69">
        <v>32</v>
      </c>
      <c r="B35" s="221" t="str">
        <f t="shared" si="1"/>
        <v>4X100M--</v>
      </c>
      <c r="C35" s="222"/>
      <c r="D35" s="222"/>
      <c r="E35" s="223"/>
      <c r="F35" s="224"/>
      <c r="G35" s="225"/>
      <c r="H35" s="226" t="s">
        <v>143</v>
      </c>
      <c r="I35" s="227"/>
      <c r="J35" s="228"/>
      <c r="K35" s="228"/>
      <c r="L35" s="229"/>
    </row>
    <row r="36" spans="1:12" s="119" customFormat="1" ht="25.5" customHeight="1">
      <c r="A36" s="69">
        <v>33</v>
      </c>
      <c r="B36" s="187" t="str">
        <f t="shared" si="1"/>
        <v>100M-2-3</v>
      </c>
      <c r="C36" s="189"/>
      <c r="D36" s="189">
        <v>388</v>
      </c>
      <c r="E36" s="190" t="s">
        <v>574</v>
      </c>
      <c r="F36" s="191" t="s">
        <v>575</v>
      </c>
      <c r="G36" s="196" t="s">
        <v>576</v>
      </c>
      <c r="H36" s="192" t="s">
        <v>142</v>
      </c>
      <c r="I36" s="193"/>
      <c r="J36" s="518">
        <v>2</v>
      </c>
      <c r="K36" s="519">
        <v>3</v>
      </c>
      <c r="L36" s="519">
        <v>14</v>
      </c>
    </row>
    <row r="37" spans="1:12" s="119" customFormat="1" ht="25.5" customHeight="1">
      <c r="A37" s="69">
        <v>34</v>
      </c>
      <c r="B37" s="187" t="str">
        <f t="shared" si="1"/>
        <v>300M-2-3</v>
      </c>
      <c r="C37" s="189"/>
      <c r="D37" s="189">
        <v>388</v>
      </c>
      <c r="E37" s="190" t="s">
        <v>574</v>
      </c>
      <c r="F37" s="191" t="s">
        <v>575</v>
      </c>
      <c r="G37" s="196" t="s">
        <v>576</v>
      </c>
      <c r="H37" s="192" t="s">
        <v>385</v>
      </c>
      <c r="I37" s="193"/>
      <c r="J37" s="518">
        <v>2</v>
      </c>
      <c r="K37" s="519">
        <v>3</v>
      </c>
      <c r="L37" s="519">
        <v>14</v>
      </c>
    </row>
    <row r="38" spans="1:12" s="119" customFormat="1" ht="25.5" customHeight="1">
      <c r="A38" s="69">
        <v>35</v>
      </c>
      <c r="B38" s="187" t="str">
        <f t="shared" si="1"/>
        <v>800M-2-3</v>
      </c>
      <c r="C38" s="189"/>
      <c r="D38" s="189">
        <v>389</v>
      </c>
      <c r="E38" s="190" t="s">
        <v>577</v>
      </c>
      <c r="F38" s="191" t="s">
        <v>578</v>
      </c>
      <c r="G38" s="196" t="s">
        <v>576</v>
      </c>
      <c r="H38" s="192" t="s">
        <v>132</v>
      </c>
      <c r="I38" s="193"/>
      <c r="J38" s="518">
        <v>2</v>
      </c>
      <c r="K38" s="519">
        <v>3</v>
      </c>
      <c r="L38" s="519">
        <v>14</v>
      </c>
    </row>
    <row r="39" spans="1:12" s="119" customFormat="1" ht="25.5" customHeight="1">
      <c r="A39" s="69">
        <v>36</v>
      </c>
      <c r="B39" s="187" t="str">
        <f t="shared" si="1"/>
        <v>1500M-2-3</v>
      </c>
      <c r="C39" s="189"/>
      <c r="D39" s="189">
        <v>389</v>
      </c>
      <c r="E39" s="190" t="s">
        <v>577</v>
      </c>
      <c r="F39" s="191" t="s">
        <v>578</v>
      </c>
      <c r="G39" s="196" t="s">
        <v>576</v>
      </c>
      <c r="H39" s="192" t="s">
        <v>349</v>
      </c>
      <c r="I39" s="193"/>
      <c r="J39" s="518">
        <v>2</v>
      </c>
      <c r="K39" s="519">
        <v>3</v>
      </c>
      <c r="L39" s="519">
        <v>14</v>
      </c>
    </row>
    <row r="40" spans="1:12" s="119" customFormat="1" ht="25.5" customHeight="1">
      <c r="A40" s="69">
        <v>37</v>
      </c>
      <c r="B40" s="187" t="str">
        <f t="shared" si="1"/>
        <v>100M.ENG-2-3</v>
      </c>
      <c r="C40" s="189"/>
      <c r="D40" s="189">
        <v>390</v>
      </c>
      <c r="E40" s="190" t="s">
        <v>579</v>
      </c>
      <c r="F40" s="191" t="s">
        <v>580</v>
      </c>
      <c r="G40" s="196" t="s">
        <v>576</v>
      </c>
      <c r="H40" s="192" t="s">
        <v>348</v>
      </c>
      <c r="I40" s="193"/>
      <c r="J40" s="518">
        <v>2</v>
      </c>
      <c r="K40" s="519">
        <v>3</v>
      </c>
      <c r="L40" s="519">
        <v>14</v>
      </c>
    </row>
    <row r="41" spans="1:12" s="119" customFormat="1" ht="25.5" customHeight="1">
      <c r="A41" s="69">
        <v>38</v>
      </c>
      <c r="B41" s="187" t="str">
        <f>CONCATENATE(H41,"-",L41)</f>
        <v>UZUN-14</v>
      </c>
      <c r="C41" s="189"/>
      <c r="D41" s="189">
        <v>391</v>
      </c>
      <c r="E41" s="190" t="s">
        <v>581</v>
      </c>
      <c r="F41" s="191" t="s">
        <v>582</v>
      </c>
      <c r="G41" s="196" t="s">
        <v>576</v>
      </c>
      <c r="H41" s="192" t="s">
        <v>46</v>
      </c>
      <c r="I41" s="193"/>
      <c r="J41" s="518">
        <v>2</v>
      </c>
      <c r="K41" s="519">
        <v>3</v>
      </c>
      <c r="L41" s="519">
        <v>14</v>
      </c>
    </row>
    <row r="42" spans="1:12" s="119" customFormat="1" ht="25.5" customHeight="1">
      <c r="A42" s="69">
        <v>39</v>
      </c>
      <c r="B42" s="187" t="str">
        <f>CONCATENATE(H42,"-",L42)</f>
        <v>YÜKSEK-14</v>
      </c>
      <c r="C42" s="189"/>
      <c r="D42" s="189">
        <v>391</v>
      </c>
      <c r="E42" s="190" t="s">
        <v>581</v>
      </c>
      <c r="F42" s="191" t="s">
        <v>582</v>
      </c>
      <c r="G42" s="196" t="s">
        <v>576</v>
      </c>
      <c r="H42" s="192" t="s">
        <v>47</v>
      </c>
      <c r="I42" s="193"/>
      <c r="J42" s="518">
        <v>2</v>
      </c>
      <c r="K42" s="519">
        <v>3</v>
      </c>
      <c r="L42" s="519">
        <v>14</v>
      </c>
    </row>
    <row r="43" spans="1:12" s="119" customFormat="1" ht="25.5" customHeight="1">
      <c r="A43" s="69">
        <v>40</v>
      </c>
      <c r="B43" s="187" t="str">
        <f>CONCATENATE(H43,"-",L43)</f>
        <v>GÜLLE-14</v>
      </c>
      <c r="C43" s="189"/>
      <c r="D43" s="189">
        <v>387</v>
      </c>
      <c r="E43" s="190" t="s">
        <v>583</v>
      </c>
      <c r="F43" s="191" t="s">
        <v>584</v>
      </c>
      <c r="G43" s="196" t="s">
        <v>576</v>
      </c>
      <c r="H43" s="192" t="s">
        <v>351</v>
      </c>
      <c r="I43" s="193"/>
      <c r="J43" s="518">
        <v>2</v>
      </c>
      <c r="K43" s="519">
        <v>3</v>
      </c>
      <c r="L43" s="519">
        <v>14</v>
      </c>
    </row>
    <row r="44" spans="1:12" s="119" customFormat="1" ht="25.5" customHeight="1">
      <c r="A44" s="69">
        <v>41</v>
      </c>
      <c r="B44" s="187" t="str">
        <f>CONCATENATE(H44,"-",L44)</f>
        <v>DİSK-14</v>
      </c>
      <c r="C44" s="189"/>
      <c r="D44" s="189">
        <v>387</v>
      </c>
      <c r="E44" s="190" t="s">
        <v>583</v>
      </c>
      <c r="F44" s="191" t="s">
        <v>584</v>
      </c>
      <c r="G44" s="196" t="s">
        <v>576</v>
      </c>
      <c r="H44" s="192" t="s">
        <v>386</v>
      </c>
      <c r="I44" s="193"/>
      <c r="J44" s="518">
        <v>2</v>
      </c>
      <c r="K44" s="519">
        <v>3</v>
      </c>
      <c r="L44" s="519">
        <v>14</v>
      </c>
    </row>
    <row r="45" spans="1:12" s="119" customFormat="1" ht="25.5" customHeight="1">
      <c r="A45" s="69">
        <v>42</v>
      </c>
      <c r="B45" s="187" t="str">
        <f>CONCATENATE(H45,"-",L45)</f>
        <v>CİRİT-14</v>
      </c>
      <c r="C45" s="189"/>
      <c r="D45" s="189">
        <v>392</v>
      </c>
      <c r="E45" s="190" t="s">
        <v>585</v>
      </c>
      <c r="F45" s="191" t="s">
        <v>586</v>
      </c>
      <c r="G45" s="196" t="s">
        <v>576</v>
      </c>
      <c r="H45" s="192" t="s">
        <v>387</v>
      </c>
      <c r="I45" s="193"/>
      <c r="J45" s="518">
        <v>2</v>
      </c>
      <c r="K45" s="519">
        <v>3</v>
      </c>
      <c r="L45" s="519">
        <v>14</v>
      </c>
    </row>
    <row r="46" spans="1:12" s="119" customFormat="1" ht="25.5" customHeight="1">
      <c r="A46" s="69">
        <v>43</v>
      </c>
      <c r="B46" s="187" t="str">
        <f t="shared" ref="B46:B56" si="2">CONCATENATE(H46,"-",J46,"-",K46)</f>
        <v>4X100M-2-3</v>
      </c>
      <c r="C46" s="189"/>
      <c r="D46" s="189">
        <v>390</v>
      </c>
      <c r="E46" s="190" t="s">
        <v>579</v>
      </c>
      <c r="F46" s="191" t="s">
        <v>587</v>
      </c>
      <c r="G46" s="196" t="s">
        <v>576</v>
      </c>
      <c r="H46" s="192" t="s">
        <v>143</v>
      </c>
      <c r="I46" s="193"/>
      <c r="J46" s="518">
        <v>2</v>
      </c>
      <c r="K46" s="519">
        <v>3</v>
      </c>
      <c r="L46" s="519">
        <v>14</v>
      </c>
    </row>
    <row r="47" spans="1:12" s="119" customFormat="1" ht="25.5" customHeight="1">
      <c r="A47" s="69">
        <v>44</v>
      </c>
      <c r="B47" s="187" t="str">
        <f t="shared" si="2"/>
        <v>4X100M-2-3</v>
      </c>
      <c r="C47" s="189"/>
      <c r="D47" s="189">
        <v>389</v>
      </c>
      <c r="E47" s="190" t="s">
        <v>577</v>
      </c>
      <c r="F47" s="191" t="s">
        <v>578</v>
      </c>
      <c r="G47" s="196" t="s">
        <v>576</v>
      </c>
      <c r="H47" s="192" t="s">
        <v>143</v>
      </c>
      <c r="I47" s="193"/>
      <c r="J47" s="518">
        <v>2</v>
      </c>
      <c r="K47" s="519">
        <v>3</v>
      </c>
      <c r="L47" s="519">
        <v>14</v>
      </c>
    </row>
    <row r="48" spans="1:12" s="119" customFormat="1" ht="25.5" customHeight="1">
      <c r="A48" s="69">
        <v>45</v>
      </c>
      <c r="B48" s="187" t="str">
        <f t="shared" si="2"/>
        <v>4X100M-2-3</v>
      </c>
      <c r="C48" s="189"/>
      <c r="D48" s="189">
        <v>391</v>
      </c>
      <c r="E48" s="190" t="s">
        <v>581</v>
      </c>
      <c r="F48" s="191" t="s">
        <v>582</v>
      </c>
      <c r="G48" s="196" t="s">
        <v>576</v>
      </c>
      <c r="H48" s="192" t="s">
        <v>143</v>
      </c>
      <c r="I48" s="193"/>
      <c r="J48" s="518">
        <v>2</v>
      </c>
      <c r="K48" s="519">
        <v>3</v>
      </c>
      <c r="L48" s="519">
        <v>14</v>
      </c>
    </row>
    <row r="49" spans="1:12" s="119" customFormat="1" ht="25.5" customHeight="1">
      <c r="A49" s="69">
        <v>46</v>
      </c>
      <c r="B49" s="187" t="str">
        <f t="shared" si="2"/>
        <v>4X100M-2-3</v>
      </c>
      <c r="C49" s="189"/>
      <c r="D49" s="189">
        <v>388</v>
      </c>
      <c r="E49" s="190" t="s">
        <v>574</v>
      </c>
      <c r="F49" s="191" t="s">
        <v>575</v>
      </c>
      <c r="G49" s="196" t="s">
        <v>576</v>
      </c>
      <c r="H49" s="192" t="s">
        <v>143</v>
      </c>
      <c r="I49" s="193"/>
      <c r="J49" s="518">
        <v>2</v>
      </c>
      <c r="K49" s="519">
        <v>3</v>
      </c>
      <c r="L49" s="519">
        <v>14</v>
      </c>
    </row>
    <row r="50" spans="1:12" s="119" customFormat="1" ht="25.5" customHeight="1">
      <c r="A50" s="69">
        <v>47</v>
      </c>
      <c r="B50" s="187" t="str">
        <f t="shared" si="2"/>
        <v>4X100M--</v>
      </c>
      <c r="C50" s="189"/>
      <c r="D50" s="189"/>
      <c r="E50" s="190"/>
      <c r="F50" s="191"/>
      <c r="G50" s="196"/>
      <c r="H50" s="192" t="s">
        <v>143</v>
      </c>
      <c r="I50" s="193"/>
      <c r="J50" s="194"/>
      <c r="K50" s="194"/>
      <c r="L50" s="195"/>
    </row>
    <row r="51" spans="1:12" s="119" customFormat="1" ht="25.5" customHeight="1">
      <c r="A51" s="69">
        <v>48</v>
      </c>
      <c r="B51" s="187" t="str">
        <f t="shared" si="2"/>
        <v>4X100M--</v>
      </c>
      <c r="C51" s="189"/>
      <c r="D51" s="189"/>
      <c r="E51" s="190"/>
      <c r="F51" s="191"/>
      <c r="G51" s="196"/>
      <c r="H51" s="192" t="s">
        <v>143</v>
      </c>
      <c r="I51" s="193"/>
      <c r="J51" s="194"/>
      <c r="K51" s="194"/>
      <c r="L51" s="195"/>
    </row>
    <row r="52" spans="1:12" s="119" customFormat="1" ht="25.5" customHeight="1">
      <c r="A52" s="69">
        <v>49</v>
      </c>
      <c r="B52" s="221" t="str">
        <f t="shared" si="2"/>
        <v>100M-1-2</v>
      </c>
      <c r="C52" s="222"/>
      <c r="D52" s="222">
        <v>396</v>
      </c>
      <c r="E52" s="223">
        <v>36924</v>
      </c>
      <c r="F52" s="224" t="s">
        <v>588</v>
      </c>
      <c r="G52" s="225" t="s">
        <v>589</v>
      </c>
      <c r="H52" s="226" t="s">
        <v>142</v>
      </c>
      <c r="I52" s="227"/>
      <c r="J52" s="518">
        <v>1</v>
      </c>
      <c r="K52" s="519">
        <v>2</v>
      </c>
      <c r="L52" s="519">
        <v>4</v>
      </c>
    </row>
    <row r="53" spans="1:12" s="119" customFormat="1" ht="25.5" customHeight="1">
      <c r="A53" s="69">
        <v>50</v>
      </c>
      <c r="B53" s="221" t="str">
        <f t="shared" si="2"/>
        <v>300M-1-2</v>
      </c>
      <c r="C53" s="222"/>
      <c r="D53" s="222">
        <v>398</v>
      </c>
      <c r="E53" s="223">
        <v>36832</v>
      </c>
      <c r="F53" s="224" t="s">
        <v>590</v>
      </c>
      <c r="G53" s="225" t="s">
        <v>589</v>
      </c>
      <c r="H53" s="226" t="s">
        <v>385</v>
      </c>
      <c r="I53" s="227"/>
      <c r="J53" s="518">
        <v>1</v>
      </c>
      <c r="K53" s="519">
        <v>2</v>
      </c>
      <c r="L53" s="519">
        <v>4</v>
      </c>
    </row>
    <row r="54" spans="1:12" s="119" customFormat="1" ht="25.5" customHeight="1">
      <c r="A54" s="69">
        <v>51</v>
      </c>
      <c r="B54" s="221" t="str">
        <f t="shared" si="2"/>
        <v>800M-1-2</v>
      </c>
      <c r="C54" s="222"/>
      <c r="D54" s="222">
        <v>398</v>
      </c>
      <c r="E54" s="223">
        <v>36832</v>
      </c>
      <c r="F54" s="224" t="s">
        <v>590</v>
      </c>
      <c r="G54" s="225" t="s">
        <v>589</v>
      </c>
      <c r="H54" s="226" t="s">
        <v>132</v>
      </c>
      <c r="I54" s="227"/>
      <c r="J54" s="518">
        <v>1</v>
      </c>
      <c r="K54" s="519">
        <v>2</v>
      </c>
      <c r="L54" s="519">
        <v>4</v>
      </c>
    </row>
    <row r="55" spans="1:12" s="119" customFormat="1" ht="25.5" customHeight="1">
      <c r="A55" s="69">
        <v>52</v>
      </c>
      <c r="B55" s="221" t="str">
        <f t="shared" si="2"/>
        <v>1500M-1-2</v>
      </c>
      <c r="C55" s="222"/>
      <c r="D55" s="222">
        <v>395</v>
      </c>
      <c r="E55" s="223">
        <v>37114</v>
      </c>
      <c r="F55" s="224" t="s">
        <v>591</v>
      </c>
      <c r="G55" s="225" t="s">
        <v>589</v>
      </c>
      <c r="H55" s="226" t="s">
        <v>349</v>
      </c>
      <c r="I55" s="227"/>
      <c r="J55" s="518">
        <v>1</v>
      </c>
      <c r="K55" s="519">
        <v>2</v>
      </c>
      <c r="L55" s="519">
        <v>4</v>
      </c>
    </row>
    <row r="56" spans="1:12" s="119" customFormat="1" ht="25.5" customHeight="1">
      <c r="A56" s="69">
        <v>53</v>
      </c>
      <c r="B56" s="221" t="str">
        <f t="shared" si="2"/>
        <v>100M.ENG-1-2</v>
      </c>
      <c r="C56" s="222"/>
      <c r="D56" s="222">
        <v>399</v>
      </c>
      <c r="E56" s="223">
        <v>36896</v>
      </c>
      <c r="F56" s="224" t="s">
        <v>592</v>
      </c>
      <c r="G56" s="225" t="s">
        <v>589</v>
      </c>
      <c r="H56" s="226" t="s">
        <v>348</v>
      </c>
      <c r="I56" s="227"/>
      <c r="J56" s="518">
        <v>1</v>
      </c>
      <c r="K56" s="519">
        <v>2</v>
      </c>
      <c r="L56" s="519">
        <v>4</v>
      </c>
    </row>
    <row r="57" spans="1:12" s="119" customFormat="1" ht="25.5" customHeight="1">
      <c r="A57" s="69">
        <v>54</v>
      </c>
      <c r="B57" s="221" t="str">
        <f>CONCATENATE(H57,"-",L57)</f>
        <v>UZUN-4</v>
      </c>
      <c r="C57" s="222"/>
      <c r="D57" s="222">
        <v>399</v>
      </c>
      <c r="E57" s="223">
        <v>36896</v>
      </c>
      <c r="F57" s="224" t="s">
        <v>592</v>
      </c>
      <c r="G57" s="225" t="s">
        <v>589</v>
      </c>
      <c r="H57" s="226" t="s">
        <v>46</v>
      </c>
      <c r="I57" s="227"/>
      <c r="J57" s="518">
        <v>1</v>
      </c>
      <c r="K57" s="519">
        <v>2</v>
      </c>
      <c r="L57" s="519">
        <v>4</v>
      </c>
    </row>
    <row r="58" spans="1:12" s="119" customFormat="1" ht="25.5" customHeight="1">
      <c r="A58" s="69">
        <v>55</v>
      </c>
      <c r="B58" s="221" t="str">
        <f>CONCATENATE(H58,"-",L58)</f>
        <v>YÜKSEK-4</v>
      </c>
      <c r="C58" s="222"/>
      <c r="D58" s="222">
        <v>396</v>
      </c>
      <c r="E58" s="223">
        <v>36924</v>
      </c>
      <c r="F58" s="224" t="s">
        <v>588</v>
      </c>
      <c r="G58" s="225" t="s">
        <v>589</v>
      </c>
      <c r="H58" s="226" t="s">
        <v>47</v>
      </c>
      <c r="I58" s="227"/>
      <c r="J58" s="518">
        <v>1</v>
      </c>
      <c r="K58" s="519">
        <v>2</v>
      </c>
      <c r="L58" s="519">
        <v>4</v>
      </c>
    </row>
    <row r="59" spans="1:12" s="119" customFormat="1" ht="25.5" customHeight="1">
      <c r="A59" s="69">
        <v>56</v>
      </c>
      <c r="B59" s="221" t="str">
        <f>CONCATENATE(H59,"-",L59)</f>
        <v>GÜLLE-4</v>
      </c>
      <c r="C59" s="222"/>
      <c r="D59" s="222">
        <v>393</v>
      </c>
      <c r="E59" s="223">
        <v>36662</v>
      </c>
      <c r="F59" s="224" t="s">
        <v>593</v>
      </c>
      <c r="G59" s="225" t="s">
        <v>589</v>
      </c>
      <c r="H59" s="226" t="s">
        <v>351</v>
      </c>
      <c r="I59" s="227"/>
      <c r="J59" s="518">
        <v>1</v>
      </c>
      <c r="K59" s="519">
        <v>2</v>
      </c>
      <c r="L59" s="519">
        <v>4</v>
      </c>
    </row>
    <row r="60" spans="1:12" s="119" customFormat="1" ht="25.5" customHeight="1">
      <c r="A60" s="69">
        <v>57</v>
      </c>
      <c r="B60" s="221" t="str">
        <f>CONCATENATE(H60,"-",L60)</f>
        <v>DİSK-4</v>
      </c>
      <c r="C60" s="222"/>
      <c r="D60" s="222">
        <v>393</v>
      </c>
      <c r="E60" s="223">
        <v>36662</v>
      </c>
      <c r="F60" s="224" t="s">
        <v>593</v>
      </c>
      <c r="G60" s="225" t="s">
        <v>589</v>
      </c>
      <c r="H60" s="226" t="s">
        <v>386</v>
      </c>
      <c r="I60" s="227"/>
      <c r="J60" s="518">
        <v>1</v>
      </c>
      <c r="K60" s="519">
        <v>2</v>
      </c>
      <c r="L60" s="519">
        <v>4</v>
      </c>
    </row>
    <row r="61" spans="1:12" s="119" customFormat="1" ht="25.5" customHeight="1">
      <c r="A61" s="69">
        <v>58</v>
      </c>
      <c r="B61" s="221" t="str">
        <f>CONCATENATE(H61,"-",L61)</f>
        <v>CİRİT-4</v>
      </c>
      <c r="C61" s="222"/>
      <c r="D61" s="222">
        <v>397</v>
      </c>
      <c r="E61" s="223">
        <v>36581</v>
      </c>
      <c r="F61" s="224" t="s">
        <v>594</v>
      </c>
      <c r="G61" s="225" t="s">
        <v>589</v>
      </c>
      <c r="H61" s="226" t="s">
        <v>387</v>
      </c>
      <c r="I61" s="227"/>
      <c r="J61" s="518">
        <v>1</v>
      </c>
      <c r="K61" s="519">
        <v>2</v>
      </c>
      <c r="L61" s="519">
        <v>4</v>
      </c>
    </row>
    <row r="62" spans="1:12" s="119" customFormat="1" ht="25.5" customHeight="1">
      <c r="A62" s="69">
        <v>59</v>
      </c>
      <c r="B62" s="221" t="str">
        <f t="shared" ref="B62:B67" si="3">CONCATENATE(H62,"-",J62,"-",K62)</f>
        <v>4X100M-1-2</v>
      </c>
      <c r="C62" s="222"/>
      <c r="D62" s="222">
        <v>394</v>
      </c>
      <c r="E62" s="223">
        <v>37093</v>
      </c>
      <c r="F62" s="224" t="s">
        <v>595</v>
      </c>
      <c r="G62" s="225" t="s">
        <v>589</v>
      </c>
      <c r="H62" s="226" t="s">
        <v>143</v>
      </c>
      <c r="I62" s="227"/>
      <c r="J62" s="518">
        <v>1</v>
      </c>
      <c r="K62" s="519">
        <v>2</v>
      </c>
      <c r="L62" s="519">
        <v>4</v>
      </c>
    </row>
    <row r="63" spans="1:12" s="119" customFormat="1" ht="25.5" customHeight="1">
      <c r="A63" s="69">
        <v>60</v>
      </c>
      <c r="B63" s="221" t="str">
        <f t="shared" si="3"/>
        <v>4X100M-1-2</v>
      </c>
      <c r="C63" s="222"/>
      <c r="D63" s="222">
        <v>399</v>
      </c>
      <c r="E63" s="223">
        <v>36896</v>
      </c>
      <c r="F63" s="224" t="s">
        <v>592</v>
      </c>
      <c r="G63" s="225" t="s">
        <v>589</v>
      </c>
      <c r="H63" s="226" t="s">
        <v>143</v>
      </c>
      <c r="I63" s="227"/>
      <c r="J63" s="518">
        <v>1</v>
      </c>
      <c r="K63" s="519">
        <v>2</v>
      </c>
      <c r="L63" s="519">
        <v>4</v>
      </c>
    </row>
    <row r="64" spans="1:12" s="119" customFormat="1" ht="25.5" customHeight="1">
      <c r="A64" s="69">
        <v>61</v>
      </c>
      <c r="B64" s="221" t="str">
        <f t="shared" si="3"/>
        <v>4X100M-1-2</v>
      </c>
      <c r="C64" s="222"/>
      <c r="D64" s="222">
        <v>396</v>
      </c>
      <c r="E64" s="223">
        <v>36924</v>
      </c>
      <c r="F64" s="224" t="s">
        <v>588</v>
      </c>
      <c r="G64" s="225" t="s">
        <v>589</v>
      </c>
      <c r="H64" s="226" t="s">
        <v>143</v>
      </c>
      <c r="I64" s="227"/>
      <c r="J64" s="518">
        <v>1</v>
      </c>
      <c r="K64" s="519">
        <v>2</v>
      </c>
      <c r="L64" s="519">
        <v>4</v>
      </c>
    </row>
    <row r="65" spans="1:12" s="119" customFormat="1" ht="25.5" customHeight="1">
      <c r="A65" s="69">
        <v>62</v>
      </c>
      <c r="B65" s="221" t="str">
        <f t="shared" si="3"/>
        <v>4X100M-1-2</v>
      </c>
      <c r="C65" s="222"/>
      <c r="D65" s="222">
        <v>398</v>
      </c>
      <c r="E65" s="223">
        <v>36832</v>
      </c>
      <c r="F65" s="224" t="s">
        <v>590</v>
      </c>
      <c r="G65" s="225" t="s">
        <v>589</v>
      </c>
      <c r="H65" s="226" t="s">
        <v>143</v>
      </c>
      <c r="I65" s="227"/>
      <c r="J65" s="518">
        <v>1</v>
      </c>
      <c r="K65" s="519">
        <v>2</v>
      </c>
      <c r="L65" s="519">
        <v>4</v>
      </c>
    </row>
    <row r="66" spans="1:12" s="119" customFormat="1" ht="25.5" customHeight="1">
      <c r="A66" s="69">
        <v>63</v>
      </c>
      <c r="B66" s="221" t="str">
        <f t="shared" si="3"/>
        <v>4X100M--</v>
      </c>
      <c r="C66" s="222"/>
      <c r="D66" s="222"/>
      <c r="E66" s="223"/>
      <c r="F66" s="224"/>
      <c r="G66" s="225"/>
      <c r="H66" s="226" t="s">
        <v>143</v>
      </c>
      <c r="I66" s="227"/>
      <c r="J66" s="228"/>
      <c r="K66" s="228"/>
      <c r="L66" s="229"/>
    </row>
    <row r="67" spans="1:12" s="119" customFormat="1" ht="25.5" customHeight="1">
      <c r="A67" s="69">
        <v>64</v>
      </c>
      <c r="B67" s="221" t="str">
        <f t="shared" si="3"/>
        <v>4X100M--</v>
      </c>
      <c r="C67" s="222"/>
      <c r="D67" s="222"/>
      <c r="E67" s="223"/>
      <c r="F67" s="224"/>
      <c r="G67" s="225"/>
      <c r="H67" s="226" t="s">
        <v>143</v>
      </c>
      <c r="I67" s="227"/>
      <c r="J67" s="228"/>
      <c r="K67" s="228"/>
      <c r="L67" s="229"/>
    </row>
    <row r="68" spans="1:12" s="230" customFormat="1" ht="25.5" customHeight="1">
      <c r="A68" s="69">
        <v>65</v>
      </c>
      <c r="B68" s="187" t="str">
        <f>CONCATENATE(H68,"-",J68,"-",K68)</f>
        <v>100M-1-1</v>
      </c>
      <c r="C68" s="189"/>
      <c r="D68" s="498">
        <v>404</v>
      </c>
      <c r="E68" s="502">
        <v>37047</v>
      </c>
      <c r="F68" s="500" t="s">
        <v>596</v>
      </c>
      <c r="G68" s="498" t="s">
        <v>597</v>
      </c>
      <c r="H68" s="192" t="s">
        <v>142</v>
      </c>
      <c r="I68" s="193"/>
      <c r="J68" s="518">
        <v>1</v>
      </c>
      <c r="K68" s="519">
        <v>1</v>
      </c>
      <c r="L68" s="519">
        <v>2</v>
      </c>
    </row>
    <row r="69" spans="1:12" s="230" customFormat="1" ht="25.5" customHeight="1">
      <c r="A69" s="69">
        <v>66</v>
      </c>
      <c r="B69" s="187" t="str">
        <f>CONCATENATE(H69,"-",J69,"-",K69)</f>
        <v>300M-1-1</v>
      </c>
      <c r="C69" s="189"/>
      <c r="D69" s="498">
        <v>401</v>
      </c>
      <c r="E69" s="502">
        <v>36985</v>
      </c>
      <c r="F69" s="500" t="s">
        <v>598</v>
      </c>
      <c r="G69" s="498" t="s">
        <v>597</v>
      </c>
      <c r="H69" s="192" t="s">
        <v>385</v>
      </c>
      <c r="I69" s="193"/>
      <c r="J69" s="518">
        <v>1</v>
      </c>
      <c r="K69" s="519">
        <v>1</v>
      </c>
      <c r="L69" s="519">
        <v>2</v>
      </c>
    </row>
    <row r="70" spans="1:12" s="230" customFormat="1" ht="25.5" customHeight="1">
      <c r="A70" s="69">
        <v>67</v>
      </c>
      <c r="B70" s="187" t="str">
        <f>CONCATENATE(H70,"-",J70,"-",K70)</f>
        <v>800M-1-1</v>
      </c>
      <c r="C70" s="189"/>
      <c r="D70" s="498">
        <v>403</v>
      </c>
      <c r="E70" s="502">
        <v>36535</v>
      </c>
      <c r="F70" s="500" t="s">
        <v>599</v>
      </c>
      <c r="G70" s="498" t="s">
        <v>597</v>
      </c>
      <c r="H70" s="192" t="s">
        <v>132</v>
      </c>
      <c r="I70" s="193"/>
      <c r="J70" s="518">
        <v>1</v>
      </c>
      <c r="K70" s="519">
        <v>1</v>
      </c>
      <c r="L70" s="519">
        <v>2</v>
      </c>
    </row>
    <row r="71" spans="1:12" s="230" customFormat="1" ht="25.5" customHeight="1">
      <c r="A71" s="69">
        <v>68</v>
      </c>
      <c r="B71" s="187" t="str">
        <f>CONCATENATE(H71,"-",J71,"-",K71)</f>
        <v>1500M-1-1</v>
      </c>
      <c r="C71" s="189"/>
      <c r="D71" s="498">
        <v>403</v>
      </c>
      <c r="E71" s="502">
        <v>36535</v>
      </c>
      <c r="F71" s="500" t="s">
        <v>599</v>
      </c>
      <c r="G71" s="498" t="s">
        <v>597</v>
      </c>
      <c r="H71" s="192" t="s">
        <v>349</v>
      </c>
      <c r="I71" s="193"/>
      <c r="J71" s="518">
        <v>1</v>
      </c>
      <c r="K71" s="519">
        <v>1</v>
      </c>
      <c r="L71" s="519">
        <v>2</v>
      </c>
    </row>
    <row r="72" spans="1:12" s="230" customFormat="1" ht="25.5" customHeight="1">
      <c r="A72" s="69">
        <v>69</v>
      </c>
      <c r="B72" s="187" t="str">
        <f>CONCATENATE(H72,"-",J72,"-",K72)</f>
        <v>100M.ENG-1-1</v>
      </c>
      <c r="C72" s="189"/>
      <c r="D72" s="498">
        <v>400</v>
      </c>
      <c r="E72" s="502">
        <v>36591</v>
      </c>
      <c r="F72" s="500" t="s">
        <v>600</v>
      </c>
      <c r="G72" s="498" t="s">
        <v>597</v>
      </c>
      <c r="H72" s="192" t="s">
        <v>348</v>
      </c>
      <c r="I72" s="193"/>
      <c r="J72" s="518">
        <v>1</v>
      </c>
      <c r="K72" s="519">
        <v>1</v>
      </c>
      <c r="L72" s="519">
        <v>2</v>
      </c>
    </row>
    <row r="73" spans="1:12" s="230" customFormat="1" ht="25.5" customHeight="1">
      <c r="A73" s="69">
        <v>70</v>
      </c>
      <c r="B73" s="187" t="str">
        <f>CONCATENATE(H73,"-",L73)</f>
        <v>UZUN-2</v>
      </c>
      <c r="C73" s="189"/>
      <c r="D73" s="498">
        <v>402</v>
      </c>
      <c r="E73" s="502">
        <v>36595</v>
      </c>
      <c r="F73" s="500" t="s">
        <v>601</v>
      </c>
      <c r="G73" s="498" t="s">
        <v>597</v>
      </c>
      <c r="H73" s="192" t="s">
        <v>46</v>
      </c>
      <c r="I73" s="193"/>
      <c r="J73" s="518">
        <v>1</v>
      </c>
      <c r="K73" s="519">
        <v>1</v>
      </c>
      <c r="L73" s="519">
        <v>2</v>
      </c>
    </row>
    <row r="74" spans="1:12" s="230" customFormat="1" ht="25.5" customHeight="1">
      <c r="A74" s="69">
        <v>71</v>
      </c>
      <c r="B74" s="187" t="str">
        <f>CONCATENATE(H74,"-",L74)</f>
        <v>YÜKSEK-2</v>
      </c>
      <c r="C74" s="189"/>
      <c r="D74" s="498">
        <v>405</v>
      </c>
      <c r="E74" s="502">
        <v>37064</v>
      </c>
      <c r="F74" s="500" t="s">
        <v>602</v>
      </c>
      <c r="G74" s="498" t="s">
        <v>597</v>
      </c>
      <c r="H74" s="192" t="s">
        <v>47</v>
      </c>
      <c r="I74" s="193"/>
      <c r="J74" s="518">
        <v>1</v>
      </c>
      <c r="K74" s="519">
        <v>1</v>
      </c>
      <c r="L74" s="519">
        <v>2</v>
      </c>
    </row>
    <row r="75" spans="1:12" s="230" customFormat="1" ht="25.5" customHeight="1">
      <c r="A75" s="69">
        <v>72</v>
      </c>
      <c r="B75" s="187" t="str">
        <f>CONCATENATE(H75,"-",L75)</f>
        <v>GÜLLE-2</v>
      </c>
      <c r="C75" s="189"/>
      <c r="D75" s="498">
        <v>406</v>
      </c>
      <c r="E75" s="502">
        <v>36541</v>
      </c>
      <c r="F75" s="500" t="s">
        <v>603</v>
      </c>
      <c r="G75" s="498" t="s">
        <v>597</v>
      </c>
      <c r="H75" s="192" t="s">
        <v>351</v>
      </c>
      <c r="I75" s="193"/>
      <c r="J75" s="518">
        <v>1</v>
      </c>
      <c r="K75" s="519">
        <v>1</v>
      </c>
      <c r="L75" s="519">
        <v>2</v>
      </c>
    </row>
    <row r="76" spans="1:12" s="230" customFormat="1" ht="25.5" customHeight="1">
      <c r="A76" s="69">
        <v>73</v>
      </c>
      <c r="B76" s="187" t="str">
        <f>CONCATENATE(H76,"-",L76)</f>
        <v>DİSK-2</v>
      </c>
      <c r="C76" s="189"/>
      <c r="D76" s="498">
        <v>406</v>
      </c>
      <c r="E76" s="502">
        <v>36541</v>
      </c>
      <c r="F76" s="500" t="s">
        <v>603</v>
      </c>
      <c r="G76" s="498" t="s">
        <v>597</v>
      </c>
      <c r="H76" s="192" t="s">
        <v>386</v>
      </c>
      <c r="I76" s="193"/>
      <c r="J76" s="518">
        <v>1</v>
      </c>
      <c r="K76" s="519">
        <v>1</v>
      </c>
      <c r="L76" s="519">
        <v>2</v>
      </c>
    </row>
    <row r="77" spans="1:12" s="230" customFormat="1" ht="25.5" customHeight="1">
      <c r="A77" s="69">
        <v>74</v>
      </c>
      <c r="B77" s="187" t="str">
        <f>CONCATENATE(H77,"-",L77)</f>
        <v>CİRİT-2</v>
      </c>
      <c r="C77" s="189"/>
      <c r="D77" s="498">
        <v>405</v>
      </c>
      <c r="E77" s="502">
        <v>37064</v>
      </c>
      <c r="F77" s="500" t="s">
        <v>602</v>
      </c>
      <c r="G77" s="498" t="s">
        <v>597</v>
      </c>
      <c r="H77" s="192" t="s">
        <v>387</v>
      </c>
      <c r="I77" s="193"/>
      <c r="J77" s="518">
        <v>1</v>
      </c>
      <c r="K77" s="519">
        <v>1</v>
      </c>
      <c r="L77" s="519">
        <v>2</v>
      </c>
    </row>
    <row r="78" spans="1:12" s="230" customFormat="1" ht="25.5" customHeight="1">
      <c r="A78" s="69">
        <v>75</v>
      </c>
      <c r="B78" s="187" t="str">
        <f t="shared" ref="B78:B88" si="4">CONCATENATE(H78,"-",J78,"-",K78)</f>
        <v>4X100M-1-1</v>
      </c>
      <c r="C78" s="189"/>
      <c r="D78" s="498">
        <v>401</v>
      </c>
      <c r="E78" s="502">
        <v>36985</v>
      </c>
      <c r="F78" s="498" t="s">
        <v>598</v>
      </c>
      <c r="G78" s="498" t="s">
        <v>597</v>
      </c>
      <c r="H78" s="192" t="s">
        <v>143</v>
      </c>
      <c r="I78" s="193"/>
      <c r="J78" s="518">
        <v>1</v>
      </c>
      <c r="K78" s="519">
        <v>1</v>
      </c>
      <c r="L78" s="519">
        <v>2</v>
      </c>
    </row>
    <row r="79" spans="1:12" s="230" customFormat="1" ht="25.5" customHeight="1">
      <c r="A79" s="69">
        <v>76</v>
      </c>
      <c r="B79" s="187" t="str">
        <f t="shared" si="4"/>
        <v>4X100M-1-1</v>
      </c>
      <c r="C79" s="189"/>
      <c r="D79" s="498">
        <v>402</v>
      </c>
      <c r="E79" s="502">
        <v>36595</v>
      </c>
      <c r="F79" s="498" t="s">
        <v>601</v>
      </c>
      <c r="G79" s="498" t="s">
        <v>597</v>
      </c>
      <c r="H79" s="192" t="s">
        <v>143</v>
      </c>
      <c r="I79" s="193"/>
      <c r="J79" s="518">
        <v>1</v>
      </c>
      <c r="K79" s="519">
        <v>1</v>
      </c>
      <c r="L79" s="519">
        <v>2</v>
      </c>
    </row>
    <row r="80" spans="1:12" s="230" customFormat="1" ht="25.5" customHeight="1">
      <c r="A80" s="69">
        <v>77</v>
      </c>
      <c r="B80" s="187" t="str">
        <f t="shared" si="4"/>
        <v>4X100M-1-1</v>
      </c>
      <c r="C80" s="189"/>
      <c r="D80" s="498">
        <v>400</v>
      </c>
      <c r="E80" s="502">
        <v>36591</v>
      </c>
      <c r="F80" s="498" t="s">
        <v>600</v>
      </c>
      <c r="G80" s="498" t="s">
        <v>597</v>
      </c>
      <c r="H80" s="192" t="s">
        <v>143</v>
      </c>
      <c r="I80" s="193"/>
      <c r="J80" s="518">
        <v>1</v>
      </c>
      <c r="K80" s="519">
        <v>1</v>
      </c>
      <c r="L80" s="519">
        <v>2</v>
      </c>
    </row>
    <row r="81" spans="1:12" s="230" customFormat="1" ht="25.5" customHeight="1">
      <c r="A81" s="69">
        <v>78</v>
      </c>
      <c r="B81" s="187" t="str">
        <f t="shared" si="4"/>
        <v>4X100M-1-1</v>
      </c>
      <c r="C81" s="189"/>
      <c r="D81" s="498">
        <v>404</v>
      </c>
      <c r="E81" s="502">
        <v>37047</v>
      </c>
      <c r="F81" s="498" t="s">
        <v>596</v>
      </c>
      <c r="G81" s="498" t="s">
        <v>597</v>
      </c>
      <c r="H81" s="192" t="s">
        <v>143</v>
      </c>
      <c r="I81" s="193"/>
      <c r="J81" s="518">
        <v>1</v>
      </c>
      <c r="K81" s="519">
        <v>1</v>
      </c>
      <c r="L81" s="519">
        <v>2</v>
      </c>
    </row>
    <row r="82" spans="1:12" s="230" customFormat="1" ht="25.5" customHeight="1">
      <c r="A82" s="69">
        <v>79</v>
      </c>
      <c r="B82" s="187" t="str">
        <f t="shared" si="4"/>
        <v>4X100M--</v>
      </c>
      <c r="C82" s="189"/>
      <c r="D82" s="189"/>
      <c r="E82" s="190"/>
      <c r="F82" s="191"/>
      <c r="G82" s="196"/>
      <c r="H82" s="192" t="s">
        <v>143</v>
      </c>
      <c r="I82" s="193"/>
      <c r="J82" s="194"/>
      <c r="K82" s="194"/>
      <c r="L82" s="195"/>
    </row>
    <row r="83" spans="1:12" s="230" customFormat="1" ht="25.5" customHeight="1">
      <c r="A83" s="69">
        <v>80</v>
      </c>
      <c r="B83" s="187" t="str">
        <f t="shared" si="4"/>
        <v>4X100M--</v>
      </c>
      <c r="C83" s="189"/>
      <c r="D83" s="189"/>
      <c r="E83" s="190"/>
      <c r="F83" s="191"/>
      <c r="G83" s="196"/>
      <c r="H83" s="192" t="s">
        <v>143</v>
      </c>
      <c r="I83" s="193"/>
      <c r="J83" s="194"/>
      <c r="K83" s="194"/>
      <c r="L83" s="195"/>
    </row>
    <row r="84" spans="1:12" s="230" customFormat="1" ht="25.5" customHeight="1">
      <c r="A84" s="69">
        <v>81</v>
      </c>
      <c r="B84" s="221" t="str">
        <f>CONCATENATE(H84,"-",J84,"-",K84)</f>
        <v>100M-1-8</v>
      </c>
      <c r="C84" s="222"/>
      <c r="D84" s="222">
        <v>408</v>
      </c>
      <c r="E84" s="223" t="s">
        <v>604</v>
      </c>
      <c r="F84" s="224" t="s">
        <v>605</v>
      </c>
      <c r="G84" s="225" t="s">
        <v>606</v>
      </c>
      <c r="H84" s="226" t="s">
        <v>142</v>
      </c>
      <c r="I84" s="227"/>
      <c r="J84" s="518">
        <v>1</v>
      </c>
      <c r="K84" s="519">
        <v>8</v>
      </c>
      <c r="L84" s="519">
        <v>1</v>
      </c>
    </row>
    <row r="85" spans="1:12" s="230" customFormat="1" ht="25.5" customHeight="1">
      <c r="A85" s="69">
        <v>82</v>
      </c>
      <c r="B85" s="221" t="str">
        <f t="shared" si="4"/>
        <v>300M-1-8</v>
      </c>
      <c r="C85" s="222"/>
      <c r="D85" s="222">
        <v>409</v>
      </c>
      <c r="E85" s="223" t="s">
        <v>607</v>
      </c>
      <c r="F85" s="224" t="s">
        <v>608</v>
      </c>
      <c r="G85" s="225" t="s">
        <v>606</v>
      </c>
      <c r="H85" s="226" t="s">
        <v>385</v>
      </c>
      <c r="I85" s="227"/>
      <c r="J85" s="518">
        <v>1</v>
      </c>
      <c r="K85" s="519">
        <v>8</v>
      </c>
      <c r="L85" s="519">
        <v>1</v>
      </c>
    </row>
    <row r="86" spans="1:12" s="230" customFormat="1" ht="25.5" customHeight="1">
      <c r="A86" s="69">
        <v>83</v>
      </c>
      <c r="B86" s="221" t="str">
        <f t="shared" si="4"/>
        <v>800M-1-8</v>
      </c>
      <c r="C86" s="222"/>
      <c r="D86" s="222">
        <v>409</v>
      </c>
      <c r="E86" s="223" t="s">
        <v>607</v>
      </c>
      <c r="F86" s="224" t="s">
        <v>608</v>
      </c>
      <c r="G86" s="225" t="s">
        <v>606</v>
      </c>
      <c r="H86" s="226" t="s">
        <v>132</v>
      </c>
      <c r="I86" s="227"/>
      <c r="J86" s="518">
        <v>1</v>
      </c>
      <c r="K86" s="519">
        <v>8</v>
      </c>
      <c r="L86" s="519">
        <v>1</v>
      </c>
    </row>
    <row r="87" spans="1:12" s="230" customFormat="1" ht="25.5" customHeight="1">
      <c r="A87" s="69">
        <v>84</v>
      </c>
      <c r="B87" s="221" t="str">
        <f t="shared" si="4"/>
        <v>1500M-1-8</v>
      </c>
      <c r="C87" s="222"/>
      <c r="D87" s="222">
        <v>412</v>
      </c>
      <c r="E87" s="223" t="s">
        <v>609</v>
      </c>
      <c r="F87" s="224" t="s">
        <v>610</v>
      </c>
      <c r="G87" s="225" t="s">
        <v>606</v>
      </c>
      <c r="H87" s="226" t="s">
        <v>349</v>
      </c>
      <c r="I87" s="227"/>
      <c r="J87" s="518">
        <v>1</v>
      </c>
      <c r="K87" s="519">
        <v>8</v>
      </c>
      <c r="L87" s="519">
        <v>1</v>
      </c>
    </row>
    <row r="88" spans="1:12" s="230" customFormat="1" ht="25.5" customHeight="1">
      <c r="A88" s="69">
        <v>85</v>
      </c>
      <c r="B88" s="221" t="str">
        <f t="shared" si="4"/>
        <v>100M.ENG-1-8</v>
      </c>
      <c r="C88" s="222"/>
      <c r="D88" s="222">
        <v>415</v>
      </c>
      <c r="E88" s="223" t="s">
        <v>611</v>
      </c>
      <c r="F88" s="224" t="s">
        <v>612</v>
      </c>
      <c r="G88" s="225" t="s">
        <v>606</v>
      </c>
      <c r="H88" s="226" t="s">
        <v>348</v>
      </c>
      <c r="I88" s="227"/>
      <c r="J88" s="518">
        <v>1</v>
      </c>
      <c r="K88" s="519">
        <v>8</v>
      </c>
      <c r="L88" s="519">
        <v>1</v>
      </c>
    </row>
    <row r="89" spans="1:12" s="230" customFormat="1" ht="25.5" customHeight="1">
      <c r="A89" s="69">
        <v>86</v>
      </c>
      <c r="B89" s="221" t="str">
        <f>CONCATENATE(H89,"-",L89)</f>
        <v>UZUN-1</v>
      </c>
      <c r="C89" s="222"/>
      <c r="D89" s="222">
        <v>413</v>
      </c>
      <c r="E89" s="223" t="s">
        <v>613</v>
      </c>
      <c r="F89" s="224" t="s">
        <v>614</v>
      </c>
      <c r="G89" s="225" t="s">
        <v>606</v>
      </c>
      <c r="H89" s="226" t="s">
        <v>46</v>
      </c>
      <c r="I89" s="227"/>
      <c r="J89" s="518">
        <v>1</v>
      </c>
      <c r="K89" s="519">
        <v>8</v>
      </c>
      <c r="L89" s="519">
        <v>1</v>
      </c>
    </row>
    <row r="90" spans="1:12" s="230" customFormat="1" ht="25.5" customHeight="1">
      <c r="A90" s="69">
        <v>87</v>
      </c>
      <c r="B90" s="221" t="str">
        <f>CONCATENATE(H90,"-",L90)</f>
        <v>YÜKSEK-1</v>
      </c>
      <c r="C90" s="222"/>
      <c r="D90" s="222">
        <v>407</v>
      </c>
      <c r="E90" s="223" t="s">
        <v>615</v>
      </c>
      <c r="F90" s="224" t="s">
        <v>616</v>
      </c>
      <c r="G90" s="225" t="s">
        <v>606</v>
      </c>
      <c r="H90" s="226" t="s">
        <v>47</v>
      </c>
      <c r="I90" s="227"/>
      <c r="J90" s="518">
        <v>1</v>
      </c>
      <c r="K90" s="519">
        <v>8</v>
      </c>
      <c r="L90" s="519">
        <v>1</v>
      </c>
    </row>
    <row r="91" spans="1:12" s="230" customFormat="1" ht="25.5" customHeight="1">
      <c r="A91" s="69">
        <v>88</v>
      </c>
      <c r="B91" s="221" t="str">
        <f>CONCATENATE(H91,"-",L91)</f>
        <v>GÜLLE-1</v>
      </c>
      <c r="C91" s="222"/>
      <c r="D91" s="222">
        <v>416</v>
      </c>
      <c r="E91" s="223" t="s">
        <v>617</v>
      </c>
      <c r="F91" s="224" t="s">
        <v>618</v>
      </c>
      <c r="G91" s="225" t="s">
        <v>606</v>
      </c>
      <c r="H91" s="226" t="s">
        <v>351</v>
      </c>
      <c r="I91" s="227"/>
      <c r="J91" s="518">
        <v>1</v>
      </c>
      <c r="K91" s="519">
        <v>8</v>
      </c>
      <c r="L91" s="519">
        <v>1</v>
      </c>
    </row>
    <row r="92" spans="1:12" s="230" customFormat="1" ht="25.5" customHeight="1">
      <c r="A92" s="69">
        <v>89</v>
      </c>
      <c r="B92" s="221" t="str">
        <f>CONCATENATE(H92,"-",L92)</f>
        <v>DİSK-1</v>
      </c>
      <c r="C92" s="222"/>
      <c r="D92" s="222">
        <v>407</v>
      </c>
      <c r="E92" s="223" t="s">
        <v>615</v>
      </c>
      <c r="F92" s="224" t="s">
        <v>616</v>
      </c>
      <c r="G92" s="225" t="s">
        <v>606</v>
      </c>
      <c r="H92" s="226" t="s">
        <v>386</v>
      </c>
      <c r="I92" s="227"/>
      <c r="J92" s="518">
        <v>1</v>
      </c>
      <c r="K92" s="519">
        <v>8</v>
      </c>
      <c r="L92" s="519">
        <v>1</v>
      </c>
    </row>
    <row r="93" spans="1:12" s="230" customFormat="1" ht="25.5" customHeight="1">
      <c r="A93" s="69">
        <v>90</v>
      </c>
      <c r="B93" s="221" t="str">
        <f>CONCATENATE(H93,"-",L93)</f>
        <v>CİRİT-1</v>
      </c>
      <c r="C93" s="222"/>
      <c r="D93" s="222">
        <v>414</v>
      </c>
      <c r="E93" s="223" t="s">
        <v>619</v>
      </c>
      <c r="F93" s="224" t="s">
        <v>620</v>
      </c>
      <c r="G93" s="225" t="s">
        <v>606</v>
      </c>
      <c r="H93" s="226" t="s">
        <v>387</v>
      </c>
      <c r="I93" s="227"/>
      <c r="J93" s="518">
        <v>1</v>
      </c>
      <c r="K93" s="519">
        <v>8</v>
      </c>
      <c r="L93" s="519">
        <v>1</v>
      </c>
    </row>
    <row r="94" spans="1:12" s="230" customFormat="1" ht="25.5" customHeight="1">
      <c r="A94" s="69">
        <v>91</v>
      </c>
      <c r="B94" s="221" t="str">
        <f t="shared" ref="B94:B99" si="5">CONCATENATE(H94,"-",J94,"-",K94)</f>
        <v>4X100M-1-8</v>
      </c>
      <c r="C94" s="222"/>
      <c r="D94" s="222">
        <v>411</v>
      </c>
      <c r="E94" s="223" t="s">
        <v>621</v>
      </c>
      <c r="F94" s="224" t="s">
        <v>622</v>
      </c>
      <c r="G94" s="225" t="s">
        <v>606</v>
      </c>
      <c r="H94" s="226" t="s">
        <v>143</v>
      </c>
      <c r="I94" s="227"/>
      <c r="J94" s="518">
        <v>1</v>
      </c>
      <c r="K94" s="519">
        <v>8</v>
      </c>
      <c r="L94" s="519">
        <v>1</v>
      </c>
    </row>
    <row r="95" spans="1:12" s="230" customFormat="1" ht="25.5" customHeight="1">
      <c r="A95" s="69">
        <v>92</v>
      </c>
      <c r="B95" s="221" t="str">
        <f t="shared" si="5"/>
        <v>4X100M-1-8</v>
      </c>
      <c r="C95" s="222"/>
      <c r="D95" s="222">
        <v>410</v>
      </c>
      <c r="E95" s="223" t="s">
        <v>623</v>
      </c>
      <c r="F95" s="224" t="s">
        <v>624</v>
      </c>
      <c r="G95" s="225" t="s">
        <v>606</v>
      </c>
      <c r="H95" s="226" t="s">
        <v>143</v>
      </c>
      <c r="I95" s="227"/>
      <c r="J95" s="518">
        <v>1</v>
      </c>
      <c r="K95" s="519">
        <v>8</v>
      </c>
      <c r="L95" s="519">
        <v>1</v>
      </c>
    </row>
    <row r="96" spans="1:12" s="230" customFormat="1" ht="25.5" customHeight="1">
      <c r="A96" s="69">
        <v>93</v>
      </c>
      <c r="B96" s="221" t="str">
        <f t="shared" si="5"/>
        <v>4X100M-1-8</v>
      </c>
      <c r="C96" s="222"/>
      <c r="D96" s="222">
        <v>408</v>
      </c>
      <c r="E96" s="223" t="s">
        <v>604</v>
      </c>
      <c r="F96" s="224" t="s">
        <v>605</v>
      </c>
      <c r="G96" s="225" t="s">
        <v>606</v>
      </c>
      <c r="H96" s="226" t="s">
        <v>143</v>
      </c>
      <c r="I96" s="227"/>
      <c r="J96" s="518">
        <v>1</v>
      </c>
      <c r="K96" s="519">
        <v>8</v>
      </c>
      <c r="L96" s="519">
        <v>1</v>
      </c>
    </row>
    <row r="97" spans="1:12" s="230" customFormat="1" ht="25.5" customHeight="1">
      <c r="A97" s="69">
        <v>94</v>
      </c>
      <c r="B97" s="221" t="str">
        <f t="shared" si="5"/>
        <v>4X100M-1-8</v>
      </c>
      <c r="C97" s="222"/>
      <c r="D97" s="222">
        <v>415</v>
      </c>
      <c r="E97" s="223" t="s">
        <v>611</v>
      </c>
      <c r="F97" s="224" t="s">
        <v>612</v>
      </c>
      <c r="G97" s="225" t="s">
        <v>606</v>
      </c>
      <c r="H97" s="226" t="s">
        <v>143</v>
      </c>
      <c r="I97" s="227"/>
      <c r="J97" s="518">
        <v>1</v>
      </c>
      <c r="K97" s="519">
        <v>8</v>
      </c>
      <c r="L97" s="519">
        <v>1</v>
      </c>
    </row>
    <row r="98" spans="1:12" s="230" customFormat="1" ht="25.5" customHeight="1">
      <c r="A98" s="69">
        <v>95</v>
      </c>
      <c r="B98" s="221" t="str">
        <f t="shared" si="5"/>
        <v>4X100M--</v>
      </c>
      <c r="C98" s="222"/>
      <c r="D98" s="222"/>
      <c r="E98" s="223"/>
      <c r="F98" s="224"/>
      <c r="G98" s="225"/>
      <c r="H98" s="226" t="s">
        <v>143</v>
      </c>
      <c r="I98" s="227"/>
      <c r="J98" s="226"/>
      <c r="K98" s="226"/>
      <c r="L98" s="226"/>
    </row>
    <row r="99" spans="1:12" s="230" customFormat="1" ht="25.5" customHeight="1">
      <c r="A99" s="69">
        <v>96</v>
      </c>
      <c r="B99" s="221" t="str">
        <f t="shared" si="5"/>
        <v>4X100M--</v>
      </c>
      <c r="C99" s="222"/>
      <c r="D99" s="222"/>
      <c r="E99" s="223"/>
      <c r="F99" s="224"/>
      <c r="G99" s="225"/>
      <c r="H99" s="226" t="s">
        <v>143</v>
      </c>
      <c r="I99" s="227"/>
      <c r="J99" s="226"/>
      <c r="K99" s="226"/>
      <c r="L99" s="226"/>
    </row>
    <row r="100" spans="1:12" s="230" customFormat="1" ht="25.5" customHeight="1">
      <c r="A100" s="69">
        <v>97</v>
      </c>
      <c r="B100" s="187" t="str">
        <f>CONCATENATE(H100,"-",J100,"-",K100)</f>
        <v>100M-2-2</v>
      </c>
      <c r="C100" s="189"/>
      <c r="D100" s="189">
        <v>417</v>
      </c>
      <c r="E100" s="190">
        <v>36526</v>
      </c>
      <c r="F100" s="191" t="s">
        <v>625</v>
      </c>
      <c r="G100" s="196" t="s">
        <v>626</v>
      </c>
      <c r="H100" s="192" t="s">
        <v>142</v>
      </c>
      <c r="I100" s="193"/>
      <c r="J100" s="518">
        <v>2</v>
      </c>
      <c r="K100" s="519">
        <v>2</v>
      </c>
      <c r="L100" s="519">
        <v>12</v>
      </c>
    </row>
    <row r="101" spans="1:12" s="230" customFormat="1" ht="25.5" customHeight="1">
      <c r="A101" s="69">
        <v>98</v>
      </c>
      <c r="B101" s="187" t="str">
        <f>CONCATENATE(H101,"-",J101,"-",K101)</f>
        <v>300M-2-2</v>
      </c>
      <c r="C101" s="189"/>
      <c r="D101" s="189">
        <v>418</v>
      </c>
      <c r="E101" s="190">
        <v>36526</v>
      </c>
      <c r="F101" s="191" t="s">
        <v>627</v>
      </c>
      <c r="G101" s="196" t="s">
        <v>626</v>
      </c>
      <c r="H101" s="192" t="s">
        <v>385</v>
      </c>
      <c r="I101" s="193"/>
      <c r="J101" s="518">
        <v>2</v>
      </c>
      <c r="K101" s="519">
        <v>2</v>
      </c>
      <c r="L101" s="519">
        <v>12</v>
      </c>
    </row>
    <row r="102" spans="1:12" s="230" customFormat="1" ht="25.5" customHeight="1">
      <c r="A102" s="69">
        <v>99</v>
      </c>
      <c r="B102" s="187" t="str">
        <f>CONCATENATE(H102,"-",J102,"-",K102)</f>
        <v>800M-2-2</v>
      </c>
      <c r="C102" s="189"/>
      <c r="D102" s="189">
        <v>424</v>
      </c>
      <c r="E102" s="190">
        <v>36892</v>
      </c>
      <c r="F102" s="191" t="s">
        <v>628</v>
      </c>
      <c r="G102" s="196" t="s">
        <v>626</v>
      </c>
      <c r="H102" s="192" t="s">
        <v>132</v>
      </c>
      <c r="I102" s="193"/>
      <c r="J102" s="518">
        <v>2</v>
      </c>
      <c r="K102" s="519">
        <v>2</v>
      </c>
      <c r="L102" s="519">
        <v>12</v>
      </c>
    </row>
    <row r="103" spans="1:12" s="230" customFormat="1" ht="25.5" customHeight="1">
      <c r="A103" s="69">
        <v>100</v>
      </c>
      <c r="B103" s="187" t="str">
        <f>CONCATENATE(H103,"-",J103,"-",K103)</f>
        <v>1500M-2-2</v>
      </c>
      <c r="C103" s="189"/>
      <c r="D103" s="189">
        <v>424</v>
      </c>
      <c r="E103" s="190">
        <v>36892</v>
      </c>
      <c r="F103" s="191" t="s">
        <v>628</v>
      </c>
      <c r="G103" s="196" t="s">
        <v>626</v>
      </c>
      <c r="H103" s="192" t="s">
        <v>349</v>
      </c>
      <c r="I103" s="193"/>
      <c r="J103" s="518">
        <v>2</v>
      </c>
      <c r="K103" s="519">
        <v>2</v>
      </c>
      <c r="L103" s="519">
        <v>12</v>
      </c>
    </row>
    <row r="104" spans="1:12" s="230" customFormat="1" ht="25.5" customHeight="1">
      <c r="A104" s="69">
        <v>101</v>
      </c>
      <c r="B104" s="187" t="str">
        <f>CONCATENATE(H104,"-",J104,"-",K104)</f>
        <v>100M.ENG-2-2</v>
      </c>
      <c r="C104" s="189"/>
      <c r="D104" s="189">
        <v>421</v>
      </c>
      <c r="E104" s="190">
        <v>36526</v>
      </c>
      <c r="F104" s="191" t="s">
        <v>629</v>
      </c>
      <c r="G104" s="196" t="s">
        <v>626</v>
      </c>
      <c r="H104" s="192" t="s">
        <v>348</v>
      </c>
      <c r="I104" s="193"/>
      <c r="J104" s="518">
        <v>2</v>
      </c>
      <c r="K104" s="519">
        <v>2</v>
      </c>
      <c r="L104" s="519">
        <v>12</v>
      </c>
    </row>
    <row r="105" spans="1:12" s="230" customFormat="1" ht="25.5" customHeight="1">
      <c r="A105" s="69">
        <v>102</v>
      </c>
      <c r="B105" s="187" t="str">
        <f>CONCATENATE(H105,"-",L105)</f>
        <v>UZUN-12</v>
      </c>
      <c r="C105" s="189"/>
      <c r="D105" s="189">
        <v>420</v>
      </c>
      <c r="E105" s="190">
        <v>36892</v>
      </c>
      <c r="F105" s="191" t="s">
        <v>630</v>
      </c>
      <c r="G105" s="196" t="s">
        <v>626</v>
      </c>
      <c r="H105" s="192" t="s">
        <v>46</v>
      </c>
      <c r="I105" s="193"/>
      <c r="J105" s="518">
        <v>2</v>
      </c>
      <c r="K105" s="519">
        <v>2</v>
      </c>
      <c r="L105" s="519">
        <v>12</v>
      </c>
    </row>
    <row r="106" spans="1:12" s="230" customFormat="1" ht="25.5" customHeight="1">
      <c r="A106" s="69">
        <v>103</v>
      </c>
      <c r="B106" s="187" t="str">
        <f>CONCATENATE(H106,"-",L106)</f>
        <v>YÜKSEK-12</v>
      </c>
      <c r="C106" s="189"/>
      <c r="D106" s="189">
        <v>421</v>
      </c>
      <c r="E106" s="190">
        <v>36526</v>
      </c>
      <c r="F106" s="191" t="s">
        <v>629</v>
      </c>
      <c r="G106" s="196" t="s">
        <v>626</v>
      </c>
      <c r="H106" s="192" t="s">
        <v>47</v>
      </c>
      <c r="I106" s="193"/>
      <c r="J106" s="518">
        <v>2</v>
      </c>
      <c r="K106" s="519">
        <v>2</v>
      </c>
      <c r="L106" s="519">
        <v>12</v>
      </c>
    </row>
    <row r="107" spans="1:12" s="230" customFormat="1" ht="25.5" customHeight="1">
      <c r="A107" s="69">
        <v>104</v>
      </c>
      <c r="B107" s="187" t="str">
        <f>CONCATENATE(H107,"-",L107)</f>
        <v>GÜLLE-12</v>
      </c>
      <c r="C107" s="189"/>
      <c r="D107" s="189">
        <v>419</v>
      </c>
      <c r="E107" s="190">
        <v>36526</v>
      </c>
      <c r="F107" s="191" t="s">
        <v>631</v>
      </c>
      <c r="G107" s="196" t="s">
        <v>626</v>
      </c>
      <c r="H107" s="192" t="s">
        <v>351</v>
      </c>
      <c r="I107" s="193"/>
      <c r="J107" s="518">
        <v>2</v>
      </c>
      <c r="K107" s="519">
        <v>2</v>
      </c>
      <c r="L107" s="519">
        <v>12</v>
      </c>
    </row>
    <row r="108" spans="1:12" s="230" customFormat="1" ht="25.5" customHeight="1">
      <c r="A108" s="69">
        <v>105</v>
      </c>
      <c r="B108" s="187" t="str">
        <f>CONCATENATE(H108,"-",L108)</f>
        <v>DİSK-12</v>
      </c>
      <c r="C108" s="189"/>
      <c r="D108" s="189">
        <v>425</v>
      </c>
      <c r="E108" s="190">
        <v>36526</v>
      </c>
      <c r="F108" s="191" t="s">
        <v>632</v>
      </c>
      <c r="G108" s="196" t="s">
        <v>626</v>
      </c>
      <c r="H108" s="192" t="s">
        <v>386</v>
      </c>
      <c r="I108" s="193"/>
      <c r="J108" s="518">
        <v>2</v>
      </c>
      <c r="K108" s="519">
        <v>2</v>
      </c>
      <c r="L108" s="519">
        <v>12</v>
      </c>
    </row>
    <row r="109" spans="1:12" s="230" customFormat="1" ht="25.5" customHeight="1">
      <c r="A109" s="69">
        <v>106</v>
      </c>
      <c r="B109" s="187" t="str">
        <f>CONCATENATE(H109,"-",L109)</f>
        <v>CİRİT-12</v>
      </c>
      <c r="C109" s="189"/>
      <c r="D109" s="189">
        <v>422</v>
      </c>
      <c r="E109" s="190">
        <v>36526</v>
      </c>
      <c r="F109" s="191" t="s">
        <v>633</v>
      </c>
      <c r="G109" s="196" t="s">
        <v>626</v>
      </c>
      <c r="H109" s="192" t="s">
        <v>387</v>
      </c>
      <c r="I109" s="193"/>
      <c r="J109" s="518">
        <v>2</v>
      </c>
      <c r="K109" s="519">
        <v>2</v>
      </c>
      <c r="L109" s="519">
        <v>12</v>
      </c>
    </row>
    <row r="110" spans="1:12" s="230" customFormat="1" ht="25.5" customHeight="1">
      <c r="A110" s="69">
        <v>107</v>
      </c>
      <c r="B110" s="187" t="str">
        <f t="shared" ref="B110:B120" si="6">CONCATENATE(H110,"-",J110,"-",K110)</f>
        <v>4X100M-2-2</v>
      </c>
      <c r="C110" s="189"/>
      <c r="D110" s="189">
        <v>420</v>
      </c>
      <c r="E110" s="190">
        <v>36892</v>
      </c>
      <c r="F110" s="191" t="s">
        <v>630</v>
      </c>
      <c r="G110" s="196" t="s">
        <v>626</v>
      </c>
      <c r="H110" s="192" t="s">
        <v>143</v>
      </c>
      <c r="I110" s="193"/>
      <c r="J110" s="518">
        <v>2</v>
      </c>
      <c r="K110" s="519">
        <v>2</v>
      </c>
      <c r="L110" s="519">
        <v>12</v>
      </c>
    </row>
    <row r="111" spans="1:12" s="230" customFormat="1" ht="25.5" customHeight="1">
      <c r="A111" s="69">
        <v>108</v>
      </c>
      <c r="B111" s="187" t="str">
        <f t="shared" si="6"/>
        <v>4X100M-2-2</v>
      </c>
      <c r="C111" s="189"/>
      <c r="D111" s="189">
        <v>418</v>
      </c>
      <c r="E111" s="190">
        <v>36526</v>
      </c>
      <c r="F111" s="191" t="s">
        <v>627</v>
      </c>
      <c r="G111" s="196" t="s">
        <v>626</v>
      </c>
      <c r="H111" s="192" t="s">
        <v>143</v>
      </c>
      <c r="I111" s="193"/>
      <c r="J111" s="518">
        <v>2</v>
      </c>
      <c r="K111" s="519">
        <v>2</v>
      </c>
      <c r="L111" s="519">
        <v>12</v>
      </c>
    </row>
    <row r="112" spans="1:12" s="230" customFormat="1" ht="25.5" customHeight="1">
      <c r="A112" s="69">
        <v>109</v>
      </c>
      <c r="B112" s="187" t="str">
        <f t="shared" si="6"/>
        <v>4X100M-2-2</v>
      </c>
      <c r="C112" s="189"/>
      <c r="D112" s="189">
        <v>423</v>
      </c>
      <c r="E112" s="190">
        <v>36892</v>
      </c>
      <c r="F112" s="191" t="s">
        <v>634</v>
      </c>
      <c r="G112" s="196" t="s">
        <v>626</v>
      </c>
      <c r="H112" s="192" t="s">
        <v>143</v>
      </c>
      <c r="I112" s="193"/>
      <c r="J112" s="518">
        <v>2</v>
      </c>
      <c r="K112" s="519">
        <v>2</v>
      </c>
      <c r="L112" s="519">
        <v>12</v>
      </c>
    </row>
    <row r="113" spans="1:12" s="230" customFormat="1" ht="25.5" customHeight="1">
      <c r="A113" s="69">
        <v>110</v>
      </c>
      <c r="B113" s="187" t="str">
        <f t="shared" si="6"/>
        <v>4X100M-2-2</v>
      </c>
      <c r="C113" s="189"/>
      <c r="D113" s="189">
        <v>417</v>
      </c>
      <c r="E113" s="190">
        <v>36526</v>
      </c>
      <c r="F113" s="191" t="s">
        <v>625</v>
      </c>
      <c r="G113" s="196" t="s">
        <v>626</v>
      </c>
      <c r="H113" s="192" t="s">
        <v>143</v>
      </c>
      <c r="I113" s="193"/>
      <c r="J113" s="518">
        <v>2</v>
      </c>
      <c r="K113" s="519">
        <v>2</v>
      </c>
      <c r="L113" s="519">
        <v>12</v>
      </c>
    </row>
    <row r="114" spans="1:12" s="230" customFormat="1" ht="25.5" customHeight="1">
      <c r="A114" s="69">
        <v>111</v>
      </c>
      <c r="B114" s="187" t="str">
        <f t="shared" si="6"/>
        <v>4X100M--</v>
      </c>
      <c r="C114" s="189"/>
      <c r="D114" s="189"/>
      <c r="E114" s="190"/>
      <c r="F114" s="191"/>
      <c r="G114" s="196"/>
      <c r="H114" s="192" t="s">
        <v>143</v>
      </c>
      <c r="I114" s="193"/>
      <c r="J114" s="194"/>
      <c r="K114" s="194"/>
      <c r="L114" s="195"/>
    </row>
    <row r="115" spans="1:12" s="230" customFormat="1" ht="25.5" customHeight="1">
      <c r="A115" s="69">
        <v>112</v>
      </c>
      <c r="B115" s="187" t="str">
        <f t="shared" si="6"/>
        <v>4X100M--</v>
      </c>
      <c r="C115" s="189"/>
      <c r="D115" s="189"/>
      <c r="E115" s="190"/>
      <c r="F115" s="191"/>
      <c r="G115" s="196"/>
      <c r="H115" s="192" t="s">
        <v>143</v>
      </c>
      <c r="I115" s="193"/>
      <c r="J115" s="194"/>
      <c r="K115" s="194"/>
      <c r="L115" s="195"/>
    </row>
    <row r="116" spans="1:12" s="230" customFormat="1" ht="25.5" customHeight="1">
      <c r="A116" s="69">
        <v>113</v>
      </c>
      <c r="B116" s="221" t="str">
        <f t="shared" si="6"/>
        <v>100M-1-4</v>
      </c>
      <c r="C116" s="222"/>
      <c r="D116" s="222">
        <v>429</v>
      </c>
      <c r="E116" s="223">
        <v>36633</v>
      </c>
      <c r="F116" s="224" t="s">
        <v>635</v>
      </c>
      <c r="G116" s="225" t="s">
        <v>636</v>
      </c>
      <c r="H116" s="226" t="s">
        <v>142</v>
      </c>
      <c r="I116" s="227"/>
      <c r="J116" s="518">
        <v>1</v>
      </c>
      <c r="K116" s="519">
        <v>4</v>
      </c>
      <c r="L116" s="519">
        <v>8</v>
      </c>
    </row>
    <row r="117" spans="1:12" s="230" customFormat="1" ht="25.5" customHeight="1">
      <c r="A117" s="69">
        <v>114</v>
      </c>
      <c r="B117" s="221" t="str">
        <f t="shared" si="6"/>
        <v>300M-1-4</v>
      </c>
      <c r="C117" s="222"/>
      <c r="D117" s="222">
        <v>432</v>
      </c>
      <c r="E117" s="223">
        <v>36945</v>
      </c>
      <c r="F117" s="224" t="s">
        <v>637</v>
      </c>
      <c r="G117" s="225" t="s">
        <v>636</v>
      </c>
      <c r="H117" s="226" t="s">
        <v>385</v>
      </c>
      <c r="I117" s="227"/>
      <c r="J117" s="518">
        <v>1</v>
      </c>
      <c r="K117" s="519">
        <v>4</v>
      </c>
      <c r="L117" s="519">
        <v>8</v>
      </c>
    </row>
    <row r="118" spans="1:12" s="230" customFormat="1" ht="25.5" customHeight="1">
      <c r="A118" s="69">
        <v>115</v>
      </c>
      <c r="B118" s="221" t="str">
        <f t="shared" si="6"/>
        <v>800M-1-4</v>
      </c>
      <c r="C118" s="222"/>
      <c r="D118" s="222">
        <v>433</v>
      </c>
      <c r="E118" s="223">
        <v>36770</v>
      </c>
      <c r="F118" s="224" t="s">
        <v>638</v>
      </c>
      <c r="G118" s="225" t="s">
        <v>636</v>
      </c>
      <c r="H118" s="226" t="s">
        <v>132</v>
      </c>
      <c r="I118" s="227"/>
      <c r="J118" s="518">
        <v>1</v>
      </c>
      <c r="K118" s="519">
        <v>4</v>
      </c>
      <c r="L118" s="519">
        <v>8</v>
      </c>
    </row>
    <row r="119" spans="1:12" s="230" customFormat="1" ht="25.5" customHeight="1">
      <c r="A119" s="69">
        <v>116</v>
      </c>
      <c r="B119" s="221" t="str">
        <f t="shared" si="6"/>
        <v>1500M-1-4</v>
      </c>
      <c r="C119" s="222"/>
      <c r="D119" s="222">
        <v>433</v>
      </c>
      <c r="E119" s="223">
        <v>36770</v>
      </c>
      <c r="F119" s="224" t="s">
        <v>638</v>
      </c>
      <c r="G119" s="225" t="s">
        <v>636</v>
      </c>
      <c r="H119" s="226" t="s">
        <v>349</v>
      </c>
      <c r="I119" s="227"/>
      <c r="J119" s="518">
        <v>1</v>
      </c>
      <c r="K119" s="519">
        <v>4</v>
      </c>
      <c r="L119" s="519">
        <v>8</v>
      </c>
    </row>
    <row r="120" spans="1:12" s="230" customFormat="1" ht="25.5" customHeight="1">
      <c r="A120" s="69">
        <v>117</v>
      </c>
      <c r="B120" s="221" t="str">
        <f t="shared" si="6"/>
        <v>100M.ENG-1-4</v>
      </c>
      <c r="C120" s="222"/>
      <c r="D120" s="222">
        <v>427</v>
      </c>
      <c r="E120" s="223">
        <v>37166</v>
      </c>
      <c r="F120" s="224" t="s">
        <v>639</v>
      </c>
      <c r="G120" s="225" t="s">
        <v>636</v>
      </c>
      <c r="H120" s="226" t="s">
        <v>348</v>
      </c>
      <c r="I120" s="227"/>
      <c r="J120" s="518">
        <v>1</v>
      </c>
      <c r="K120" s="519">
        <v>4</v>
      </c>
      <c r="L120" s="519">
        <v>8</v>
      </c>
    </row>
    <row r="121" spans="1:12" s="230" customFormat="1" ht="25.5" customHeight="1">
      <c r="A121" s="69">
        <v>118</v>
      </c>
      <c r="B121" s="221" t="str">
        <f>CONCATENATE(H121,"-",L121)</f>
        <v>UZUN-8</v>
      </c>
      <c r="C121" s="222"/>
      <c r="D121" s="222">
        <v>427</v>
      </c>
      <c r="E121" s="223">
        <v>37166</v>
      </c>
      <c r="F121" s="224" t="s">
        <v>639</v>
      </c>
      <c r="G121" s="225" t="s">
        <v>636</v>
      </c>
      <c r="H121" s="226" t="s">
        <v>46</v>
      </c>
      <c r="I121" s="227"/>
      <c r="J121" s="518">
        <v>1</v>
      </c>
      <c r="K121" s="519">
        <v>4</v>
      </c>
      <c r="L121" s="519">
        <v>8</v>
      </c>
    </row>
    <row r="122" spans="1:12" s="230" customFormat="1" ht="25.5" customHeight="1">
      <c r="A122" s="69">
        <v>119</v>
      </c>
      <c r="B122" s="221" t="str">
        <f>CONCATENATE(H122,"-",L122)</f>
        <v>YÜKSEK-8</v>
      </c>
      <c r="C122" s="222"/>
      <c r="D122" s="222">
        <v>431</v>
      </c>
      <c r="E122" s="223">
        <v>37014</v>
      </c>
      <c r="F122" s="224" t="s">
        <v>640</v>
      </c>
      <c r="G122" s="225" t="s">
        <v>636</v>
      </c>
      <c r="H122" s="226" t="s">
        <v>47</v>
      </c>
      <c r="I122" s="227"/>
      <c r="J122" s="518">
        <v>1</v>
      </c>
      <c r="K122" s="519">
        <v>4</v>
      </c>
      <c r="L122" s="519">
        <v>8</v>
      </c>
    </row>
    <row r="123" spans="1:12" s="230" customFormat="1" ht="25.5" customHeight="1">
      <c r="A123" s="69">
        <v>120</v>
      </c>
      <c r="B123" s="221" t="str">
        <f>CONCATENATE(H123,"-",L123)</f>
        <v>GÜLLE-8</v>
      </c>
      <c r="C123" s="222"/>
      <c r="D123" s="222">
        <v>428</v>
      </c>
      <c r="E123" s="223">
        <v>36635</v>
      </c>
      <c r="F123" s="224" t="s">
        <v>641</v>
      </c>
      <c r="G123" s="225" t="s">
        <v>636</v>
      </c>
      <c r="H123" s="226" t="s">
        <v>351</v>
      </c>
      <c r="I123" s="227"/>
      <c r="J123" s="518">
        <v>1</v>
      </c>
      <c r="K123" s="519">
        <v>4</v>
      </c>
      <c r="L123" s="519">
        <v>8</v>
      </c>
    </row>
    <row r="124" spans="1:12" s="230" customFormat="1" ht="25.5" customHeight="1">
      <c r="A124" s="69">
        <v>121</v>
      </c>
      <c r="B124" s="221" t="str">
        <f>CONCATENATE(H124,"-",L124)</f>
        <v>DİSK-8</v>
      </c>
      <c r="C124" s="222"/>
      <c r="D124" s="222">
        <v>428</v>
      </c>
      <c r="E124" s="223">
        <v>36635</v>
      </c>
      <c r="F124" s="224" t="s">
        <v>641</v>
      </c>
      <c r="G124" s="225" t="s">
        <v>636</v>
      </c>
      <c r="H124" s="226" t="s">
        <v>386</v>
      </c>
      <c r="I124" s="227"/>
      <c r="J124" s="518">
        <v>1</v>
      </c>
      <c r="K124" s="519">
        <v>4</v>
      </c>
      <c r="L124" s="519">
        <v>8</v>
      </c>
    </row>
    <row r="125" spans="1:12" s="230" customFormat="1" ht="25.5" customHeight="1">
      <c r="A125" s="69">
        <v>122</v>
      </c>
      <c r="B125" s="221" t="str">
        <f>CONCATENATE(H125,"-",L125)</f>
        <v>CİRİT-8</v>
      </c>
      <c r="C125" s="222"/>
      <c r="D125" s="222">
        <v>426</v>
      </c>
      <c r="E125" s="223">
        <v>36965</v>
      </c>
      <c r="F125" s="224" t="s">
        <v>642</v>
      </c>
      <c r="G125" s="225" t="s">
        <v>636</v>
      </c>
      <c r="H125" s="226" t="s">
        <v>387</v>
      </c>
      <c r="I125" s="227"/>
      <c r="J125" s="518">
        <v>1</v>
      </c>
      <c r="K125" s="519">
        <v>4</v>
      </c>
      <c r="L125" s="519">
        <v>8</v>
      </c>
    </row>
    <row r="126" spans="1:12" s="230" customFormat="1" ht="25.5" customHeight="1">
      <c r="A126" s="69">
        <v>123</v>
      </c>
      <c r="B126" s="221" t="str">
        <f t="shared" ref="B126:B131" si="7">CONCATENATE(H126,"-",J126,"-",K126)</f>
        <v>4X100M-1-4</v>
      </c>
      <c r="C126" s="222"/>
      <c r="D126" s="222">
        <v>429</v>
      </c>
      <c r="E126" s="223">
        <v>36633</v>
      </c>
      <c r="F126" s="224" t="s">
        <v>635</v>
      </c>
      <c r="G126" s="225" t="s">
        <v>636</v>
      </c>
      <c r="H126" s="226" t="s">
        <v>143</v>
      </c>
      <c r="I126" s="227"/>
      <c r="J126" s="518">
        <v>1</v>
      </c>
      <c r="K126" s="519">
        <v>4</v>
      </c>
      <c r="L126" s="519">
        <v>8</v>
      </c>
    </row>
    <row r="127" spans="1:12" s="230" customFormat="1" ht="25.5" customHeight="1">
      <c r="A127" s="69">
        <v>124</v>
      </c>
      <c r="B127" s="221" t="str">
        <f t="shared" si="7"/>
        <v>4X100M-1-4</v>
      </c>
      <c r="C127" s="222"/>
      <c r="D127" s="222">
        <v>432</v>
      </c>
      <c r="E127" s="223">
        <v>36945</v>
      </c>
      <c r="F127" s="224" t="s">
        <v>637</v>
      </c>
      <c r="G127" s="225" t="s">
        <v>636</v>
      </c>
      <c r="H127" s="226" t="s">
        <v>143</v>
      </c>
      <c r="I127" s="227"/>
      <c r="J127" s="518">
        <v>1</v>
      </c>
      <c r="K127" s="519">
        <v>4</v>
      </c>
      <c r="L127" s="519">
        <v>8</v>
      </c>
    </row>
    <row r="128" spans="1:12" s="230" customFormat="1" ht="25.5" customHeight="1">
      <c r="A128" s="69">
        <v>125</v>
      </c>
      <c r="B128" s="221" t="str">
        <f t="shared" si="7"/>
        <v>4X100M-1-4</v>
      </c>
      <c r="C128" s="222"/>
      <c r="D128" s="222">
        <v>430</v>
      </c>
      <c r="E128" s="223">
        <v>36963</v>
      </c>
      <c r="F128" s="224" t="s">
        <v>643</v>
      </c>
      <c r="G128" s="225" t="s">
        <v>636</v>
      </c>
      <c r="H128" s="226" t="s">
        <v>143</v>
      </c>
      <c r="I128" s="227"/>
      <c r="J128" s="518">
        <v>1</v>
      </c>
      <c r="K128" s="519">
        <v>4</v>
      </c>
      <c r="L128" s="519">
        <v>8</v>
      </c>
    </row>
    <row r="129" spans="1:12" s="230" customFormat="1" ht="25.5" customHeight="1">
      <c r="A129" s="69">
        <v>126</v>
      </c>
      <c r="B129" s="221" t="str">
        <f t="shared" si="7"/>
        <v>4X100M-1-4</v>
      </c>
      <c r="C129" s="222"/>
      <c r="D129" s="222">
        <v>427</v>
      </c>
      <c r="E129" s="223">
        <v>37166</v>
      </c>
      <c r="F129" s="224" t="s">
        <v>639</v>
      </c>
      <c r="G129" s="225" t="s">
        <v>636</v>
      </c>
      <c r="H129" s="226" t="s">
        <v>143</v>
      </c>
      <c r="I129" s="227"/>
      <c r="J129" s="518">
        <v>1</v>
      </c>
      <c r="K129" s="519">
        <v>4</v>
      </c>
      <c r="L129" s="519">
        <v>8</v>
      </c>
    </row>
    <row r="130" spans="1:12" s="230" customFormat="1" ht="25.5" customHeight="1">
      <c r="A130" s="69">
        <v>127</v>
      </c>
      <c r="B130" s="221" t="str">
        <f t="shared" si="7"/>
        <v>4X100M--</v>
      </c>
      <c r="C130" s="222"/>
      <c r="D130" s="222"/>
      <c r="E130" s="223"/>
      <c r="F130" s="224"/>
      <c r="G130" s="225"/>
      <c r="H130" s="226" t="s">
        <v>143</v>
      </c>
      <c r="I130" s="227"/>
      <c r="J130" s="228"/>
      <c r="K130" s="228"/>
      <c r="L130" s="229"/>
    </row>
    <row r="131" spans="1:12" s="230" customFormat="1" ht="25.5" customHeight="1">
      <c r="A131" s="69">
        <v>128</v>
      </c>
      <c r="B131" s="221" t="str">
        <f t="shared" si="7"/>
        <v>4X100M--</v>
      </c>
      <c r="C131" s="222"/>
      <c r="D131" s="222"/>
      <c r="E131" s="223"/>
      <c r="F131" s="224"/>
      <c r="G131" s="225"/>
      <c r="H131" s="226" t="s">
        <v>143</v>
      </c>
      <c r="I131" s="227"/>
      <c r="J131" s="228"/>
      <c r="K131" s="228"/>
      <c r="L131" s="229"/>
    </row>
    <row r="132" spans="1:12" s="230" customFormat="1" ht="25.5" customHeight="1">
      <c r="A132" s="69">
        <v>129</v>
      </c>
      <c r="B132" s="187" t="str">
        <f>CONCATENATE(H132,"-",J132,"-",K132)</f>
        <v>100M-2-1</v>
      </c>
      <c r="C132" s="189"/>
      <c r="D132" s="189">
        <v>438</v>
      </c>
      <c r="E132" s="190">
        <v>36970</v>
      </c>
      <c r="F132" s="191" t="s">
        <v>644</v>
      </c>
      <c r="G132" s="196" t="s">
        <v>645</v>
      </c>
      <c r="H132" s="192" t="s">
        <v>142</v>
      </c>
      <c r="I132" s="193"/>
      <c r="J132" s="518">
        <v>2</v>
      </c>
      <c r="K132" s="519">
        <v>1</v>
      </c>
      <c r="L132" s="519">
        <v>10</v>
      </c>
    </row>
    <row r="133" spans="1:12" s="230" customFormat="1" ht="25.5" customHeight="1">
      <c r="A133" s="69">
        <v>130</v>
      </c>
      <c r="B133" s="187" t="str">
        <f>CONCATENATE(H133,"-",J133,"-",K133)</f>
        <v>300M-2-1</v>
      </c>
      <c r="C133" s="189"/>
      <c r="D133" s="189">
        <v>439</v>
      </c>
      <c r="E133" s="190">
        <v>36721</v>
      </c>
      <c r="F133" s="191" t="s">
        <v>646</v>
      </c>
      <c r="G133" s="196" t="s">
        <v>645</v>
      </c>
      <c r="H133" s="192" t="s">
        <v>385</v>
      </c>
      <c r="I133" s="193"/>
      <c r="J133" s="518">
        <v>2</v>
      </c>
      <c r="K133" s="519">
        <v>1</v>
      </c>
      <c r="L133" s="519">
        <v>10</v>
      </c>
    </row>
    <row r="134" spans="1:12" s="230" customFormat="1" ht="25.5" customHeight="1">
      <c r="A134" s="69">
        <v>131</v>
      </c>
      <c r="B134" s="187" t="str">
        <f>CONCATENATE(H134,"-",J134,"-",K134)</f>
        <v>800M-2-1</v>
      </c>
      <c r="C134" s="189"/>
      <c r="D134" s="189">
        <v>439</v>
      </c>
      <c r="E134" s="190">
        <v>36721</v>
      </c>
      <c r="F134" s="191" t="s">
        <v>646</v>
      </c>
      <c r="G134" s="196" t="s">
        <v>645</v>
      </c>
      <c r="H134" s="192" t="s">
        <v>132</v>
      </c>
      <c r="I134" s="193"/>
      <c r="J134" s="518">
        <v>2</v>
      </c>
      <c r="K134" s="519">
        <v>1</v>
      </c>
      <c r="L134" s="519">
        <v>10</v>
      </c>
    </row>
    <row r="135" spans="1:12" s="230" customFormat="1" ht="25.5" customHeight="1">
      <c r="A135" s="69">
        <v>132</v>
      </c>
      <c r="B135" s="187" t="str">
        <f>CONCATENATE(H135,"-",J135,"-",K135)</f>
        <v>1500M-2-1</v>
      </c>
      <c r="C135" s="189"/>
      <c r="D135" s="189">
        <v>438</v>
      </c>
      <c r="E135" s="190">
        <v>36970</v>
      </c>
      <c r="F135" s="191" t="s">
        <v>644</v>
      </c>
      <c r="G135" s="196" t="s">
        <v>645</v>
      </c>
      <c r="H135" s="192" t="s">
        <v>349</v>
      </c>
      <c r="I135" s="193"/>
      <c r="J135" s="518">
        <v>2</v>
      </c>
      <c r="K135" s="519">
        <v>1</v>
      </c>
      <c r="L135" s="519">
        <v>10</v>
      </c>
    </row>
    <row r="136" spans="1:12" s="230" customFormat="1" ht="25.5" customHeight="1">
      <c r="A136" s="69">
        <v>133</v>
      </c>
      <c r="B136" s="187" t="str">
        <f>CONCATENATE(H136,"-",J136,"-",K136)</f>
        <v>100M.ENG-2-1</v>
      </c>
      <c r="C136" s="189"/>
      <c r="D136" s="189">
        <v>437</v>
      </c>
      <c r="E136" s="190">
        <v>37181</v>
      </c>
      <c r="F136" s="191" t="s">
        <v>647</v>
      </c>
      <c r="G136" s="196" t="s">
        <v>645</v>
      </c>
      <c r="H136" s="192" t="s">
        <v>348</v>
      </c>
      <c r="I136" s="193"/>
      <c r="J136" s="518">
        <v>2</v>
      </c>
      <c r="K136" s="519">
        <v>1</v>
      </c>
      <c r="L136" s="519">
        <v>10</v>
      </c>
    </row>
    <row r="137" spans="1:12" s="230" customFormat="1" ht="25.5" customHeight="1">
      <c r="A137" s="69">
        <v>134</v>
      </c>
      <c r="B137" s="187" t="str">
        <f>CONCATENATE(H137,"-",L137)</f>
        <v>UZUN-10</v>
      </c>
      <c r="C137" s="189"/>
      <c r="D137" s="189">
        <v>436</v>
      </c>
      <c r="E137" s="190">
        <v>37026</v>
      </c>
      <c r="F137" s="191" t="s">
        <v>648</v>
      </c>
      <c r="G137" s="196" t="s">
        <v>645</v>
      </c>
      <c r="H137" s="192" t="s">
        <v>46</v>
      </c>
      <c r="I137" s="193"/>
      <c r="J137" s="518">
        <v>2</v>
      </c>
      <c r="K137" s="519">
        <v>1</v>
      </c>
      <c r="L137" s="519">
        <v>10</v>
      </c>
    </row>
    <row r="138" spans="1:12" s="230" customFormat="1" ht="25.5" customHeight="1">
      <c r="A138" s="69">
        <v>135</v>
      </c>
      <c r="B138" s="187" t="str">
        <f>CONCATENATE(H138,"-",L138)</f>
        <v>YÜKSEK-10</v>
      </c>
      <c r="C138" s="189"/>
      <c r="D138" s="189">
        <v>436</v>
      </c>
      <c r="E138" s="190">
        <v>37026</v>
      </c>
      <c r="F138" s="191" t="s">
        <v>648</v>
      </c>
      <c r="G138" s="196" t="s">
        <v>645</v>
      </c>
      <c r="H138" s="192" t="s">
        <v>47</v>
      </c>
      <c r="I138" s="193"/>
      <c r="J138" s="518">
        <v>2</v>
      </c>
      <c r="K138" s="519">
        <v>1</v>
      </c>
      <c r="L138" s="519">
        <v>10</v>
      </c>
    </row>
    <row r="139" spans="1:12" s="230" customFormat="1" ht="25.5" customHeight="1">
      <c r="A139" s="69">
        <v>136</v>
      </c>
      <c r="B139" s="187" t="str">
        <f>CONCATENATE(H139,"-",L139)</f>
        <v>GÜLLE-10</v>
      </c>
      <c r="C139" s="189"/>
      <c r="D139" s="189">
        <v>435</v>
      </c>
      <c r="E139" s="190">
        <v>36661</v>
      </c>
      <c r="F139" s="191" t="s">
        <v>649</v>
      </c>
      <c r="G139" s="196" t="s">
        <v>645</v>
      </c>
      <c r="H139" s="192" t="s">
        <v>351</v>
      </c>
      <c r="I139" s="193"/>
      <c r="J139" s="518">
        <v>2</v>
      </c>
      <c r="K139" s="519">
        <v>1</v>
      </c>
      <c r="L139" s="519">
        <v>10</v>
      </c>
    </row>
    <row r="140" spans="1:12" s="230" customFormat="1" ht="25.5" customHeight="1">
      <c r="A140" s="69">
        <v>137</v>
      </c>
      <c r="B140" s="187" t="str">
        <f>CONCATENATE(H140,"-",L140)</f>
        <v>DİSK-10</v>
      </c>
      <c r="C140" s="189"/>
      <c r="D140" s="189">
        <v>434</v>
      </c>
      <c r="E140" s="190">
        <v>37207</v>
      </c>
      <c r="F140" s="191" t="s">
        <v>650</v>
      </c>
      <c r="G140" s="196" t="s">
        <v>645</v>
      </c>
      <c r="H140" s="192" t="s">
        <v>386</v>
      </c>
      <c r="I140" s="193"/>
      <c r="J140" s="518">
        <v>2</v>
      </c>
      <c r="K140" s="519">
        <v>1</v>
      </c>
      <c r="L140" s="519">
        <v>10</v>
      </c>
    </row>
    <row r="141" spans="1:12" s="230" customFormat="1" ht="25.5" customHeight="1">
      <c r="A141" s="69">
        <v>138</v>
      </c>
      <c r="B141" s="187" t="str">
        <f>CONCATENATE(H141,"-",L141)</f>
        <v>CİRİT-10</v>
      </c>
      <c r="C141" s="189"/>
      <c r="D141" s="189">
        <v>434</v>
      </c>
      <c r="E141" s="190">
        <v>37207</v>
      </c>
      <c r="F141" s="191" t="s">
        <v>650</v>
      </c>
      <c r="G141" s="196" t="s">
        <v>645</v>
      </c>
      <c r="H141" s="192" t="s">
        <v>387</v>
      </c>
      <c r="I141" s="193"/>
      <c r="J141" s="518">
        <v>2</v>
      </c>
      <c r="K141" s="519">
        <v>1</v>
      </c>
      <c r="L141" s="519">
        <v>10</v>
      </c>
    </row>
    <row r="142" spans="1:12" s="230" customFormat="1" ht="25.5" customHeight="1">
      <c r="A142" s="69">
        <v>139</v>
      </c>
      <c r="B142" s="187" t="str">
        <f t="shared" ref="B142:B152" si="8">CONCATENATE(H142,"-",J142,"-",K142)</f>
        <v>4X100M-2-1</v>
      </c>
      <c r="C142" s="189"/>
      <c r="D142" s="189">
        <v>437</v>
      </c>
      <c r="E142" s="190">
        <v>37181</v>
      </c>
      <c r="F142" s="191" t="s">
        <v>647</v>
      </c>
      <c r="G142" s="196" t="s">
        <v>645</v>
      </c>
      <c r="H142" s="192" t="s">
        <v>143</v>
      </c>
      <c r="I142" s="193"/>
      <c r="J142" s="518">
        <v>2</v>
      </c>
      <c r="K142" s="519">
        <v>1</v>
      </c>
      <c r="L142" s="519">
        <v>10</v>
      </c>
    </row>
    <row r="143" spans="1:12" s="230" customFormat="1" ht="25.5" customHeight="1">
      <c r="A143" s="69">
        <v>140</v>
      </c>
      <c r="B143" s="187" t="str">
        <f t="shared" si="8"/>
        <v>4X100M-2-1</v>
      </c>
      <c r="C143" s="189"/>
      <c r="D143" s="189">
        <v>436</v>
      </c>
      <c r="E143" s="190">
        <v>37026</v>
      </c>
      <c r="F143" s="191" t="s">
        <v>648</v>
      </c>
      <c r="G143" s="196" t="s">
        <v>645</v>
      </c>
      <c r="H143" s="192" t="s">
        <v>143</v>
      </c>
      <c r="I143" s="193"/>
      <c r="J143" s="518">
        <v>2</v>
      </c>
      <c r="K143" s="519">
        <v>1</v>
      </c>
      <c r="L143" s="519">
        <v>10</v>
      </c>
    </row>
    <row r="144" spans="1:12" s="230" customFormat="1" ht="25.5" customHeight="1">
      <c r="A144" s="69">
        <v>141</v>
      </c>
      <c r="B144" s="187" t="str">
        <f t="shared" si="8"/>
        <v>4X100M-2-1</v>
      </c>
      <c r="C144" s="189"/>
      <c r="D144" s="189">
        <v>439</v>
      </c>
      <c r="E144" s="190">
        <v>36721</v>
      </c>
      <c r="F144" s="191" t="s">
        <v>646</v>
      </c>
      <c r="G144" s="196" t="s">
        <v>645</v>
      </c>
      <c r="H144" s="192" t="s">
        <v>143</v>
      </c>
      <c r="I144" s="193"/>
      <c r="J144" s="518">
        <v>2</v>
      </c>
      <c r="K144" s="519">
        <v>1</v>
      </c>
      <c r="L144" s="519">
        <v>10</v>
      </c>
    </row>
    <row r="145" spans="1:12" s="230" customFormat="1" ht="25.5" customHeight="1">
      <c r="A145" s="69">
        <v>142</v>
      </c>
      <c r="B145" s="187" t="str">
        <f t="shared" si="8"/>
        <v>4X100M-2-1</v>
      </c>
      <c r="C145" s="189"/>
      <c r="D145" s="189">
        <v>438</v>
      </c>
      <c r="E145" s="190">
        <v>36970</v>
      </c>
      <c r="F145" s="191" t="s">
        <v>644</v>
      </c>
      <c r="G145" s="196" t="s">
        <v>645</v>
      </c>
      <c r="H145" s="192" t="s">
        <v>143</v>
      </c>
      <c r="I145" s="193"/>
      <c r="J145" s="518">
        <v>2</v>
      </c>
      <c r="K145" s="519">
        <v>1</v>
      </c>
      <c r="L145" s="519">
        <v>10</v>
      </c>
    </row>
    <row r="146" spans="1:12" s="230" customFormat="1" ht="25.5" customHeight="1">
      <c r="A146" s="69">
        <v>143</v>
      </c>
      <c r="B146" s="187" t="str">
        <f t="shared" si="8"/>
        <v>4X100M--</v>
      </c>
      <c r="C146" s="189"/>
      <c r="D146" s="189"/>
      <c r="E146" s="190"/>
      <c r="F146" s="191"/>
      <c r="G146" s="196"/>
      <c r="H146" s="192" t="s">
        <v>143</v>
      </c>
      <c r="I146" s="193"/>
      <c r="J146" s="194"/>
      <c r="K146" s="194"/>
      <c r="L146" s="195"/>
    </row>
    <row r="147" spans="1:12" s="230" customFormat="1" ht="25.5" customHeight="1">
      <c r="A147" s="69">
        <v>144</v>
      </c>
      <c r="B147" s="187" t="str">
        <f t="shared" si="8"/>
        <v>4X100M--</v>
      </c>
      <c r="C147" s="189"/>
      <c r="D147" s="189"/>
      <c r="E147" s="190"/>
      <c r="F147" s="191"/>
      <c r="G147" s="196"/>
      <c r="H147" s="192" t="s">
        <v>143</v>
      </c>
      <c r="I147" s="193"/>
      <c r="J147" s="194"/>
      <c r="K147" s="194"/>
      <c r="L147" s="195"/>
    </row>
    <row r="148" spans="1:12" s="230" customFormat="1" ht="25.5" customHeight="1">
      <c r="A148" s="69">
        <v>145</v>
      </c>
      <c r="B148" s="221" t="str">
        <f t="shared" si="8"/>
        <v>100M-1-3</v>
      </c>
      <c r="C148" s="222"/>
      <c r="D148" s="222">
        <v>441</v>
      </c>
      <c r="E148" s="223">
        <v>36963</v>
      </c>
      <c r="F148" s="224" t="s">
        <v>651</v>
      </c>
      <c r="G148" s="225" t="s">
        <v>652</v>
      </c>
      <c r="H148" s="226" t="s">
        <v>142</v>
      </c>
      <c r="I148" s="227"/>
      <c r="J148" s="518">
        <v>1</v>
      </c>
      <c r="K148" s="519">
        <v>3</v>
      </c>
      <c r="L148" s="519">
        <v>6</v>
      </c>
    </row>
    <row r="149" spans="1:12" s="230" customFormat="1" ht="25.5" customHeight="1">
      <c r="A149" s="69">
        <v>146</v>
      </c>
      <c r="B149" s="221" t="str">
        <f t="shared" si="8"/>
        <v>300M-1-3</v>
      </c>
      <c r="C149" s="222"/>
      <c r="D149" s="222">
        <v>445</v>
      </c>
      <c r="E149" s="223">
        <v>37153</v>
      </c>
      <c r="F149" s="224" t="s">
        <v>653</v>
      </c>
      <c r="G149" s="225" t="s">
        <v>652</v>
      </c>
      <c r="H149" s="226" t="s">
        <v>385</v>
      </c>
      <c r="I149" s="227"/>
      <c r="J149" s="518">
        <v>1</v>
      </c>
      <c r="K149" s="519">
        <v>3</v>
      </c>
      <c r="L149" s="519">
        <v>6</v>
      </c>
    </row>
    <row r="150" spans="1:12" s="230" customFormat="1" ht="25.5" customHeight="1">
      <c r="A150" s="69">
        <v>147</v>
      </c>
      <c r="B150" s="221" t="str">
        <f t="shared" si="8"/>
        <v>800M-1-3</v>
      </c>
      <c r="C150" s="222"/>
      <c r="D150" s="222">
        <v>445</v>
      </c>
      <c r="E150" s="223">
        <v>37153</v>
      </c>
      <c r="F150" s="224" t="s">
        <v>653</v>
      </c>
      <c r="G150" s="225" t="s">
        <v>652</v>
      </c>
      <c r="H150" s="226" t="s">
        <v>132</v>
      </c>
      <c r="I150" s="227"/>
      <c r="J150" s="518">
        <v>1</v>
      </c>
      <c r="K150" s="519">
        <v>3</v>
      </c>
      <c r="L150" s="519">
        <v>6</v>
      </c>
    </row>
    <row r="151" spans="1:12" s="230" customFormat="1" ht="25.5" customHeight="1">
      <c r="A151" s="69">
        <v>148</v>
      </c>
      <c r="B151" s="221" t="str">
        <f t="shared" si="8"/>
        <v>1500M-1-3</v>
      </c>
      <c r="C151" s="222"/>
      <c r="D151" s="222">
        <v>443</v>
      </c>
      <c r="E151" s="223">
        <v>36759</v>
      </c>
      <c r="F151" s="224" t="s">
        <v>654</v>
      </c>
      <c r="G151" s="225" t="s">
        <v>652</v>
      </c>
      <c r="H151" s="226" t="s">
        <v>349</v>
      </c>
      <c r="I151" s="227"/>
      <c r="J151" s="518">
        <v>1</v>
      </c>
      <c r="K151" s="519">
        <v>3</v>
      </c>
      <c r="L151" s="519">
        <v>6</v>
      </c>
    </row>
    <row r="152" spans="1:12" s="230" customFormat="1" ht="25.5" customHeight="1">
      <c r="A152" s="69">
        <v>149</v>
      </c>
      <c r="B152" s="221" t="str">
        <f t="shared" si="8"/>
        <v>100M.ENG-1-3</v>
      </c>
      <c r="C152" s="222"/>
      <c r="D152" s="222">
        <v>442</v>
      </c>
      <c r="E152" s="223">
        <v>37182</v>
      </c>
      <c r="F152" s="224" t="s">
        <v>655</v>
      </c>
      <c r="G152" s="225" t="s">
        <v>652</v>
      </c>
      <c r="H152" s="226" t="s">
        <v>348</v>
      </c>
      <c r="I152" s="227"/>
      <c r="J152" s="518">
        <v>1</v>
      </c>
      <c r="K152" s="519">
        <v>3</v>
      </c>
      <c r="L152" s="519">
        <v>6</v>
      </c>
    </row>
    <row r="153" spans="1:12" s="230" customFormat="1" ht="25.5" customHeight="1">
      <c r="A153" s="69">
        <v>150</v>
      </c>
      <c r="B153" s="221" t="str">
        <f>CONCATENATE(H153,"-",L153)</f>
        <v>UZUN-6</v>
      </c>
      <c r="C153" s="222"/>
      <c r="D153" s="222">
        <v>443</v>
      </c>
      <c r="E153" s="223">
        <v>36759</v>
      </c>
      <c r="F153" s="224" t="s">
        <v>654</v>
      </c>
      <c r="G153" s="225" t="s">
        <v>652</v>
      </c>
      <c r="H153" s="226" t="s">
        <v>46</v>
      </c>
      <c r="I153" s="227"/>
      <c r="J153" s="518">
        <v>1</v>
      </c>
      <c r="K153" s="519">
        <v>3</v>
      </c>
      <c r="L153" s="519">
        <v>6</v>
      </c>
    </row>
    <row r="154" spans="1:12" s="230" customFormat="1" ht="25.5" customHeight="1">
      <c r="A154" s="69">
        <v>151</v>
      </c>
      <c r="B154" s="221" t="str">
        <f>CONCATENATE(H154,"-",L154)</f>
        <v>YÜKSEK-6</v>
      </c>
      <c r="C154" s="222"/>
      <c r="D154" s="222">
        <v>441</v>
      </c>
      <c r="E154" s="223">
        <v>36963</v>
      </c>
      <c r="F154" s="224" t="s">
        <v>651</v>
      </c>
      <c r="G154" s="225" t="s">
        <v>652</v>
      </c>
      <c r="H154" s="226" t="s">
        <v>47</v>
      </c>
      <c r="I154" s="227"/>
      <c r="J154" s="518">
        <v>1</v>
      </c>
      <c r="K154" s="519">
        <v>3</v>
      </c>
      <c r="L154" s="519">
        <v>6</v>
      </c>
    </row>
    <row r="155" spans="1:12" s="230" customFormat="1" ht="25.5" customHeight="1">
      <c r="A155" s="69">
        <v>152</v>
      </c>
      <c r="B155" s="221" t="str">
        <f>CONCATENATE(H155,"-",L155)</f>
        <v>GÜLLE-6</v>
      </c>
      <c r="C155" s="222"/>
      <c r="D155" s="222">
        <v>444</v>
      </c>
      <c r="E155" s="223">
        <v>36971</v>
      </c>
      <c r="F155" s="224" t="s">
        <v>656</v>
      </c>
      <c r="G155" s="225" t="s">
        <v>652</v>
      </c>
      <c r="H155" s="226" t="s">
        <v>351</v>
      </c>
      <c r="I155" s="227"/>
      <c r="J155" s="518">
        <v>1</v>
      </c>
      <c r="K155" s="519">
        <v>3</v>
      </c>
      <c r="L155" s="519">
        <v>6</v>
      </c>
    </row>
    <row r="156" spans="1:12" s="230" customFormat="1" ht="25.5" customHeight="1">
      <c r="A156" s="69">
        <v>153</v>
      </c>
      <c r="B156" s="221" t="str">
        <f>CONCATENATE(H156,"-",L156)</f>
        <v>DİSK-6</v>
      </c>
      <c r="C156" s="222"/>
      <c r="D156" s="222">
        <v>440</v>
      </c>
      <c r="E156" s="223">
        <v>36794</v>
      </c>
      <c r="F156" s="224" t="s">
        <v>657</v>
      </c>
      <c r="G156" s="225" t="s">
        <v>652</v>
      </c>
      <c r="H156" s="226" t="s">
        <v>386</v>
      </c>
      <c r="I156" s="227"/>
      <c r="J156" s="518">
        <v>1</v>
      </c>
      <c r="K156" s="519">
        <v>3</v>
      </c>
      <c r="L156" s="519">
        <v>6</v>
      </c>
    </row>
    <row r="157" spans="1:12" s="230" customFormat="1" ht="25.5" customHeight="1">
      <c r="A157" s="69">
        <v>154</v>
      </c>
      <c r="B157" s="221" t="str">
        <f>CONCATENATE(H157,"-",L157)</f>
        <v>CİRİT-6</v>
      </c>
      <c r="C157" s="222"/>
      <c r="D157" s="222">
        <v>440</v>
      </c>
      <c r="E157" s="223">
        <v>36794</v>
      </c>
      <c r="F157" s="224" t="s">
        <v>657</v>
      </c>
      <c r="G157" s="225" t="s">
        <v>652</v>
      </c>
      <c r="H157" s="226" t="s">
        <v>387</v>
      </c>
      <c r="I157" s="227"/>
      <c r="J157" s="518">
        <v>1</v>
      </c>
      <c r="K157" s="519">
        <v>3</v>
      </c>
      <c r="L157" s="519">
        <v>6</v>
      </c>
    </row>
    <row r="158" spans="1:12" s="230" customFormat="1" ht="25.5" customHeight="1">
      <c r="A158" s="69">
        <v>155</v>
      </c>
      <c r="B158" s="221" t="str">
        <f t="shared" ref="B158:B163" si="9">CONCATENATE(H158,"-",J158,"-",K158)</f>
        <v>4X100M-1-3</v>
      </c>
      <c r="C158" s="222"/>
      <c r="D158" s="222">
        <v>441</v>
      </c>
      <c r="E158" s="223">
        <v>36963</v>
      </c>
      <c r="F158" s="224" t="s">
        <v>651</v>
      </c>
      <c r="G158" s="225" t="s">
        <v>652</v>
      </c>
      <c r="H158" s="226" t="s">
        <v>143</v>
      </c>
      <c r="I158" s="227"/>
      <c r="J158" s="518">
        <v>1</v>
      </c>
      <c r="K158" s="519">
        <v>3</v>
      </c>
      <c r="L158" s="519">
        <v>6</v>
      </c>
    </row>
    <row r="159" spans="1:12" s="230" customFormat="1" ht="25.5" customHeight="1">
      <c r="A159" s="69">
        <v>156</v>
      </c>
      <c r="B159" s="221" t="str">
        <f t="shared" si="9"/>
        <v>4X100M-1-3</v>
      </c>
      <c r="C159" s="222"/>
      <c r="D159" s="222">
        <v>440</v>
      </c>
      <c r="E159" s="223">
        <v>36794</v>
      </c>
      <c r="F159" s="224" t="s">
        <v>657</v>
      </c>
      <c r="G159" s="225" t="s">
        <v>652</v>
      </c>
      <c r="H159" s="226" t="s">
        <v>143</v>
      </c>
      <c r="I159" s="227"/>
      <c r="J159" s="518">
        <v>1</v>
      </c>
      <c r="K159" s="519">
        <v>3</v>
      </c>
      <c r="L159" s="519">
        <v>6</v>
      </c>
    </row>
    <row r="160" spans="1:12" s="230" customFormat="1" ht="25.5" customHeight="1">
      <c r="A160" s="69">
        <v>157</v>
      </c>
      <c r="B160" s="221" t="str">
        <f t="shared" si="9"/>
        <v>4X100M-1-3</v>
      </c>
      <c r="C160" s="222"/>
      <c r="D160" s="222">
        <v>443</v>
      </c>
      <c r="E160" s="223">
        <v>36759</v>
      </c>
      <c r="F160" s="224" t="s">
        <v>654</v>
      </c>
      <c r="G160" s="225" t="s">
        <v>652</v>
      </c>
      <c r="H160" s="226" t="s">
        <v>143</v>
      </c>
      <c r="I160" s="227"/>
      <c r="J160" s="518">
        <v>1</v>
      </c>
      <c r="K160" s="519">
        <v>3</v>
      </c>
      <c r="L160" s="519">
        <v>6</v>
      </c>
    </row>
    <row r="161" spans="1:12" s="230" customFormat="1" ht="25.5" customHeight="1">
      <c r="A161" s="69">
        <v>158</v>
      </c>
      <c r="B161" s="221" t="str">
        <f t="shared" si="9"/>
        <v>4X100M-1-3</v>
      </c>
      <c r="C161" s="222"/>
      <c r="D161" s="222">
        <v>445</v>
      </c>
      <c r="E161" s="223">
        <v>37153</v>
      </c>
      <c r="F161" s="224" t="s">
        <v>653</v>
      </c>
      <c r="G161" s="225" t="s">
        <v>652</v>
      </c>
      <c r="H161" s="226" t="s">
        <v>143</v>
      </c>
      <c r="I161" s="227"/>
      <c r="J161" s="518">
        <v>1</v>
      </c>
      <c r="K161" s="519">
        <v>3</v>
      </c>
      <c r="L161" s="519">
        <v>6</v>
      </c>
    </row>
    <row r="162" spans="1:12" s="230" customFormat="1" ht="25.5" customHeight="1">
      <c r="A162" s="69">
        <v>159</v>
      </c>
      <c r="B162" s="221" t="str">
        <f t="shared" si="9"/>
        <v>4X100M--</v>
      </c>
      <c r="C162" s="222"/>
      <c r="D162" s="222"/>
      <c r="E162" s="223"/>
      <c r="F162" s="224"/>
      <c r="G162" s="225"/>
      <c r="H162" s="226" t="s">
        <v>143</v>
      </c>
      <c r="I162" s="227"/>
      <c r="J162" s="228"/>
      <c r="K162" s="228"/>
      <c r="L162" s="229"/>
    </row>
    <row r="163" spans="1:12" s="230" customFormat="1" ht="25.5" customHeight="1">
      <c r="A163" s="69">
        <v>160</v>
      </c>
      <c r="B163" s="221" t="str">
        <f t="shared" si="9"/>
        <v>4X100M--</v>
      </c>
      <c r="C163" s="222"/>
      <c r="D163" s="222"/>
      <c r="E163" s="223"/>
      <c r="F163" s="224"/>
      <c r="G163" s="225"/>
      <c r="H163" s="226" t="s">
        <v>143</v>
      </c>
      <c r="I163" s="227"/>
      <c r="J163" s="228"/>
      <c r="K163" s="228"/>
      <c r="L163" s="229"/>
    </row>
    <row r="164" spans="1:12" s="230" customFormat="1" ht="25.5" customHeight="1">
      <c r="A164" s="69">
        <v>161</v>
      </c>
      <c r="B164" s="187" t="str">
        <f>CONCATENATE(H164,"-",J164,"-",K164)</f>
        <v>100M-2-5</v>
      </c>
      <c r="C164" s="189"/>
      <c r="D164" s="189">
        <v>449</v>
      </c>
      <c r="E164" s="190" t="s">
        <v>658</v>
      </c>
      <c r="F164" s="191" t="s">
        <v>659</v>
      </c>
      <c r="G164" s="196" t="s">
        <v>660</v>
      </c>
      <c r="H164" s="192" t="s">
        <v>142</v>
      </c>
      <c r="I164" s="193"/>
      <c r="J164" s="518">
        <v>2</v>
      </c>
      <c r="K164" s="519">
        <v>5</v>
      </c>
      <c r="L164" s="519">
        <v>15</v>
      </c>
    </row>
    <row r="165" spans="1:12" s="230" customFormat="1" ht="25.5" customHeight="1">
      <c r="A165" s="69">
        <v>162</v>
      </c>
      <c r="B165" s="187" t="str">
        <f>CONCATENATE(H165,"-",J165,"-",K165)</f>
        <v>300M-2-5</v>
      </c>
      <c r="C165" s="189"/>
      <c r="D165" s="189">
        <v>449</v>
      </c>
      <c r="E165" s="190" t="s">
        <v>658</v>
      </c>
      <c r="F165" s="191" t="s">
        <v>659</v>
      </c>
      <c r="G165" s="196" t="s">
        <v>660</v>
      </c>
      <c r="H165" s="192" t="s">
        <v>385</v>
      </c>
      <c r="I165" s="193"/>
      <c r="J165" s="518">
        <v>2</v>
      </c>
      <c r="K165" s="519">
        <v>5</v>
      </c>
      <c r="L165" s="519">
        <v>15</v>
      </c>
    </row>
    <row r="166" spans="1:12" s="230" customFormat="1" ht="25.5" customHeight="1">
      <c r="A166" s="69">
        <v>163</v>
      </c>
      <c r="B166" s="187" t="str">
        <f>CONCATENATE(H166,"-",J166,"-",K166)</f>
        <v>800M-2-5</v>
      </c>
      <c r="C166" s="189"/>
      <c r="D166" s="189">
        <v>447</v>
      </c>
      <c r="E166" s="190" t="s">
        <v>661</v>
      </c>
      <c r="F166" s="191" t="s">
        <v>662</v>
      </c>
      <c r="G166" s="196" t="s">
        <v>660</v>
      </c>
      <c r="H166" s="192" t="s">
        <v>132</v>
      </c>
      <c r="I166" s="193"/>
      <c r="J166" s="518">
        <v>2</v>
      </c>
      <c r="K166" s="519">
        <v>5</v>
      </c>
      <c r="L166" s="519">
        <v>15</v>
      </c>
    </row>
    <row r="167" spans="1:12" s="119" customFormat="1" ht="25.5" customHeight="1">
      <c r="A167" s="69">
        <v>164</v>
      </c>
      <c r="B167" s="187" t="str">
        <f>CONCATENATE(H167,"-",J167,"-",K167)</f>
        <v>1500M-2-5</v>
      </c>
      <c r="C167" s="189"/>
      <c r="D167" s="189">
        <v>447</v>
      </c>
      <c r="E167" s="190" t="s">
        <v>661</v>
      </c>
      <c r="F167" s="191" t="s">
        <v>662</v>
      </c>
      <c r="G167" s="196" t="s">
        <v>660</v>
      </c>
      <c r="H167" s="192" t="s">
        <v>349</v>
      </c>
      <c r="I167" s="193"/>
      <c r="J167" s="518">
        <v>2</v>
      </c>
      <c r="K167" s="519">
        <v>5</v>
      </c>
      <c r="L167" s="519">
        <v>15</v>
      </c>
    </row>
    <row r="168" spans="1:12" s="119" customFormat="1" ht="25.5" customHeight="1">
      <c r="A168" s="69">
        <v>165</v>
      </c>
      <c r="B168" s="187" t="str">
        <f>CONCATENATE(H168,"-",J168,"-",K168)</f>
        <v>100M.ENG-2-5</v>
      </c>
      <c r="C168" s="189"/>
      <c r="D168" s="189">
        <v>446</v>
      </c>
      <c r="E168" s="190" t="s">
        <v>663</v>
      </c>
      <c r="F168" s="191" t="s">
        <v>664</v>
      </c>
      <c r="G168" s="196" t="s">
        <v>660</v>
      </c>
      <c r="H168" s="192" t="s">
        <v>348</v>
      </c>
      <c r="I168" s="193"/>
      <c r="J168" s="518">
        <v>2</v>
      </c>
      <c r="K168" s="519">
        <v>5</v>
      </c>
      <c r="L168" s="519">
        <v>15</v>
      </c>
    </row>
    <row r="169" spans="1:12" s="119" customFormat="1" ht="25.5" customHeight="1">
      <c r="A169" s="69">
        <v>166</v>
      </c>
      <c r="B169" s="187" t="str">
        <f>CONCATENATE(H169,"-",L169)</f>
        <v>UZUN-15</v>
      </c>
      <c r="C169" s="189"/>
      <c r="D169" s="189">
        <v>452</v>
      </c>
      <c r="E169" s="190" t="s">
        <v>665</v>
      </c>
      <c r="F169" s="191" t="s">
        <v>666</v>
      </c>
      <c r="G169" s="196" t="s">
        <v>660</v>
      </c>
      <c r="H169" s="192" t="s">
        <v>46</v>
      </c>
      <c r="I169" s="193"/>
      <c r="J169" s="518">
        <v>2</v>
      </c>
      <c r="K169" s="519">
        <v>5</v>
      </c>
      <c r="L169" s="519">
        <v>15</v>
      </c>
    </row>
    <row r="170" spans="1:12" s="119" customFormat="1" ht="25.5" customHeight="1">
      <c r="A170" s="69">
        <v>167</v>
      </c>
      <c r="B170" s="187" t="str">
        <f>CONCATENATE(H170,"-",L170)</f>
        <v>YÜKSEK-15</v>
      </c>
      <c r="C170" s="189"/>
      <c r="D170" s="189">
        <v>452</v>
      </c>
      <c r="E170" s="190" t="s">
        <v>665</v>
      </c>
      <c r="F170" s="191" t="s">
        <v>666</v>
      </c>
      <c r="G170" s="196" t="s">
        <v>660</v>
      </c>
      <c r="H170" s="192" t="s">
        <v>47</v>
      </c>
      <c r="I170" s="193"/>
      <c r="J170" s="518">
        <v>2</v>
      </c>
      <c r="K170" s="519">
        <v>5</v>
      </c>
      <c r="L170" s="519">
        <v>15</v>
      </c>
    </row>
    <row r="171" spans="1:12" s="119" customFormat="1" ht="25.5" customHeight="1">
      <c r="A171" s="69">
        <v>168</v>
      </c>
      <c r="B171" s="187" t="str">
        <f>CONCATENATE(H171,"-",L171)</f>
        <v>GÜLLE-15</v>
      </c>
      <c r="C171" s="189"/>
      <c r="D171" s="189">
        <v>450</v>
      </c>
      <c r="E171" s="190" t="s">
        <v>667</v>
      </c>
      <c r="F171" s="191" t="s">
        <v>668</v>
      </c>
      <c r="G171" s="196" t="s">
        <v>660</v>
      </c>
      <c r="H171" s="192" t="s">
        <v>351</v>
      </c>
      <c r="I171" s="193"/>
      <c r="J171" s="518">
        <v>2</v>
      </c>
      <c r="K171" s="519">
        <v>5</v>
      </c>
      <c r="L171" s="519">
        <v>15</v>
      </c>
    </row>
    <row r="172" spans="1:12" s="119" customFormat="1" ht="25.5" customHeight="1">
      <c r="A172" s="69">
        <v>169</v>
      </c>
      <c r="B172" s="187" t="str">
        <f>CONCATENATE(H172,"-",L172)</f>
        <v>DİSK-15</v>
      </c>
      <c r="C172" s="189"/>
      <c r="D172" s="189">
        <v>450</v>
      </c>
      <c r="E172" s="190" t="s">
        <v>667</v>
      </c>
      <c r="F172" s="191" t="s">
        <v>668</v>
      </c>
      <c r="G172" s="196" t="s">
        <v>660</v>
      </c>
      <c r="H172" s="192" t="s">
        <v>386</v>
      </c>
      <c r="I172" s="193"/>
      <c r="J172" s="518">
        <v>2</v>
      </c>
      <c r="K172" s="519">
        <v>5</v>
      </c>
      <c r="L172" s="519">
        <v>15</v>
      </c>
    </row>
    <row r="173" spans="1:12" s="119" customFormat="1" ht="25.5" customHeight="1">
      <c r="A173" s="69">
        <v>170</v>
      </c>
      <c r="B173" s="187" t="str">
        <f>CONCATENATE(H173,"-",L173)</f>
        <v>CİRİT-15</v>
      </c>
      <c r="C173" s="189"/>
      <c r="D173" s="189">
        <v>451</v>
      </c>
      <c r="E173" s="190" t="s">
        <v>669</v>
      </c>
      <c r="F173" s="191" t="s">
        <v>670</v>
      </c>
      <c r="G173" s="196" t="s">
        <v>660</v>
      </c>
      <c r="H173" s="192" t="s">
        <v>387</v>
      </c>
      <c r="I173" s="193"/>
      <c r="J173" s="518">
        <v>2</v>
      </c>
      <c r="K173" s="519">
        <v>5</v>
      </c>
      <c r="L173" s="519">
        <v>15</v>
      </c>
    </row>
    <row r="174" spans="1:12" s="119" customFormat="1" ht="25.5" customHeight="1">
      <c r="A174" s="69">
        <v>171</v>
      </c>
      <c r="B174" s="187" t="str">
        <f t="shared" ref="B174:B184" si="10">CONCATENATE(H174,"-",J174,"-",K174)</f>
        <v>4X100M-2-5</v>
      </c>
      <c r="C174" s="189"/>
      <c r="D174" s="189">
        <v>452</v>
      </c>
      <c r="E174" s="190">
        <v>36987</v>
      </c>
      <c r="F174" s="191" t="s">
        <v>666</v>
      </c>
      <c r="G174" s="196" t="s">
        <v>660</v>
      </c>
      <c r="H174" s="192" t="s">
        <v>143</v>
      </c>
      <c r="I174" s="193"/>
      <c r="J174" s="518">
        <v>2</v>
      </c>
      <c r="K174" s="519">
        <v>5</v>
      </c>
      <c r="L174" s="519">
        <v>15</v>
      </c>
    </row>
    <row r="175" spans="1:12" s="119" customFormat="1" ht="25.5" customHeight="1">
      <c r="A175" s="69">
        <v>172</v>
      </c>
      <c r="B175" s="187" t="str">
        <f t="shared" si="10"/>
        <v>4X100M-2-5</v>
      </c>
      <c r="C175" s="189"/>
      <c r="D175" s="189">
        <v>447</v>
      </c>
      <c r="E175" s="190" t="s">
        <v>661</v>
      </c>
      <c r="F175" s="191" t="s">
        <v>662</v>
      </c>
      <c r="G175" s="196" t="s">
        <v>660</v>
      </c>
      <c r="H175" s="192" t="s">
        <v>143</v>
      </c>
      <c r="I175" s="193"/>
      <c r="J175" s="518">
        <v>2</v>
      </c>
      <c r="K175" s="519">
        <v>5</v>
      </c>
      <c r="L175" s="519">
        <v>15</v>
      </c>
    </row>
    <row r="176" spans="1:12" s="119" customFormat="1" ht="25.5" customHeight="1">
      <c r="A176" s="69">
        <v>173</v>
      </c>
      <c r="B176" s="187" t="str">
        <f t="shared" si="10"/>
        <v>4X100M-2-5</v>
      </c>
      <c r="C176" s="189"/>
      <c r="D176" s="189">
        <v>448</v>
      </c>
      <c r="E176" s="190" t="s">
        <v>663</v>
      </c>
      <c r="F176" s="191" t="s">
        <v>671</v>
      </c>
      <c r="G176" s="196" t="s">
        <v>660</v>
      </c>
      <c r="H176" s="192" t="s">
        <v>143</v>
      </c>
      <c r="I176" s="193"/>
      <c r="J176" s="518">
        <v>2</v>
      </c>
      <c r="K176" s="519">
        <v>5</v>
      </c>
      <c r="L176" s="519">
        <v>15</v>
      </c>
    </row>
    <row r="177" spans="1:12" s="119" customFormat="1" ht="25.5" customHeight="1">
      <c r="A177" s="69">
        <v>174</v>
      </c>
      <c r="B177" s="187" t="str">
        <f t="shared" si="10"/>
        <v>4X100M-2-5</v>
      </c>
      <c r="C177" s="189"/>
      <c r="D177" s="189">
        <v>449</v>
      </c>
      <c r="E177" s="190" t="s">
        <v>658</v>
      </c>
      <c r="F177" s="191" t="s">
        <v>659</v>
      </c>
      <c r="G177" s="196" t="s">
        <v>660</v>
      </c>
      <c r="H177" s="192" t="s">
        <v>143</v>
      </c>
      <c r="I177" s="193"/>
      <c r="J177" s="518">
        <v>2</v>
      </c>
      <c r="K177" s="519">
        <v>5</v>
      </c>
      <c r="L177" s="519">
        <v>15</v>
      </c>
    </row>
    <row r="178" spans="1:12" s="119" customFormat="1" ht="25.5" customHeight="1">
      <c r="A178" s="69">
        <v>175</v>
      </c>
      <c r="B178" s="187" t="str">
        <f t="shared" si="10"/>
        <v>4X100M--</v>
      </c>
      <c r="C178" s="189"/>
      <c r="D178" s="189"/>
      <c r="E178" s="190"/>
      <c r="F178" s="191"/>
      <c r="G178" s="196"/>
      <c r="H178" s="192" t="s">
        <v>143</v>
      </c>
      <c r="I178" s="193"/>
      <c r="J178" s="194"/>
      <c r="K178" s="194"/>
      <c r="L178" s="195"/>
    </row>
    <row r="179" spans="1:12" s="119" customFormat="1" ht="25.5" customHeight="1">
      <c r="A179" s="69">
        <v>176</v>
      </c>
      <c r="B179" s="187" t="str">
        <f t="shared" si="10"/>
        <v>4X100M--</v>
      </c>
      <c r="C179" s="189"/>
      <c r="D179" s="189"/>
      <c r="E179" s="190"/>
      <c r="F179" s="191"/>
      <c r="G179" s="196"/>
      <c r="H179" s="192" t="s">
        <v>143</v>
      </c>
      <c r="I179" s="193"/>
      <c r="J179" s="194"/>
      <c r="K179" s="194"/>
      <c r="L179" s="195"/>
    </row>
    <row r="180" spans="1:12" s="119" customFormat="1" ht="25.5" customHeight="1">
      <c r="A180" s="69">
        <v>177</v>
      </c>
      <c r="B180" s="221" t="str">
        <f t="shared" si="10"/>
        <v>100M-2-4</v>
      </c>
      <c r="C180" s="222"/>
      <c r="D180" s="222">
        <v>453</v>
      </c>
      <c r="E180" s="223">
        <v>36689</v>
      </c>
      <c r="F180" s="224" t="s">
        <v>672</v>
      </c>
      <c r="G180" s="225" t="s">
        <v>673</v>
      </c>
      <c r="H180" s="226" t="s">
        <v>142</v>
      </c>
      <c r="I180" s="227"/>
      <c r="J180" s="518">
        <v>2</v>
      </c>
      <c r="K180" s="519">
        <v>4</v>
      </c>
      <c r="L180" s="519">
        <v>16</v>
      </c>
    </row>
    <row r="181" spans="1:12" s="119" customFormat="1" ht="25.5" customHeight="1">
      <c r="A181" s="69">
        <v>178</v>
      </c>
      <c r="B181" s="221" t="str">
        <f t="shared" si="10"/>
        <v>300M-2-4</v>
      </c>
      <c r="C181" s="222"/>
      <c r="D181" s="222">
        <v>453</v>
      </c>
      <c r="E181" s="223">
        <v>36689</v>
      </c>
      <c r="F181" s="224" t="s">
        <v>672</v>
      </c>
      <c r="G181" s="225" t="s">
        <v>673</v>
      </c>
      <c r="H181" s="226" t="s">
        <v>385</v>
      </c>
      <c r="I181" s="227"/>
      <c r="J181" s="518">
        <v>2</v>
      </c>
      <c r="K181" s="519">
        <v>4</v>
      </c>
      <c r="L181" s="519">
        <v>16</v>
      </c>
    </row>
    <row r="182" spans="1:12" s="119" customFormat="1" ht="25.5" customHeight="1">
      <c r="A182" s="69">
        <v>179</v>
      </c>
      <c r="B182" s="221" t="str">
        <f t="shared" si="10"/>
        <v>800M-2-4</v>
      </c>
      <c r="C182" s="222"/>
      <c r="D182" s="222">
        <v>456</v>
      </c>
      <c r="E182" s="223">
        <v>36859</v>
      </c>
      <c r="F182" s="224" t="s">
        <v>674</v>
      </c>
      <c r="G182" s="225" t="s">
        <v>673</v>
      </c>
      <c r="H182" s="226" t="s">
        <v>132</v>
      </c>
      <c r="I182" s="227"/>
      <c r="J182" s="518">
        <v>2</v>
      </c>
      <c r="K182" s="519">
        <v>4</v>
      </c>
      <c r="L182" s="519">
        <v>16</v>
      </c>
    </row>
    <row r="183" spans="1:12" s="119" customFormat="1" ht="25.5" customHeight="1">
      <c r="A183" s="69">
        <v>180</v>
      </c>
      <c r="B183" s="221" t="str">
        <f t="shared" si="10"/>
        <v>1500M-2-4</v>
      </c>
      <c r="C183" s="222"/>
      <c r="D183" s="222">
        <v>456</v>
      </c>
      <c r="E183" s="223">
        <v>36859</v>
      </c>
      <c r="F183" s="224" t="s">
        <v>674</v>
      </c>
      <c r="G183" s="225" t="s">
        <v>673</v>
      </c>
      <c r="H183" s="226" t="s">
        <v>349</v>
      </c>
      <c r="I183" s="227"/>
      <c r="J183" s="518">
        <v>2</v>
      </c>
      <c r="K183" s="519">
        <v>4</v>
      </c>
      <c r="L183" s="519">
        <v>16</v>
      </c>
    </row>
    <row r="184" spans="1:12" s="119" customFormat="1" ht="25.5" customHeight="1">
      <c r="A184" s="69">
        <v>181</v>
      </c>
      <c r="B184" s="221" t="str">
        <f t="shared" si="10"/>
        <v>100M.ENG-2-4</v>
      </c>
      <c r="C184" s="222"/>
      <c r="D184" s="222">
        <v>454</v>
      </c>
      <c r="E184" s="223">
        <v>36536</v>
      </c>
      <c r="F184" s="224" t="s">
        <v>675</v>
      </c>
      <c r="G184" s="225" t="s">
        <v>673</v>
      </c>
      <c r="H184" s="226" t="s">
        <v>348</v>
      </c>
      <c r="I184" s="227"/>
      <c r="J184" s="518">
        <v>2</v>
      </c>
      <c r="K184" s="519">
        <v>4</v>
      </c>
      <c r="L184" s="519">
        <v>16</v>
      </c>
    </row>
    <row r="185" spans="1:12" s="119" customFormat="1" ht="25.5" customHeight="1">
      <c r="A185" s="69">
        <v>182</v>
      </c>
      <c r="B185" s="221" t="str">
        <f>CONCATENATE(H185,"-",L185)</f>
        <v>UZUN-16</v>
      </c>
      <c r="C185" s="222"/>
      <c r="D185" s="222">
        <v>454</v>
      </c>
      <c r="E185" s="223">
        <v>36536</v>
      </c>
      <c r="F185" s="224" t="s">
        <v>675</v>
      </c>
      <c r="G185" s="225" t="s">
        <v>673</v>
      </c>
      <c r="H185" s="226" t="s">
        <v>46</v>
      </c>
      <c r="I185" s="227"/>
      <c r="J185" s="518">
        <v>2</v>
      </c>
      <c r="K185" s="519">
        <v>4</v>
      </c>
      <c r="L185" s="519">
        <v>16</v>
      </c>
    </row>
    <row r="186" spans="1:12" s="119" customFormat="1" ht="25.5" customHeight="1">
      <c r="A186" s="69">
        <v>183</v>
      </c>
      <c r="B186" s="221" t="str">
        <f>CONCATENATE(H186,"-",L186)</f>
        <v>YÜKSEK-16</v>
      </c>
      <c r="C186" s="222"/>
      <c r="D186" s="222">
        <v>455</v>
      </c>
      <c r="E186" s="223">
        <v>37254</v>
      </c>
      <c r="F186" s="224" t="s">
        <v>676</v>
      </c>
      <c r="G186" s="225" t="s">
        <v>673</v>
      </c>
      <c r="H186" s="226" t="s">
        <v>47</v>
      </c>
      <c r="I186" s="227"/>
      <c r="J186" s="518">
        <v>2</v>
      </c>
      <c r="K186" s="519">
        <v>4</v>
      </c>
      <c r="L186" s="519">
        <v>16</v>
      </c>
    </row>
    <row r="187" spans="1:12" s="119" customFormat="1" ht="25.5" customHeight="1">
      <c r="A187" s="69">
        <v>184</v>
      </c>
      <c r="B187" s="221" t="str">
        <f>CONCATENATE(H187,"-",L187)</f>
        <v>GÜLLE-16</v>
      </c>
      <c r="C187" s="222"/>
      <c r="D187" s="222">
        <v>459</v>
      </c>
      <c r="E187" s="223">
        <v>36911</v>
      </c>
      <c r="F187" s="224" t="s">
        <v>677</v>
      </c>
      <c r="G187" s="225" t="s">
        <v>673</v>
      </c>
      <c r="H187" s="226" t="s">
        <v>351</v>
      </c>
      <c r="I187" s="227"/>
      <c r="J187" s="518">
        <v>2</v>
      </c>
      <c r="K187" s="519">
        <v>4</v>
      </c>
      <c r="L187" s="519">
        <v>16</v>
      </c>
    </row>
    <row r="188" spans="1:12" s="119" customFormat="1" ht="25.5" customHeight="1">
      <c r="A188" s="69">
        <v>185</v>
      </c>
      <c r="B188" s="221" t="str">
        <f>CONCATENATE(H188,"-",L188)</f>
        <v>DİSK-16</v>
      </c>
      <c r="C188" s="222"/>
      <c r="D188" s="222">
        <v>460</v>
      </c>
      <c r="E188" s="223">
        <v>36566</v>
      </c>
      <c r="F188" s="224" t="s">
        <v>678</v>
      </c>
      <c r="G188" s="225" t="s">
        <v>673</v>
      </c>
      <c r="H188" s="226" t="s">
        <v>386</v>
      </c>
      <c r="I188" s="227"/>
      <c r="J188" s="518">
        <v>2</v>
      </c>
      <c r="K188" s="519">
        <v>4</v>
      </c>
      <c r="L188" s="519">
        <v>16</v>
      </c>
    </row>
    <row r="189" spans="1:12" s="119" customFormat="1" ht="25.5" customHeight="1">
      <c r="A189" s="69">
        <v>186</v>
      </c>
      <c r="B189" s="221" t="str">
        <f>CONCATENATE(H189,"-",L189)</f>
        <v>CİRİT-16</v>
      </c>
      <c r="C189" s="222"/>
      <c r="D189" s="222">
        <v>460</v>
      </c>
      <c r="E189" s="223">
        <v>36566</v>
      </c>
      <c r="F189" s="224" t="s">
        <v>678</v>
      </c>
      <c r="G189" s="225" t="s">
        <v>673</v>
      </c>
      <c r="H189" s="226" t="s">
        <v>387</v>
      </c>
      <c r="I189" s="227"/>
      <c r="J189" s="518">
        <v>2</v>
      </c>
      <c r="K189" s="519">
        <v>4</v>
      </c>
      <c r="L189" s="519">
        <v>16</v>
      </c>
    </row>
    <row r="190" spans="1:12" s="119" customFormat="1" ht="25.5" customHeight="1">
      <c r="A190" s="69">
        <v>187</v>
      </c>
      <c r="B190" s="221" t="str">
        <f t="shared" ref="B190:B195" si="11">CONCATENATE(H190,"-",J190,"-",K190)</f>
        <v>4X100M-2-4</v>
      </c>
      <c r="C190" s="222"/>
      <c r="D190" s="222">
        <v>457</v>
      </c>
      <c r="E190" s="223">
        <v>37072</v>
      </c>
      <c r="F190" s="224" t="s">
        <v>679</v>
      </c>
      <c r="G190" s="225" t="s">
        <v>673</v>
      </c>
      <c r="H190" s="226" t="s">
        <v>143</v>
      </c>
      <c r="I190" s="227"/>
      <c r="J190" s="518">
        <v>2</v>
      </c>
      <c r="K190" s="519">
        <v>4</v>
      </c>
      <c r="L190" s="519">
        <v>16</v>
      </c>
    </row>
    <row r="191" spans="1:12" s="119" customFormat="1" ht="25.5" customHeight="1">
      <c r="A191" s="69">
        <v>188</v>
      </c>
      <c r="B191" s="221" t="str">
        <f t="shared" si="11"/>
        <v>4X100M-2-4</v>
      </c>
      <c r="C191" s="222"/>
      <c r="D191" s="222">
        <v>458</v>
      </c>
      <c r="E191" s="223">
        <v>37180</v>
      </c>
      <c r="F191" s="224" t="s">
        <v>680</v>
      </c>
      <c r="G191" s="225" t="s">
        <v>673</v>
      </c>
      <c r="H191" s="226" t="s">
        <v>143</v>
      </c>
      <c r="I191" s="227"/>
      <c r="J191" s="518">
        <v>2</v>
      </c>
      <c r="K191" s="519">
        <v>4</v>
      </c>
      <c r="L191" s="519">
        <v>16</v>
      </c>
    </row>
    <row r="192" spans="1:12" s="119" customFormat="1" ht="25.5" customHeight="1">
      <c r="A192" s="69">
        <v>189</v>
      </c>
      <c r="B192" s="221" t="str">
        <f t="shared" si="11"/>
        <v>4X100M-2-4</v>
      </c>
      <c r="C192" s="222"/>
      <c r="D192" s="222">
        <v>454</v>
      </c>
      <c r="E192" s="223">
        <v>36536</v>
      </c>
      <c r="F192" s="224" t="s">
        <v>675</v>
      </c>
      <c r="G192" s="225" t="s">
        <v>673</v>
      </c>
      <c r="H192" s="226" t="s">
        <v>143</v>
      </c>
      <c r="I192" s="227"/>
      <c r="J192" s="518">
        <v>2</v>
      </c>
      <c r="K192" s="519">
        <v>4</v>
      </c>
      <c r="L192" s="519">
        <v>16</v>
      </c>
    </row>
    <row r="193" spans="1:12" s="119" customFormat="1" ht="25.5" customHeight="1">
      <c r="A193" s="69">
        <v>190</v>
      </c>
      <c r="B193" s="221" t="str">
        <f t="shared" si="11"/>
        <v>4X100M-2-4</v>
      </c>
      <c r="C193" s="222"/>
      <c r="D193" s="222">
        <v>453</v>
      </c>
      <c r="E193" s="223">
        <v>36689</v>
      </c>
      <c r="F193" s="224" t="s">
        <v>672</v>
      </c>
      <c r="G193" s="225" t="s">
        <v>673</v>
      </c>
      <c r="H193" s="226" t="s">
        <v>143</v>
      </c>
      <c r="I193" s="227"/>
      <c r="J193" s="518">
        <v>2</v>
      </c>
      <c r="K193" s="519">
        <v>4</v>
      </c>
      <c r="L193" s="519">
        <v>16</v>
      </c>
    </row>
    <row r="194" spans="1:12" s="119" customFormat="1" ht="25.5" customHeight="1">
      <c r="A194" s="69">
        <v>191</v>
      </c>
      <c r="B194" s="221" t="str">
        <f t="shared" si="11"/>
        <v>4X100M--</v>
      </c>
      <c r="C194" s="222"/>
      <c r="D194" s="222"/>
      <c r="E194" s="223"/>
      <c r="F194" s="224"/>
      <c r="G194" s="225"/>
      <c r="H194" s="226" t="s">
        <v>143</v>
      </c>
      <c r="I194" s="227"/>
      <c r="J194" s="228"/>
      <c r="K194" s="228"/>
      <c r="L194" s="229"/>
    </row>
    <row r="195" spans="1:12" s="119" customFormat="1" ht="25.5" customHeight="1">
      <c r="A195" s="69">
        <v>192</v>
      </c>
      <c r="B195" s="221" t="str">
        <f t="shared" si="11"/>
        <v>4X100M--</v>
      </c>
      <c r="C195" s="222"/>
      <c r="D195" s="222"/>
      <c r="E195" s="223"/>
      <c r="F195" s="224"/>
      <c r="G195" s="225"/>
      <c r="H195" s="226" t="s">
        <v>143</v>
      </c>
      <c r="I195" s="227"/>
      <c r="J195" s="228"/>
      <c r="K195" s="228"/>
      <c r="L195" s="229"/>
    </row>
    <row r="196" spans="1:12" s="119" customFormat="1" ht="25.5" customHeight="1">
      <c r="A196" s="69">
        <v>193</v>
      </c>
      <c r="B196" s="187" t="str">
        <f>CONCATENATE(H196,"-",J196,"-",K196)</f>
        <v>100M-1-5</v>
      </c>
      <c r="C196" s="189"/>
      <c r="D196" s="189">
        <v>465</v>
      </c>
      <c r="E196" s="190">
        <v>36976</v>
      </c>
      <c r="F196" s="191" t="s">
        <v>681</v>
      </c>
      <c r="G196" s="196" t="s">
        <v>682</v>
      </c>
      <c r="H196" s="192" t="s">
        <v>142</v>
      </c>
      <c r="I196" s="193"/>
      <c r="J196" s="518">
        <v>1</v>
      </c>
      <c r="K196" s="519">
        <v>5</v>
      </c>
      <c r="L196" s="519">
        <v>7</v>
      </c>
    </row>
    <row r="197" spans="1:12" s="119" customFormat="1" ht="25.5" customHeight="1">
      <c r="A197" s="69">
        <v>194</v>
      </c>
      <c r="B197" s="187" t="str">
        <f>CONCATENATE(H197,"-",J197,"-",K197)</f>
        <v>300M-1-5</v>
      </c>
      <c r="C197" s="189"/>
      <c r="D197" s="189">
        <v>465</v>
      </c>
      <c r="E197" s="190">
        <v>36976</v>
      </c>
      <c r="F197" s="191" t="s">
        <v>681</v>
      </c>
      <c r="G197" s="196" t="s">
        <v>682</v>
      </c>
      <c r="H197" s="192" t="s">
        <v>385</v>
      </c>
      <c r="I197" s="193"/>
      <c r="J197" s="518">
        <v>1</v>
      </c>
      <c r="K197" s="519">
        <v>5</v>
      </c>
      <c r="L197" s="519">
        <v>7</v>
      </c>
    </row>
    <row r="198" spans="1:12" s="119" customFormat="1" ht="25.5" customHeight="1">
      <c r="A198" s="69">
        <v>195</v>
      </c>
      <c r="B198" s="187" t="str">
        <f>CONCATENATE(H198,"-",J198,"-",K198)</f>
        <v>800M-1-5</v>
      </c>
      <c r="C198" s="189"/>
      <c r="D198" s="189">
        <v>461</v>
      </c>
      <c r="E198" s="190">
        <v>36933</v>
      </c>
      <c r="F198" s="191" t="s">
        <v>683</v>
      </c>
      <c r="G198" s="196" t="s">
        <v>682</v>
      </c>
      <c r="H198" s="192" t="s">
        <v>132</v>
      </c>
      <c r="I198" s="193"/>
      <c r="J198" s="518">
        <v>1</v>
      </c>
      <c r="K198" s="519">
        <v>5</v>
      </c>
      <c r="L198" s="519">
        <v>7</v>
      </c>
    </row>
    <row r="199" spans="1:12" s="119" customFormat="1" ht="25.5" customHeight="1">
      <c r="A199" s="69">
        <v>196</v>
      </c>
      <c r="B199" s="187" t="str">
        <f>CONCATENATE(H199,"-",J199,"-",K199)</f>
        <v>1500M-1-5</v>
      </c>
      <c r="C199" s="189"/>
      <c r="D199" s="189">
        <v>466</v>
      </c>
      <c r="E199" s="190">
        <v>36924</v>
      </c>
      <c r="F199" s="191" t="s">
        <v>684</v>
      </c>
      <c r="G199" s="196" t="s">
        <v>682</v>
      </c>
      <c r="H199" s="192" t="s">
        <v>349</v>
      </c>
      <c r="I199" s="193"/>
      <c r="J199" s="518">
        <v>1</v>
      </c>
      <c r="K199" s="519">
        <v>5</v>
      </c>
      <c r="L199" s="519">
        <v>7</v>
      </c>
    </row>
    <row r="200" spans="1:12" s="119" customFormat="1" ht="25.5" customHeight="1">
      <c r="A200" s="69">
        <v>197</v>
      </c>
      <c r="B200" s="187" t="str">
        <f>CONCATENATE(H200,"-",J200,"-",K200)</f>
        <v>100M.ENG-1-5</v>
      </c>
      <c r="C200" s="189"/>
      <c r="D200" s="189">
        <v>464</v>
      </c>
      <c r="E200" s="190">
        <v>36630</v>
      </c>
      <c r="F200" s="191" t="s">
        <v>685</v>
      </c>
      <c r="G200" s="196" t="s">
        <v>682</v>
      </c>
      <c r="H200" s="192" t="s">
        <v>348</v>
      </c>
      <c r="I200" s="193"/>
      <c r="J200" s="518">
        <v>1</v>
      </c>
      <c r="K200" s="519">
        <v>5</v>
      </c>
      <c r="L200" s="519">
        <v>7</v>
      </c>
    </row>
    <row r="201" spans="1:12" s="119" customFormat="1" ht="25.5" customHeight="1">
      <c r="A201" s="69">
        <v>198</v>
      </c>
      <c r="B201" s="187" t="str">
        <f>CONCATENATE(H201,"-",L201)</f>
        <v>UZUN-7</v>
      </c>
      <c r="C201" s="189"/>
      <c r="D201" s="189">
        <v>461</v>
      </c>
      <c r="E201" s="190">
        <v>36933</v>
      </c>
      <c r="F201" s="191" t="s">
        <v>683</v>
      </c>
      <c r="G201" s="196" t="s">
        <v>682</v>
      </c>
      <c r="H201" s="192" t="s">
        <v>46</v>
      </c>
      <c r="I201" s="193"/>
      <c r="J201" s="518">
        <v>1</v>
      </c>
      <c r="K201" s="519">
        <v>5</v>
      </c>
      <c r="L201" s="519">
        <v>7</v>
      </c>
    </row>
    <row r="202" spans="1:12" s="119" customFormat="1" ht="25.5" customHeight="1">
      <c r="A202" s="69">
        <v>199</v>
      </c>
      <c r="B202" s="187" t="str">
        <f>CONCATENATE(H202,"-",L202)</f>
        <v>YÜKSEK-7</v>
      </c>
      <c r="C202" s="189"/>
      <c r="D202" s="189">
        <v>463</v>
      </c>
      <c r="E202" s="190">
        <v>36987</v>
      </c>
      <c r="F202" s="191" t="s">
        <v>686</v>
      </c>
      <c r="G202" s="196" t="s">
        <v>682</v>
      </c>
      <c r="H202" s="192" t="s">
        <v>47</v>
      </c>
      <c r="I202" s="193"/>
      <c r="J202" s="518">
        <v>1</v>
      </c>
      <c r="K202" s="519">
        <v>5</v>
      </c>
      <c r="L202" s="519">
        <v>7</v>
      </c>
    </row>
    <row r="203" spans="1:12" s="119" customFormat="1" ht="25.5" customHeight="1">
      <c r="A203" s="69">
        <v>200</v>
      </c>
      <c r="B203" s="187" t="str">
        <f>CONCATENATE(H203,"-",L203)</f>
        <v>GÜLLE-7</v>
      </c>
      <c r="C203" s="189"/>
      <c r="D203" s="189">
        <v>462</v>
      </c>
      <c r="E203" s="190">
        <v>37036</v>
      </c>
      <c r="F203" s="191" t="s">
        <v>687</v>
      </c>
      <c r="G203" s="196" t="s">
        <v>682</v>
      </c>
      <c r="H203" s="192" t="s">
        <v>351</v>
      </c>
      <c r="I203" s="193"/>
      <c r="J203" s="518">
        <v>1</v>
      </c>
      <c r="K203" s="519">
        <v>5</v>
      </c>
      <c r="L203" s="519">
        <v>7</v>
      </c>
    </row>
    <row r="204" spans="1:12" s="119" customFormat="1" ht="25.5" customHeight="1">
      <c r="A204" s="69">
        <v>201</v>
      </c>
      <c r="B204" s="187" t="str">
        <f>CONCATENATE(H204,"-",L204)</f>
        <v>DİSK-7</v>
      </c>
      <c r="C204" s="189"/>
      <c r="D204" s="189">
        <v>462</v>
      </c>
      <c r="E204" s="190">
        <v>37036</v>
      </c>
      <c r="F204" s="191" t="s">
        <v>687</v>
      </c>
      <c r="G204" s="196" t="s">
        <v>682</v>
      </c>
      <c r="H204" s="192" t="s">
        <v>386</v>
      </c>
      <c r="I204" s="193"/>
      <c r="J204" s="518">
        <v>1</v>
      </c>
      <c r="K204" s="519">
        <v>5</v>
      </c>
      <c r="L204" s="519">
        <v>7</v>
      </c>
    </row>
    <row r="205" spans="1:12" s="119" customFormat="1" ht="25.5" customHeight="1">
      <c r="A205" s="69">
        <v>202</v>
      </c>
      <c r="B205" s="187" t="str">
        <f>CONCATENATE(H205,"-",L205)</f>
        <v>CİRİT-7</v>
      </c>
      <c r="C205" s="189"/>
      <c r="D205" s="189">
        <v>467</v>
      </c>
      <c r="E205" s="190">
        <v>37144</v>
      </c>
      <c r="F205" s="191" t="s">
        <v>688</v>
      </c>
      <c r="G205" s="196" t="s">
        <v>682</v>
      </c>
      <c r="H205" s="192" t="s">
        <v>387</v>
      </c>
      <c r="I205" s="193"/>
      <c r="J205" s="518">
        <v>1</v>
      </c>
      <c r="K205" s="519">
        <v>5</v>
      </c>
      <c r="L205" s="519">
        <v>7</v>
      </c>
    </row>
    <row r="206" spans="1:12" s="119" customFormat="1" ht="25.5" customHeight="1">
      <c r="A206" s="69">
        <v>203</v>
      </c>
      <c r="B206" s="187" t="str">
        <f t="shared" ref="B206:B216" si="12">CONCATENATE(H206,"-",J206,"-",K206)</f>
        <v>4X100M-1-5</v>
      </c>
      <c r="C206" s="189"/>
      <c r="D206" s="189">
        <v>465</v>
      </c>
      <c r="E206" s="190">
        <v>36976</v>
      </c>
      <c r="F206" s="191" t="s">
        <v>681</v>
      </c>
      <c r="G206" s="196" t="s">
        <v>682</v>
      </c>
      <c r="H206" s="192" t="s">
        <v>143</v>
      </c>
      <c r="I206" s="193"/>
      <c r="J206" s="518">
        <v>1</v>
      </c>
      <c r="K206" s="519">
        <v>5</v>
      </c>
      <c r="L206" s="519">
        <v>7</v>
      </c>
    </row>
    <row r="207" spans="1:12" s="119" customFormat="1" ht="25.5" customHeight="1">
      <c r="A207" s="69">
        <v>204</v>
      </c>
      <c r="B207" s="187" t="str">
        <f t="shared" si="12"/>
        <v>4X100M-1-5</v>
      </c>
      <c r="C207" s="189"/>
      <c r="D207" s="189">
        <v>461</v>
      </c>
      <c r="E207" s="190">
        <v>36933</v>
      </c>
      <c r="F207" s="191" t="s">
        <v>683</v>
      </c>
      <c r="G207" s="196" t="s">
        <v>682</v>
      </c>
      <c r="H207" s="192" t="s">
        <v>143</v>
      </c>
      <c r="I207" s="193"/>
      <c r="J207" s="518">
        <v>1</v>
      </c>
      <c r="K207" s="519">
        <v>5</v>
      </c>
      <c r="L207" s="519">
        <v>7</v>
      </c>
    </row>
    <row r="208" spans="1:12" s="119" customFormat="1" ht="25.5" customHeight="1">
      <c r="A208" s="69">
        <v>205</v>
      </c>
      <c r="B208" s="187" t="str">
        <f t="shared" si="12"/>
        <v>4X100M-1-5</v>
      </c>
      <c r="C208" s="189"/>
      <c r="D208" s="189">
        <v>464</v>
      </c>
      <c r="E208" s="190">
        <v>36630</v>
      </c>
      <c r="F208" s="191" t="s">
        <v>685</v>
      </c>
      <c r="G208" s="196" t="s">
        <v>682</v>
      </c>
      <c r="H208" s="192" t="s">
        <v>143</v>
      </c>
      <c r="I208" s="193"/>
      <c r="J208" s="518">
        <v>1</v>
      </c>
      <c r="K208" s="519">
        <v>5</v>
      </c>
      <c r="L208" s="519">
        <v>7</v>
      </c>
    </row>
    <row r="209" spans="1:12" s="119" customFormat="1" ht="25.5" customHeight="1">
      <c r="A209" s="69">
        <v>206</v>
      </c>
      <c r="B209" s="187" t="str">
        <f t="shared" si="12"/>
        <v>4X100M-1-5</v>
      </c>
      <c r="C209" s="189"/>
      <c r="D209" s="189">
        <v>467</v>
      </c>
      <c r="E209" s="190">
        <v>37144</v>
      </c>
      <c r="F209" s="191" t="s">
        <v>688</v>
      </c>
      <c r="G209" s="196" t="s">
        <v>682</v>
      </c>
      <c r="H209" s="192" t="s">
        <v>143</v>
      </c>
      <c r="I209" s="193"/>
      <c r="J209" s="518">
        <v>1</v>
      </c>
      <c r="K209" s="519">
        <v>5</v>
      </c>
      <c r="L209" s="519">
        <v>7</v>
      </c>
    </row>
    <row r="210" spans="1:12" s="119" customFormat="1" ht="25.5" customHeight="1">
      <c r="A210" s="69">
        <v>207</v>
      </c>
      <c r="B210" s="187" t="str">
        <f t="shared" si="12"/>
        <v>4X100M--</v>
      </c>
      <c r="C210" s="189"/>
      <c r="D210" s="189"/>
      <c r="E210" s="190"/>
      <c r="F210" s="191"/>
      <c r="G210" s="196"/>
      <c r="H210" s="192" t="s">
        <v>143</v>
      </c>
      <c r="I210" s="193"/>
      <c r="J210" s="194"/>
      <c r="K210" s="194"/>
      <c r="L210" s="195"/>
    </row>
    <row r="211" spans="1:12" s="119" customFormat="1" ht="25.5" customHeight="1">
      <c r="A211" s="69">
        <v>208</v>
      </c>
      <c r="B211" s="187" t="str">
        <f t="shared" si="12"/>
        <v>4X100M--</v>
      </c>
      <c r="C211" s="189"/>
      <c r="D211" s="189"/>
      <c r="E211" s="190"/>
      <c r="F211" s="191"/>
      <c r="G211" s="196"/>
      <c r="H211" s="192" t="s">
        <v>143</v>
      </c>
      <c r="I211" s="193"/>
      <c r="J211" s="194"/>
      <c r="K211" s="194"/>
      <c r="L211" s="195"/>
    </row>
    <row r="212" spans="1:12" s="119" customFormat="1" ht="25.5" customHeight="1">
      <c r="A212" s="69">
        <v>209</v>
      </c>
      <c r="B212" s="221" t="str">
        <f t="shared" si="12"/>
        <v>100M-1-6</v>
      </c>
      <c r="C212" s="222"/>
      <c r="D212" s="222">
        <v>471</v>
      </c>
      <c r="E212" s="223">
        <v>36892</v>
      </c>
      <c r="F212" s="224" t="s">
        <v>689</v>
      </c>
      <c r="G212" s="225" t="s">
        <v>690</v>
      </c>
      <c r="H212" s="226" t="s">
        <v>142</v>
      </c>
      <c r="I212" s="227"/>
      <c r="J212" s="518">
        <v>1</v>
      </c>
      <c r="K212" s="519">
        <v>6</v>
      </c>
      <c r="L212" s="519">
        <v>5</v>
      </c>
    </row>
    <row r="213" spans="1:12" s="119" customFormat="1" ht="25.5" customHeight="1">
      <c r="A213" s="69">
        <v>210</v>
      </c>
      <c r="B213" s="221" t="str">
        <f t="shared" si="12"/>
        <v>300M-1-6</v>
      </c>
      <c r="C213" s="222"/>
      <c r="D213" s="222">
        <v>471</v>
      </c>
      <c r="E213" s="223">
        <v>36892</v>
      </c>
      <c r="F213" s="224" t="s">
        <v>689</v>
      </c>
      <c r="G213" s="225" t="s">
        <v>690</v>
      </c>
      <c r="H213" s="226" t="s">
        <v>385</v>
      </c>
      <c r="I213" s="227"/>
      <c r="J213" s="518">
        <v>1</v>
      </c>
      <c r="K213" s="519">
        <v>6</v>
      </c>
      <c r="L213" s="519">
        <v>5</v>
      </c>
    </row>
    <row r="214" spans="1:12" s="119" customFormat="1" ht="25.5" customHeight="1">
      <c r="A214" s="69">
        <v>211</v>
      </c>
      <c r="B214" s="221" t="str">
        <f t="shared" si="12"/>
        <v>800M-1-6</v>
      </c>
      <c r="C214" s="222"/>
      <c r="D214" s="222">
        <v>472</v>
      </c>
      <c r="E214" s="223">
        <v>36939</v>
      </c>
      <c r="F214" s="224" t="s">
        <v>691</v>
      </c>
      <c r="G214" s="225" t="s">
        <v>690</v>
      </c>
      <c r="H214" s="226" t="s">
        <v>132</v>
      </c>
      <c r="I214" s="227"/>
      <c r="J214" s="518">
        <v>1</v>
      </c>
      <c r="K214" s="519">
        <v>6</v>
      </c>
      <c r="L214" s="519">
        <v>5</v>
      </c>
    </row>
    <row r="215" spans="1:12" s="119" customFormat="1" ht="25.5" customHeight="1">
      <c r="A215" s="69">
        <v>212</v>
      </c>
      <c r="B215" s="221" t="str">
        <f t="shared" si="12"/>
        <v>1500M-1-6</v>
      </c>
      <c r="C215" s="222"/>
      <c r="D215" s="222">
        <v>472</v>
      </c>
      <c r="E215" s="223">
        <v>36939</v>
      </c>
      <c r="F215" s="224" t="s">
        <v>691</v>
      </c>
      <c r="G215" s="225" t="s">
        <v>690</v>
      </c>
      <c r="H215" s="226" t="s">
        <v>349</v>
      </c>
      <c r="I215" s="227"/>
      <c r="J215" s="518">
        <v>1</v>
      </c>
      <c r="K215" s="519">
        <v>6</v>
      </c>
      <c r="L215" s="519">
        <v>5</v>
      </c>
    </row>
    <row r="216" spans="1:12" s="119" customFormat="1" ht="25.5" customHeight="1">
      <c r="A216" s="69">
        <v>213</v>
      </c>
      <c r="B216" s="221" t="str">
        <f t="shared" si="12"/>
        <v>100M.ENG-1-6</v>
      </c>
      <c r="C216" s="222"/>
      <c r="D216" s="222">
        <v>473</v>
      </c>
      <c r="E216" s="223">
        <v>37062</v>
      </c>
      <c r="F216" s="224" t="s">
        <v>692</v>
      </c>
      <c r="G216" s="225" t="s">
        <v>690</v>
      </c>
      <c r="H216" s="226" t="s">
        <v>348</v>
      </c>
      <c r="I216" s="227"/>
      <c r="J216" s="518">
        <v>1</v>
      </c>
      <c r="K216" s="519">
        <v>6</v>
      </c>
      <c r="L216" s="519">
        <v>5</v>
      </c>
    </row>
    <row r="217" spans="1:12" s="119" customFormat="1" ht="25.5" customHeight="1">
      <c r="A217" s="69">
        <v>214</v>
      </c>
      <c r="B217" s="221" t="str">
        <f>CONCATENATE(H217,"-",L217)</f>
        <v>UZUN-5</v>
      </c>
      <c r="C217" s="222"/>
      <c r="D217" s="222">
        <v>473</v>
      </c>
      <c r="E217" s="223">
        <v>37062</v>
      </c>
      <c r="F217" s="224" t="s">
        <v>692</v>
      </c>
      <c r="G217" s="225" t="s">
        <v>690</v>
      </c>
      <c r="H217" s="226" t="s">
        <v>46</v>
      </c>
      <c r="I217" s="227"/>
      <c r="J217" s="518">
        <v>1</v>
      </c>
      <c r="K217" s="519">
        <v>6</v>
      </c>
      <c r="L217" s="519">
        <v>5</v>
      </c>
    </row>
    <row r="218" spans="1:12" s="119" customFormat="1" ht="25.5" customHeight="1">
      <c r="A218" s="69">
        <v>215</v>
      </c>
      <c r="B218" s="221" t="str">
        <f>CONCATENATE(H218,"-",L218)</f>
        <v>YÜKSEK-5</v>
      </c>
      <c r="C218" s="222"/>
      <c r="D218" s="222">
        <v>474</v>
      </c>
      <c r="E218" s="223">
        <v>37154</v>
      </c>
      <c r="F218" s="224" t="s">
        <v>693</v>
      </c>
      <c r="G218" s="225" t="s">
        <v>690</v>
      </c>
      <c r="H218" s="226" t="s">
        <v>47</v>
      </c>
      <c r="I218" s="227"/>
      <c r="J218" s="518">
        <v>1</v>
      </c>
      <c r="K218" s="519">
        <v>6</v>
      </c>
      <c r="L218" s="519">
        <v>5</v>
      </c>
    </row>
    <row r="219" spans="1:12" s="119" customFormat="1" ht="25.5" customHeight="1">
      <c r="A219" s="69">
        <v>216</v>
      </c>
      <c r="B219" s="221" t="str">
        <f>CONCATENATE(H219,"-",L219)</f>
        <v>GÜLLE-5</v>
      </c>
      <c r="C219" s="222"/>
      <c r="D219" s="222">
        <v>469</v>
      </c>
      <c r="E219" s="223">
        <v>36559</v>
      </c>
      <c r="F219" s="224" t="s">
        <v>694</v>
      </c>
      <c r="G219" s="225" t="s">
        <v>690</v>
      </c>
      <c r="H219" s="226" t="s">
        <v>351</v>
      </c>
      <c r="I219" s="227"/>
      <c r="J219" s="518">
        <v>1</v>
      </c>
      <c r="K219" s="519">
        <v>6</v>
      </c>
      <c r="L219" s="519">
        <v>5</v>
      </c>
    </row>
    <row r="220" spans="1:12" s="119" customFormat="1" ht="25.5" customHeight="1">
      <c r="A220" s="69">
        <v>217</v>
      </c>
      <c r="B220" s="221" t="str">
        <f>CONCATENATE(H220,"-",L220)</f>
        <v>DİSK-5</v>
      </c>
      <c r="C220" s="222"/>
      <c r="D220" s="222">
        <v>470</v>
      </c>
      <c r="E220" s="223">
        <v>36666</v>
      </c>
      <c r="F220" s="224" t="s">
        <v>695</v>
      </c>
      <c r="G220" s="225" t="s">
        <v>690</v>
      </c>
      <c r="H220" s="226" t="s">
        <v>386</v>
      </c>
      <c r="I220" s="227"/>
      <c r="J220" s="518">
        <v>1</v>
      </c>
      <c r="K220" s="519">
        <v>6</v>
      </c>
      <c r="L220" s="519">
        <v>5</v>
      </c>
    </row>
    <row r="221" spans="1:12" s="119" customFormat="1" ht="25.5" customHeight="1">
      <c r="A221" s="69">
        <v>218</v>
      </c>
      <c r="B221" s="221" t="str">
        <f>CONCATENATE(H221,"-",L221)</f>
        <v>CİRİT-5</v>
      </c>
      <c r="C221" s="222"/>
      <c r="D221" s="222">
        <v>470</v>
      </c>
      <c r="E221" s="223">
        <v>36666</v>
      </c>
      <c r="F221" s="224" t="s">
        <v>695</v>
      </c>
      <c r="G221" s="225" t="s">
        <v>690</v>
      </c>
      <c r="H221" s="226" t="s">
        <v>387</v>
      </c>
      <c r="I221" s="227"/>
      <c r="J221" s="518">
        <v>1</v>
      </c>
      <c r="K221" s="519">
        <v>6</v>
      </c>
      <c r="L221" s="519">
        <v>5</v>
      </c>
    </row>
    <row r="222" spans="1:12" s="119" customFormat="1" ht="25.5" customHeight="1">
      <c r="A222" s="69">
        <v>219</v>
      </c>
      <c r="B222" s="221" t="str">
        <f t="shared" ref="B222:B227" si="13">CONCATENATE(H222,"-",J222,"-",K222)</f>
        <v>4X100M-1-6</v>
      </c>
      <c r="C222" s="222"/>
      <c r="D222" s="222">
        <v>471</v>
      </c>
      <c r="E222" s="223">
        <v>36892</v>
      </c>
      <c r="F222" s="224" t="s">
        <v>689</v>
      </c>
      <c r="G222" s="225" t="s">
        <v>690</v>
      </c>
      <c r="H222" s="226" t="s">
        <v>143</v>
      </c>
      <c r="I222" s="227"/>
      <c r="J222" s="518">
        <v>1</v>
      </c>
      <c r="K222" s="519">
        <v>6</v>
      </c>
      <c r="L222" s="519">
        <v>5</v>
      </c>
    </row>
    <row r="223" spans="1:12" s="119" customFormat="1" ht="25.5" customHeight="1">
      <c r="A223" s="69">
        <v>220</v>
      </c>
      <c r="B223" s="221" t="str">
        <f t="shared" si="13"/>
        <v>4X100M-1-6</v>
      </c>
      <c r="C223" s="222"/>
      <c r="D223" s="222">
        <v>473</v>
      </c>
      <c r="E223" s="223">
        <v>37062</v>
      </c>
      <c r="F223" s="224" t="s">
        <v>692</v>
      </c>
      <c r="G223" s="225" t="s">
        <v>690</v>
      </c>
      <c r="H223" s="226" t="s">
        <v>143</v>
      </c>
      <c r="I223" s="227"/>
      <c r="J223" s="518">
        <v>1</v>
      </c>
      <c r="K223" s="519">
        <v>6</v>
      </c>
      <c r="L223" s="519">
        <v>5</v>
      </c>
    </row>
    <row r="224" spans="1:12" s="119" customFormat="1" ht="25.5" customHeight="1">
      <c r="A224" s="69">
        <v>221</v>
      </c>
      <c r="B224" s="221" t="str">
        <f t="shared" si="13"/>
        <v>4X100M-1-6</v>
      </c>
      <c r="C224" s="222"/>
      <c r="D224" s="222">
        <v>472</v>
      </c>
      <c r="E224" s="223">
        <v>36939</v>
      </c>
      <c r="F224" s="224" t="s">
        <v>691</v>
      </c>
      <c r="G224" s="225" t="s">
        <v>690</v>
      </c>
      <c r="H224" s="226" t="s">
        <v>143</v>
      </c>
      <c r="I224" s="227"/>
      <c r="J224" s="518">
        <v>1</v>
      </c>
      <c r="K224" s="519">
        <v>6</v>
      </c>
      <c r="L224" s="519">
        <v>5</v>
      </c>
    </row>
    <row r="225" spans="1:12" s="119" customFormat="1" ht="25.5" customHeight="1">
      <c r="A225" s="69">
        <v>222</v>
      </c>
      <c r="B225" s="221" t="str">
        <f t="shared" si="13"/>
        <v>4X100M-1-6</v>
      </c>
      <c r="C225" s="222"/>
      <c r="D225" s="222">
        <v>468</v>
      </c>
      <c r="E225" s="223">
        <v>36892</v>
      </c>
      <c r="F225" s="224" t="s">
        <v>696</v>
      </c>
      <c r="G225" s="225" t="s">
        <v>690</v>
      </c>
      <c r="H225" s="226" t="s">
        <v>143</v>
      </c>
      <c r="I225" s="227"/>
      <c r="J225" s="518">
        <v>1</v>
      </c>
      <c r="K225" s="519">
        <v>6</v>
      </c>
      <c r="L225" s="519">
        <v>5</v>
      </c>
    </row>
    <row r="226" spans="1:12" s="119" customFormat="1" ht="25.5" customHeight="1">
      <c r="A226" s="69">
        <v>223</v>
      </c>
      <c r="B226" s="221" t="str">
        <f t="shared" si="13"/>
        <v>4X100M--</v>
      </c>
      <c r="C226" s="222"/>
      <c r="D226" s="222"/>
      <c r="E226" s="223"/>
      <c r="F226" s="224"/>
      <c r="G226" s="225"/>
      <c r="H226" s="226" t="s">
        <v>143</v>
      </c>
      <c r="I226" s="227"/>
      <c r="J226" s="228"/>
      <c r="K226" s="228"/>
      <c r="L226" s="229"/>
    </row>
    <row r="227" spans="1:12" s="119" customFormat="1" ht="25.5" customHeight="1">
      <c r="A227" s="69">
        <v>224</v>
      </c>
      <c r="B227" s="221" t="str">
        <f t="shared" si="13"/>
        <v>4X100M--</v>
      </c>
      <c r="C227" s="222"/>
      <c r="D227" s="222"/>
      <c r="E227" s="223"/>
      <c r="F227" s="224"/>
      <c r="G227" s="225"/>
      <c r="H227" s="226" t="s">
        <v>143</v>
      </c>
      <c r="I227" s="227"/>
      <c r="J227" s="228"/>
      <c r="K227" s="228"/>
      <c r="L227" s="229"/>
    </row>
    <row r="228" spans="1:12" s="119" customFormat="1" ht="25.5" customHeight="1">
      <c r="A228" s="69">
        <v>225</v>
      </c>
      <c r="B228" s="187" t="str">
        <f>CONCATENATE(H228,"-",J228,"-",K228)</f>
        <v>100M-2-6</v>
      </c>
      <c r="C228" s="189"/>
      <c r="D228" s="498">
        <v>478</v>
      </c>
      <c r="E228" s="499">
        <v>2000</v>
      </c>
      <c r="F228" s="500" t="s">
        <v>697</v>
      </c>
      <c r="G228" s="498" t="s">
        <v>698</v>
      </c>
      <c r="H228" s="192" t="s">
        <v>142</v>
      </c>
      <c r="I228" s="193"/>
      <c r="J228" s="518">
        <v>2</v>
      </c>
      <c r="K228" s="519">
        <v>6</v>
      </c>
      <c r="L228" s="519">
        <v>13</v>
      </c>
    </row>
    <row r="229" spans="1:12" s="119" customFormat="1" ht="25.5" customHeight="1">
      <c r="A229" s="69">
        <v>226</v>
      </c>
      <c r="B229" s="187" t="str">
        <f>CONCATENATE(H229,"-",J229,"-",K229)</f>
        <v>300M-2-6</v>
      </c>
      <c r="C229" s="189"/>
      <c r="D229" s="498">
        <v>477</v>
      </c>
      <c r="E229" s="499">
        <v>2000</v>
      </c>
      <c r="F229" s="500" t="s">
        <v>699</v>
      </c>
      <c r="G229" s="498" t="s">
        <v>698</v>
      </c>
      <c r="H229" s="192" t="s">
        <v>385</v>
      </c>
      <c r="I229" s="193"/>
      <c r="J229" s="518">
        <v>2</v>
      </c>
      <c r="K229" s="519">
        <v>6</v>
      </c>
      <c r="L229" s="519">
        <v>13</v>
      </c>
    </row>
    <row r="230" spans="1:12" s="119" customFormat="1" ht="25.5" customHeight="1">
      <c r="A230" s="69">
        <v>227</v>
      </c>
      <c r="B230" s="187" t="str">
        <f>CONCATENATE(H230,"-",J230,"-",K230)</f>
        <v>800M-2-6</v>
      </c>
      <c r="C230" s="189"/>
      <c r="D230" s="498">
        <v>477</v>
      </c>
      <c r="E230" s="499">
        <v>2000</v>
      </c>
      <c r="F230" s="500" t="s">
        <v>699</v>
      </c>
      <c r="G230" s="498" t="s">
        <v>698</v>
      </c>
      <c r="H230" s="192" t="s">
        <v>132</v>
      </c>
      <c r="I230" s="193"/>
      <c r="J230" s="518">
        <v>2</v>
      </c>
      <c r="K230" s="519">
        <v>6</v>
      </c>
      <c r="L230" s="519">
        <v>13</v>
      </c>
    </row>
    <row r="231" spans="1:12" s="119" customFormat="1" ht="25.5" customHeight="1">
      <c r="A231" s="69">
        <v>228</v>
      </c>
      <c r="B231" s="187" t="str">
        <f>CONCATENATE(H231,"-",J231,"-",K231)</f>
        <v>1500M-2-6</v>
      </c>
      <c r="C231" s="189"/>
      <c r="D231" s="498">
        <v>481</v>
      </c>
      <c r="E231" s="499">
        <v>2000</v>
      </c>
      <c r="F231" s="500" t="s">
        <v>700</v>
      </c>
      <c r="G231" s="498" t="s">
        <v>698</v>
      </c>
      <c r="H231" s="192" t="s">
        <v>349</v>
      </c>
      <c r="I231" s="193"/>
      <c r="J231" s="518">
        <v>2</v>
      </c>
      <c r="K231" s="519">
        <v>6</v>
      </c>
      <c r="L231" s="519">
        <v>13</v>
      </c>
    </row>
    <row r="232" spans="1:12" s="119" customFormat="1" ht="25.5" customHeight="1">
      <c r="A232" s="69">
        <v>229</v>
      </c>
      <c r="B232" s="187" t="str">
        <f>CONCATENATE(H232,"-",J232,"-",K232)</f>
        <v>100M.ENG-2-6</v>
      </c>
      <c r="C232" s="189"/>
      <c r="D232" s="498">
        <v>476</v>
      </c>
      <c r="E232" s="499">
        <v>2001</v>
      </c>
      <c r="F232" s="500" t="s">
        <v>701</v>
      </c>
      <c r="G232" s="498" t="s">
        <v>698</v>
      </c>
      <c r="H232" s="192" t="s">
        <v>348</v>
      </c>
      <c r="I232" s="193"/>
      <c r="J232" s="518">
        <v>2</v>
      </c>
      <c r="K232" s="519">
        <v>6</v>
      </c>
      <c r="L232" s="519">
        <v>13</v>
      </c>
    </row>
    <row r="233" spans="1:12" s="119" customFormat="1" ht="25.5" customHeight="1">
      <c r="A233" s="69">
        <v>230</v>
      </c>
      <c r="B233" s="187" t="str">
        <f>CONCATENATE(H233,"-",L233)</f>
        <v>UZUN-13</v>
      </c>
      <c r="C233" s="189"/>
      <c r="D233" s="498">
        <v>478</v>
      </c>
      <c r="E233" s="499">
        <v>2000</v>
      </c>
      <c r="F233" s="500" t="s">
        <v>697</v>
      </c>
      <c r="G233" s="498" t="s">
        <v>698</v>
      </c>
      <c r="H233" s="192" t="s">
        <v>46</v>
      </c>
      <c r="I233" s="193"/>
      <c r="J233" s="518">
        <v>2</v>
      </c>
      <c r="K233" s="519">
        <v>6</v>
      </c>
      <c r="L233" s="519">
        <v>13</v>
      </c>
    </row>
    <row r="234" spans="1:12" s="119" customFormat="1" ht="25.5" customHeight="1">
      <c r="A234" s="69">
        <v>231</v>
      </c>
      <c r="B234" s="187" t="str">
        <f>CONCATENATE(H234,"-",L234)</f>
        <v>YÜKSEK-13</v>
      </c>
      <c r="C234" s="189"/>
      <c r="D234" s="498">
        <v>476</v>
      </c>
      <c r="E234" s="499">
        <v>2001</v>
      </c>
      <c r="F234" s="498" t="s">
        <v>701</v>
      </c>
      <c r="G234" s="498" t="s">
        <v>698</v>
      </c>
      <c r="H234" s="192" t="s">
        <v>47</v>
      </c>
      <c r="I234" s="193"/>
      <c r="J234" s="518">
        <v>2</v>
      </c>
      <c r="K234" s="519">
        <v>6</v>
      </c>
      <c r="L234" s="519">
        <v>13</v>
      </c>
    </row>
    <row r="235" spans="1:12" s="119" customFormat="1" ht="25.5" customHeight="1">
      <c r="A235" s="69">
        <v>232</v>
      </c>
      <c r="B235" s="187" t="str">
        <f>CONCATENATE(H235,"-",L235)</f>
        <v>GÜLLE-13</v>
      </c>
      <c r="C235" s="189"/>
      <c r="D235" s="498">
        <v>479</v>
      </c>
      <c r="E235" s="499">
        <v>2000</v>
      </c>
      <c r="F235" s="500" t="s">
        <v>702</v>
      </c>
      <c r="G235" s="498" t="s">
        <v>698</v>
      </c>
      <c r="H235" s="192" t="s">
        <v>351</v>
      </c>
      <c r="I235" s="193"/>
      <c r="J235" s="518">
        <v>2</v>
      </c>
      <c r="K235" s="519">
        <v>6</v>
      </c>
      <c r="L235" s="519">
        <v>13</v>
      </c>
    </row>
    <row r="236" spans="1:12" s="119" customFormat="1" ht="25.5" customHeight="1">
      <c r="A236" s="69">
        <v>233</v>
      </c>
      <c r="B236" s="187" t="str">
        <f>CONCATENATE(H236,"-",L236)</f>
        <v>DİSK-13</v>
      </c>
      <c r="C236" s="189"/>
      <c r="D236" s="498">
        <v>475</v>
      </c>
      <c r="E236" s="499">
        <v>2000</v>
      </c>
      <c r="F236" s="500" t="s">
        <v>703</v>
      </c>
      <c r="G236" s="498" t="s">
        <v>698</v>
      </c>
      <c r="H236" s="192" t="s">
        <v>386</v>
      </c>
      <c r="I236" s="193"/>
      <c r="J236" s="518">
        <v>2</v>
      </c>
      <c r="K236" s="519">
        <v>6</v>
      </c>
      <c r="L236" s="519">
        <v>13</v>
      </c>
    </row>
    <row r="237" spans="1:12" s="119" customFormat="1" ht="25.5" customHeight="1">
      <c r="A237" s="69">
        <v>234</v>
      </c>
      <c r="B237" s="187" t="str">
        <f>CONCATENATE(H237,"-",L237)</f>
        <v>CİRİT-13</v>
      </c>
      <c r="C237" s="189"/>
      <c r="D237" s="498">
        <v>475</v>
      </c>
      <c r="E237" s="499">
        <v>2000</v>
      </c>
      <c r="F237" s="500" t="s">
        <v>703</v>
      </c>
      <c r="G237" s="498" t="s">
        <v>698</v>
      </c>
      <c r="H237" s="192" t="s">
        <v>387</v>
      </c>
      <c r="I237" s="193"/>
      <c r="J237" s="518">
        <v>2</v>
      </c>
      <c r="K237" s="519">
        <v>6</v>
      </c>
      <c r="L237" s="519">
        <v>13</v>
      </c>
    </row>
    <row r="238" spans="1:12" s="119" customFormat="1" ht="25.5" customHeight="1">
      <c r="A238" s="69">
        <v>235</v>
      </c>
      <c r="B238" s="187" t="str">
        <f t="shared" ref="B238:B248" si="14">CONCATENATE(H238,"-",J238,"-",K238)</f>
        <v>4X100M-2-6</v>
      </c>
      <c r="C238" s="189"/>
      <c r="D238" s="498">
        <v>476</v>
      </c>
      <c r="E238" s="498">
        <v>2001</v>
      </c>
      <c r="F238" s="498" t="s">
        <v>701</v>
      </c>
      <c r="G238" s="498" t="s">
        <v>698</v>
      </c>
      <c r="H238" s="192" t="s">
        <v>143</v>
      </c>
      <c r="I238" s="193"/>
      <c r="J238" s="518">
        <v>2</v>
      </c>
      <c r="K238" s="519">
        <v>6</v>
      </c>
      <c r="L238" s="519">
        <v>13</v>
      </c>
    </row>
    <row r="239" spans="1:12" s="119" customFormat="1" ht="25.5" customHeight="1">
      <c r="A239" s="69">
        <v>236</v>
      </c>
      <c r="B239" s="187" t="str">
        <f t="shared" si="14"/>
        <v>4X100M-2-6</v>
      </c>
      <c r="C239" s="189"/>
      <c r="D239" s="498">
        <v>477</v>
      </c>
      <c r="E239" s="498">
        <v>2000</v>
      </c>
      <c r="F239" s="498" t="s">
        <v>699</v>
      </c>
      <c r="G239" s="498" t="s">
        <v>698</v>
      </c>
      <c r="H239" s="192" t="s">
        <v>143</v>
      </c>
      <c r="I239" s="193"/>
      <c r="J239" s="518">
        <v>2</v>
      </c>
      <c r="K239" s="519">
        <v>6</v>
      </c>
      <c r="L239" s="519">
        <v>13</v>
      </c>
    </row>
    <row r="240" spans="1:12" s="119" customFormat="1" ht="25.5" customHeight="1">
      <c r="A240" s="69">
        <v>237</v>
      </c>
      <c r="B240" s="187" t="str">
        <f t="shared" si="14"/>
        <v>4X100M-2-6</v>
      </c>
      <c r="C240" s="189"/>
      <c r="D240" s="498">
        <v>480</v>
      </c>
      <c r="E240" s="498">
        <v>2001</v>
      </c>
      <c r="F240" s="498" t="s">
        <v>704</v>
      </c>
      <c r="G240" s="498" t="s">
        <v>698</v>
      </c>
      <c r="H240" s="192" t="s">
        <v>143</v>
      </c>
      <c r="I240" s="193"/>
      <c r="J240" s="518">
        <v>2</v>
      </c>
      <c r="K240" s="519">
        <v>6</v>
      </c>
      <c r="L240" s="519">
        <v>13</v>
      </c>
    </row>
    <row r="241" spans="1:12" s="119" customFormat="1" ht="25.5" customHeight="1">
      <c r="A241" s="69">
        <v>238</v>
      </c>
      <c r="B241" s="187" t="str">
        <f t="shared" si="14"/>
        <v>4X100M-2-6</v>
      </c>
      <c r="C241" s="189"/>
      <c r="D241" s="498">
        <v>478</v>
      </c>
      <c r="E241" s="498">
        <v>2000</v>
      </c>
      <c r="F241" s="498" t="s">
        <v>697</v>
      </c>
      <c r="G241" s="498" t="s">
        <v>698</v>
      </c>
      <c r="H241" s="192" t="s">
        <v>143</v>
      </c>
      <c r="I241" s="193"/>
      <c r="J241" s="518">
        <v>2</v>
      </c>
      <c r="K241" s="519">
        <v>6</v>
      </c>
      <c r="L241" s="519">
        <v>13</v>
      </c>
    </row>
    <row r="242" spans="1:12" s="119" customFormat="1" ht="25.5" customHeight="1">
      <c r="A242" s="69">
        <v>239</v>
      </c>
      <c r="B242" s="187" t="str">
        <f t="shared" si="14"/>
        <v>4X100M--</v>
      </c>
      <c r="C242" s="189"/>
      <c r="D242" s="189"/>
      <c r="E242" s="190"/>
      <c r="F242" s="191"/>
      <c r="G242" s="196"/>
      <c r="H242" s="192" t="s">
        <v>143</v>
      </c>
      <c r="I242" s="193"/>
      <c r="J242" s="194"/>
      <c r="K242" s="194"/>
      <c r="L242" s="195"/>
    </row>
    <row r="243" spans="1:12" s="119" customFormat="1" ht="25.5" customHeight="1">
      <c r="A243" s="69">
        <v>240</v>
      </c>
      <c r="B243" s="187" t="str">
        <f t="shared" si="14"/>
        <v>4X100M--</v>
      </c>
      <c r="C243" s="189"/>
      <c r="D243" s="189"/>
      <c r="E243" s="190"/>
      <c r="F243" s="191"/>
      <c r="G243" s="196"/>
      <c r="H243" s="192" t="s">
        <v>143</v>
      </c>
      <c r="I243" s="193"/>
      <c r="J243" s="194"/>
      <c r="K243" s="194"/>
      <c r="L243" s="195"/>
    </row>
    <row r="244" spans="1:12" s="119" customFormat="1" ht="25.5" customHeight="1">
      <c r="A244" s="69">
        <v>241</v>
      </c>
      <c r="B244" s="221" t="str">
        <f t="shared" si="14"/>
        <v>100M-1-7</v>
      </c>
      <c r="C244" s="222"/>
      <c r="D244" s="498">
        <v>487</v>
      </c>
      <c r="E244" s="501">
        <v>36557</v>
      </c>
      <c r="F244" s="500" t="s">
        <v>705</v>
      </c>
      <c r="G244" s="498" t="s">
        <v>706</v>
      </c>
      <c r="H244" s="226" t="s">
        <v>142</v>
      </c>
      <c r="I244" s="227"/>
      <c r="J244" s="518">
        <v>1</v>
      </c>
      <c r="K244" s="519">
        <v>7</v>
      </c>
      <c r="L244" s="519">
        <v>3</v>
      </c>
    </row>
    <row r="245" spans="1:12" s="119" customFormat="1" ht="25.5" customHeight="1">
      <c r="A245" s="69">
        <v>242</v>
      </c>
      <c r="B245" s="221" t="str">
        <f t="shared" si="14"/>
        <v>300M-1-7</v>
      </c>
      <c r="C245" s="222"/>
      <c r="D245" s="498">
        <v>488</v>
      </c>
      <c r="E245" s="502">
        <v>36564</v>
      </c>
      <c r="F245" s="503" t="s">
        <v>707</v>
      </c>
      <c r="G245" s="498" t="s">
        <v>706</v>
      </c>
      <c r="H245" s="226" t="s">
        <v>385</v>
      </c>
      <c r="I245" s="227"/>
      <c r="J245" s="518">
        <v>1</v>
      </c>
      <c r="K245" s="519">
        <v>7</v>
      </c>
      <c r="L245" s="519">
        <v>3</v>
      </c>
    </row>
    <row r="246" spans="1:12" s="119" customFormat="1" ht="25.5" customHeight="1">
      <c r="A246" s="69">
        <v>243</v>
      </c>
      <c r="B246" s="221" t="str">
        <f t="shared" si="14"/>
        <v>800M-1-7</v>
      </c>
      <c r="C246" s="222"/>
      <c r="D246" s="498">
        <v>486</v>
      </c>
      <c r="E246" s="501">
        <v>36636</v>
      </c>
      <c r="F246" s="500" t="s">
        <v>708</v>
      </c>
      <c r="G246" s="498" t="s">
        <v>706</v>
      </c>
      <c r="H246" s="226" t="s">
        <v>132</v>
      </c>
      <c r="I246" s="227"/>
      <c r="J246" s="518">
        <v>1</v>
      </c>
      <c r="K246" s="519">
        <v>7</v>
      </c>
      <c r="L246" s="519">
        <v>3</v>
      </c>
    </row>
    <row r="247" spans="1:12" s="119" customFormat="1" ht="25.5" customHeight="1">
      <c r="A247" s="69">
        <v>244</v>
      </c>
      <c r="B247" s="221" t="str">
        <f t="shared" si="14"/>
        <v>1500M-1-7</v>
      </c>
      <c r="C247" s="222"/>
      <c r="D247" s="498">
        <v>486</v>
      </c>
      <c r="E247" s="501">
        <v>36636</v>
      </c>
      <c r="F247" s="500" t="s">
        <v>708</v>
      </c>
      <c r="G247" s="498" t="s">
        <v>706</v>
      </c>
      <c r="H247" s="226" t="s">
        <v>349</v>
      </c>
      <c r="I247" s="227"/>
      <c r="J247" s="518">
        <v>1</v>
      </c>
      <c r="K247" s="519">
        <v>7</v>
      </c>
      <c r="L247" s="519">
        <v>3</v>
      </c>
    </row>
    <row r="248" spans="1:12" s="119" customFormat="1" ht="25.5" customHeight="1">
      <c r="A248" s="69">
        <v>245</v>
      </c>
      <c r="B248" s="221" t="str">
        <f t="shared" si="14"/>
        <v>100M.ENG-1-7</v>
      </c>
      <c r="C248" s="222"/>
      <c r="D248" s="498">
        <v>482</v>
      </c>
      <c r="E248" s="499">
        <v>2082000</v>
      </c>
      <c r="F248" s="500" t="s">
        <v>709</v>
      </c>
      <c r="G248" s="498" t="s">
        <v>706</v>
      </c>
      <c r="H248" s="226" t="s">
        <v>348</v>
      </c>
      <c r="I248" s="227"/>
      <c r="J248" s="518">
        <v>1</v>
      </c>
      <c r="K248" s="519">
        <v>7</v>
      </c>
      <c r="L248" s="519">
        <v>3</v>
      </c>
    </row>
    <row r="249" spans="1:12" s="119" customFormat="1" ht="25.5" customHeight="1">
      <c r="A249" s="69">
        <v>246</v>
      </c>
      <c r="B249" s="221" t="str">
        <f>CONCATENATE(H249,"-",L249)</f>
        <v>UZUN-3</v>
      </c>
      <c r="C249" s="222"/>
      <c r="D249" s="498">
        <v>487</v>
      </c>
      <c r="E249" s="501">
        <v>36557</v>
      </c>
      <c r="F249" s="500" t="s">
        <v>705</v>
      </c>
      <c r="G249" s="498" t="s">
        <v>706</v>
      </c>
      <c r="H249" s="226" t="s">
        <v>46</v>
      </c>
      <c r="I249" s="227"/>
      <c r="J249" s="518">
        <v>1</v>
      </c>
      <c r="K249" s="519">
        <v>7</v>
      </c>
      <c r="L249" s="519">
        <v>3</v>
      </c>
    </row>
    <row r="250" spans="1:12" s="119" customFormat="1" ht="25.5" customHeight="1">
      <c r="A250" s="69">
        <v>247</v>
      </c>
      <c r="B250" s="221" t="str">
        <f>CONCATENATE(H250,"-",L250)</f>
        <v>YÜKSEK-3</v>
      </c>
      <c r="C250" s="222"/>
      <c r="D250" s="498">
        <v>483</v>
      </c>
      <c r="E250" s="501">
        <v>36826</v>
      </c>
      <c r="F250" s="500" t="s">
        <v>710</v>
      </c>
      <c r="G250" s="498" t="s">
        <v>706</v>
      </c>
      <c r="H250" s="226" t="s">
        <v>47</v>
      </c>
      <c r="I250" s="227"/>
      <c r="J250" s="518">
        <v>1</v>
      </c>
      <c r="K250" s="519">
        <v>7</v>
      </c>
      <c r="L250" s="519">
        <v>3</v>
      </c>
    </row>
    <row r="251" spans="1:12" s="119" customFormat="1" ht="25.5" customHeight="1">
      <c r="A251" s="69">
        <v>248</v>
      </c>
      <c r="B251" s="221" t="str">
        <f>CONCATENATE(H251,"-",L251)</f>
        <v>GÜLLE-3</v>
      </c>
      <c r="C251" s="222"/>
      <c r="D251" s="498">
        <v>484</v>
      </c>
      <c r="E251" s="499">
        <v>1052000</v>
      </c>
      <c r="F251" s="500" t="s">
        <v>711</v>
      </c>
      <c r="G251" s="498" t="s">
        <v>706</v>
      </c>
      <c r="H251" s="226" t="s">
        <v>351</v>
      </c>
      <c r="I251" s="227"/>
      <c r="J251" s="518">
        <v>1</v>
      </c>
      <c r="K251" s="519">
        <v>7</v>
      </c>
      <c r="L251" s="519">
        <v>3</v>
      </c>
    </row>
    <row r="252" spans="1:12" s="119" customFormat="1" ht="25.5" customHeight="1">
      <c r="A252" s="69">
        <v>249</v>
      </c>
      <c r="B252" s="221" t="str">
        <f>CONCATENATE(H252,"-",L252)</f>
        <v>DİSK-3</v>
      </c>
      <c r="C252" s="222"/>
      <c r="D252" s="498">
        <v>483</v>
      </c>
      <c r="E252" s="501">
        <v>36826</v>
      </c>
      <c r="F252" s="500" t="s">
        <v>710</v>
      </c>
      <c r="G252" s="498" t="s">
        <v>706</v>
      </c>
      <c r="H252" s="226" t="s">
        <v>386</v>
      </c>
      <c r="I252" s="227"/>
      <c r="J252" s="518">
        <v>1</v>
      </c>
      <c r="K252" s="519">
        <v>7</v>
      </c>
      <c r="L252" s="519">
        <v>3</v>
      </c>
    </row>
    <row r="253" spans="1:12" s="119" customFormat="1" ht="25.5" customHeight="1">
      <c r="A253" s="69">
        <v>250</v>
      </c>
      <c r="B253" s="221" t="str">
        <f>CONCATENATE(H253,"-",L253)</f>
        <v>CİRİT-3</v>
      </c>
      <c r="C253" s="222"/>
      <c r="D253" s="498">
        <v>485</v>
      </c>
      <c r="E253" s="504">
        <v>36751</v>
      </c>
      <c r="F253" s="500" t="s">
        <v>712</v>
      </c>
      <c r="G253" s="498" t="s">
        <v>706</v>
      </c>
      <c r="H253" s="226" t="s">
        <v>387</v>
      </c>
      <c r="I253" s="227"/>
      <c r="J253" s="518">
        <v>1</v>
      </c>
      <c r="K253" s="519">
        <v>7</v>
      </c>
      <c r="L253" s="519">
        <v>3</v>
      </c>
    </row>
    <row r="254" spans="1:12" s="119" customFormat="1" ht="25.5" customHeight="1">
      <c r="A254" s="69">
        <v>251</v>
      </c>
      <c r="B254" s="221" t="str">
        <f t="shared" ref="B254:B259" si="15">CONCATENATE(H254,"-",J254,"-",K254)</f>
        <v>4X100M-1-7</v>
      </c>
      <c r="C254" s="222"/>
      <c r="D254" s="498">
        <v>488</v>
      </c>
      <c r="E254" s="502">
        <v>36564</v>
      </c>
      <c r="F254" s="503" t="s">
        <v>707</v>
      </c>
      <c r="G254" s="498" t="s">
        <v>706</v>
      </c>
      <c r="H254" s="226" t="s">
        <v>143</v>
      </c>
      <c r="I254" s="227"/>
      <c r="J254" s="518">
        <v>1</v>
      </c>
      <c r="K254" s="519">
        <v>7</v>
      </c>
      <c r="L254" s="519">
        <v>3</v>
      </c>
    </row>
    <row r="255" spans="1:12" s="119" customFormat="1" ht="25.5" customHeight="1">
      <c r="A255" s="69">
        <v>252</v>
      </c>
      <c r="B255" s="221" t="str">
        <f t="shared" si="15"/>
        <v>4X100M-1-7</v>
      </c>
      <c r="C255" s="222"/>
      <c r="D255" s="498">
        <v>483</v>
      </c>
      <c r="E255" s="501">
        <v>36826</v>
      </c>
      <c r="F255" s="500" t="s">
        <v>710</v>
      </c>
      <c r="G255" s="498" t="s">
        <v>706</v>
      </c>
      <c r="H255" s="226" t="s">
        <v>143</v>
      </c>
      <c r="I255" s="227"/>
      <c r="J255" s="518">
        <v>1</v>
      </c>
      <c r="K255" s="519">
        <v>7</v>
      </c>
      <c r="L255" s="519">
        <v>3</v>
      </c>
    </row>
    <row r="256" spans="1:12" s="119" customFormat="1" ht="25.5" customHeight="1">
      <c r="A256" s="69">
        <v>253</v>
      </c>
      <c r="B256" s="221" t="str">
        <f t="shared" si="15"/>
        <v>4X100M-1-7</v>
      </c>
      <c r="C256" s="222"/>
      <c r="D256" s="498">
        <v>482</v>
      </c>
      <c r="E256" s="499">
        <v>2082000</v>
      </c>
      <c r="F256" s="500" t="s">
        <v>709</v>
      </c>
      <c r="G256" s="498" t="s">
        <v>706</v>
      </c>
      <c r="H256" s="226" t="s">
        <v>143</v>
      </c>
      <c r="I256" s="227"/>
      <c r="J256" s="518">
        <v>1</v>
      </c>
      <c r="K256" s="519">
        <v>7</v>
      </c>
      <c r="L256" s="519">
        <v>3</v>
      </c>
    </row>
    <row r="257" spans="1:12" s="119" customFormat="1" ht="25.5" customHeight="1">
      <c r="A257" s="69">
        <v>254</v>
      </c>
      <c r="B257" s="221" t="str">
        <f t="shared" si="15"/>
        <v>4X100M-1-7</v>
      </c>
      <c r="C257" s="222"/>
      <c r="D257" s="498">
        <v>487</v>
      </c>
      <c r="E257" s="501">
        <v>36557</v>
      </c>
      <c r="F257" s="500" t="s">
        <v>705</v>
      </c>
      <c r="G257" s="498" t="s">
        <v>706</v>
      </c>
      <c r="H257" s="226" t="s">
        <v>143</v>
      </c>
      <c r="I257" s="227"/>
      <c r="J257" s="518">
        <v>1</v>
      </c>
      <c r="K257" s="519">
        <v>7</v>
      </c>
      <c r="L257" s="519">
        <v>3</v>
      </c>
    </row>
    <row r="258" spans="1:12" s="119" customFormat="1" ht="25.5" customHeight="1">
      <c r="A258" s="69">
        <v>255</v>
      </c>
      <c r="B258" s="221" t="str">
        <f t="shared" si="15"/>
        <v>4X100M--</v>
      </c>
      <c r="C258" s="222"/>
      <c r="D258" s="222"/>
      <c r="E258" s="223"/>
      <c r="F258" s="224"/>
      <c r="G258" s="225"/>
      <c r="H258" s="226" t="s">
        <v>143</v>
      </c>
      <c r="I258" s="227"/>
      <c r="J258" s="228"/>
      <c r="K258" s="228"/>
      <c r="L258" s="229"/>
    </row>
    <row r="259" spans="1:12" s="119" customFormat="1" ht="25.5" customHeight="1">
      <c r="A259" s="69">
        <v>256</v>
      </c>
      <c r="B259" s="221" t="str">
        <f t="shared" si="15"/>
        <v>4X100M--</v>
      </c>
      <c r="C259" s="222"/>
      <c r="D259" s="222"/>
      <c r="E259" s="223"/>
      <c r="F259" s="224"/>
      <c r="G259" s="225"/>
      <c r="H259" s="226" t="s">
        <v>143</v>
      </c>
      <c r="I259" s="227"/>
      <c r="J259" s="228"/>
      <c r="K259" s="228"/>
      <c r="L259" s="229"/>
    </row>
    <row r="260" spans="1:12" s="119" customFormat="1" ht="25.5" customHeight="1">
      <c r="A260" s="69">
        <v>257</v>
      </c>
      <c r="B260" s="187" t="str">
        <f>CONCATENATE(H260,"-",J260,"-",K260)</f>
        <v>100M--</v>
      </c>
      <c r="C260" s="189"/>
      <c r="D260" s="189"/>
      <c r="E260" s="190"/>
      <c r="F260" s="191"/>
      <c r="G260" s="196"/>
      <c r="H260" s="192" t="s">
        <v>142</v>
      </c>
      <c r="I260" s="193"/>
      <c r="J260" s="194"/>
      <c r="K260" s="194"/>
      <c r="L260" s="195"/>
    </row>
    <row r="261" spans="1:12" s="119" customFormat="1" ht="25.5" customHeight="1">
      <c r="A261" s="69">
        <v>258</v>
      </c>
      <c r="B261" s="187" t="str">
        <f>CONCATENATE(H261,"-",J261,"-",K261)</f>
        <v>300M--</v>
      </c>
      <c r="C261" s="189"/>
      <c r="D261" s="189"/>
      <c r="E261" s="190"/>
      <c r="F261" s="191"/>
      <c r="G261" s="196"/>
      <c r="H261" s="192" t="s">
        <v>385</v>
      </c>
      <c r="I261" s="193"/>
      <c r="J261" s="194"/>
      <c r="K261" s="194"/>
      <c r="L261" s="195"/>
    </row>
    <row r="262" spans="1:12" s="119" customFormat="1" ht="25.5" customHeight="1">
      <c r="A262" s="69">
        <v>259</v>
      </c>
      <c r="B262" s="187" t="str">
        <f>CONCATENATE(H262,"-",J262,"-",K262)</f>
        <v>800M--</v>
      </c>
      <c r="C262" s="189"/>
      <c r="D262" s="189"/>
      <c r="E262" s="190"/>
      <c r="F262" s="191"/>
      <c r="G262" s="196"/>
      <c r="H262" s="192" t="s">
        <v>132</v>
      </c>
      <c r="I262" s="193"/>
      <c r="J262" s="194"/>
      <c r="K262" s="194"/>
      <c r="L262" s="195"/>
    </row>
    <row r="263" spans="1:12" s="119" customFormat="1" ht="25.5" customHeight="1">
      <c r="A263" s="69">
        <v>260</v>
      </c>
      <c r="B263" s="187" t="str">
        <f>CONCATENATE(H263,"-",J263,"-",K263)</f>
        <v>1500M--</v>
      </c>
      <c r="C263" s="189"/>
      <c r="D263" s="189"/>
      <c r="E263" s="190"/>
      <c r="F263" s="191"/>
      <c r="G263" s="196"/>
      <c r="H263" s="192" t="s">
        <v>349</v>
      </c>
      <c r="I263" s="193"/>
      <c r="J263" s="194"/>
      <c r="K263" s="194"/>
      <c r="L263" s="195"/>
    </row>
    <row r="264" spans="1:12" s="119" customFormat="1" ht="25.5" customHeight="1">
      <c r="A264" s="69">
        <v>261</v>
      </c>
      <c r="B264" s="187" t="str">
        <f>CONCATENATE(H264,"-",J264,"-",K264)</f>
        <v>100M.ENG--</v>
      </c>
      <c r="C264" s="189"/>
      <c r="D264" s="189"/>
      <c r="E264" s="190"/>
      <c r="F264" s="191"/>
      <c r="G264" s="196"/>
      <c r="H264" s="192" t="s">
        <v>348</v>
      </c>
      <c r="I264" s="193"/>
      <c r="J264" s="194"/>
      <c r="K264" s="194"/>
      <c r="L264" s="195"/>
    </row>
    <row r="265" spans="1:12" s="119" customFormat="1" ht="25.5" customHeight="1">
      <c r="A265" s="69">
        <v>262</v>
      </c>
      <c r="B265" s="187" t="str">
        <f>CONCATENATE(H265,"-",L265)</f>
        <v>UZUN-</v>
      </c>
      <c r="C265" s="189"/>
      <c r="D265" s="189"/>
      <c r="E265" s="190"/>
      <c r="F265" s="191"/>
      <c r="G265" s="196"/>
      <c r="H265" s="192" t="s">
        <v>46</v>
      </c>
      <c r="I265" s="193"/>
      <c r="J265" s="194"/>
      <c r="K265" s="194"/>
      <c r="L265" s="195"/>
    </row>
    <row r="266" spans="1:12" s="119" customFormat="1" ht="25.5" customHeight="1">
      <c r="A266" s="69">
        <v>263</v>
      </c>
      <c r="B266" s="187" t="str">
        <f>CONCATENATE(H266,"-",L266)</f>
        <v>YÜKSEK-</v>
      </c>
      <c r="C266" s="189"/>
      <c r="D266" s="189"/>
      <c r="E266" s="190"/>
      <c r="F266" s="191"/>
      <c r="G266" s="196"/>
      <c r="H266" s="192" t="s">
        <v>47</v>
      </c>
      <c r="I266" s="193"/>
      <c r="J266" s="194"/>
      <c r="K266" s="194"/>
      <c r="L266" s="195"/>
    </row>
    <row r="267" spans="1:12" s="119" customFormat="1" ht="25.5" customHeight="1">
      <c r="A267" s="69">
        <v>264</v>
      </c>
      <c r="B267" s="187" t="str">
        <f>CONCATENATE(H267,"-",L267)</f>
        <v>GÜLLE-</v>
      </c>
      <c r="C267" s="189"/>
      <c r="D267" s="189"/>
      <c r="E267" s="190"/>
      <c r="F267" s="191"/>
      <c r="G267" s="196"/>
      <c r="H267" s="192" t="s">
        <v>351</v>
      </c>
      <c r="I267" s="193"/>
      <c r="J267" s="194"/>
      <c r="K267" s="194"/>
      <c r="L267" s="195"/>
    </row>
    <row r="268" spans="1:12" s="119" customFormat="1" ht="25.5" customHeight="1">
      <c r="A268" s="69">
        <v>265</v>
      </c>
      <c r="B268" s="187" t="str">
        <f>CONCATENATE(H268,"-",L268)</f>
        <v>DİSK-</v>
      </c>
      <c r="C268" s="189"/>
      <c r="D268" s="189"/>
      <c r="E268" s="190"/>
      <c r="F268" s="191"/>
      <c r="G268" s="196"/>
      <c r="H268" s="192" t="s">
        <v>386</v>
      </c>
      <c r="I268" s="193"/>
      <c r="J268" s="194"/>
      <c r="K268" s="194"/>
      <c r="L268" s="195"/>
    </row>
    <row r="269" spans="1:12" s="119" customFormat="1" ht="25.5" customHeight="1">
      <c r="A269" s="69">
        <v>266</v>
      </c>
      <c r="B269" s="187" t="str">
        <f>CONCATENATE(H269,"-",L269)</f>
        <v>CİRİT-</v>
      </c>
      <c r="C269" s="189"/>
      <c r="D269" s="189"/>
      <c r="E269" s="190"/>
      <c r="F269" s="191"/>
      <c r="G269" s="196"/>
      <c r="H269" s="192" t="s">
        <v>387</v>
      </c>
      <c r="I269" s="193"/>
      <c r="J269" s="194"/>
      <c r="K269" s="194"/>
      <c r="L269" s="195"/>
    </row>
    <row r="270" spans="1:12" s="119" customFormat="1" ht="25.5" customHeight="1">
      <c r="A270" s="69">
        <v>267</v>
      </c>
      <c r="B270" s="187" t="str">
        <f t="shared" ref="B270:B280" si="16">CONCATENATE(H270,"-",J270,"-",K270)</f>
        <v>4X100M--</v>
      </c>
      <c r="C270" s="189"/>
      <c r="D270" s="189"/>
      <c r="E270" s="190"/>
      <c r="F270" s="191"/>
      <c r="G270" s="196"/>
      <c r="H270" s="192" t="s">
        <v>143</v>
      </c>
      <c r="I270" s="193"/>
      <c r="J270" s="194"/>
      <c r="K270" s="194"/>
      <c r="L270" s="195"/>
    </row>
    <row r="271" spans="1:12" s="119" customFormat="1" ht="25.5" customHeight="1">
      <c r="A271" s="69">
        <v>268</v>
      </c>
      <c r="B271" s="187" t="str">
        <f t="shared" si="16"/>
        <v>4X100M--</v>
      </c>
      <c r="C271" s="189"/>
      <c r="D271" s="189"/>
      <c r="E271" s="190"/>
      <c r="F271" s="191"/>
      <c r="G271" s="196"/>
      <c r="H271" s="192" t="s">
        <v>143</v>
      </c>
      <c r="I271" s="193"/>
      <c r="J271" s="194"/>
      <c r="K271" s="194"/>
      <c r="L271" s="195"/>
    </row>
    <row r="272" spans="1:12" s="119" customFormat="1" ht="25.5" customHeight="1">
      <c r="A272" s="69">
        <v>269</v>
      </c>
      <c r="B272" s="187" t="str">
        <f t="shared" si="16"/>
        <v>4X100M--</v>
      </c>
      <c r="C272" s="189"/>
      <c r="D272" s="189"/>
      <c r="E272" s="190"/>
      <c r="F272" s="191"/>
      <c r="G272" s="196"/>
      <c r="H272" s="192" t="s">
        <v>143</v>
      </c>
      <c r="I272" s="193"/>
      <c r="J272" s="194"/>
      <c r="K272" s="194"/>
      <c r="L272" s="195"/>
    </row>
    <row r="273" spans="1:12" s="119" customFormat="1" ht="25.5" customHeight="1">
      <c r="A273" s="69">
        <v>270</v>
      </c>
      <c r="B273" s="187" t="str">
        <f t="shared" si="16"/>
        <v>4X100M--</v>
      </c>
      <c r="C273" s="189"/>
      <c r="D273" s="189"/>
      <c r="E273" s="190"/>
      <c r="F273" s="191"/>
      <c r="G273" s="196"/>
      <c r="H273" s="192" t="s">
        <v>143</v>
      </c>
      <c r="I273" s="193"/>
      <c r="J273" s="194"/>
      <c r="K273" s="194"/>
      <c r="L273" s="195"/>
    </row>
    <row r="274" spans="1:12" s="119" customFormat="1" ht="25.5" customHeight="1">
      <c r="A274" s="69">
        <v>271</v>
      </c>
      <c r="B274" s="187" t="str">
        <f t="shared" si="16"/>
        <v>4X100M--</v>
      </c>
      <c r="C274" s="189"/>
      <c r="D274" s="189"/>
      <c r="E274" s="190"/>
      <c r="F274" s="191"/>
      <c r="G274" s="196"/>
      <c r="H274" s="192" t="s">
        <v>143</v>
      </c>
      <c r="I274" s="193"/>
      <c r="J274" s="194"/>
      <c r="K274" s="194"/>
      <c r="L274" s="195"/>
    </row>
    <row r="275" spans="1:12" s="119" customFormat="1" ht="25.5" customHeight="1">
      <c r="A275" s="69">
        <v>272</v>
      </c>
      <c r="B275" s="187" t="str">
        <f t="shared" si="16"/>
        <v>4X100M--</v>
      </c>
      <c r="C275" s="189"/>
      <c r="D275" s="189"/>
      <c r="E275" s="190"/>
      <c r="F275" s="191"/>
      <c r="G275" s="196"/>
      <c r="H275" s="192" t="s">
        <v>143</v>
      </c>
      <c r="I275" s="193"/>
      <c r="J275" s="194"/>
      <c r="K275" s="194"/>
      <c r="L275" s="195"/>
    </row>
    <row r="276" spans="1:12" s="119" customFormat="1" ht="25.5" customHeight="1">
      <c r="A276" s="69">
        <v>273</v>
      </c>
      <c r="B276" s="221" t="str">
        <f t="shared" si="16"/>
        <v>100M--</v>
      </c>
      <c r="C276" s="222"/>
      <c r="D276" s="222"/>
      <c r="E276" s="223"/>
      <c r="F276" s="224"/>
      <c r="G276" s="225"/>
      <c r="H276" s="226" t="s">
        <v>142</v>
      </c>
      <c r="I276" s="227"/>
      <c r="J276" s="228"/>
      <c r="K276" s="228"/>
      <c r="L276" s="229"/>
    </row>
    <row r="277" spans="1:12" s="119" customFormat="1" ht="25.5" customHeight="1">
      <c r="A277" s="69">
        <v>274</v>
      </c>
      <c r="B277" s="221" t="str">
        <f t="shared" si="16"/>
        <v>300M--</v>
      </c>
      <c r="C277" s="222"/>
      <c r="D277" s="222"/>
      <c r="E277" s="223"/>
      <c r="F277" s="224"/>
      <c r="G277" s="225"/>
      <c r="H277" s="226" t="s">
        <v>385</v>
      </c>
      <c r="I277" s="227"/>
      <c r="J277" s="228"/>
      <c r="K277" s="228"/>
      <c r="L277" s="229"/>
    </row>
    <row r="278" spans="1:12" s="119" customFormat="1" ht="25.5" customHeight="1">
      <c r="A278" s="69">
        <v>275</v>
      </c>
      <c r="B278" s="221" t="str">
        <f t="shared" si="16"/>
        <v>800M--</v>
      </c>
      <c r="C278" s="222"/>
      <c r="D278" s="222"/>
      <c r="E278" s="223"/>
      <c r="F278" s="224"/>
      <c r="G278" s="225"/>
      <c r="H278" s="226" t="s">
        <v>132</v>
      </c>
      <c r="I278" s="227"/>
      <c r="J278" s="228"/>
      <c r="K278" s="228"/>
      <c r="L278" s="229"/>
    </row>
    <row r="279" spans="1:12" s="119" customFormat="1" ht="25.5" customHeight="1">
      <c r="A279" s="69">
        <v>276</v>
      </c>
      <c r="B279" s="221" t="str">
        <f t="shared" si="16"/>
        <v>1500M--</v>
      </c>
      <c r="C279" s="222"/>
      <c r="D279" s="222"/>
      <c r="E279" s="223"/>
      <c r="F279" s="224"/>
      <c r="G279" s="225"/>
      <c r="H279" s="226" t="s">
        <v>349</v>
      </c>
      <c r="I279" s="227"/>
      <c r="J279" s="228"/>
      <c r="K279" s="228"/>
      <c r="L279" s="229"/>
    </row>
    <row r="280" spans="1:12" s="119" customFormat="1" ht="25.5" customHeight="1">
      <c r="A280" s="69">
        <v>277</v>
      </c>
      <c r="B280" s="221" t="str">
        <f t="shared" si="16"/>
        <v>100M.ENG--</v>
      </c>
      <c r="C280" s="222"/>
      <c r="D280" s="222"/>
      <c r="E280" s="223"/>
      <c r="F280" s="224"/>
      <c r="G280" s="225"/>
      <c r="H280" s="226" t="s">
        <v>348</v>
      </c>
      <c r="I280" s="227"/>
      <c r="J280" s="228"/>
      <c r="K280" s="228"/>
      <c r="L280" s="229"/>
    </row>
    <row r="281" spans="1:12" s="119" customFormat="1" ht="25.5" customHeight="1">
      <c r="A281" s="69">
        <v>278</v>
      </c>
      <c r="B281" s="221" t="str">
        <f>CONCATENATE(H281,"-",L281)</f>
        <v>UZUN-</v>
      </c>
      <c r="C281" s="222"/>
      <c r="D281" s="222"/>
      <c r="E281" s="223"/>
      <c r="F281" s="224"/>
      <c r="G281" s="225"/>
      <c r="H281" s="226" t="s">
        <v>46</v>
      </c>
      <c r="I281" s="227"/>
      <c r="J281" s="228"/>
      <c r="K281" s="228"/>
      <c r="L281" s="229"/>
    </row>
    <row r="282" spans="1:12" s="119" customFormat="1" ht="25.5" customHeight="1">
      <c r="A282" s="69">
        <v>279</v>
      </c>
      <c r="B282" s="221" t="str">
        <f>CONCATENATE(H282,"-",L282)</f>
        <v>YÜKSEK-</v>
      </c>
      <c r="C282" s="222"/>
      <c r="D282" s="222"/>
      <c r="E282" s="223"/>
      <c r="F282" s="224"/>
      <c r="G282" s="225"/>
      <c r="H282" s="226" t="s">
        <v>47</v>
      </c>
      <c r="I282" s="227"/>
      <c r="J282" s="228"/>
      <c r="K282" s="228"/>
      <c r="L282" s="229"/>
    </row>
    <row r="283" spans="1:12" s="119" customFormat="1" ht="25.5" customHeight="1">
      <c r="A283" s="69">
        <v>280</v>
      </c>
      <c r="B283" s="221" t="str">
        <f>CONCATENATE(H283,"-",L283)</f>
        <v>GÜLLE-</v>
      </c>
      <c r="C283" s="222"/>
      <c r="D283" s="222"/>
      <c r="E283" s="223"/>
      <c r="F283" s="224"/>
      <c r="G283" s="225"/>
      <c r="H283" s="226" t="s">
        <v>351</v>
      </c>
      <c r="I283" s="227"/>
      <c r="J283" s="228"/>
      <c r="K283" s="228"/>
      <c r="L283" s="229"/>
    </row>
    <row r="284" spans="1:12" s="119" customFormat="1" ht="25.5" customHeight="1">
      <c r="A284" s="69">
        <v>281</v>
      </c>
      <c r="B284" s="221" t="str">
        <f>CONCATENATE(H284,"-",L284)</f>
        <v>DİSK-</v>
      </c>
      <c r="C284" s="222"/>
      <c r="D284" s="222"/>
      <c r="E284" s="223"/>
      <c r="F284" s="224"/>
      <c r="G284" s="225"/>
      <c r="H284" s="226" t="s">
        <v>386</v>
      </c>
      <c r="I284" s="227"/>
      <c r="J284" s="228"/>
      <c r="K284" s="228"/>
      <c r="L284" s="229"/>
    </row>
    <row r="285" spans="1:12" s="119" customFormat="1" ht="25.5" customHeight="1">
      <c r="A285" s="69">
        <v>282</v>
      </c>
      <c r="B285" s="221" t="str">
        <f>CONCATENATE(H285,"-",L285)</f>
        <v>CİRİT-</v>
      </c>
      <c r="C285" s="222"/>
      <c r="D285" s="222"/>
      <c r="E285" s="223"/>
      <c r="F285" s="224"/>
      <c r="G285" s="225"/>
      <c r="H285" s="226" t="s">
        <v>387</v>
      </c>
      <c r="I285" s="227"/>
      <c r="J285" s="228"/>
      <c r="K285" s="228"/>
      <c r="L285" s="229"/>
    </row>
    <row r="286" spans="1:12" s="119" customFormat="1" ht="25.5" customHeight="1">
      <c r="A286" s="69">
        <v>283</v>
      </c>
      <c r="B286" s="221" t="str">
        <f t="shared" ref="B286:B291" si="17">CONCATENATE(H286,"-",J286,"-",K286)</f>
        <v>4X100M--</v>
      </c>
      <c r="C286" s="222"/>
      <c r="D286" s="222"/>
      <c r="E286" s="223"/>
      <c r="F286" s="224"/>
      <c r="G286" s="225"/>
      <c r="H286" s="226" t="s">
        <v>143</v>
      </c>
      <c r="I286" s="227"/>
      <c r="J286" s="228"/>
      <c r="K286" s="228"/>
      <c r="L286" s="229"/>
    </row>
    <row r="287" spans="1:12" s="119" customFormat="1" ht="25.5" customHeight="1">
      <c r="A287" s="69">
        <v>284</v>
      </c>
      <c r="B287" s="221" t="str">
        <f t="shared" si="17"/>
        <v>4X100M--</v>
      </c>
      <c r="C287" s="222"/>
      <c r="D287" s="222"/>
      <c r="E287" s="223"/>
      <c r="F287" s="224"/>
      <c r="G287" s="225"/>
      <c r="H287" s="226" t="s">
        <v>143</v>
      </c>
      <c r="I287" s="227"/>
      <c r="J287" s="228"/>
      <c r="K287" s="228"/>
      <c r="L287" s="229"/>
    </row>
    <row r="288" spans="1:12" s="119" customFormat="1" ht="25.5" customHeight="1">
      <c r="A288" s="69">
        <v>285</v>
      </c>
      <c r="B288" s="221" t="str">
        <f t="shared" si="17"/>
        <v>4X100M--</v>
      </c>
      <c r="C288" s="222"/>
      <c r="D288" s="222"/>
      <c r="E288" s="223"/>
      <c r="F288" s="224"/>
      <c r="G288" s="225"/>
      <c r="H288" s="226" t="s">
        <v>143</v>
      </c>
      <c r="I288" s="227"/>
      <c r="J288" s="228"/>
      <c r="K288" s="228"/>
      <c r="L288" s="229"/>
    </row>
    <row r="289" spans="1:12" s="119" customFormat="1" ht="25.5" customHeight="1">
      <c r="A289" s="69">
        <v>286</v>
      </c>
      <c r="B289" s="221" t="str">
        <f t="shared" si="17"/>
        <v>4X100M--</v>
      </c>
      <c r="C289" s="222"/>
      <c r="D289" s="222"/>
      <c r="E289" s="223"/>
      <c r="F289" s="224"/>
      <c r="G289" s="225"/>
      <c r="H289" s="226" t="s">
        <v>143</v>
      </c>
      <c r="I289" s="227"/>
      <c r="J289" s="228"/>
      <c r="K289" s="228"/>
      <c r="L289" s="229"/>
    </row>
    <row r="290" spans="1:12" s="119" customFormat="1" ht="25.5" customHeight="1">
      <c r="A290" s="69">
        <v>287</v>
      </c>
      <c r="B290" s="221" t="str">
        <f t="shared" si="17"/>
        <v>4X100M--</v>
      </c>
      <c r="C290" s="222"/>
      <c r="D290" s="222"/>
      <c r="E290" s="223"/>
      <c r="F290" s="224"/>
      <c r="G290" s="225"/>
      <c r="H290" s="226" t="s">
        <v>143</v>
      </c>
      <c r="I290" s="227"/>
      <c r="J290" s="228"/>
      <c r="K290" s="228"/>
      <c r="L290" s="229"/>
    </row>
    <row r="291" spans="1:12" s="119" customFormat="1" ht="25.5" customHeight="1">
      <c r="A291" s="69">
        <v>288</v>
      </c>
      <c r="B291" s="221" t="str">
        <f t="shared" si="17"/>
        <v>4X100M--</v>
      </c>
      <c r="C291" s="222"/>
      <c r="D291" s="222"/>
      <c r="E291" s="223"/>
      <c r="F291" s="224"/>
      <c r="G291" s="225"/>
      <c r="H291" s="226" t="s">
        <v>143</v>
      </c>
      <c r="I291" s="227"/>
      <c r="J291" s="228"/>
      <c r="K291" s="228"/>
      <c r="L291" s="229"/>
    </row>
    <row r="292" spans="1:12" s="119" customFormat="1" ht="25.5" customHeight="1">
      <c r="A292" s="69">
        <v>289</v>
      </c>
      <c r="B292" s="187" t="str">
        <f>CONCATENATE(H292,"-",J292,"-",K292)</f>
        <v>100M--</v>
      </c>
      <c r="C292" s="189"/>
      <c r="D292" s="189"/>
      <c r="E292" s="190"/>
      <c r="F292" s="191"/>
      <c r="G292" s="196"/>
      <c r="H292" s="192" t="s">
        <v>142</v>
      </c>
      <c r="I292" s="193"/>
      <c r="J292" s="194"/>
      <c r="K292" s="194"/>
      <c r="L292" s="195"/>
    </row>
    <row r="293" spans="1:12" s="119" customFormat="1" ht="25.5" customHeight="1">
      <c r="A293" s="69">
        <v>290</v>
      </c>
      <c r="B293" s="187" t="str">
        <f>CONCATENATE(H293,"-",J293,"-",K293)</f>
        <v>300M--</v>
      </c>
      <c r="C293" s="189"/>
      <c r="D293" s="189"/>
      <c r="E293" s="190"/>
      <c r="F293" s="191"/>
      <c r="G293" s="196"/>
      <c r="H293" s="192" t="s">
        <v>385</v>
      </c>
      <c r="I293" s="193"/>
      <c r="J293" s="194"/>
      <c r="K293" s="194"/>
      <c r="L293" s="195"/>
    </row>
    <row r="294" spans="1:12" s="119" customFormat="1" ht="25.5" customHeight="1">
      <c r="A294" s="69">
        <v>291</v>
      </c>
      <c r="B294" s="187" t="str">
        <f>CONCATENATE(H294,"-",J294,"-",K294)</f>
        <v>800M--</v>
      </c>
      <c r="C294" s="189"/>
      <c r="D294" s="189"/>
      <c r="E294" s="190"/>
      <c r="F294" s="191"/>
      <c r="G294" s="196"/>
      <c r="H294" s="192" t="s">
        <v>132</v>
      </c>
      <c r="I294" s="193"/>
      <c r="J294" s="194"/>
      <c r="K294" s="194"/>
      <c r="L294" s="195"/>
    </row>
    <row r="295" spans="1:12" s="119" customFormat="1" ht="25.5" customHeight="1">
      <c r="A295" s="69">
        <v>292</v>
      </c>
      <c r="B295" s="187" t="str">
        <f>CONCATENATE(H295,"-",J295,"-",K295)</f>
        <v>1500M--</v>
      </c>
      <c r="C295" s="189"/>
      <c r="D295" s="189"/>
      <c r="E295" s="190"/>
      <c r="F295" s="191"/>
      <c r="G295" s="196"/>
      <c r="H295" s="192" t="s">
        <v>349</v>
      </c>
      <c r="I295" s="193"/>
      <c r="J295" s="194"/>
      <c r="K295" s="194"/>
      <c r="L295" s="195"/>
    </row>
    <row r="296" spans="1:12" s="119" customFormat="1" ht="25.5" customHeight="1">
      <c r="A296" s="69">
        <v>293</v>
      </c>
      <c r="B296" s="187" t="str">
        <f>CONCATENATE(H296,"-",J296,"-",K296)</f>
        <v>100M.ENG--</v>
      </c>
      <c r="C296" s="189"/>
      <c r="D296" s="189"/>
      <c r="E296" s="190"/>
      <c r="F296" s="191"/>
      <c r="G296" s="196"/>
      <c r="H296" s="192" t="s">
        <v>348</v>
      </c>
      <c r="I296" s="193"/>
      <c r="J296" s="194"/>
      <c r="K296" s="194"/>
      <c r="L296" s="195"/>
    </row>
    <row r="297" spans="1:12" s="119" customFormat="1" ht="25.5" customHeight="1">
      <c r="A297" s="69">
        <v>294</v>
      </c>
      <c r="B297" s="187" t="str">
        <f>CONCATENATE(H297,"-",L297)</f>
        <v>UZUN-</v>
      </c>
      <c r="C297" s="189"/>
      <c r="D297" s="189"/>
      <c r="E297" s="190"/>
      <c r="F297" s="191"/>
      <c r="G297" s="196"/>
      <c r="H297" s="192" t="s">
        <v>46</v>
      </c>
      <c r="I297" s="193"/>
      <c r="J297" s="194"/>
      <c r="K297" s="194"/>
      <c r="L297" s="195"/>
    </row>
    <row r="298" spans="1:12" ht="25.5" customHeight="1">
      <c r="A298" s="69">
        <v>295</v>
      </c>
      <c r="B298" s="187" t="str">
        <f>CONCATENATE(H298,"-",L298)</f>
        <v>YÜKSEK-</v>
      </c>
      <c r="C298" s="189"/>
      <c r="D298" s="189"/>
      <c r="E298" s="190"/>
      <c r="F298" s="191"/>
      <c r="G298" s="196"/>
      <c r="H298" s="192" t="s">
        <v>47</v>
      </c>
      <c r="I298" s="193"/>
      <c r="J298" s="194"/>
      <c r="K298" s="194"/>
      <c r="L298" s="195"/>
    </row>
    <row r="299" spans="1:12" ht="25.5" customHeight="1">
      <c r="A299" s="69">
        <v>296</v>
      </c>
      <c r="B299" s="187" t="str">
        <f>CONCATENATE(H299,"-",L299)</f>
        <v>GÜLLE-</v>
      </c>
      <c r="C299" s="189"/>
      <c r="D299" s="189"/>
      <c r="E299" s="190"/>
      <c r="F299" s="191"/>
      <c r="G299" s="196"/>
      <c r="H299" s="192" t="s">
        <v>351</v>
      </c>
      <c r="I299" s="193"/>
      <c r="J299" s="194"/>
      <c r="K299" s="194"/>
      <c r="L299" s="195"/>
    </row>
    <row r="300" spans="1:12" ht="25.5" customHeight="1">
      <c r="A300" s="69">
        <v>297</v>
      </c>
      <c r="B300" s="187" t="str">
        <f>CONCATENATE(H300,"-",L300)</f>
        <v>DİSK-</v>
      </c>
      <c r="C300" s="189"/>
      <c r="D300" s="189"/>
      <c r="E300" s="190"/>
      <c r="F300" s="191"/>
      <c r="G300" s="196"/>
      <c r="H300" s="192" t="s">
        <v>386</v>
      </c>
      <c r="I300" s="193"/>
      <c r="J300" s="194"/>
      <c r="K300" s="194"/>
      <c r="L300" s="195"/>
    </row>
    <row r="301" spans="1:12" ht="25.5" customHeight="1">
      <c r="A301" s="69">
        <v>298</v>
      </c>
      <c r="B301" s="187" t="str">
        <f>CONCATENATE(H301,"-",L301)</f>
        <v>CİRİT-</v>
      </c>
      <c r="C301" s="189"/>
      <c r="D301" s="189"/>
      <c r="E301" s="190"/>
      <c r="F301" s="191"/>
      <c r="G301" s="196"/>
      <c r="H301" s="192" t="s">
        <v>387</v>
      </c>
      <c r="I301" s="193"/>
      <c r="J301" s="194"/>
      <c r="K301" s="194"/>
      <c r="L301" s="195"/>
    </row>
    <row r="302" spans="1:12" ht="25.5" customHeight="1">
      <c r="A302" s="69">
        <v>299</v>
      </c>
      <c r="B302" s="187" t="str">
        <f t="shared" ref="B302:B312" si="18">CONCATENATE(H302,"-",J302,"-",K302)</f>
        <v>4X100M--</v>
      </c>
      <c r="C302" s="189"/>
      <c r="D302" s="189"/>
      <c r="E302" s="190"/>
      <c r="F302" s="191"/>
      <c r="G302" s="196"/>
      <c r="H302" s="192" t="s">
        <v>143</v>
      </c>
      <c r="I302" s="193"/>
      <c r="J302" s="194"/>
      <c r="K302" s="194"/>
      <c r="L302" s="195"/>
    </row>
    <row r="303" spans="1:12" ht="25.5" customHeight="1">
      <c r="A303" s="69">
        <v>300</v>
      </c>
      <c r="B303" s="187" t="str">
        <f t="shared" si="18"/>
        <v>4X100M--</v>
      </c>
      <c r="C303" s="189"/>
      <c r="D303" s="189"/>
      <c r="E303" s="190"/>
      <c r="F303" s="191"/>
      <c r="G303" s="196"/>
      <c r="H303" s="192" t="s">
        <v>143</v>
      </c>
      <c r="I303" s="193"/>
      <c r="J303" s="194"/>
      <c r="K303" s="194"/>
      <c r="L303" s="195"/>
    </row>
    <row r="304" spans="1:12" ht="25.5" customHeight="1">
      <c r="A304" s="69">
        <v>301</v>
      </c>
      <c r="B304" s="187" t="str">
        <f t="shared" si="18"/>
        <v>4X100M--</v>
      </c>
      <c r="C304" s="189"/>
      <c r="D304" s="189"/>
      <c r="E304" s="190"/>
      <c r="F304" s="191"/>
      <c r="G304" s="196"/>
      <c r="H304" s="192" t="s">
        <v>143</v>
      </c>
      <c r="I304" s="193"/>
      <c r="J304" s="194"/>
      <c r="K304" s="194"/>
      <c r="L304" s="195"/>
    </row>
    <row r="305" spans="1:12" ht="25.5" customHeight="1">
      <c r="A305" s="69">
        <v>302</v>
      </c>
      <c r="B305" s="187" t="str">
        <f t="shared" si="18"/>
        <v>4X100M--</v>
      </c>
      <c r="C305" s="189"/>
      <c r="D305" s="189"/>
      <c r="E305" s="190"/>
      <c r="F305" s="191"/>
      <c r="G305" s="196"/>
      <c r="H305" s="192" t="s">
        <v>143</v>
      </c>
      <c r="I305" s="193"/>
      <c r="J305" s="194"/>
      <c r="K305" s="194"/>
      <c r="L305" s="195"/>
    </row>
    <row r="306" spans="1:12" ht="25.5" customHeight="1">
      <c r="A306" s="69">
        <v>303</v>
      </c>
      <c r="B306" s="187" t="str">
        <f t="shared" si="18"/>
        <v>4X100M--</v>
      </c>
      <c r="C306" s="189"/>
      <c r="D306" s="189"/>
      <c r="E306" s="190"/>
      <c r="F306" s="191"/>
      <c r="G306" s="196"/>
      <c r="H306" s="192" t="s">
        <v>143</v>
      </c>
      <c r="I306" s="193"/>
      <c r="J306" s="194"/>
      <c r="K306" s="194"/>
      <c r="L306" s="195"/>
    </row>
    <row r="307" spans="1:12" ht="25.5" customHeight="1">
      <c r="A307" s="69">
        <v>304</v>
      </c>
      <c r="B307" s="187" t="str">
        <f t="shared" si="18"/>
        <v>4X100M--</v>
      </c>
      <c r="C307" s="189"/>
      <c r="D307" s="189"/>
      <c r="E307" s="190"/>
      <c r="F307" s="191"/>
      <c r="G307" s="196"/>
      <c r="H307" s="192" t="s">
        <v>143</v>
      </c>
      <c r="I307" s="193"/>
      <c r="J307" s="194"/>
      <c r="K307" s="194"/>
      <c r="L307" s="195"/>
    </row>
    <row r="308" spans="1:12" ht="25.5" customHeight="1">
      <c r="A308" s="69">
        <v>305</v>
      </c>
      <c r="B308" s="221" t="str">
        <f t="shared" si="18"/>
        <v>100M--</v>
      </c>
      <c r="C308" s="222"/>
      <c r="D308" s="222"/>
      <c r="E308" s="223"/>
      <c r="F308" s="224"/>
      <c r="G308" s="225"/>
      <c r="H308" s="226" t="s">
        <v>142</v>
      </c>
      <c r="I308" s="227"/>
      <c r="J308" s="228"/>
      <c r="K308" s="228"/>
      <c r="L308" s="229"/>
    </row>
    <row r="309" spans="1:12" ht="25.5" customHeight="1">
      <c r="A309" s="69">
        <v>306</v>
      </c>
      <c r="B309" s="221" t="str">
        <f t="shared" si="18"/>
        <v>300M--</v>
      </c>
      <c r="C309" s="222"/>
      <c r="D309" s="222"/>
      <c r="E309" s="223"/>
      <c r="F309" s="224"/>
      <c r="G309" s="225"/>
      <c r="H309" s="226" t="s">
        <v>385</v>
      </c>
      <c r="I309" s="227"/>
      <c r="J309" s="228"/>
      <c r="K309" s="228"/>
      <c r="L309" s="229"/>
    </row>
    <row r="310" spans="1:12" ht="25.5" customHeight="1">
      <c r="A310" s="69">
        <v>307</v>
      </c>
      <c r="B310" s="221" t="str">
        <f t="shared" si="18"/>
        <v>800M--</v>
      </c>
      <c r="C310" s="222"/>
      <c r="D310" s="222"/>
      <c r="E310" s="223"/>
      <c r="F310" s="224"/>
      <c r="G310" s="225"/>
      <c r="H310" s="226" t="s">
        <v>132</v>
      </c>
      <c r="I310" s="227"/>
      <c r="J310" s="228"/>
      <c r="K310" s="228"/>
      <c r="L310" s="229"/>
    </row>
    <row r="311" spans="1:12" ht="25.5" customHeight="1">
      <c r="A311" s="69">
        <v>308</v>
      </c>
      <c r="B311" s="221" t="str">
        <f t="shared" si="18"/>
        <v>1500M--</v>
      </c>
      <c r="C311" s="222"/>
      <c r="D311" s="222"/>
      <c r="E311" s="223"/>
      <c r="F311" s="224"/>
      <c r="G311" s="225"/>
      <c r="H311" s="226" t="s">
        <v>349</v>
      </c>
      <c r="I311" s="227"/>
      <c r="J311" s="228"/>
      <c r="K311" s="228"/>
      <c r="L311" s="229"/>
    </row>
    <row r="312" spans="1:12" ht="25.5" customHeight="1">
      <c r="A312" s="69">
        <v>309</v>
      </c>
      <c r="B312" s="221" t="str">
        <f t="shared" si="18"/>
        <v>100M.ENG--</v>
      </c>
      <c r="C312" s="222"/>
      <c r="D312" s="222"/>
      <c r="E312" s="223"/>
      <c r="F312" s="224"/>
      <c r="G312" s="225"/>
      <c r="H312" s="226" t="s">
        <v>348</v>
      </c>
      <c r="I312" s="227"/>
      <c r="J312" s="228"/>
      <c r="K312" s="228"/>
      <c r="L312" s="229"/>
    </row>
    <row r="313" spans="1:12" ht="25.5" customHeight="1">
      <c r="A313" s="69">
        <v>310</v>
      </c>
      <c r="B313" s="221" t="str">
        <f>CONCATENATE(H313,"-",L313)</f>
        <v>UZUN-</v>
      </c>
      <c r="C313" s="222"/>
      <c r="D313" s="222"/>
      <c r="E313" s="223"/>
      <c r="F313" s="224"/>
      <c r="G313" s="225"/>
      <c r="H313" s="226" t="s">
        <v>46</v>
      </c>
      <c r="I313" s="227"/>
      <c r="J313" s="228"/>
      <c r="K313" s="228"/>
      <c r="L313" s="229"/>
    </row>
    <row r="314" spans="1:12" ht="25.5" customHeight="1">
      <c r="A314" s="69">
        <v>311</v>
      </c>
      <c r="B314" s="221" t="str">
        <f>CONCATENATE(H314,"-",L314)</f>
        <v>YÜKSEK-</v>
      </c>
      <c r="C314" s="222"/>
      <c r="D314" s="222"/>
      <c r="E314" s="223"/>
      <c r="F314" s="224"/>
      <c r="G314" s="225"/>
      <c r="H314" s="226" t="s">
        <v>47</v>
      </c>
      <c r="I314" s="227"/>
      <c r="J314" s="228"/>
      <c r="K314" s="228"/>
      <c r="L314" s="229"/>
    </row>
    <row r="315" spans="1:12" ht="25.5" customHeight="1">
      <c r="A315" s="69">
        <v>312</v>
      </c>
      <c r="B315" s="221" t="str">
        <f>CONCATENATE(H315,"-",L315)</f>
        <v>GÜLLE-</v>
      </c>
      <c r="C315" s="222"/>
      <c r="D315" s="222"/>
      <c r="E315" s="223"/>
      <c r="F315" s="224"/>
      <c r="G315" s="225"/>
      <c r="H315" s="226" t="s">
        <v>351</v>
      </c>
      <c r="I315" s="227"/>
      <c r="J315" s="228"/>
      <c r="K315" s="228"/>
      <c r="L315" s="229"/>
    </row>
    <row r="316" spans="1:12" ht="25.5" customHeight="1">
      <c r="A316" s="69">
        <v>313</v>
      </c>
      <c r="B316" s="221" t="str">
        <f>CONCATENATE(H316,"-",L316)</f>
        <v>DİSK-</v>
      </c>
      <c r="C316" s="222"/>
      <c r="D316" s="222"/>
      <c r="E316" s="223"/>
      <c r="F316" s="224"/>
      <c r="G316" s="225"/>
      <c r="H316" s="226" t="s">
        <v>386</v>
      </c>
      <c r="I316" s="227"/>
      <c r="J316" s="228"/>
      <c r="K316" s="228"/>
      <c r="L316" s="229"/>
    </row>
    <row r="317" spans="1:12" ht="25.5" customHeight="1">
      <c r="A317" s="69">
        <v>314</v>
      </c>
      <c r="B317" s="221" t="str">
        <f>CONCATENATE(H317,"-",L317)</f>
        <v>CİRİT-</v>
      </c>
      <c r="C317" s="222"/>
      <c r="D317" s="222"/>
      <c r="E317" s="223"/>
      <c r="F317" s="224"/>
      <c r="G317" s="225"/>
      <c r="H317" s="226" t="s">
        <v>387</v>
      </c>
      <c r="I317" s="227"/>
      <c r="J317" s="228"/>
      <c r="K317" s="228"/>
      <c r="L317" s="229"/>
    </row>
    <row r="318" spans="1:12" ht="25.5" customHeight="1">
      <c r="A318" s="69">
        <v>315</v>
      </c>
      <c r="B318" s="221" t="str">
        <f t="shared" ref="B318:B374" si="19">CONCATENATE(H318,"-",J318,"-",K318)</f>
        <v>4X100M--</v>
      </c>
      <c r="C318" s="222"/>
      <c r="D318" s="222"/>
      <c r="E318" s="223"/>
      <c r="F318" s="224"/>
      <c r="G318" s="225"/>
      <c r="H318" s="226" t="s">
        <v>143</v>
      </c>
      <c r="I318" s="227"/>
      <c r="J318" s="228"/>
      <c r="K318" s="228"/>
      <c r="L318" s="229"/>
    </row>
    <row r="319" spans="1:12" ht="25.5" customHeight="1">
      <c r="A319" s="69">
        <v>316</v>
      </c>
      <c r="B319" s="221" t="str">
        <f t="shared" si="19"/>
        <v>4X100M--</v>
      </c>
      <c r="C319" s="222"/>
      <c r="D319" s="222"/>
      <c r="E319" s="223"/>
      <c r="F319" s="224"/>
      <c r="G319" s="225"/>
      <c r="H319" s="226" t="s">
        <v>143</v>
      </c>
      <c r="I319" s="227"/>
      <c r="J319" s="228"/>
      <c r="K319" s="228"/>
      <c r="L319" s="229"/>
    </row>
    <row r="320" spans="1:12" ht="25.5" customHeight="1">
      <c r="A320" s="69">
        <v>317</v>
      </c>
      <c r="B320" s="221" t="str">
        <f t="shared" si="19"/>
        <v>4X100M--</v>
      </c>
      <c r="C320" s="222"/>
      <c r="D320" s="222"/>
      <c r="E320" s="223"/>
      <c r="F320" s="224"/>
      <c r="G320" s="225"/>
      <c r="H320" s="226" t="s">
        <v>143</v>
      </c>
      <c r="I320" s="227"/>
      <c r="J320" s="228"/>
      <c r="K320" s="228"/>
      <c r="L320" s="229"/>
    </row>
    <row r="321" spans="1:12" ht="25.5" customHeight="1">
      <c r="A321" s="69">
        <v>318</v>
      </c>
      <c r="B321" s="221" t="str">
        <f t="shared" si="19"/>
        <v>4X100M--</v>
      </c>
      <c r="C321" s="222"/>
      <c r="D321" s="222"/>
      <c r="E321" s="223"/>
      <c r="F321" s="224"/>
      <c r="G321" s="225"/>
      <c r="H321" s="226" t="s">
        <v>143</v>
      </c>
      <c r="I321" s="227"/>
      <c r="J321" s="228"/>
      <c r="K321" s="228"/>
      <c r="L321" s="229"/>
    </row>
    <row r="322" spans="1:12" ht="25.5" customHeight="1">
      <c r="A322" s="69">
        <v>319</v>
      </c>
      <c r="B322" s="221" t="str">
        <f t="shared" si="19"/>
        <v>4X100M--</v>
      </c>
      <c r="C322" s="222"/>
      <c r="D322" s="222"/>
      <c r="E322" s="223"/>
      <c r="F322" s="224"/>
      <c r="G322" s="225"/>
      <c r="H322" s="226" t="s">
        <v>143</v>
      </c>
      <c r="I322" s="227"/>
      <c r="J322" s="228"/>
      <c r="K322" s="228"/>
      <c r="L322" s="229"/>
    </row>
    <row r="323" spans="1:12" ht="25.5" customHeight="1">
      <c r="A323" s="69">
        <v>320</v>
      </c>
      <c r="B323" s="221" t="str">
        <f t="shared" si="19"/>
        <v>4X100M--</v>
      </c>
      <c r="C323" s="222"/>
      <c r="D323" s="222"/>
      <c r="E323" s="223"/>
      <c r="F323" s="224"/>
      <c r="G323" s="225"/>
      <c r="H323" s="226" t="s">
        <v>143</v>
      </c>
      <c r="I323" s="227"/>
      <c r="J323" s="228"/>
      <c r="K323" s="228"/>
      <c r="L323" s="229"/>
    </row>
    <row r="324" spans="1:12" ht="25.5" customHeight="1">
      <c r="A324" s="69">
        <v>321</v>
      </c>
      <c r="B324" s="187" t="str">
        <f t="shared" si="19"/>
        <v>100M-3-4</v>
      </c>
      <c r="C324" s="189"/>
      <c r="D324" s="506">
        <v>523</v>
      </c>
      <c r="E324" s="507" t="s">
        <v>552</v>
      </c>
      <c r="F324" s="508" t="s">
        <v>713</v>
      </c>
      <c r="G324" s="509" t="s">
        <v>714</v>
      </c>
      <c r="H324" s="510" t="s">
        <v>142</v>
      </c>
      <c r="I324" s="511">
        <v>1269</v>
      </c>
      <c r="J324" s="194" t="s">
        <v>824</v>
      </c>
      <c r="K324" s="194" t="s">
        <v>825</v>
      </c>
      <c r="L324" s="194"/>
    </row>
    <row r="325" spans="1:12" ht="25.5" customHeight="1">
      <c r="A325" s="69">
        <v>322</v>
      </c>
      <c r="B325" s="187" t="str">
        <f t="shared" si="19"/>
        <v>100M-3-5</v>
      </c>
      <c r="C325" s="189"/>
      <c r="D325" s="506">
        <v>520</v>
      </c>
      <c r="E325" s="507">
        <v>36853</v>
      </c>
      <c r="F325" s="508" t="s">
        <v>725</v>
      </c>
      <c r="G325" s="509" t="s">
        <v>726</v>
      </c>
      <c r="H325" s="510" t="s">
        <v>142</v>
      </c>
      <c r="I325" s="511">
        <v>1282</v>
      </c>
      <c r="J325" s="194" t="s">
        <v>824</v>
      </c>
      <c r="K325" s="194" t="s">
        <v>826</v>
      </c>
      <c r="L325" s="194"/>
    </row>
    <row r="326" spans="1:12" ht="25.5" customHeight="1">
      <c r="A326" s="69">
        <v>323</v>
      </c>
      <c r="B326" s="187" t="str">
        <f t="shared" si="19"/>
        <v>100M-3-3</v>
      </c>
      <c r="C326" s="189"/>
      <c r="D326" s="506">
        <v>518</v>
      </c>
      <c r="E326" s="507" t="s">
        <v>552</v>
      </c>
      <c r="F326" s="508" t="s">
        <v>715</v>
      </c>
      <c r="G326" s="509" t="s">
        <v>716</v>
      </c>
      <c r="H326" s="510" t="s">
        <v>142</v>
      </c>
      <c r="I326" s="511">
        <v>1321</v>
      </c>
      <c r="J326" s="194" t="s">
        <v>824</v>
      </c>
      <c r="K326" s="194" t="s">
        <v>824</v>
      </c>
      <c r="L326" s="194"/>
    </row>
    <row r="327" spans="1:12" ht="25.5" customHeight="1">
      <c r="A327" s="69">
        <v>324</v>
      </c>
      <c r="B327" s="187" t="str">
        <f t="shared" si="19"/>
        <v>100M-3-6</v>
      </c>
      <c r="C327" s="189"/>
      <c r="D327" s="506">
        <v>521</v>
      </c>
      <c r="E327" s="507">
        <v>36526</v>
      </c>
      <c r="F327" s="508" t="s">
        <v>717</v>
      </c>
      <c r="G327" s="509" t="s">
        <v>718</v>
      </c>
      <c r="H327" s="510" t="s">
        <v>142</v>
      </c>
      <c r="I327" s="511">
        <v>1328</v>
      </c>
      <c r="J327" s="194" t="s">
        <v>824</v>
      </c>
      <c r="K327" s="194" t="s">
        <v>827</v>
      </c>
      <c r="L327" s="194"/>
    </row>
    <row r="328" spans="1:12" ht="25.5" customHeight="1">
      <c r="A328" s="69">
        <v>325</v>
      </c>
      <c r="B328" s="187" t="str">
        <f t="shared" si="19"/>
        <v>100M-3-2</v>
      </c>
      <c r="C328" s="189"/>
      <c r="D328" s="506">
        <v>527</v>
      </c>
      <c r="E328" s="507" t="s">
        <v>552</v>
      </c>
      <c r="F328" s="508" t="s">
        <v>719</v>
      </c>
      <c r="G328" s="509" t="s">
        <v>720</v>
      </c>
      <c r="H328" s="510" t="s">
        <v>142</v>
      </c>
      <c r="I328" s="511">
        <v>1333</v>
      </c>
      <c r="J328" s="194" t="s">
        <v>824</v>
      </c>
      <c r="K328" s="194" t="s">
        <v>828</v>
      </c>
      <c r="L328" s="194"/>
    </row>
    <row r="329" spans="1:12" ht="25.5" customHeight="1">
      <c r="A329" s="69">
        <v>326</v>
      </c>
      <c r="B329" s="187" t="str">
        <f t="shared" si="19"/>
        <v>100M-3-7</v>
      </c>
      <c r="C329" s="189"/>
      <c r="D329" s="506">
        <v>528</v>
      </c>
      <c r="E329" s="507">
        <v>36686</v>
      </c>
      <c r="F329" s="508" t="s">
        <v>721</v>
      </c>
      <c r="G329" s="509" t="s">
        <v>722</v>
      </c>
      <c r="H329" s="510" t="s">
        <v>142</v>
      </c>
      <c r="I329" s="511">
        <v>1342</v>
      </c>
      <c r="J329" s="194" t="s">
        <v>824</v>
      </c>
      <c r="K329" s="194" t="s">
        <v>829</v>
      </c>
      <c r="L329" s="194"/>
    </row>
    <row r="330" spans="1:12" ht="25.5" customHeight="1">
      <c r="A330" s="69">
        <v>327</v>
      </c>
      <c r="B330" s="187" t="str">
        <f t="shared" si="19"/>
        <v>100M-3-8</v>
      </c>
      <c r="C330" s="189"/>
      <c r="D330" s="506">
        <v>529</v>
      </c>
      <c r="E330" s="507">
        <v>36900</v>
      </c>
      <c r="F330" s="508" t="s">
        <v>723</v>
      </c>
      <c r="G330" s="509" t="s">
        <v>724</v>
      </c>
      <c r="H330" s="510" t="s">
        <v>142</v>
      </c>
      <c r="I330" s="511">
        <v>1344</v>
      </c>
      <c r="J330" s="194" t="s">
        <v>824</v>
      </c>
      <c r="K330" s="194" t="s">
        <v>830</v>
      </c>
      <c r="L330" s="194"/>
    </row>
    <row r="331" spans="1:12" ht="25.5" customHeight="1">
      <c r="A331" s="69">
        <v>328</v>
      </c>
      <c r="B331" s="187" t="str">
        <f t="shared" si="19"/>
        <v>100M--</v>
      </c>
      <c r="C331" s="189"/>
      <c r="D331" s="189"/>
      <c r="E331" s="190"/>
      <c r="F331" s="191"/>
      <c r="G331" s="196"/>
      <c r="H331" s="192" t="s">
        <v>142</v>
      </c>
      <c r="I331" s="193"/>
      <c r="J331" s="194"/>
      <c r="K331" s="194"/>
      <c r="L331" s="194"/>
    </row>
    <row r="332" spans="1:12" ht="25.5" customHeight="1">
      <c r="A332" s="69">
        <v>329</v>
      </c>
      <c r="B332" s="187" t="str">
        <f t="shared" si="19"/>
        <v>100M--</v>
      </c>
      <c r="C332" s="189"/>
      <c r="D332" s="189"/>
      <c r="E332" s="190"/>
      <c r="F332" s="191"/>
      <c r="G332" s="196"/>
      <c r="H332" s="192" t="s">
        <v>142</v>
      </c>
      <c r="I332" s="193"/>
      <c r="J332" s="194"/>
      <c r="K332" s="194"/>
      <c r="L332" s="194"/>
    </row>
    <row r="333" spans="1:12" ht="25.5" customHeight="1">
      <c r="A333" s="69">
        <v>330</v>
      </c>
      <c r="B333" s="187" t="str">
        <f t="shared" si="19"/>
        <v>100M--</v>
      </c>
      <c r="C333" s="189"/>
      <c r="D333" s="189"/>
      <c r="E333" s="190"/>
      <c r="F333" s="191"/>
      <c r="G333" s="196"/>
      <c r="H333" s="192" t="s">
        <v>142</v>
      </c>
      <c r="I333" s="193"/>
      <c r="J333" s="194"/>
      <c r="K333" s="194"/>
      <c r="L333" s="194"/>
    </row>
    <row r="334" spans="1:12" ht="25.5" customHeight="1">
      <c r="A334" s="69">
        <v>331</v>
      </c>
      <c r="B334" s="187" t="str">
        <f t="shared" si="19"/>
        <v>100M--</v>
      </c>
      <c r="C334" s="189"/>
      <c r="D334" s="189"/>
      <c r="E334" s="190"/>
      <c r="F334" s="191"/>
      <c r="G334" s="196"/>
      <c r="H334" s="192" t="s">
        <v>142</v>
      </c>
      <c r="I334" s="193"/>
      <c r="J334" s="194"/>
      <c r="K334" s="194"/>
      <c r="L334" s="194"/>
    </row>
    <row r="335" spans="1:12" ht="25.5" customHeight="1">
      <c r="A335" s="69">
        <v>332</v>
      </c>
      <c r="B335" s="187" t="str">
        <f t="shared" si="19"/>
        <v>100M--</v>
      </c>
      <c r="C335" s="189"/>
      <c r="D335" s="189"/>
      <c r="E335" s="190"/>
      <c r="F335" s="191"/>
      <c r="G335" s="196"/>
      <c r="H335" s="192" t="s">
        <v>142</v>
      </c>
      <c r="I335" s="193"/>
      <c r="J335" s="194"/>
      <c r="K335" s="194"/>
      <c r="L335" s="194"/>
    </row>
    <row r="336" spans="1:12" ht="25.5" customHeight="1">
      <c r="A336" s="69">
        <v>333</v>
      </c>
      <c r="B336" s="187" t="str">
        <f t="shared" si="19"/>
        <v>300M-3-4</v>
      </c>
      <c r="C336" s="189"/>
      <c r="D336" s="506">
        <v>523</v>
      </c>
      <c r="E336" s="507" t="s">
        <v>552</v>
      </c>
      <c r="F336" s="508" t="s">
        <v>713</v>
      </c>
      <c r="G336" s="509" t="s">
        <v>714</v>
      </c>
      <c r="H336" s="510" t="s">
        <v>385</v>
      </c>
      <c r="I336" s="511">
        <v>4100</v>
      </c>
      <c r="J336" s="194" t="s">
        <v>824</v>
      </c>
      <c r="K336" s="194" t="s">
        <v>825</v>
      </c>
      <c r="L336" s="194"/>
    </row>
    <row r="337" spans="1:12" ht="25.5" customHeight="1">
      <c r="A337" s="69">
        <v>334</v>
      </c>
      <c r="B337" s="187" t="str">
        <f t="shared" si="19"/>
        <v>300M-3-5</v>
      </c>
      <c r="C337" s="189"/>
      <c r="D337" s="506">
        <v>518</v>
      </c>
      <c r="E337" s="507" t="s">
        <v>552</v>
      </c>
      <c r="F337" s="508" t="s">
        <v>715</v>
      </c>
      <c r="G337" s="509" t="s">
        <v>716</v>
      </c>
      <c r="H337" s="510" t="s">
        <v>385</v>
      </c>
      <c r="I337" s="511">
        <v>4270</v>
      </c>
      <c r="J337" s="194" t="s">
        <v>824</v>
      </c>
      <c r="K337" s="194" t="s">
        <v>826</v>
      </c>
      <c r="L337" s="194"/>
    </row>
    <row r="338" spans="1:12" ht="25.5" customHeight="1">
      <c r="A338" s="69">
        <v>335</v>
      </c>
      <c r="B338" s="187" t="str">
        <f t="shared" si="19"/>
        <v>300M-3-3</v>
      </c>
      <c r="C338" s="189"/>
      <c r="D338" s="506">
        <v>521</v>
      </c>
      <c r="E338" s="507" t="s">
        <v>552</v>
      </c>
      <c r="F338" s="508" t="s">
        <v>717</v>
      </c>
      <c r="G338" s="509" t="s">
        <v>718</v>
      </c>
      <c r="H338" s="510" t="s">
        <v>385</v>
      </c>
      <c r="I338" s="511">
        <v>4331</v>
      </c>
      <c r="J338" s="194" t="s">
        <v>824</v>
      </c>
      <c r="K338" s="194" t="s">
        <v>824</v>
      </c>
      <c r="L338" s="194"/>
    </row>
    <row r="339" spans="1:12" ht="25.5" customHeight="1">
      <c r="A339" s="69">
        <v>336</v>
      </c>
      <c r="B339" s="187" t="str">
        <f t="shared" si="19"/>
        <v>300M-3-6</v>
      </c>
      <c r="C339" s="189"/>
      <c r="D339" s="506">
        <v>538</v>
      </c>
      <c r="E339" s="507">
        <v>36526</v>
      </c>
      <c r="F339" s="508" t="s">
        <v>755</v>
      </c>
      <c r="G339" s="509" t="s">
        <v>756</v>
      </c>
      <c r="H339" s="510" t="s">
        <v>385</v>
      </c>
      <c r="I339" s="511">
        <v>4378</v>
      </c>
      <c r="J339" s="194" t="s">
        <v>824</v>
      </c>
      <c r="K339" s="194" t="s">
        <v>827</v>
      </c>
      <c r="L339" s="194"/>
    </row>
    <row r="340" spans="1:12" ht="25.5" customHeight="1">
      <c r="A340" s="69">
        <v>337</v>
      </c>
      <c r="B340" s="187" t="str">
        <f t="shared" si="19"/>
        <v>300M-3-2</v>
      </c>
      <c r="C340" s="189"/>
      <c r="D340" s="506">
        <v>539</v>
      </c>
      <c r="E340" s="507">
        <v>36759</v>
      </c>
      <c r="F340" s="508" t="s">
        <v>757</v>
      </c>
      <c r="G340" s="509" t="s">
        <v>758</v>
      </c>
      <c r="H340" s="510" t="s">
        <v>385</v>
      </c>
      <c r="I340" s="511">
        <v>4382</v>
      </c>
      <c r="J340" s="194" t="s">
        <v>824</v>
      </c>
      <c r="K340" s="194" t="s">
        <v>828</v>
      </c>
      <c r="L340" s="194"/>
    </row>
    <row r="341" spans="1:12" ht="25.5" customHeight="1">
      <c r="A341" s="69">
        <v>338</v>
      </c>
      <c r="B341" s="187" t="str">
        <f t="shared" si="19"/>
        <v>300M-3-7</v>
      </c>
      <c r="C341" s="189"/>
      <c r="D341" s="506">
        <v>542</v>
      </c>
      <c r="E341" s="507">
        <v>36905</v>
      </c>
      <c r="F341" s="508" t="s">
        <v>763</v>
      </c>
      <c r="G341" s="509" t="s">
        <v>764</v>
      </c>
      <c r="H341" s="510" t="s">
        <v>385</v>
      </c>
      <c r="I341" s="511">
        <v>4451</v>
      </c>
      <c r="J341" s="194" t="s">
        <v>824</v>
      </c>
      <c r="K341" s="194" t="s">
        <v>829</v>
      </c>
      <c r="L341" s="194"/>
    </row>
    <row r="342" spans="1:12" ht="25.5" customHeight="1">
      <c r="A342" s="69">
        <v>339</v>
      </c>
      <c r="B342" s="187" t="str">
        <f t="shared" si="19"/>
        <v>300M-3-1</v>
      </c>
      <c r="C342" s="189"/>
      <c r="D342" s="506">
        <v>540</v>
      </c>
      <c r="E342" s="507" t="s">
        <v>552</v>
      </c>
      <c r="F342" s="508" t="s">
        <v>759</v>
      </c>
      <c r="G342" s="509" t="s">
        <v>760</v>
      </c>
      <c r="H342" s="510" t="s">
        <v>385</v>
      </c>
      <c r="I342" s="511">
        <v>4492</v>
      </c>
      <c r="J342" s="194" t="s">
        <v>824</v>
      </c>
      <c r="K342" s="194" t="s">
        <v>831</v>
      </c>
      <c r="L342" s="194"/>
    </row>
    <row r="343" spans="1:12" ht="25.5" customHeight="1">
      <c r="A343" s="69">
        <v>340</v>
      </c>
      <c r="B343" s="187" t="str">
        <f t="shared" si="19"/>
        <v>300M-3-8</v>
      </c>
      <c r="C343" s="189"/>
      <c r="D343" s="506">
        <v>541</v>
      </c>
      <c r="E343" s="507">
        <v>36867</v>
      </c>
      <c r="F343" s="508" t="s">
        <v>761</v>
      </c>
      <c r="G343" s="509" t="s">
        <v>762</v>
      </c>
      <c r="H343" s="510" t="s">
        <v>385</v>
      </c>
      <c r="I343" s="511">
        <v>4519</v>
      </c>
      <c r="J343" s="194" t="s">
        <v>824</v>
      </c>
      <c r="K343" s="194" t="s">
        <v>830</v>
      </c>
      <c r="L343" s="194"/>
    </row>
    <row r="344" spans="1:12" ht="25.5" customHeight="1">
      <c r="A344" s="69">
        <v>341</v>
      </c>
      <c r="B344" s="187" t="str">
        <f t="shared" si="19"/>
        <v>300M--</v>
      </c>
      <c r="C344" s="189"/>
      <c r="D344" s="189"/>
      <c r="E344" s="190"/>
      <c r="F344" s="191"/>
      <c r="G344" s="196"/>
      <c r="H344" s="192" t="s">
        <v>385</v>
      </c>
      <c r="I344" s="193"/>
      <c r="J344" s="194"/>
      <c r="K344" s="194"/>
      <c r="L344" s="194"/>
    </row>
    <row r="345" spans="1:12" ht="25.5" customHeight="1">
      <c r="A345" s="69">
        <v>342</v>
      </c>
      <c r="B345" s="187" t="str">
        <f t="shared" si="19"/>
        <v>300M--</v>
      </c>
      <c r="C345" s="189"/>
      <c r="D345" s="189"/>
      <c r="E345" s="190"/>
      <c r="F345" s="191"/>
      <c r="G345" s="196"/>
      <c r="H345" s="192" t="s">
        <v>385</v>
      </c>
      <c r="I345" s="193"/>
      <c r="J345" s="194"/>
      <c r="K345" s="194"/>
      <c r="L345" s="194"/>
    </row>
    <row r="346" spans="1:12" ht="25.5" customHeight="1">
      <c r="A346" s="69">
        <v>343</v>
      </c>
      <c r="B346" s="187" t="str">
        <f t="shared" si="19"/>
        <v>300M--</v>
      </c>
      <c r="C346" s="189"/>
      <c r="D346" s="189"/>
      <c r="E346" s="190"/>
      <c r="F346" s="191"/>
      <c r="G346" s="196"/>
      <c r="H346" s="192" t="s">
        <v>385</v>
      </c>
      <c r="I346" s="193"/>
      <c r="J346" s="194"/>
      <c r="K346" s="194"/>
      <c r="L346" s="194"/>
    </row>
    <row r="347" spans="1:12" ht="25.5" customHeight="1">
      <c r="A347" s="69">
        <v>344</v>
      </c>
      <c r="B347" s="187" t="str">
        <f t="shared" si="19"/>
        <v>300M--</v>
      </c>
      <c r="C347" s="116"/>
      <c r="D347" s="116"/>
      <c r="E347" s="71"/>
      <c r="F347" s="117"/>
      <c r="G347" s="197"/>
      <c r="H347" s="192" t="s">
        <v>385</v>
      </c>
      <c r="I347" s="193"/>
      <c r="J347" s="194"/>
      <c r="K347" s="194"/>
      <c r="L347" s="194"/>
    </row>
    <row r="348" spans="1:12" ht="25.5" customHeight="1">
      <c r="A348" s="69">
        <v>345</v>
      </c>
      <c r="B348" s="187" t="str">
        <f t="shared" si="19"/>
        <v>300M--</v>
      </c>
      <c r="C348" s="189"/>
      <c r="D348" s="189"/>
      <c r="E348" s="190"/>
      <c r="F348" s="191"/>
      <c r="G348" s="196"/>
      <c r="H348" s="192" t="s">
        <v>385</v>
      </c>
      <c r="I348" s="193"/>
      <c r="J348" s="194"/>
      <c r="K348" s="194"/>
      <c r="L348" s="194"/>
    </row>
    <row r="349" spans="1:12" ht="25.5" customHeight="1">
      <c r="A349" s="69">
        <v>346</v>
      </c>
      <c r="B349" s="187" t="str">
        <f t="shared" si="19"/>
        <v>300M--</v>
      </c>
      <c r="C349" s="189"/>
      <c r="D349" s="189"/>
      <c r="E349" s="190"/>
      <c r="F349" s="191"/>
      <c r="G349" s="196"/>
      <c r="H349" s="192" t="s">
        <v>385</v>
      </c>
      <c r="I349" s="193"/>
      <c r="J349" s="194"/>
      <c r="K349" s="194"/>
      <c r="L349" s="194"/>
    </row>
    <row r="350" spans="1:12" ht="25.5" customHeight="1">
      <c r="A350" s="69">
        <v>347</v>
      </c>
      <c r="B350" s="187" t="str">
        <f t="shared" si="19"/>
        <v>300M--</v>
      </c>
      <c r="C350" s="189"/>
      <c r="D350" s="189"/>
      <c r="E350" s="190"/>
      <c r="F350" s="191"/>
      <c r="G350" s="196"/>
      <c r="H350" s="192" t="s">
        <v>385</v>
      </c>
      <c r="I350" s="193"/>
      <c r="J350" s="194"/>
      <c r="K350" s="194"/>
      <c r="L350" s="194"/>
    </row>
    <row r="351" spans="1:12" ht="25.5" customHeight="1">
      <c r="A351" s="69">
        <v>348</v>
      </c>
      <c r="B351" s="187" t="str">
        <f t="shared" si="19"/>
        <v>800M-3-4</v>
      </c>
      <c r="C351" s="116"/>
      <c r="D351" s="506">
        <v>522</v>
      </c>
      <c r="E351" s="507">
        <v>36526</v>
      </c>
      <c r="F351" s="508" t="s">
        <v>737</v>
      </c>
      <c r="G351" s="509" t="s">
        <v>738</v>
      </c>
      <c r="H351" s="510" t="s">
        <v>132</v>
      </c>
      <c r="I351" s="512">
        <v>21745</v>
      </c>
      <c r="J351" s="118" t="s">
        <v>824</v>
      </c>
      <c r="K351" s="118" t="s">
        <v>825</v>
      </c>
      <c r="L351" s="70"/>
    </row>
    <row r="352" spans="1:12" ht="25.5" customHeight="1">
      <c r="A352" s="69">
        <v>349</v>
      </c>
      <c r="B352" s="187" t="str">
        <f t="shared" si="19"/>
        <v>800M-3-5</v>
      </c>
      <c r="C352" s="116"/>
      <c r="D352" s="506">
        <v>519</v>
      </c>
      <c r="E352" s="507">
        <v>36681</v>
      </c>
      <c r="F352" s="508" t="s">
        <v>743</v>
      </c>
      <c r="G352" s="509" t="s">
        <v>744</v>
      </c>
      <c r="H352" s="510" t="s">
        <v>132</v>
      </c>
      <c r="I352" s="512">
        <v>22330</v>
      </c>
      <c r="J352" s="118" t="s">
        <v>824</v>
      </c>
      <c r="K352" s="118" t="s">
        <v>826</v>
      </c>
      <c r="L352" s="70"/>
    </row>
    <row r="353" spans="1:12" ht="25.5" customHeight="1">
      <c r="A353" s="69">
        <v>350</v>
      </c>
      <c r="B353" s="187" t="str">
        <f t="shared" si="19"/>
        <v>800M-3-3</v>
      </c>
      <c r="C353" s="116"/>
      <c r="D353" s="506">
        <v>544</v>
      </c>
      <c r="E353" s="507">
        <v>36892</v>
      </c>
      <c r="F353" s="508" t="s">
        <v>766</v>
      </c>
      <c r="G353" s="509" t="s">
        <v>767</v>
      </c>
      <c r="H353" s="510" t="s">
        <v>132</v>
      </c>
      <c r="I353" s="512">
        <v>22361</v>
      </c>
      <c r="J353" s="118" t="s">
        <v>824</v>
      </c>
      <c r="K353" s="118" t="s">
        <v>824</v>
      </c>
      <c r="L353" s="70"/>
    </row>
    <row r="354" spans="1:12" ht="25.5" customHeight="1">
      <c r="A354" s="69">
        <v>351</v>
      </c>
      <c r="B354" s="187" t="str">
        <f t="shared" si="19"/>
        <v>800M-3-6</v>
      </c>
      <c r="C354" s="116"/>
      <c r="D354" s="506">
        <v>545</v>
      </c>
      <c r="E354" s="507">
        <v>36526</v>
      </c>
      <c r="F354" s="508" t="s">
        <v>768</v>
      </c>
      <c r="G354" s="509" t="s">
        <v>749</v>
      </c>
      <c r="H354" s="510" t="s">
        <v>132</v>
      </c>
      <c r="I354" s="512">
        <v>22436</v>
      </c>
      <c r="J354" s="118" t="s">
        <v>824</v>
      </c>
      <c r="K354" s="118" t="s">
        <v>827</v>
      </c>
      <c r="L354" s="70"/>
    </row>
    <row r="355" spans="1:12" ht="25.5" customHeight="1">
      <c r="A355" s="69">
        <v>352</v>
      </c>
      <c r="B355" s="187" t="str">
        <f t="shared" si="19"/>
        <v>800M-3-2</v>
      </c>
      <c r="C355" s="116"/>
      <c r="D355" s="506">
        <v>525</v>
      </c>
      <c r="E355" s="507" t="s">
        <v>745</v>
      </c>
      <c r="F355" s="508" t="s">
        <v>746</v>
      </c>
      <c r="G355" s="509" t="s">
        <v>747</v>
      </c>
      <c r="H355" s="510" t="s">
        <v>132</v>
      </c>
      <c r="I355" s="512">
        <v>22616</v>
      </c>
      <c r="J355" s="118" t="s">
        <v>824</v>
      </c>
      <c r="K355" s="118" t="s">
        <v>828</v>
      </c>
      <c r="L355" s="70"/>
    </row>
    <row r="356" spans="1:12" ht="25.5" customHeight="1">
      <c r="A356" s="69">
        <v>353</v>
      </c>
      <c r="B356" s="187" t="str">
        <f t="shared" si="19"/>
        <v>800M-3-7</v>
      </c>
      <c r="C356" s="116"/>
      <c r="D356" s="506">
        <v>546</v>
      </c>
      <c r="E356" s="507">
        <v>36591</v>
      </c>
      <c r="F356" s="508" t="s">
        <v>769</v>
      </c>
      <c r="G356" s="509" t="s">
        <v>770</v>
      </c>
      <c r="H356" s="510" t="s">
        <v>132</v>
      </c>
      <c r="I356" s="512">
        <v>22684</v>
      </c>
      <c r="J356" s="118" t="s">
        <v>824</v>
      </c>
      <c r="K356" s="118" t="s">
        <v>829</v>
      </c>
      <c r="L356" s="70"/>
    </row>
    <row r="357" spans="1:12" ht="25.5" customHeight="1">
      <c r="A357" s="69">
        <v>354</v>
      </c>
      <c r="B357" s="187" t="str">
        <f t="shared" si="19"/>
        <v>800M-3-8</v>
      </c>
      <c r="C357" s="116"/>
      <c r="D357" s="506">
        <v>543</v>
      </c>
      <c r="E357" s="507">
        <v>37057</v>
      </c>
      <c r="F357" s="508" t="s">
        <v>765</v>
      </c>
      <c r="G357" s="509" t="s">
        <v>742</v>
      </c>
      <c r="H357" s="510" t="s">
        <v>132</v>
      </c>
      <c r="I357" s="512">
        <v>22706</v>
      </c>
      <c r="J357" s="118" t="s">
        <v>824</v>
      </c>
      <c r="K357" s="118" t="s">
        <v>830</v>
      </c>
      <c r="L357" s="70"/>
    </row>
    <row r="358" spans="1:12" ht="25.5" customHeight="1">
      <c r="A358" s="69">
        <v>355</v>
      </c>
      <c r="B358" s="187" t="str">
        <f t="shared" si="19"/>
        <v>800M--</v>
      </c>
      <c r="C358" s="116"/>
      <c r="D358" s="116"/>
      <c r="E358" s="71"/>
      <c r="F358" s="117"/>
      <c r="G358" s="197"/>
      <c r="H358" s="167" t="s">
        <v>132</v>
      </c>
      <c r="I358" s="72"/>
      <c r="J358" s="118"/>
      <c r="K358" s="118"/>
      <c r="L358" s="70"/>
    </row>
    <row r="359" spans="1:12" ht="25.5" customHeight="1">
      <c r="A359" s="69">
        <v>356</v>
      </c>
      <c r="B359" s="187" t="str">
        <f t="shared" si="19"/>
        <v>800M--</v>
      </c>
      <c r="C359" s="116"/>
      <c r="D359" s="116"/>
      <c r="E359" s="71"/>
      <c r="F359" s="117"/>
      <c r="G359" s="197"/>
      <c r="H359" s="167" t="s">
        <v>132</v>
      </c>
      <c r="I359" s="72"/>
      <c r="J359" s="118"/>
      <c r="K359" s="118"/>
      <c r="L359" s="70"/>
    </row>
    <row r="360" spans="1:12" ht="25.5" customHeight="1">
      <c r="A360" s="69">
        <v>357</v>
      </c>
      <c r="B360" s="187" t="str">
        <f t="shared" si="19"/>
        <v>800M--</v>
      </c>
      <c r="C360" s="116"/>
      <c r="D360" s="116"/>
      <c r="E360" s="71"/>
      <c r="F360" s="117"/>
      <c r="G360" s="197"/>
      <c r="H360" s="167" t="s">
        <v>132</v>
      </c>
      <c r="I360" s="72"/>
      <c r="J360" s="118"/>
      <c r="K360" s="118"/>
      <c r="L360" s="70"/>
    </row>
    <row r="361" spans="1:12" ht="25.5" customHeight="1">
      <c r="A361" s="69">
        <v>358</v>
      </c>
      <c r="B361" s="187" t="str">
        <f t="shared" si="19"/>
        <v>800M--</v>
      </c>
      <c r="C361" s="116"/>
      <c r="D361" s="116"/>
      <c r="E361" s="71"/>
      <c r="F361" s="117"/>
      <c r="G361" s="197"/>
      <c r="H361" s="167" t="s">
        <v>132</v>
      </c>
      <c r="I361" s="72"/>
      <c r="J361" s="118"/>
      <c r="K361" s="118"/>
      <c r="L361" s="70"/>
    </row>
    <row r="362" spans="1:12" ht="25.5" customHeight="1">
      <c r="A362" s="69">
        <v>359</v>
      </c>
      <c r="B362" s="187" t="str">
        <f t="shared" si="19"/>
        <v>800M--</v>
      </c>
      <c r="C362" s="116"/>
      <c r="D362" s="116"/>
      <c r="E362" s="71"/>
      <c r="F362" s="117"/>
      <c r="G362" s="197"/>
      <c r="H362" s="167" t="s">
        <v>132</v>
      </c>
      <c r="I362" s="72"/>
      <c r="J362" s="118"/>
      <c r="K362" s="118"/>
      <c r="L362" s="70"/>
    </row>
    <row r="363" spans="1:12" ht="25.5" customHeight="1">
      <c r="A363" s="69">
        <v>360</v>
      </c>
      <c r="B363" s="187" t="str">
        <f t="shared" si="19"/>
        <v>1500M-3-4</v>
      </c>
      <c r="C363" s="116"/>
      <c r="D363" s="506">
        <v>522</v>
      </c>
      <c r="E363" s="507">
        <v>36526</v>
      </c>
      <c r="F363" s="508" t="s">
        <v>737</v>
      </c>
      <c r="G363" s="509" t="s">
        <v>738</v>
      </c>
      <c r="H363" s="510" t="s">
        <v>349</v>
      </c>
      <c r="I363" s="512">
        <v>44012</v>
      </c>
      <c r="J363" s="118" t="s">
        <v>824</v>
      </c>
      <c r="K363" s="118" t="s">
        <v>825</v>
      </c>
      <c r="L363" s="70"/>
    </row>
    <row r="364" spans="1:12" ht="25.5" customHeight="1">
      <c r="A364" s="69">
        <v>361</v>
      </c>
      <c r="B364" s="187" t="str">
        <f t="shared" si="19"/>
        <v>1500M-3-5</v>
      </c>
      <c r="C364" s="116"/>
      <c r="D364" s="506">
        <v>519</v>
      </c>
      <c r="E364" s="507">
        <v>36681</v>
      </c>
      <c r="F364" s="508" t="s">
        <v>743</v>
      </c>
      <c r="G364" s="509" t="s">
        <v>744</v>
      </c>
      <c r="H364" s="510" t="s">
        <v>349</v>
      </c>
      <c r="I364" s="512">
        <v>45094</v>
      </c>
      <c r="J364" s="118" t="s">
        <v>824</v>
      </c>
      <c r="K364" s="118" t="s">
        <v>826</v>
      </c>
      <c r="L364" s="70"/>
    </row>
    <row r="365" spans="1:12" ht="25.5" customHeight="1">
      <c r="A365" s="69">
        <v>362</v>
      </c>
      <c r="B365" s="187" t="str">
        <f t="shared" si="19"/>
        <v>1500M-3-3</v>
      </c>
      <c r="C365" s="116"/>
      <c r="D365" s="506">
        <v>525</v>
      </c>
      <c r="E365" s="507" t="s">
        <v>745</v>
      </c>
      <c r="F365" s="508" t="s">
        <v>746</v>
      </c>
      <c r="G365" s="509" t="s">
        <v>747</v>
      </c>
      <c r="H365" s="510" t="s">
        <v>349</v>
      </c>
      <c r="I365" s="512">
        <v>45434</v>
      </c>
      <c r="J365" s="118" t="s">
        <v>824</v>
      </c>
      <c r="K365" s="118" t="s">
        <v>824</v>
      </c>
      <c r="L365" s="70"/>
    </row>
    <row r="366" spans="1:12" ht="25.5" customHeight="1">
      <c r="A366" s="69">
        <v>363</v>
      </c>
      <c r="B366" s="187" t="str">
        <f t="shared" si="19"/>
        <v>1500M-3-6</v>
      </c>
      <c r="C366" s="116"/>
      <c r="D366" s="506">
        <v>535</v>
      </c>
      <c r="E366" s="507">
        <v>36526</v>
      </c>
      <c r="F366" s="508" t="s">
        <v>748</v>
      </c>
      <c r="G366" s="509" t="s">
        <v>749</v>
      </c>
      <c r="H366" s="510" t="s">
        <v>349</v>
      </c>
      <c r="I366" s="512">
        <v>50164</v>
      </c>
      <c r="J366" s="118" t="s">
        <v>824</v>
      </c>
      <c r="K366" s="118" t="s">
        <v>827</v>
      </c>
      <c r="L366" s="70"/>
    </row>
    <row r="367" spans="1:12" ht="25.5" customHeight="1">
      <c r="A367" s="69">
        <v>364</v>
      </c>
      <c r="B367" s="187" t="str">
        <f t="shared" si="19"/>
        <v>1500M-3-2</v>
      </c>
      <c r="C367" s="116"/>
      <c r="D367" s="506">
        <v>536</v>
      </c>
      <c r="E367" s="507" t="s">
        <v>750</v>
      </c>
      <c r="F367" s="508" t="s">
        <v>751</v>
      </c>
      <c r="G367" s="509" t="s">
        <v>752</v>
      </c>
      <c r="H367" s="510" t="s">
        <v>349</v>
      </c>
      <c r="I367" s="512">
        <v>50264</v>
      </c>
      <c r="J367" s="118" t="s">
        <v>824</v>
      </c>
      <c r="K367" s="118" t="s">
        <v>828</v>
      </c>
      <c r="L367" s="70"/>
    </row>
    <row r="368" spans="1:12" ht="25.5" customHeight="1">
      <c r="A368" s="69">
        <v>365</v>
      </c>
      <c r="B368" s="187" t="str">
        <f t="shared" si="19"/>
        <v>1500M-3-7</v>
      </c>
      <c r="C368" s="116"/>
      <c r="D368" s="506">
        <v>537</v>
      </c>
      <c r="E368" s="507">
        <v>36951</v>
      </c>
      <c r="F368" s="508" t="s">
        <v>753</v>
      </c>
      <c r="G368" s="509" t="s">
        <v>754</v>
      </c>
      <c r="H368" s="510" t="s">
        <v>349</v>
      </c>
      <c r="I368" s="512">
        <v>50274</v>
      </c>
      <c r="J368" s="118" t="s">
        <v>824</v>
      </c>
      <c r="K368" s="118" t="s">
        <v>829</v>
      </c>
      <c r="L368" s="70"/>
    </row>
    <row r="369" spans="1:12" ht="25.5" customHeight="1">
      <c r="A369" s="69">
        <v>366</v>
      </c>
      <c r="B369" s="187" t="str">
        <f t="shared" si="19"/>
        <v>1500M-3-1</v>
      </c>
      <c r="C369" s="116"/>
      <c r="D369" s="506">
        <v>533</v>
      </c>
      <c r="E369" s="507">
        <v>36787</v>
      </c>
      <c r="F369" s="508" t="s">
        <v>739</v>
      </c>
      <c r="G369" s="509" t="s">
        <v>740</v>
      </c>
      <c r="H369" s="510" t="s">
        <v>349</v>
      </c>
      <c r="I369" s="512">
        <v>50543</v>
      </c>
      <c r="J369" s="118" t="s">
        <v>824</v>
      </c>
      <c r="K369" s="118" t="s">
        <v>831</v>
      </c>
      <c r="L369" s="70"/>
    </row>
    <row r="370" spans="1:12" ht="25.5" customHeight="1">
      <c r="A370" s="69">
        <v>367</v>
      </c>
      <c r="B370" s="187" t="str">
        <f t="shared" si="19"/>
        <v>1500M-3-8</v>
      </c>
      <c r="C370" s="116"/>
      <c r="D370" s="506">
        <v>534</v>
      </c>
      <c r="E370" s="507">
        <v>37103</v>
      </c>
      <c r="F370" s="508" t="s">
        <v>741</v>
      </c>
      <c r="G370" s="509" t="s">
        <v>742</v>
      </c>
      <c r="H370" s="510" t="s">
        <v>349</v>
      </c>
      <c r="I370" s="512">
        <v>50580</v>
      </c>
      <c r="J370" s="118" t="s">
        <v>824</v>
      </c>
      <c r="K370" s="118" t="s">
        <v>830</v>
      </c>
      <c r="L370" s="70"/>
    </row>
    <row r="371" spans="1:12" ht="25.5" customHeight="1">
      <c r="A371" s="69">
        <v>368</v>
      </c>
      <c r="B371" s="187" t="str">
        <f t="shared" si="19"/>
        <v>1500M--</v>
      </c>
      <c r="C371" s="116"/>
      <c r="D371" s="116"/>
      <c r="E371" s="71"/>
      <c r="F371" s="117"/>
      <c r="G371" s="197"/>
      <c r="H371" s="167" t="s">
        <v>349</v>
      </c>
      <c r="I371" s="72"/>
      <c r="J371" s="118"/>
      <c r="K371" s="118"/>
      <c r="L371" s="70"/>
    </row>
    <row r="372" spans="1:12" ht="25.5" customHeight="1">
      <c r="A372" s="69">
        <v>369</v>
      </c>
      <c r="B372" s="187" t="str">
        <f t="shared" si="19"/>
        <v>1500M--</v>
      </c>
      <c r="C372" s="116"/>
      <c r="D372" s="116"/>
      <c r="E372" s="71"/>
      <c r="F372" s="117"/>
      <c r="G372" s="197"/>
      <c r="H372" s="167" t="s">
        <v>349</v>
      </c>
      <c r="I372" s="72"/>
      <c r="J372" s="118"/>
      <c r="K372" s="118"/>
      <c r="L372" s="70"/>
    </row>
    <row r="373" spans="1:12" ht="25.5" customHeight="1">
      <c r="A373" s="69">
        <v>370</v>
      </c>
      <c r="B373" s="187" t="str">
        <f t="shared" si="19"/>
        <v>1500M--</v>
      </c>
      <c r="C373" s="116"/>
      <c r="D373" s="116"/>
      <c r="E373" s="71"/>
      <c r="F373" s="117"/>
      <c r="G373" s="197"/>
      <c r="H373" s="167" t="s">
        <v>349</v>
      </c>
      <c r="I373" s="72"/>
      <c r="J373" s="118"/>
      <c r="K373" s="118"/>
      <c r="L373" s="70"/>
    </row>
    <row r="374" spans="1:12" ht="25.5" customHeight="1">
      <c r="A374" s="69">
        <v>371</v>
      </c>
      <c r="B374" s="187" t="str">
        <f t="shared" si="19"/>
        <v>1500M--</v>
      </c>
      <c r="C374" s="116"/>
      <c r="D374" s="116"/>
      <c r="E374" s="71"/>
      <c r="F374" s="117"/>
      <c r="G374" s="197"/>
      <c r="H374" s="167" t="s">
        <v>349</v>
      </c>
      <c r="I374" s="72"/>
      <c r="J374" s="118"/>
      <c r="K374" s="118"/>
      <c r="L374" s="70"/>
    </row>
    <row r="375" spans="1:12" ht="25.5" customHeight="1">
      <c r="A375" s="69">
        <v>372</v>
      </c>
      <c r="B375" s="187" t="str">
        <f>CONCATENATE(H375,"-",J375,"-",K375)</f>
        <v>1500M--</v>
      </c>
      <c r="C375" s="116"/>
      <c r="D375" s="116"/>
      <c r="E375" s="71"/>
      <c r="F375" s="117"/>
      <c r="G375" s="197"/>
      <c r="H375" s="167" t="s">
        <v>349</v>
      </c>
      <c r="I375" s="72"/>
      <c r="J375" s="118"/>
      <c r="K375" s="118"/>
      <c r="L375" s="70"/>
    </row>
    <row r="376" spans="1:12" ht="25.5" customHeight="1">
      <c r="A376" s="69">
        <v>373</v>
      </c>
      <c r="B376" s="187" t="str">
        <f>CONCATENATE(H376,"-",J376,"-",K376)</f>
        <v>1500M--</v>
      </c>
      <c r="C376" s="116"/>
      <c r="D376" s="116"/>
      <c r="E376" s="71"/>
      <c r="F376" s="117"/>
      <c r="G376" s="197"/>
      <c r="H376" s="167" t="s">
        <v>349</v>
      </c>
      <c r="I376" s="72"/>
      <c r="J376" s="118"/>
      <c r="K376" s="118"/>
      <c r="L376" s="70"/>
    </row>
    <row r="377" spans="1:12" ht="25.5" customHeight="1">
      <c r="A377" s="69">
        <v>374</v>
      </c>
      <c r="B377" s="187" t="str">
        <f t="shared" ref="B377:B389" si="20">CONCATENATE(H377,"-",J377,"-",K377)</f>
        <v>100M.ENG-3-4</v>
      </c>
      <c r="C377" s="116"/>
      <c r="D377" s="506">
        <v>526</v>
      </c>
      <c r="E377" s="507">
        <v>36794</v>
      </c>
      <c r="F377" s="508" t="s">
        <v>733</v>
      </c>
      <c r="G377" s="509" t="s">
        <v>734</v>
      </c>
      <c r="H377" s="510" t="s">
        <v>348</v>
      </c>
      <c r="I377" s="511">
        <v>1615</v>
      </c>
      <c r="J377" s="118" t="s">
        <v>824</v>
      </c>
      <c r="K377" s="118" t="s">
        <v>825</v>
      </c>
      <c r="L377" s="70"/>
    </row>
    <row r="378" spans="1:12" ht="25.5" customHeight="1">
      <c r="A378" s="69">
        <v>375</v>
      </c>
      <c r="B378" s="187" t="str">
        <f t="shared" si="20"/>
        <v>100M.ENG-3-5</v>
      </c>
      <c r="C378" s="116"/>
      <c r="D378" s="506">
        <v>524</v>
      </c>
      <c r="E378" s="507">
        <v>36581</v>
      </c>
      <c r="F378" s="508" t="s">
        <v>731</v>
      </c>
      <c r="G378" s="509" t="s">
        <v>732</v>
      </c>
      <c r="H378" s="510" t="s">
        <v>348</v>
      </c>
      <c r="I378" s="511">
        <v>1630</v>
      </c>
      <c r="J378" s="118" t="s">
        <v>824</v>
      </c>
      <c r="K378" s="118" t="s">
        <v>826</v>
      </c>
      <c r="L378" s="70"/>
    </row>
    <row r="379" spans="1:12" ht="25.5" customHeight="1">
      <c r="A379" s="69">
        <v>376</v>
      </c>
      <c r="B379" s="187" t="str">
        <f t="shared" si="20"/>
        <v>100M.ENG-3-3</v>
      </c>
      <c r="C379" s="116"/>
      <c r="D379" s="506">
        <v>532</v>
      </c>
      <c r="E379" s="507">
        <v>36602</v>
      </c>
      <c r="F379" s="508" t="s">
        <v>735</v>
      </c>
      <c r="G379" s="509" t="s">
        <v>736</v>
      </c>
      <c r="H379" s="510" t="s">
        <v>348</v>
      </c>
      <c r="I379" s="511">
        <v>1751</v>
      </c>
      <c r="J379" s="118" t="s">
        <v>824</v>
      </c>
      <c r="K379" s="118" t="s">
        <v>824</v>
      </c>
      <c r="L379" s="70"/>
    </row>
    <row r="380" spans="1:12" ht="25.5" customHeight="1">
      <c r="A380" s="69">
        <v>377</v>
      </c>
      <c r="B380" s="187" t="str">
        <f t="shared" si="20"/>
        <v>100M.ENG-3-6</v>
      </c>
      <c r="C380" s="116"/>
      <c r="D380" s="506">
        <v>530</v>
      </c>
      <c r="E380" s="507">
        <v>36772</v>
      </c>
      <c r="F380" s="508" t="s">
        <v>727</v>
      </c>
      <c r="G380" s="509" t="s">
        <v>728</v>
      </c>
      <c r="H380" s="510" t="s">
        <v>348</v>
      </c>
      <c r="I380" s="511">
        <v>1765</v>
      </c>
      <c r="J380" s="118" t="s">
        <v>824</v>
      </c>
      <c r="K380" s="118" t="s">
        <v>827</v>
      </c>
      <c r="L380" s="70"/>
    </row>
    <row r="381" spans="1:12" ht="25.5" customHeight="1">
      <c r="A381" s="69">
        <v>378</v>
      </c>
      <c r="B381" s="187" t="str">
        <f t="shared" si="20"/>
        <v>100M.ENG-3-7</v>
      </c>
      <c r="C381" s="116"/>
      <c r="D381" s="506">
        <v>531</v>
      </c>
      <c r="E381" s="507">
        <v>36561</v>
      </c>
      <c r="F381" s="508" t="s">
        <v>729</v>
      </c>
      <c r="G381" s="509" t="s">
        <v>730</v>
      </c>
      <c r="H381" s="510" t="s">
        <v>348</v>
      </c>
      <c r="I381" s="511">
        <v>1775</v>
      </c>
      <c r="J381" s="118" t="s">
        <v>824</v>
      </c>
      <c r="K381" s="118" t="s">
        <v>829</v>
      </c>
      <c r="L381" s="70"/>
    </row>
    <row r="382" spans="1:12" ht="25.5" customHeight="1">
      <c r="A382" s="69">
        <v>379</v>
      </c>
      <c r="B382" s="187" t="str">
        <f t="shared" si="20"/>
        <v>100M.ENG--</v>
      </c>
      <c r="C382" s="116"/>
      <c r="D382" s="116"/>
      <c r="E382" s="71"/>
      <c r="F382" s="117"/>
      <c r="G382" s="197"/>
      <c r="H382" s="167" t="s">
        <v>348</v>
      </c>
      <c r="I382" s="72"/>
      <c r="J382" s="118"/>
      <c r="K382" s="118"/>
      <c r="L382" s="70"/>
    </row>
    <row r="383" spans="1:12" ht="25.5" customHeight="1">
      <c r="A383" s="69">
        <v>380</v>
      </c>
      <c r="B383" s="187" t="str">
        <f t="shared" si="20"/>
        <v>100M.ENG--</v>
      </c>
      <c r="C383" s="116"/>
      <c r="D383" s="116"/>
      <c r="E383" s="71"/>
      <c r="F383" s="117"/>
      <c r="G383" s="197"/>
      <c r="H383" s="167" t="s">
        <v>348</v>
      </c>
      <c r="I383" s="72"/>
      <c r="J383" s="118"/>
      <c r="K383" s="118"/>
      <c r="L383" s="70"/>
    </row>
    <row r="384" spans="1:12" ht="25.5" customHeight="1">
      <c r="A384" s="69">
        <v>381</v>
      </c>
      <c r="B384" s="187" t="str">
        <f t="shared" si="20"/>
        <v>100M.ENG--</v>
      </c>
      <c r="C384" s="116"/>
      <c r="D384" s="116"/>
      <c r="E384" s="71"/>
      <c r="F384" s="117"/>
      <c r="G384" s="197"/>
      <c r="H384" s="167" t="s">
        <v>348</v>
      </c>
      <c r="I384" s="72"/>
      <c r="J384" s="118"/>
      <c r="K384" s="118"/>
      <c r="L384" s="70"/>
    </row>
    <row r="385" spans="1:12" ht="25.5" customHeight="1">
      <c r="A385" s="69">
        <v>382</v>
      </c>
      <c r="B385" s="187" t="str">
        <f t="shared" si="20"/>
        <v>100M.ENG--</v>
      </c>
      <c r="C385" s="116"/>
      <c r="D385" s="116"/>
      <c r="E385" s="71"/>
      <c r="F385" s="117"/>
      <c r="G385" s="197"/>
      <c r="H385" s="167" t="s">
        <v>348</v>
      </c>
      <c r="I385" s="72"/>
      <c r="J385" s="118"/>
      <c r="K385" s="118"/>
      <c r="L385" s="70"/>
    </row>
    <row r="386" spans="1:12" ht="25.5" customHeight="1">
      <c r="A386" s="69">
        <v>383</v>
      </c>
      <c r="B386" s="187" t="str">
        <f t="shared" si="20"/>
        <v>100M.ENG--</v>
      </c>
      <c r="C386" s="116"/>
      <c r="D386" s="116"/>
      <c r="E386" s="71"/>
      <c r="F386" s="117"/>
      <c r="G386" s="197"/>
      <c r="H386" s="167" t="s">
        <v>348</v>
      </c>
      <c r="I386" s="72"/>
      <c r="J386" s="118"/>
      <c r="K386" s="118"/>
      <c r="L386" s="70"/>
    </row>
    <row r="387" spans="1:12" ht="25.5" customHeight="1">
      <c r="A387" s="69">
        <v>384</v>
      </c>
      <c r="B387" s="187" t="str">
        <f t="shared" si="20"/>
        <v>100M.ENG--</v>
      </c>
      <c r="C387" s="116"/>
      <c r="D387" s="116"/>
      <c r="E387" s="71"/>
      <c r="F387" s="117"/>
      <c r="G387" s="197"/>
      <c r="H387" s="167" t="s">
        <v>348</v>
      </c>
      <c r="I387" s="72"/>
      <c r="J387" s="118"/>
      <c r="K387" s="118"/>
      <c r="L387" s="70"/>
    </row>
    <row r="388" spans="1:12" ht="25.5" customHeight="1">
      <c r="A388" s="69">
        <v>385</v>
      </c>
      <c r="B388" s="187" t="str">
        <f t="shared" si="20"/>
        <v>100M.ENG--</v>
      </c>
      <c r="C388" s="116"/>
      <c r="D388" s="116"/>
      <c r="E388" s="71"/>
      <c r="F388" s="117"/>
      <c r="G388" s="197"/>
      <c r="H388" s="167" t="s">
        <v>348</v>
      </c>
      <c r="I388" s="72"/>
      <c r="J388" s="118"/>
      <c r="K388" s="118"/>
      <c r="L388" s="70"/>
    </row>
    <row r="389" spans="1:12" ht="25.5" customHeight="1">
      <c r="A389" s="69">
        <v>386</v>
      </c>
      <c r="B389" s="187" t="str">
        <f t="shared" si="20"/>
        <v>100M.ENG--</v>
      </c>
      <c r="C389" s="116"/>
      <c r="D389" s="116"/>
      <c r="E389" s="71"/>
      <c r="F389" s="117"/>
      <c r="G389" s="197"/>
      <c r="H389" s="167" t="s">
        <v>348</v>
      </c>
      <c r="I389" s="72"/>
      <c r="J389" s="118"/>
      <c r="K389" s="118"/>
      <c r="L389" s="70"/>
    </row>
    <row r="390" spans="1:12" ht="25.5" customHeight="1">
      <c r="A390" s="69">
        <v>387</v>
      </c>
      <c r="B390" s="187" t="str">
        <f t="shared" ref="B390:B421" si="21">CONCATENATE(H390,"-",L390)</f>
        <v>UZUN-17</v>
      </c>
      <c r="C390" s="116"/>
      <c r="D390" s="506">
        <v>560</v>
      </c>
      <c r="E390" s="507">
        <v>36916</v>
      </c>
      <c r="F390" s="508" t="s">
        <v>797</v>
      </c>
      <c r="G390" s="509" t="s">
        <v>728</v>
      </c>
      <c r="H390" s="510" t="s">
        <v>46</v>
      </c>
      <c r="I390" s="511">
        <v>482</v>
      </c>
      <c r="J390" s="118"/>
      <c r="K390" s="118"/>
      <c r="L390" s="70">
        <v>17</v>
      </c>
    </row>
    <row r="391" spans="1:12" ht="25.5" customHeight="1">
      <c r="A391" s="69">
        <v>388</v>
      </c>
      <c r="B391" s="187" t="str">
        <f t="shared" si="21"/>
        <v>UZUN-18</v>
      </c>
      <c r="C391" s="116"/>
      <c r="D391" s="506">
        <v>559</v>
      </c>
      <c r="E391" s="507">
        <v>36709</v>
      </c>
      <c r="F391" s="508" t="s">
        <v>796</v>
      </c>
      <c r="G391" s="509" t="s">
        <v>758</v>
      </c>
      <c r="H391" s="510" t="s">
        <v>46</v>
      </c>
      <c r="I391" s="511">
        <v>486</v>
      </c>
      <c r="J391" s="118"/>
      <c r="K391" s="118"/>
      <c r="L391" s="70">
        <v>18</v>
      </c>
    </row>
    <row r="392" spans="1:12" ht="25.5" customHeight="1">
      <c r="A392" s="69">
        <v>389</v>
      </c>
      <c r="B392" s="187" t="str">
        <f t="shared" si="21"/>
        <v>UZUN-19</v>
      </c>
      <c r="C392" s="116"/>
      <c r="D392" s="506">
        <v>561</v>
      </c>
      <c r="E392" s="507">
        <v>36896</v>
      </c>
      <c r="F392" s="508" t="s">
        <v>798</v>
      </c>
      <c r="G392" s="509" t="s">
        <v>799</v>
      </c>
      <c r="H392" s="510" t="s">
        <v>46</v>
      </c>
      <c r="I392" s="511">
        <v>487</v>
      </c>
      <c r="J392" s="118"/>
      <c r="K392" s="118"/>
      <c r="L392" s="70">
        <v>19</v>
      </c>
    </row>
    <row r="393" spans="1:12" ht="25.5" customHeight="1">
      <c r="A393" s="69">
        <v>390</v>
      </c>
      <c r="B393" s="187" t="str">
        <f t="shared" si="21"/>
        <v>UZUN-20</v>
      </c>
      <c r="C393" s="116"/>
      <c r="D393" s="506">
        <v>524</v>
      </c>
      <c r="E393" s="507">
        <v>36581</v>
      </c>
      <c r="F393" s="508" t="s">
        <v>731</v>
      </c>
      <c r="G393" s="509" t="s">
        <v>732</v>
      </c>
      <c r="H393" s="510" t="s">
        <v>46</v>
      </c>
      <c r="I393" s="511">
        <v>489</v>
      </c>
      <c r="J393" s="118"/>
      <c r="K393" s="118"/>
      <c r="L393" s="70">
        <v>20</v>
      </c>
    </row>
    <row r="394" spans="1:12" ht="25.5" customHeight="1">
      <c r="A394" s="69">
        <v>391</v>
      </c>
      <c r="B394" s="187" t="str">
        <f t="shared" si="21"/>
        <v>UZUN-21</v>
      </c>
      <c r="C394" s="116"/>
      <c r="D394" s="506">
        <v>520</v>
      </c>
      <c r="E394" s="507">
        <v>36853</v>
      </c>
      <c r="F394" s="508" t="s">
        <v>725</v>
      </c>
      <c r="G394" s="509" t="s">
        <v>726</v>
      </c>
      <c r="H394" s="510" t="s">
        <v>46</v>
      </c>
      <c r="I394" s="511">
        <v>504</v>
      </c>
      <c r="J394" s="118"/>
      <c r="K394" s="118"/>
      <c r="L394" s="70">
        <v>21</v>
      </c>
    </row>
    <row r="395" spans="1:12" ht="25.5" customHeight="1">
      <c r="A395" s="69">
        <v>392</v>
      </c>
      <c r="B395" s="187" t="str">
        <f t="shared" si="21"/>
        <v>UZUN-22</v>
      </c>
      <c r="C395" s="116"/>
      <c r="D395" s="506">
        <v>526</v>
      </c>
      <c r="E395" s="507">
        <v>36794</v>
      </c>
      <c r="F395" s="508" t="s">
        <v>733</v>
      </c>
      <c r="G395" s="509" t="s">
        <v>734</v>
      </c>
      <c r="H395" s="510" t="s">
        <v>46</v>
      </c>
      <c r="I395" s="511">
        <v>506</v>
      </c>
      <c r="J395" s="118"/>
      <c r="K395" s="118"/>
      <c r="L395" s="70">
        <v>22</v>
      </c>
    </row>
    <row r="396" spans="1:12" ht="25.5" customHeight="1">
      <c r="A396" s="69">
        <v>393</v>
      </c>
      <c r="B396" s="187" t="str">
        <f t="shared" si="21"/>
        <v>UZUN-23</v>
      </c>
      <c r="C396" s="116"/>
      <c r="D396" s="506">
        <v>562</v>
      </c>
      <c r="E396" s="507">
        <v>36637</v>
      </c>
      <c r="F396" s="508" t="s">
        <v>800</v>
      </c>
      <c r="G396" s="509" t="s">
        <v>801</v>
      </c>
      <c r="H396" s="510" t="s">
        <v>46</v>
      </c>
      <c r="I396" s="511">
        <v>519</v>
      </c>
      <c r="J396" s="118"/>
      <c r="K396" s="118"/>
      <c r="L396" s="70">
        <v>23</v>
      </c>
    </row>
    <row r="397" spans="1:12" ht="25.5" customHeight="1">
      <c r="A397" s="69">
        <v>394</v>
      </c>
      <c r="B397" s="187" t="str">
        <f t="shared" si="21"/>
        <v>UZUN-</v>
      </c>
      <c r="C397" s="116"/>
      <c r="D397" s="116"/>
      <c r="E397" s="71"/>
      <c r="F397" s="117"/>
      <c r="G397" s="197"/>
      <c r="H397" s="167" t="s">
        <v>46</v>
      </c>
      <c r="I397" s="72"/>
      <c r="J397" s="118"/>
      <c r="K397" s="118"/>
      <c r="L397" s="70"/>
    </row>
    <row r="398" spans="1:12" ht="25.5" customHeight="1">
      <c r="A398" s="69">
        <v>395</v>
      </c>
      <c r="B398" s="187" t="str">
        <f t="shared" si="21"/>
        <v>UZUN-</v>
      </c>
      <c r="C398" s="116"/>
      <c r="D398" s="116"/>
      <c r="E398" s="71"/>
      <c r="F398" s="117"/>
      <c r="G398" s="197"/>
      <c r="H398" s="167" t="s">
        <v>46</v>
      </c>
      <c r="I398" s="72"/>
      <c r="J398" s="118"/>
      <c r="K398" s="118"/>
      <c r="L398" s="70"/>
    </row>
    <row r="399" spans="1:12" ht="25.5" customHeight="1">
      <c r="A399" s="69">
        <v>396</v>
      </c>
      <c r="B399" s="187" t="str">
        <f t="shared" si="21"/>
        <v>UZUN-</v>
      </c>
      <c r="C399" s="116"/>
      <c r="D399" s="116"/>
      <c r="E399" s="71"/>
      <c r="F399" s="117"/>
      <c r="G399" s="197"/>
      <c r="H399" s="167" t="s">
        <v>46</v>
      </c>
      <c r="I399" s="72"/>
      <c r="J399" s="118"/>
      <c r="K399" s="118"/>
      <c r="L399" s="70"/>
    </row>
    <row r="400" spans="1:12" ht="25.5" customHeight="1">
      <c r="A400" s="69">
        <v>397</v>
      </c>
      <c r="B400" s="187" t="str">
        <f t="shared" si="21"/>
        <v>UZUN-</v>
      </c>
      <c r="C400" s="116"/>
      <c r="D400" s="116"/>
      <c r="E400" s="71"/>
      <c r="F400" s="117"/>
      <c r="G400" s="197"/>
      <c r="H400" s="167" t="s">
        <v>46</v>
      </c>
      <c r="I400" s="72"/>
      <c r="J400" s="118"/>
      <c r="K400" s="118"/>
      <c r="L400" s="70"/>
    </row>
    <row r="401" spans="1:12" ht="25.5" customHeight="1">
      <c r="A401" s="69">
        <v>398</v>
      </c>
      <c r="B401" s="187" t="str">
        <f t="shared" si="21"/>
        <v>UZUN-</v>
      </c>
      <c r="C401" s="116"/>
      <c r="D401" s="116"/>
      <c r="E401" s="71"/>
      <c r="F401" s="117"/>
      <c r="G401" s="197"/>
      <c r="H401" s="167" t="s">
        <v>46</v>
      </c>
      <c r="I401" s="72"/>
      <c r="J401" s="118"/>
      <c r="K401" s="118"/>
      <c r="L401" s="70"/>
    </row>
    <row r="402" spans="1:12" ht="25.5" customHeight="1">
      <c r="A402" s="69">
        <v>399</v>
      </c>
      <c r="B402" s="187" t="str">
        <f t="shared" si="21"/>
        <v>UZUN-</v>
      </c>
      <c r="C402" s="116"/>
      <c r="D402" s="116"/>
      <c r="E402" s="71"/>
      <c r="F402" s="117"/>
      <c r="G402" s="197"/>
      <c r="H402" s="167" t="s">
        <v>46</v>
      </c>
      <c r="I402" s="72"/>
      <c r="J402" s="118"/>
      <c r="K402" s="118"/>
      <c r="L402" s="70"/>
    </row>
    <row r="403" spans="1:12" ht="25.5" customHeight="1">
      <c r="A403" s="69">
        <v>400</v>
      </c>
      <c r="B403" s="187" t="str">
        <f t="shared" si="21"/>
        <v>UZUN-</v>
      </c>
      <c r="C403" s="116"/>
      <c r="D403" s="116"/>
      <c r="E403" s="71"/>
      <c r="F403" s="117"/>
      <c r="G403" s="197"/>
      <c r="H403" s="167" t="s">
        <v>46</v>
      </c>
      <c r="I403" s="72"/>
      <c r="J403" s="118"/>
      <c r="K403" s="118"/>
      <c r="L403" s="70"/>
    </row>
    <row r="404" spans="1:12" ht="25.5" customHeight="1">
      <c r="A404" s="69">
        <v>401</v>
      </c>
      <c r="B404" s="187" t="str">
        <f t="shared" si="21"/>
        <v>UZUN-</v>
      </c>
      <c r="C404" s="116"/>
      <c r="D404" s="116"/>
      <c r="E404" s="71"/>
      <c r="F404" s="117"/>
      <c r="G404" s="197"/>
      <c r="H404" s="167" t="s">
        <v>46</v>
      </c>
      <c r="I404" s="72"/>
      <c r="J404" s="118"/>
      <c r="K404" s="118"/>
      <c r="L404" s="70"/>
    </row>
    <row r="405" spans="1:12" ht="25.5" customHeight="1">
      <c r="A405" s="69">
        <v>402</v>
      </c>
      <c r="B405" s="187" t="str">
        <f t="shared" si="21"/>
        <v>UZUN-</v>
      </c>
      <c r="C405" s="116"/>
      <c r="D405" s="116"/>
      <c r="E405" s="71"/>
      <c r="F405" s="117"/>
      <c r="G405" s="197"/>
      <c r="H405" s="167" t="s">
        <v>46</v>
      </c>
      <c r="I405" s="72"/>
      <c r="J405" s="118"/>
      <c r="K405" s="118"/>
      <c r="L405" s="70"/>
    </row>
    <row r="406" spans="1:12" ht="25.5" customHeight="1">
      <c r="A406" s="69">
        <v>403</v>
      </c>
      <c r="B406" s="187" t="str">
        <f t="shared" si="21"/>
        <v>UZUN-</v>
      </c>
      <c r="C406" s="116"/>
      <c r="D406" s="116"/>
      <c r="E406" s="71"/>
      <c r="F406" s="117"/>
      <c r="G406" s="197"/>
      <c r="H406" s="167" t="s">
        <v>46</v>
      </c>
      <c r="I406" s="72"/>
      <c r="J406" s="118"/>
      <c r="K406" s="118"/>
      <c r="L406" s="70"/>
    </row>
    <row r="407" spans="1:12" ht="25.5" customHeight="1">
      <c r="A407" s="69">
        <v>404</v>
      </c>
      <c r="B407" s="187" t="str">
        <f t="shared" si="21"/>
        <v>UZUN-</v>
      </c>
      <c r="C407" s="116"/>
      <c r="D407" s="116"/>
      <c r="E407" s="71"/>
      <c r="F407" s="117"/>
      <c r="G407" s="197"/>
      <c r="H407" s="167" t="s">
        <v>46</v>
      </c>
      <c r="I407" s="72"/>
      <c r="J407" s="118"/>
      <c r="K407" s="118"/>
      <c r="L407" s="70"/>
    </row>
    <row r="408" spans="1:12" ht="25.5" customHeight="1">
      <c r="A408" s="69">
        <v>405</v>
      </c>
      <c r="B408" s="187" t="str">
        <f t="shared" si="21"/>
        <v>UZUN-</v>
      </c>
      <c r="C408" s="116"/>
      <c r="D408" s="116"/>
      <c r="E408" s="71"/>
      <c r="F408" s="117"/>
      <c r="G408" s="197"/>
      <c r="H408" s="167" t="s">
        <v>46</v>
      </c>
      <c r="I408" s="72"/>
      <c r="J408" s="118"/>
      <c r="K408" s="118"/>
      <c r="L408" s="70"/>
    </row>
    <row r="409" spans="1:12" ht="25.5" customHeight="1">
      <c r="A409" s="69">
        <v>406</v>
      </c>
      <c r="B409" s="187" t="str">
        <f t="shared" si="21"/>
        <v>UZUN-</v>
      </c>
      <c r="C409" s="116"/>
      <c r="D409" s="116"/>
      <c r="E409" s="71"/>
      <c r="F409" s="117"/>
      <c r="G409" s="197"/>
      <c r="H409" s="167" t="s">
        <v>46</v>
      </c>
      <c r="I409" s="72"/>
      <c r="J409" s="118"/>
      <c r="K409" s="118"/>
      <c r="L409" s="70"/>
    </row>
    <row r="410" spans="1:12" ht="25.5" customHeight="1">
      <c r="A410" s="69">
        <v>407</v>
      </c>
      <c r="B410" s="187" t="str">
        <f t="shared" si="21"/>
        <v>YÜKSEK-17</v>
      </c>
      <c r="C410" s="189"/>
      <c r="D410" s="506">
        <v>565</v>
      </c>
      <c r="E410" s="507">
        <v>36687</v>
      </c>
      <c r="F410" s="508" t="s">
        <v>805</v>
      </c>
      <c r="G410" s="509" t="s">
        <v>806</v>
      </c>
      <c r="H410" s="510" t="s">
        <v>47</v>
      </c>
      <c r="I410" s="511">
        <v>143</v>
      </c>
      <c r="J410" s="194"/>
      <c r="K410" s="194"/>
      <c r="L410" s="195">
        <v>17</v>
      </c>
    </row>
    <row r="411" spans="1:12" ht="25.5" customHeight="1">
      <c r="A411" s="69">
        <v>408</v>
      </c>
      <c r="B411" s="187" t="str">
        <f t="shared" si="21"/>
        <v>YÜKSEK-18</v>
      </c>
      <c r="C411" s="189"/>
      <c r="D411" s="506">
        <v>563</v>
      </c>
      <c r="E411" s="507">
        <v>36526</v>
      </c>
      <c r="F411" s="508" t="s">
        <v>802</v>
      </c>
      <c r="G411" s="509" t="s">
        <v>803</v>
      </c>
      <c r="H411" s="510" t="s">
        <v>47</v>
      </c>
      <c r="I411" s="511">
        <v>146</v>
      </c>
      <c r="J411" s="194"/>
      <c r="K411" s="194"/>
      <c r="L411" s="195">
        <v>18</v>
      </c>
    </row>
    <row r="412" spans="1:12" ht="25.5" customHeight="1">
      <c r="A412" s="69">
        <v>409</v>
      </c>
      <c r="B412" s="187" t="str">
        <f t="shared" si="21"/>
        <v>YÜKSEK-19</v>
      </c>
      <c r="C412" s="189"/>
      <c r="D412" s="506">
        <v>564</v>
      </c>
      <c r="E412" s="507">
        <v>36892</v>
      </c>
      <c r="F412" s="508" t="s">
        <v>804</v>
      </c>
      <c r="G412" s="509" t="s">
        <v>752</v>
      </c>
      <c r="H412" s="510" t="s">
        <v>47</v>
      </c>
      <c r="I412" s="511">
        <v>146</v>
      </c>
      <c r="J412" s="194"/>
      <c r="K412" s="194"/>
      <c r="L412" s="195">
        <v>19</v>
      </c>
    </row>
    <row r="413" spans="1:12" ht="25.5" customHeight="1">
      <c r="A413" s="69">
        <v>410</v>
      </c>
      <c r="B413" s="187" t="str">
        <f t="shared" si="21"/>
        <v>YÜKSEK-20</v>
      </c>
      <c r="C413" s="189"/>
      <c r="D413" s="506">
        <v>567</v>
      </c>
      <c r="E413" s="507">
        <v>36623</v>
      </c>
      <c r="F413" s="508" t="s">
        <v>808</v>
      </c>
      <c r="G413" s="509" t="s">
        <v>809</v>
      </c>
      <c r="H413" s="510" t="s">
        <v>47</v>
      </c>
      <c r="I413" s="511">
        <v>149</v>
      </c>
      <c r="J413" s="194"/>
      <c r="K413" s="194"/>
      <c r="L413" s="195">
        <v>20</v>
      </c>
    </row>
    <row r="414" spans="1:12" ht="25.5" customHeight="1" thickBot="1">
      <c r="A414" s="69">
        <v>411</v>
      </c>
      <c r="B414" s="187" t="str">
        <f t="shared" si="21"/>
        <v>YÜKSEK-21</v>
      </c>
      <c r="C414" s="189"/>
      <c r="D414" s="506">
        <v>566</v>
      </c>
      <c r="E414" s="513">
        <v>36535</v>
      </c>
      <c r="F414" s="514" t="s">
        <v>807</v>
      </c>
      <c r="G414" s="515" t="s">
        <v>736</v>
      </c>
      <c r="H414" s="516" t="s">
        <v>47</v>
      </c>
      <c r="I414" s="517">
        <v>152</v>
      </c>
      <c r="J414" s="194"/>
      <c r="K414" s="194"/>
      <c r="L414" s="195">
        <v>21</v>
      </c>
    </row>
    <row r="415" spans="1:12" ht="25.5" customHeight="1">
      <c r="A415" s="69">
        <v>412</v>
      </c>
      <c r="B415" s="187" t="str">
        <f t="shared" si="21"/>
        <v>YÜKSEK-</v>
      </c>
      <c r="C415" s="189"/>
      <c r="D415" s="189"/>
      <c r="E415" s="190"/>
      <c r="F415" s="191"/>
      <c r="G415" s="196"/>
      <c r="H415" s="192" t="s">
        <v>47</v>
      </c>
      <c r="I415" s="193"/>
      <c r="J415" s="194"/>
      <c r="K415" s="194"/>
      <c r="L415" s="195"/>
    </row>
    <row r="416" spans="1:12" ht="25.5" customHeight="1">
      <c r="A416" s="69">
        <v>413</v>
      </c>
      <c r="B416" s="187" t="str">
        <f t="shared" si="21"/>
        <v>YÜKSEK-</v>
      </c>
      <c r="C416" s="189"/>
      <c r="D416" s="189"/>
      <c r="E416" s="190"/>
      <c r="F416" s="191"/>
      <c r="G416" s="196"/>
      <c r="H416" s="192" t="s">
        <v>47</v>
      </c>
      <c r="I416" s="193"/>
      <c r="J416" s="194"/>
      <c r="K416" s="194"/>
      <c r="L416" s="195"/>
    </row>
    <row r="417" spans="1:12" ht="25.5" customHeight="1">
      <c r="A417" s="69">
        <v>414</v>
      </c>
      <c r="B417" s="187" t="str">
        <f t="shared" si="21"/>
        <v>YÜKSEK-</v>
      </c>
      <c r="C417" s="189"/>
      <c r="D417" s="189"/>
      <c r="E417" s="190"/>
      <c r="F417" s="191"/>
      <c r="G417" s="196"/>
      <c r="H417" s="192" t="s">
        <v>47</v>
      </c>
      <c r="I417" s="193"/>
      <c r="J417" s="194"/>
      <c r="K417" s="194"/>
      <c r="L417" s="195"/>
    </row>
    <row r="418" spans="1:12" ht="25.5" customHeight="1">
      <c r="A418" s="69">
        <v>415</v>
      </c>
      <c r="B418" s="187" t="str">
        <f t="shared" si="21"/>
        <v>YÜKSEK-</v>
      </c>
      <c r="C418" s="189"/>
      <c r="D418" s="189"/>
      <c r="E418" s="190"/>
      <c r="F418" s="191"/>
      <c r="G418" s="196"/>
      <c r="H418" s="192" t="s">
        <v>47</v>
      </c>
      <c r="I418" s="193"/>
      <c r="J418" s="194"/>
      <c r="K418" s="194"/>
      <c r="L418" s="195"/>
    </row>
    <row r="419" spans="1:12" ht="25.5" customHeight="1">
      <c r="A419" s="69">
        <v>416</v>
      </c>
      <c r="B419" s="187" t="str">
        <f t="shared" si="21"/>
        <v>YÜKSEK-</v>
      </c>
      <c r="C419" s="189"/>
      <c r="D419" s="189"/>
      <c r="E419" s="190"/>
      <c r="F419" s="191"/>
      <c r="G419" s="196"/>
      <c r="H419" s="192" t="s">
        <v>47</v>
      </c>
      <c r="I419" s="193"/>
      <c r="J419" s="194"/>
      <c r="K419" s="194"/>
      <c r="L419" s="195"/>
    </row>
    <row r="420" spans="1:12" ht="25.5" customHeight="1">
      <c r="A420" s="69">
        <v>417</v>
      </c>
      <c r="B420" s="187" t="str">
        <f t="shared" si="21"/>
        <v>YÜKSEK-</v>
      </c>
      <c r="C420" s="189"/>
      <c r="D420" s="189"/>
      <c r="E420" s="190"/>
      <c r="F420" s="191"/>
      <c r="G420" s="196"/>
      <c r="H420" s="192" t="s">
        <v>47</v>
      </c>
      <c r="I420" s="193"/>
      <c r="J420" s="194"/>
      <c r="K420" s="194"/>
      <c r="L420" s="195"/>
    </row>
    <row r="421" spans="1:12" ht="25.5" customHeight="1">
      <c r="A421" s="69">
        <v>418</v>
      </c>
      <c r="B421" s="187" t="str">
        <f t="shared" si="21"/>
        <v>YÜKSEK-</v>
      </c>
      <c r="C421" s="189"/>
      <c r="D421" s="189"/>
      <c r="E421" s="190"/>
      <c r="F421" s="191"/>
      <c r="G421" s="196"/>
      <c r="H421" s="192" t="s">
        <v>47</v>
      </c>
      <c r="I421" s="193"/>
      <c r="J421" s="194"/>
      <c r="K421" s="194"/>
      <c r="L421" s="195"/>
    </row>
    <row r="422" spans="1:12" ht="25.5" customHeight="1">
      <c r="A422" s="69">
        <v>419</v>
      </c>
      <c r="B422" s="187" t="str">
        <f t="shared" ref="B422:B453" si="22">CONCATENATE(H422,"-",L422)</f>
        <v>YÜKSEK-</v>
      </c>
      <c r="C422" s="189"/>
      <c r="D422" s="189"/>
      <c r="E422" s="190"/>
      <c r="F422" s="191"/>
      <c r="G422" s="196"/>
      <c r="H422" s="192" t="s">
        <v>47</v>
      </c>
      <c r="I422" s="193"/>
      <c r="J422" s="194"/>
      <c r="K422" s="194"/>
      <c r="L422" s="195"/>
    </row>
    <row r="423" spans="1:12" ht="25.5" customHeight="1">
      <c r="A423" s="69">
        <v>420</v>
      </c>
      <c r="B423" s="187" t="str">
        <f t="shared" si="22"/>
        <v>GÜLLE-17</v>
      </c>
      <c r="C423" s="116"/>
      <c r="D423" s="506">
        <v>555</v>
      </c>
      <c r="E423" s="507" t="s">
        <v>552</v>
      </c>
      <c r="F423" s="508" t="s">
        <v>787</v>
      </c>
      <c r="G423" s="509" t="s">
        <v>788</v>
      </c>
      <c r="H423" s="510" t="s">
        <v>351</v>
      </c>
      <c r="I423" s="511">
        <v>985</v>
      </c>
      <c r="J423" s="118"/>
      <c r="K423" s="118"/>
      <c r="L423" s="70">
        <v>17</v>
      </c>
    </row>
    <row r="424" spans="1:12" ht="25.5" customHeight="1">
      <c r="A424" s="69">
        <v>421</v>
      </c>
      <c r="B424" s="187" t="str">
        <f t="shared" si="22"/>
        <v>GÜLLE-18</v>
      </c>
      <c r="C424" s="116"/>
      <c r="D424" s="506">
        <v>554</v>
      </c>
      <c r="E424" s="507">
        <v>36737</v>
      </c>
      <c r="F424" s="508" t="s">
        <v>785</v>
      </c>
      <c r="G424" s="509" t="s">
        <v>786</v>
      </c>
      <c r="H424" s="510" t="s">
        <v>351</v>
      </c>
      <c r="I424" s="511">
        <v>1027</v>
      </c>
      <c r="J424" s="118"/>
      <c r="K424" s="118"/>
      <c r="L424" s="70">
        <v>18</v>
      </c>
    </row>
    <row r="425" spans="1:12" ht="25.5" customHeight="1">
      <c r="A425" s="69">
        <v>422</v>
      </c>
      <c r="B425" s="187" t="str">
        <f t="shared" si="22"/>
        <v>GÜLLE-19</v>
      </c>
      <c r="C425" s="116"/>
      <c r="D425" s="506">
        <v>557</v>
      </c>
      <c r="E425" s="507">
        <v>36608</v>
      </c>
      <c r="F425" s="508" t="s">
        <v>791</v>
      </c>
      <c r="G425" s="509" t="s">
        <v>792</v>
      </c>
      <c r="H425" s="510" t="s">
        <v>351</v>
      </c>
      <c r="I425" s="511">
        <v>1028</v>
      </c>
      <c r="J425" s="118"/>
      <c r="K425" s="118"/>
      <c r="L425" s="70">
        <v>19</v>
      </c>
    </row>
    <row r="426" spans="1:12" ht="25.5" customHeight="1">
      <c r="A426" s="69">
        <v>423</v>
      </c>
      <c r="B426" s="187" t="str">
        <f t="shared" si="22"/>
        <v>GÜLLE-20</v>
      </c>
      <c r="C426" s="116"/>
      <c r="D426" s="506">
        <v>556</v>
      </c>
      <c r="E426" s="507">
        <v>36804</v>
      </c>
      <c r="F426" s="508" t="s">
        <v>789</v>
      </c>
      <c r="G426" s="509" t="s">
        <v>790</v>
      </c>
      <c r="H426" s="510" t="s">
        <v>351</v>
      </c>
      <c r="I426" s="511">
        <v>1045</v>
      </c>
      <c r="J426" s="118"/>
      <c r="K426" s="118"/>
      <c r="L426" s="70">
        <v>20</v>
      </c>
    </row>
    <row r="427" spans="1:12" ht="25.5" customHeight="1">
      <c r="A427" s="69">
        <v>424</v>
      </c>
      <c r="B427" s="187" t="str">
        <f t="shared" si="22"/>
        <v>GÜLLE-21</v>
      </c>
      <c r="C427" s="116"/>
      <c r="D427" s="506">
        <v>558</v>
      </c>
      <c r="E427" s="507" t="s">
        <v>793</v>
      </c>
      <c r="F427" s="508" t="s">
        <v>794</v>
      </c>
      <c r="G427" s="509" t="s">
        <v>795</v>
      </c>
      <c r="H427" s="510" t="s">
        <v>351</v>
      </c>
      <c r="I427" s="511">
        <v>1048</v>
      </c>
      <c r="J427" s="118"/>
      <c r="K427" s="118"/>
      <c r="L427" s="70">
        <v>21</v>
      </c>
    </row>
    <row r="428" spans="1:12" ht="25.5" customHeight="1">
      <c r="A428" s="69">
        <v>425</v>
      </c>
      <c r="B428" s="187" t="str">
        <f t="shared" si="22"/>
        <v>GÜLLE-</v>
      </c>
      <c r="C428" s="116"/>
      <c r="D428" s="116"/>
      <c r="E428" s="71"/>
      <c r="F428" s="117"/>
      <c r="G428" s="197"/>
      <c r="H428" s="167" t="s">
        <v>351</v>
      </c>
      <c r="I428" s="72"/>
      <c r="J428" s="118"/>
      <c r="K428" s="118"/>
      <c r="L428" s="70"/>
    </row>
    <row r="429" spans="1:12" ht="25.5" customHeight="1">
      <c r="A429" s="69">
        <v>426</v>
      </c>
      <c r="B429" s="187" t="str">
        <f t="shared" si="22"/>
        <v>GÜLLE-</v>
      </c>
      <c r="C429" s="116"/>
      <c r="D429" s="116"/>
      <c r="E429" s="71"/>
      <c r="F429" s="117"/>
      <c r="G429" s="197"/>
      <c r="H429" s="167" t="s">
        <v>351</v>
      </c>
      <c r="I429" s="72"/>
      <c r="J429" s="118"/>
      <c r="K429" s="118"/>
      <c r="L429" s="70"/>
    </row>
    <row r="430" spans="1:12" ht="25.5" customHeight="1">
      <c r="A430" s="69">
        <v>427</v>
      </c>
      <c r="B430" s="187" t="str">
        <f t="shared" si="22"/>
        <v>GÜLLE-</v>
      </c>
      <c r="C430" s="116"/>
      <c r="D430" s="116"/>
      <c r="E430" s="71"/>
      <c r="F430" s="117"/>
      <c r="G430" s="197"/>
      <c r="H430" s="167" t="s">
        <v>351</v>
      </c>
      <c r="I430" s="72"/>
      <c r="J430" s="118"/>
      <c r="K430" s="118"/>
      <c r="L430" s="70"/>
    </row>
    <row r="431" spans="1:12" ht="25.5" customHeight="1">
      <c r="A431" s="69">
        <v>428</v>
      </c>
      <c r="B431" s="187" t="str">
        <f t="shared" si="22"/>
        <v>GÜLLE-</v>
      </c>
      <c r="C431" s="116"/>
      <c r="D431" s="116"/>
      <c r="E431" s="71"/>
      <c r="F431" s="117"/>
      <c r="G431" s="197"/>
      <c r="H431" s="167" t="s">
        <v>351</v>
      </c>
      <c r="I431" s="72"/>
      <c r="J431" s="118"/>
      <c r="K431" s="118"/>
      <c r="L431" s="70"/>
    </row>
    <row r="432" spans="1:12" ht="25.5" customHeight="1">
      <c r="A432" s="69">
        <v>429</v>
      </c>
      <c r="B432" s="187" t="str">
        <f t="shared" si="22"/>
        <v>GÜLLE-</v>
      </c>
      <c r="C432" s="116"/>
      <c r="D432" s="116"/>
      <c r="E432" s="71"/>
      <c r="F432" s="117"/>
      <c r="G432" s="197"/>
      <c r="H432" s="167" t="s">
        <v>351</v>
      </c>
      <c r="I432" s="72"/>
      <c r="J432" s="118"/>
      <c r="K432" s="118"/>
      <c r="L432" s="70"/>
    </row>
    <row r="433" spans="1:12" ht="25.5" customHeight="1">
      <c r="A433" s="69">
        <v>430</v>
      </c>
      <c r="B433" s="187" t="str">
        <f t="shared" si="22"/>
        <v>GÜLLE-</v>
      </c>
      <c r="C433" s="116"/>
      <c r="D433" s="116"/>
      <c r="E433" s="71"/>
      <c r="F433" s="117"/>
      <c r="G433" s="197"/>
      <c r="H433" s="167" t="s">
        <v>351</v>
      </c>
      <c r="I433" s="72"/>
      <c r="J433" s="118"/>
      <c r="K433" s="118"/>
      <c r="L433" s="70"/>
    </row>
    <row r="434" spans="1:12" ht="25.5" customHeight="1">
      <c r="A434" s="69">
        <v>431</v>
      </c>
      <c r="B434" s="187" t="str">
        <f t="shared" si="22"/>
        <v>GÜLLE-</v>
      </c>
      <c r="C434" s="116"/>
      <c r="D434" s="116"/>
      <c r="E434" s="71"/>
      <c r="F434" s="117"/>
      <c r="G434" s="197"/>
      <c r="H434" s="167" t="s">
        <v>351</v>
      </c>
      <c r="I434" s="72"/>
      <c r="J434" s="118"/>
      <c r="K434" s="118"/>
      <c r="L434" s="70"/>
    </row>
    <row r="435" spans="1:12" ht="25.5" customHeight="1">
      <c r="A435" s="69">
        <v>432</v>
      </c>
      <c r="B435" s="187" t="str">
        <f t="shared" si="22"/>
        <v>DİSK-17</v>
      </c>
      <c r="C435" s="189"/>
      <c r="D435" s="506">
        <v>553</v>
      </c>
      <c r="E435" s="507">
        <v>36535</v>
      </c>
      <c r="F435" s="508" t="s">
        <v>783</v>
      </c>
      <c r="G435" s="509" t="s">
        <v>784</v>
      </c>
      <c r="H435" s="510" t="s">
        <v>386</v>
      </c>
      <c r="I435" s="511">
        <v>2825</v>
      </c>
      <c r="J435" s="194"/>
      <c r="K435" s="194"/>
      <c r="L435" s="195">
        <v>17</v>
      </c>
    </row>
    <row r="436" spans="1:12" ht="25.5" customHeight="1">
      <c r="A436" s="69">
        <v>433</v>
      </c>
      <c r="B436" s="187" t="str">
        <f t="shared" si="22"/>
        <v>DİSK-18</v>
      </c>
      <c r="C436" s="189"/>
      <c r="D436" s="506">
        <v>552</v>
      </c>
      <c r="E436" s="507">
        <v>36610</v>
      </c>
      <c r="F436" s="508" t="s">
        <v>781</v>
      </c>
      <c r="G436" s="509" t="s">
        <v>782</v>
      </c>
      <c r="H436" s="510" t="s">
        <v>386</v>
      </c>
      <c r="I436" s="511">
        <v>3563</v>
      </c>
      <c r="J436" s="194"/>
      <c r="K436" s="194"/>
      <c r="L436" s="195">
        <v>18</v>
      </c>
    </row>
    <row r="437" spans="1:12" ht="25.5" customHeight="1">
      <c r="A437" s="69">
        <v>434</v>
      </c>
      <c r="B437" s="187" t="str">
        <f t="shared" si="22"/>
        <v>DİSK-</v>
      </c>
      <c r="C437" s="189"/>
      <c r="D437" s="189"/>
      <c r="E437" s="190"/>
      <c r="F437" s="191"/>
      <c r="G437" s="196"/>
      <c r="H437" s="192" t="s">
        <v>386</v>
      </c>
      <c r="I437" s="193"/>
      <c r="J437" s="194"/>
      <c r="K437" s="194"/>
      <c r="L437" s="195"/>
    </row>
    <row r="438" spans="1:12" ht="25.5" customHeight="1">
      <c r="A438" s="69">
        <v>435</v>
      </c>
      <c r="B438" s="187" t="str">
        <f t="shared" si="22"/>
        <v>DİSK-</v>
      </c>
      <c r="C438" s="189"/>
      <c r="D438" s="189"/>
      <c r="E438" s="190"/>
      <c r="F438" s="191"/>
      <c r="G438" s="196"/>
      <c r="H438" s="192" t="s">
        <v>386</v>
      </c>
      <c r="I438" s="193"/>
      <c r="J438" s="194"/>
      <c r="K438" s="194"/>
      <c r="L438" s="195"/>
    </row>
    <row r="439" spans="1:12" ht="25.5" customHeight="1">
      <c r="A439" s="69">
        <v>436</v>
      </c>
      <c r="B439" s="187" t="str">
        <f t="shared" si="22"/>
        <v>DİSK-</v>
      </c>
      <c r="C439" s="189"/>
      <c r="D439" s="189"/>
      <c r="E439" s="190"/>
      <c r="F439" s="191"/>
      <c r="G439" s="196"/>
      <c r="H439" s="192" t="s">
        <v>386</v>
      </c>
      <c r="I439" s="193"/>
      <c r="J439" s="194"/>
      <c r="K439" s="194"/>
      <c r="L439" s="195"/>
    </row>
    <row r="440" spans="1:12" ht="25.5" customHeight="1">
      <c r="A440" s="69">
        <v>437</v>
      </c>
      <c r="B440" s="187" t="str">
        <f t="shared" si="22"/>
        <v>DİSK-</v>
      </c>
      <c r="C440" s="189"/>
      <c r="D440" s="189"/>
      <c r="E440" s="190"/>
      <c r="F440" s="191"/>
      <c r="G440" s="196"/>
      <c r="H440" s="192" t="s">
        <v>386</v>
      </c>
      <c r="I440" s="193"/>
      <c r="J440" s="194"/>
      <c r="K440" s="194"/>
      <c r="L440" s="195"/>
    </row>
    <row r="441" spans="1:12" ht="25.5" customHeight="1">
      <c r="A441" s="69">
        <v>438</v>
      </c>
      <c r="B441" s="187" t="str">
        <f t="shared" si="22"/>
        <v>DİSK-</v>
      </c>
      <c r="C441" s="189"/>
      <c r="D441" s="189"/>
      <c r="E441" s="190"/>
      <c r="F441" s="191"/>
      <c r="G441" s="196"/>
      <c r="H441" s="192" t="s">
        <v>386</v>
      </c>
      <c r="I441" s="193"/>
      <c r="J441" s="194"/>
      <c r="K441" s="194"/>
      <c r="L441" s="195"/>
    </row>
    <row r="442" spans="1:12" ht="25.5" customHeight="1">
      <c r="A442" s="69">
        <v>439</v>
      </c>
      <c r="B442" s="187" t="str">
        <f t="shared" si="22"/>
        <v>DİSK-</v>
      </c>
      <c r="C442" s="189"/>
      <c r="D442" s="189"/>
      <c r="E442" s="190"/>
      <c r="F442" s="191"/>
      <c r="G442" s="196"/>
      <c r="H442" s="192" t="s">
        <v>386</v>
      </c>
      <c r="I442" s="193"/>
      <c r="J442" s="194"/>
      <c r="K442" s="194"/>
      <c r="L442" s="195"/>
    </row>
    <row r="443" spans="1:12" ht="25.5" customHeight="1">
      <c r="A443" s="69">
        <v>440</v>
      </c>
      <c r="B443" s="187" t="str">
        <f t="shared" si="22"/>
        <v>DİSK-</v>
      </c>
      <c r="C443" s="189"/>
      <c r="D443" s="189"/>
      <c r="E443" s="190"/>
      <c r="F443" s="191"/>
      <c r="G443" s="196"/>
      <c r="H443" s="192" t="s">
        <v>386</v>
      </c>
      <c r="I443" s="193"/>
      <c r="J443" s="194"/>
      <c r="K443" s="194"/>
      <c r="L443" s="195"/>
    </row>
    <row r="444" spans="1:12" ht="25.5" customHeight="1">
      <c r="A444" s="69">
        <v>441</v>
      </c>
      <c r="B444" s="187" t="str">
        <f t="shared" si="22"/>
        <v>DİSK-</v>
      </c>
      <c r="C444" s="189"/>
      <c r="D444" s="189"/>
      <c r="E444" s="190"/>
      <c r="F444" s="191"/>
      <c r="G444" s="196"/>
      <c r="H444" s="192" t="s">
        <v>386</v>
      </c>
      <c r="I444" s="193"/>
      <c r="J444" s="194"/>
      <c r="K444" s="194"/>
      <c r="L444" s="195"/>
    </row>
    <row r="445" spans="1:12" ht="25.5" customHeight="1">
      <c r="A445" s="69">
        <v>442</v>
      </c>
      <c r="B445" s="187" t="str">
        <f t="shared" si="22"/>
        <v>DİSK-</v>
      </c>
      <c r="C445" s="189"/>
      <c r="D445" s="189"/>
      <c r="E445" s="190"/>
      <c r="F445" s="191"/>
      <c r="G445" s="196"/>
      <c r="H445" s="192" t="s">
        <v>386</v>
      </c>
      <c r="I445" s="193"/>
      <c r="J445" s="194"/>
      <c r="K445" s="194"/>
      <c r="L445" s="195"/>
    </row>
    <row r="446" spans="1:12" ht="25.5" customHeight="1">
      <c r="A446" s="69">
        <v>443</v>
      </c>
      <c r="B446" s="187" t="str">
        <f t="shared" si="22"/>
        <v>DİSK-</v>
      </c>
      <c r="C446" s="189"/>
      <c r="D446" s="189"/>
      <c r="E446" s="190"/>
      <c r="F446" s="191"/>
      <c r="G446" s="196"/>
      <c r="H446" s="192" t="s">
        <v>386</v>
      </c>
      <c r="I446" s="193"/>
      <c r="J446" s="194"/>
      <c r="K446" s="194"/>
      <c r="L446" s="195"/>
    </row>
    <row r="447" spans="1:12" ht="25.5" customHeight="1">
      <c r="A447" s="69">
        <v>444</v>
      </c>
      <c r="B447" s="187" t="str">
        <f t="shared" si="22"/>
        <v>CİRİT-17</v>
      </c>
      <c r="C447" s="116"/>
      <c r="D447" s="506">
        <v>548</v>
      </c>
      <c r="E447" s="507">
        <v>36718</v>
      </c>
      <c r="F447" s="508" t="s">
        <v>773</v>
      </c>
      <c r="G447" s="509" t="s">
        <v>774</v>
      </c>
      <c r="H447" s="510" t="s">
        <v>387</v>
      </c>
      <c r="I447" s="511">
        <v>3133</v>
      </c>
      <c r="J447" s="118"/>
      <c r="K447" s="118"/>
      <c r="L447" s="70">
        <v>17</v>
      </c>
    </row>
    <row r="448" spans="1:12" ht="25.5" customHeight="1">
      <c r="A448" s="69">
        <v>445</v>
      </c>
      <c r="B448" s="187" t="str">
        <f t="shared" si="22"/>
        <v>CİRİT-18</v>
      </c>
      <c r="C448" s="116"/>
      <c r="D448" s="506">
        <v>550</v>
      </c>
      <c r="E448" s="507">
        <v>36532</v>
      </c>
      <c r="F448" s="508" t="s">
        <v>777</v>
      </c>
      <c r="G448" s="509" t="s">
        <v>778</v>
      </c>
      <c r="H448" s="510" t="s">
        <v>387</v>
      </c>
      <c r="I448" s="511">
        <v>3184</v>
      </c>
      <c r="J448" s="118"/>
      <c r="K448" s="118"/>
      <c r="L448" s="70">
        <v>18</v>
      </c>
    </row>
    <row r="449" spans="1:12" ht="25.5" customHeight="1">
      <c r="A449" s="69">
        <v>446</v>
      </c>
      <c r="B449" s="187" t="str">
        <f t="shared" si="22"/>
        <v>CİRİT-19</v>
      </c>
      <c r="C449" s="116"/>
      <c r="D449" s="506">
        <v>547</v>
      </c>
      <c r="E449" s="507" t="s">
        <v>552</v>
      </c>
      <c r="F449" s="508" t="s">
        <v>771</v>
      </c>
      <c r="G449" s="509" t="s">
        <v>772</v>
      </c>
      <c r="H449" s="510" t="s">
        <v>387</v>
      </c>
      <c r="I449" s="511">
        <v>3240</v>
      </c>
      <c r="J449" s="118"/>
      <c r="K449" s="118"/>
      <c r="L449" s="70">
        <v>19</v>
      </c>
    </row>
    <row r="450" spans="1:12" ht="25.5" customHeight="1">
      <c r="A450" s="69">
        <v>447</v>
      </c>
      <c r="B450" s="187" t="str">
        <f t="shared" si="22"/>
        <v>CİRİT-20</v>
      </c>
      <c r="C450" s="116"/>
      <c r="D450" s="506">
        <v>551</v>
      </c>
      <c r="E450" s="507">
        <v>36766</v>
      </c>
      <c r="F450" s="508" t="s">
        <v>779</v>
      </c>
      <c r="G450" s="509" t="s">
        <v>780</v>
      </c>
      <c r="H450" s="510" t="s">
        <v>387</v>
      </c>
      <c r="I450" s="511">
        <v>3276</v>
      </c>
      <c r="J450" s="118"/>
      <c r="K450" s="118"/>
      <c r="L450" s="70">
        <v>20</v>
      </c>
    </row>
    <row r="451" spans="1:12" ht="25.5" customHeight="1">
      <c r="A451" s="69">
        <v>448</v>
      </c>
      <c r="B451" s="187" t="str">
        <f t="shared" si="22"/>
        <v>CİRİT-21</v>
      </c>
      <c r="C451" s="116"/>
      <c r="D451" s="506">
        <v>549</v>
      </c>
      <c r="E451" s="507">
        <v>36916</v>
      </c>
      <c r="F451" s="508" t="s">
        <v>775</v>
      </c>
      <c r="G451" s="509" t="s">
        <v>776</v>
      </c>
      <c r="H451" s="510" t="s">
        <v>387</v>
      </c>
      <c r="I451" s="511">
        <v>3733</v>
      </c>
      <c r="J451" s="118"/>
      <c r="K451" s="118"/>
      <c r="L451" s="70">
        <v>21</v>
      </c>
    </row>
    <row r="452" spans="1:12" ht="25.5" customHeight="1">
      <c r="A452" s="69">
        <v>449</v>
      </c>
      <c r="B452" s="187" t="str">
        <f t="shared" si="22"/>
        <v>CİRİT-</v>
      </c>
      <c r="C452" s="116"/>
      <c r="D452" s="116"/>
      <c r="E452" s="71"/>
      <c r="F452" s="117"/>
      <c r="G452" s="197"/>
      <c r="H452" s="167" t="s">
        <v>387</v>
      </c>
      <c r="I452" s="72"/>
      <c r="J452" s="118"/>
      <c r="K452" s="118"/>
      <c r="L452" s="70"/>
    </row>
    <row r="453" spans="1:12" ht="25.5" customHeight="1">
      <c r="A453" s="69">
        <v>450</v>
      </c>
      <c r="B453" s="187" t="str">
        <f t="shared" si="22"/>
        <v>CİRİT-</v>
      </c>
      <c r="C453" s="116"/>
      <c r="D453" s="116"/>
      <c r="E453" s="71"/>
      <c r="F453" s="117"/>
      <c r="G453" s="197"/>
      <c r="H453" s="167" t="s">
        <v>387</v>
      </c>
      <c r="I453" s="72"/>
      <c r="J453" s="118"/>
      <c r="K453" s="118"/>
      <c r="L453" s="70"/>
    </row>
    <row r="454" spans="1:12" ht="25.5" customHeight="1">
      <c r="A454" s="69">
        <v>451</v>
      </c>
      <c r="B454" s="187" t="str">
        <f t="shared" ref="B454:B466" si="23">CONCATENATE(H454,"-",L454)</f>
        <v>CİRİT-</v>
      </c>
      <c r="C454" s="116"/>
      <c r="D454" s="116"/>
      <c r="E454" s="71"/>
      <c r="F454" s="117"/>
      <c r="G454" s="197"/>
      <c r="H454" s="167" t="s">
        <v>387</v>
      </c>
      <c r="I454" s="72"/>
      <c r="J454" s="118"/>
      <c r="K454" s="118"/>
      <c r="L454" s="70"/>
    </row>
    <row r="455" spans="1:12" ht="25.5" customHeight="1">
      <c r="A455" s="69">
        <v>452</v>
      </c>
      <c r="B455" s="187" t="str">
        <f t="shared" si="23"/>
        <v>CİRİT-</v>
      </c>
      <c r="C455" s="116"/>
      <c r="D455" s="116"/>
      <c r="E455" s="71"/>
      <c r="F455" s="117"/>
      <c r="G455" s="197"/>
      <c r="H455" s="167" t="s">
        <v>387</v>
      </c>
      <c r="I455" s="72"/>
      <c r="J455" s="118"/>
      <c r="K455" s="118"/>
      <c r="L455" s="70"/>
    </row>
    <row r="456" spans="1:12" ht="25.5" customHeight="1">
      <c r="A456" s="69">
        <v>453</v>
      </c>
      <c r="B456" s="187" t="str">
        <f t="shared" si="23"/>
        <v>CİRİT-</v>
      </c>
      <c r="C456" s="116"/>
      <c r="D456" s="116"/>
      <c r="E456" s="71"/>
      <c r="F456" s="117"/>
      <c r="G456" s="197"/>
      <c r="H456" s="167" t="s">
        <v>387</v>
      </c>
      <c r="I456" s="72"/>
      <c r="J456" s="118"/>
      <c r="K456" s="118"/>
      <c r="L456" s="70"/>
    </row>
    <row r="457" spans="1:12" ht="25.5" customHeight="1">
      <c r="A457" s="69">
        <v>454</v>
      </c>
      <c r="B457" s="187" t="str">
        <f t="shared" si="23"/>
        <v>CİRİT-</v>
      </c>
      <c r="C457" s="116"/>
      <c r="D457" s="116"/>
      <c r="E457" s="71"/>
      <c r="F457" s="117"/>
      <c r="G457" s="197"/>
      <c r="H457" s="167" t="s">
        <v>387</v>
      </c>
      <c r="I457" s="72"/>
      <c r="J457" s="118"/>
      <c r="K457" s="118"/>
      <c r="L457" s="70"/>
    </row>
    <row r="458" spans="1:12" ht="25.5" customHeight="1">
      <c r="A458" s="69">
        <v>455</v>
      </c>
      <c r="B458" s="187" t="str">
        <f t="shared" si="23"/>
        <v>CİRİT-</v>
      </c>
      <c r="C458" s="116"/>
      <c r="D458" s="116"/>
      <c r="E458" s="71"/>
      <c r="F458" s="117"/>
      <c r="G458" s="197"/>
      <c r="H458" s="167" t="s">
        <v>387</v>
      </c>
      <c r="I458" s="72"/>
      <c r="J458" s="118"/>
      <c r="K458" s="118"/>
      <c r="L458" s="70"/>
    </row>
    <row r="459" spans="1:12" ht="25.5" customHeight="1">
      <c r="A459" s="69">
        <v>456</v>
      </c>
      <c r="B459" s="187" t="str">
        <f t="shared" si="23"/>
        <v>CİRİT-</v>
      </c>
      <c r="C459" s="116"/>
      <c r="D459" s="116"/>
      <c r="E459" s="71"/>
      <c r="F459" s="117"/>
      <c r="G459" s="197"/>
      <c r="H459" s="167" t="s">
        <v>387</v>
      </c>
      <c r="I459" s="72"/>
      <c r="J459" s="118"/>
      <c r="K459" s="118"/>
      <c r="L459" s="70"/>
    </row>
    <row r="460" spans="1:12" ht="25.5" customHeight="1">
      <c r="A460" s="69">
        <v>457</v>
      </c>
      <c r="B460" s="187" t="str">
        <f t="shared" si="23"/>
        <v>CİRİT-</v>
      </c>
      <c r="C460" s="116"/>
      <c r="D460" s="116"/>
      <c r="E460" s="71"/>
      <c r="F460" s="117"/>
      <c r="G460" s="197"/>
      <c r="H460" s="167" t="s">
        <v>387</v>
      </c>
      <c r="I460" s="72"/>
      <c r="J460" s="118"/>
      <c r="K460" s="118"/>
      <c r="L460" s="70"/>
    </row>
    <row r="461" spans="1:12" ht="25.5" customHeight="1">
      <c r="A461" s="69">
        <v>458</v>
      </c>
      <c r="B461" s="187" t="str">
        <f t="shared" si="23"/>
        <v>CİRİT-</v>
      </c>
      <c r="C461" s="116"/>
      <c r="D461" s="116"/>
      <c r="E461" s="71"/>
      <c r="F461" s="117"/>
      <c r="G461" s="197"/>
      <c r="H461" s="167" t="s">
        <v>387</v>
      </c>
      <c r="I461" s="72"/>
      <c r="J461" s="118"/>
      <c r="K461" s="118"/>
      <c r="L461" s="70"/>
    </row>
    <row r="462" spans="1:12" ht="25.5" customHeight="1">
      <c r="A462" s="69">
        <v>459</v>
      </c>
      <c r="B462" s="187" t="str">
        <f t="shared" si="23"/>
        <v>CİRİT-</v>
      </c>
      <c r="C462" s="116"/>
      <c r="D462" s="116"/>
      <c r="E462" s="71"/>
      <c r="F462" s="117"/>
      <c r="G462" s="197"/>
      <c r="H462" s="167" t="s">
        <v>387</v>
      </c>
      <c r="I462" s="72"/>
      <c r="J462" s="118"/>
      <c r="K462" s="118"/>
      <c r="L462" s="70"/>
    </row>
    <row r="463" spans="1:12" ht="25.5" customHeight="1">
      <c r="A463" s="69">
        <v>460</v>
      </c>
      <c r="B463" s="187" t="str">
        <f t="shared" si="23"/>
        <v>CİRİT-</v>
      </c>
      <c r="C463" s="116"/>
      <c r="D463" s="116"/>
      <c r="E463" s="71"/>
      <c r="F463" s="117"/>
      <c r="G463" s="197"/>
      <c r="H463" s="167" t="s">
        <v>387</v>
      </c>
      <c r="I463" s="72"/>
      <c r="J463" s="118"/>
      <c r="K463" s="118"/>
      <c r="L463" s="70"/>
    </row>
    <row r="464" spans="1:12" ht="25.5" customHeight="1">
      <c r="A464" s="69">
        <v>461</v>
      </c>
      <c r="B464" s="187" t="str">
        <f t="shared" si="23"/>
        <v>CİRİT-</v>
      </c>
      <c r="C464" s="116"/>
      <c r="D464" s="116"/>
      <c r="E464" s="71"/>
      <c r="F464" s="117"/>
      <c r="G464" s="197"/>
      <c r="H464" s="167" t="s">
        <v>387</v>
      </c>
      <c r="I464" s="72"/>
      <c r="J464" s="118"/>
      <c r="K464" s="118"/>
      <c r="L464" s="70"/>
    </row>
    <row r="465" spans="1:12" ht="25.5" customHeight="1">
      <c r="A465" s="69">
        <v>462</v>
      </c>
      <c r="B465" s="187" t="str">
        <f t="shared" si="23"/>
        <v>CİRİT-</v>
      </c>
      <c r="C465" s="116"/>
      <c r="D465" s="116"/>
      <c r="E465" s="71"/>
      <c r="F465" s="117"/>
      <c r="G465" s="197"/>
      <c r="H465" s="167" t="s">
        <v>387</v>
      </c>
      <c r="I465" s="72"/>
      <c r="J465" s="118"/>
      <c r="K465" s="118"/>
      <c r="L465" s="70"/>
    </row>
    <row r="466" spans="1:12" ht="25.5" customHeight="1">
      <c r="A466" s="69">
        <v>463</v>
      </c>
      <c r="B466" s="187" t="str">
        <f t="shared" si="23"/>
        <v>CİRİT-</v>
      </c>
      <c r="C466" s="116"/>
      <c r="D466" s="116"/>
      <c r="E466" s="71"/>
      <c r="F466" s="117"/>
      <c r="G466" s="197"/>
      <c r="H466" s="167" t="s">
        <v>387</v>
      </c>
      <c r="I466" s="72"/>
      <c r="J466" s="118"/>
      <c r="K466" s="118"/>
      <c r="L466" s="70"/>
    </row>
  </sheetData>
  <autoFilter ref="A3:L466">
    <filterColumn colId="6"/>
    <filterColumn colId="7"/>
  </autoFilter>
  <sortState ref="D410:I414">
    <sortCondition ref="I410:I414"/>
  </sortState>
  <mergeCells count="3">
    <mergeCell ref="A1:L1"/>
    <mergeCell ref="A2:F2"/>
    <mergeCell ref="I2:L2"/>
  </mergeCells>
  <phoneticPr fontId="0" type="noConversion"/>
  <conditionalFormatting sqref="E4:E1301">
    <cfRule type="cellIs" dxfId="80" priority="11" stopIfTrue="1" operator="between">
      <formula>36161</formula>
      <formula>36891</formula>
    </cfRule>
  </conditionalFormatting>
  <conditionalFormatting sqref="F324:F330">
    <cfRule type="duplicateValues" dxfId="79" priority="10"/>
  </conditionalFormatting>
  <conditionalFormatting sqref="F377:F381">
    <cfRule type="duplicateValues" dxfId="78" priority="9"/>
  </conditionalFormatting>
  <conditionalFormatting sqref="F363:F370">
    <cfRule type="duplicateValues" dxfId="77" priority="8"/>
  </conditionalFormatting>
  <conditionalFormatting sqref="F336:F343">
    <cfRule type="duplicateValues" dxfId="76" priority="7"/>
  </conditionalFormatting>
  <conditionalFormatting sqref="F351:F357">
    <cfRule type="duplicateValues" dxfId="75" priority="6"/>
  </conditionalFormatting>
  <conditionalFormatting sqref="F447:F451">
    <cfRule type="duplicateValues" dxfId="74" priority="5"/>
  </conditionalFormatting>
  <conditionalFormatting sqref="F435:F436">
    <cfRule type="duplicateValues" dxfId="73" priority="4"/>
  </conditionalFormatting>
  <conditionalFormatting sqref="F423:F427">
    <cfRule type="duplicateValues" dxfId="72" priority="3"/>
  </conditionalFormatting>
  <conditionalFormatting sqref="F390:F396">
    <cfRule type="duplicateValues" dxfId="71" priority="2"/>
  </conditionalFormatting>
  <conditionalFormatting sqref="F410:F414">
    <cfRule type="duplicateValues" dxfId="70" priority="1"/>
  </conditionalFormatting>
  <printOptions horizontalCentered="1"/>
  <pageMargins left="0.23622047244094491" right="0.23622047244094491" top="0.62992125984251968" bottom="0.23622047244094491" header="0.35433070866141736" footer="0.15748031496062992"/>
  <pageSetup paperSize="9" scale="53" orientation="portrait" horizontalDpi="300" verticalDpi="300" r:id="rId1"/>
  <headerFooter alignWithMargins="0"/>
  <rowBreaks count="7" manualBreakCount="7">
    <brk id="120" max="12" man="1"/>
    <brk id="136" max="12" man="1"/>
    <brk id="160" max="12" man="1"/>
    <brk id="172" max="12" man="1"/>
    <brk id="194" max="12" man="1"/>
    <brk id="249" max="12" man="1"/>
    <brk id="279" max="12" man="1"/>
  </rowBreaks>
  <ignoredErrors>
    <ignoredError sqref="I2" unlockedFormula="1"/>
  </ignoredErrors>
</worksheet>
</file>

<file path=xl/worksheets/sheet4.xml><?xml version="1.0" encoding="utf-8"?>
<worksheet xmlns="http://schemas.openxmlformats.org/spreadsheetml/2006/main" xmlns:r="http://schemas.openxmlformats.org/officeDocument/2006/relationships">
  <sheetPr codeName="Sayfa4">
    <tabColor theme="8" tint="0.39997558519241921"/>
  </sheetPr>
  <dimension ref="A1:P65536"/>
  <sheetViews>
    <sheetView view="pageBreakPreview" topLeftCell="A13" zoomScale="60" workbookViewId="0">
      <selection activeCell="F16" sqref="F16"/>
    </sheetView>
  </sheetViews>
  <sheetFormatPr defaultRowHeight="12.75"/>
  <cols>
    <col min="2" max="2" width="0" hidden="1" customWidth="1"/>
    <col min="4" max="4" width="14.42578125" customWidth="1"/>
    <col min="5" max="5" width="19.5703125" customWidth="1"/>
    <col min="6" max="6" width="19.28515625" customWidth="1"/>
    <col min="7" max="7" width="12.85546875" customWidth="1"/>
    <col min="9" max="9" width="0" hidden="1" customWidth="1"/>
    <col min="11" max="11" width="13.140625" hidden="1" customWidth="1"/>
    <col min="12" max="12" width="10" customWidth="1"/>
    <col min="13" max="13" width="17" customWidth="1"/>
    <col min="14" max="14" width="20.28515625" customWidth="1"/>
    <col min="15" max="15" width="27.42578125" customWidth="1"/>
    <col min="16" max="16" width="14.140625" customWidth="1"/>
  </cols>
  <sheetData>
    <row r="1" spans="1:16" ht="48" customHeight="1">
      <c r="A1" s="606" t="str">
        <f>('YARIŞMA BİLGİLERİ'!A2)</f>
        <v>Gençlik ve Spor Bakanlığı
Spor Genel Müdürlüğü
Spor Faaliyetleri Daire Başkanlığı</v>
      </c>
      <c r="B1" s="606"/>
      <c r="C1" s="606"/>
      <c r="D1" s="606"/>
      <c r="E1" s="606"/>
      <c r="F1" s="606"/>
      <c r="G1" s="606"/>
      <c r="H1" s="606"/>
      <c r="I1" s="606"/>
      <c r="J1" s="606"/>
      <c r="K1" s="606"/>
      <c r="L1" s="606"/>
      <c r="M1" s="606"/>
      <c r="N1" s="606"/>
      <c r="O1" s="606"/>
      <c r="P1" s="606"/>
    </row>
    <row r="2" spans="1:16" ht="18" customHeight="1">
      <c r="A2" s="607" t="str">
        <f>'YARIŞMA BİLGİLERİ'!F19</f>
        <v>2013-14 Öğretim Yılı Okullararası Puanlı  Atletizm Türkiye Birinciliği Yarışmaları</v>
      </c>
      <c r="B2" s="607"/>
      <c r="C2" s="607"/>
      <c r="D2" s="607"/>
      <c r="E2" s="607"/>
      <c r="F2" s="607"/>
      <c r="G2" s="607"/>
      <c r="H2" s="607"/>
      <c r="I2" s="607"/>
      <c r="J2" s="607"/>
      <c r="K2" s="607"/>
      <c r="L2" s="607"/>
      <c r="M2" s="607"/>
      <c r="N2" s="607"/>
      <c r="O2" s="607"/>
      <c r="P2" s="607"/>
    </row>
    <row r="3" spans="1:16" ht="23.25" customHeight="1">
      <c r="A3" s="608" t="s">
        <v>519</v>
      </c>
      <c r="B3" s="608"/>
      <c r="C3" s="608"/>
      <c r="D3" s="608"/>
      <c r="E3" s="608"/>
      <c r="F3" s="608"/>
      <c r="G3" s="608"/>
      <c r="H3" s="608"/>
      <c r="I3" s="608"/>
      <c r="J3" s="608"/>
      <c r="K3" s="608"/>
      <c r="L3" s="608"/>
      <c r="M3" s="608"/>
      <c r="N3" s="608"/>
      <c r="O3" s="608"/>
      <c r="P3" s="608"/>
    </row>
    <row r="4" spans="1:16" ht="23.25" customHeight="1">
      <c r="A4" s="603" t="s">
        <v>252</v>
      </c>
      <c r="B4" s="603"/>
      <c r="C4" s="603"/>
      <c r="D4" s="603"/>
      <c r="E4" s="603"/>
      <c r="F4" s="603"/>
      <c r="G4" s="603"/>
      <c r="H4" s="231"/>
      <c r="J4" s="609" t="s">
        <v>254</v>
      </c>
      <c r="K4" s="609"/>
      <c r="L4" s="609"/>
      <c r="M4" s="609"/>
      <c r="N4" s="609"/>
      <c r="O4" s="609"/>
      <c r="P4" s="609"/>
    </row>
    <row r="5" spans="1:16" ht="18" customHeight="1">
      <c r="A5" s="601" t="s">
        <v>15</v>
      </c>
      <c r="B5" s="602"/>
      <c r="C5" s="602"/>
      <c r="D5" s="602"/>
      <c r="E5" s="602"/>
      <c r="F5" s="602"/>
      <c r="G5" s="602"/>
      <c r="H5" s="231"/>
      <c r="I5" s="604" t="s">
        <v>6</v>
      </c>
      <c r="J5" s="604" t="s">
        <v>6</v>
      </c>
      <c r="K5" s="610"/>
      <c r="L5" s="604" t="s">
        <v>72</v>
      </c>
      <c r="M5" s="604" t="s">
        <v>19</v>
      </c>
      <c r="N5" s="604" t="s">
        <v>7</v>
      </c>
      <c r="O5" s="604" t="s">
        <v>176</v>
      </c>
      <c r="P5" s="604" t="s">
        <v>253</v>
      </c>
    </row>
    <row r="6" spans="1:16">
      <c r="A6" s="42" t="s">
        <v>11</v>
      </c>
      <c r="B6" s="39" t="s">
        <v>74</v>
      </c>
      <c r="C6" s="39" t="s">
        <v>73</v>
      </c>
      <c r="D6" s="40" t="s">
        <v>12</v>
      </c>
      <c r="E6" s="41" t="s">
        <v>13</v>
      </c>
      <c r="F6" s="41" t="s">
        <v>177</v>
      </c>
      <c r="G6" s="39" t="s">
        <v>253</v>
      </c>
      <c r="H6" s="231"/>
      <c r="I6" s="605"/>
      <c r="J6" s="605"/>
      <c r="K6" s="610"/>
      <c r="L6" s="605"/>
      <c r="M6" s="605"/>
      <c r="N6" s="605"/>
      <c r="O6" s="605"/>
      <c r="P6" s="605"/>
    </row>
    <row r="7" spans="1:16" ht="36.75" customHeight="1">
      <c r="A7" s="58">
        <v>1</v>
      </c>
      <c r="B7" s="211" t="s">
        <v>144</v>
      </c>
      <c r="C7" s="59">
        <f>IF(ISERROR(VLOOKUP(B7,'KAYIT LİSTESİ'!$B$4:$H$1044,2,0)),"",(VLOOKUP(B7,'KAYIT LİSTESİ'!$B$4:$H$1044,2,0)))</f>
        <v>0</v>
      </c>
      <c r="D7" s="108">
        <f>IF(ISERROR(VLOOKUP(B7,'KAYIT LİSTESİ'!$B$4:$H$1044,4,0)),"",(VLOOKUP(B7,'KAYIT LİSTESİ'!$B$4:$H$1044,4,0)))</f>
        <v>37047</v>
      </c>
      <c r="E7" s="212" t="str">
        <f>IF(ISERROR(VLOOKUP(B7,'KAYIT LİSTESİ'!$B$4:$H$1044,5,0)),"",(VLOOKUP(B7,'KAYIT LİSTESİ'!$B$4:$H$1044,5,0)))</f>
        <v>SEMANUR EFE</v>
      </c>
      <c r="F7" s="212" t="str">
        <f>IF(ISERROR(VLOOKUP(B7,'KAYIT LİSTESİ'!$B$4:$H$1044,6,0)),"",(VLOOKUP(B7,'KAYIT LİSTESİ'!$B$4:$H$1044,6,0)))</f>
        <v>DİYARBAKIR YAHYA KEMAL BEYATLI İ.O</v>
      </c>
      <c r="G7" s="109"/>
      <c r="H7" s="232"/>
      <c r="I7" s="58">
        <v>1</v>
      </c>
      <c r="J7" s="58">
        <v>1</v>
      </c>
      <c r="K7" s="211" t="s">
        <v>106</v>
      </c>
      <c r="L7" s="213">
        <f>IF(ISERROR(VLOOKUP(K7,'KAYIT LİSTESİ'!$B$4:$H$1044,2,0)),"",(VLOOKUP(K7,'KAYIT LİSTESİ'!$B$4:$H$1044,2,0)))</f>
        <v>0</v>
      </c>
      <c r="M7" s="214" t="str">
        <f>IF(ISERROR(VLOOKUP(K7,'KAYIT LİSTESİ'!$B$4:$H$1044,4,0)),"",(VLOOKUP(K7,'KAYIT LİSTESİ'!$B$4:$H$1044,4,0)))</f>
        <v>24,04,2000</v>
      </c>
      <c r="N7" s="258" t="str">
        <f>IF(ISERROR(VLOOKUP(K7,'KAYIT LİSTESİ'!$B$4:$H$1044,5,0)),"",(VLOOKUP(K7,'KAYIT LİSTESİ'!$B$4:$H$1044,5,0)))</f>
        <v>CANSU YILDIRIM</v>
      </c>
      <c r="O7" s="258" t="str">
        <f>IF(ISERROR(VLOOKUP(K7,'KAYIT LİSTESİ'!$B$4:$H$1044,6,0)),"",(VLOOKUP(K7,'KAYIT LİSTESİ'!$B$4:$H$1044,6,0)))</f>
        <v>ELAZIĞ-MEZRE ORTAOKULU</v>
      </c>
      <c r="P7" s="215"/>
    </row>
    <row r="8" spans="1:16" ht="36.75" customHeight="1">
      <c r="A8" s="58">
        <v>2</v>
      </c>
      <c r="B8" s="211" t="s">
        <v>145</v>
      </c>
      <c r="C8" s="59">
        <f>IF(ISERROR(VLOOKUP(B8,'KAYIT LİSTESİ'!$B$4:$H$1044,2,0)),"",(VLOOKUP(B8,'KAYIT LİSTESİ'!$B$4:$H$1044,2,0)))</f>
        <v>0</v>
      </c>
      <c r="D8" s="108">
        <f>IF(ISERROR(VLOOKUP(B8,'KAYIT LİSTESİ'!$B$4:$H$1044,4,0)),"",(VLOOKUP(B8,'KAYIT LİSTESİ'!$B$4:$H$1044,4,0)))</f>
        <v>36924</v>
      </c>
      <c r="E8" s="212" t="str">
        <f>IF(ISERROR(VLOOKUP(B8,'KAYIT LİSTESİ'!$B$4:$H$1044,5,0)),"",(VLOOKUP(B8,'KAYIT LİSTESİ'!$B$4:$H$1044,5,0)))</f>
        <v>MERYEM KOÇ</v>
      </c>
      <c r="F8" s="212" t="str">
        <f>IF(ISERROR(VLOOKUP(B8,'KAYIT LİSTESİ'!$B$4:$H$1044,6,0)),"",(VLOOKUP(B8,'KAYIT LİSTESİ'!$B$4:$H$1044,6,0)))</f>
        <v>ÇANKIRI-İSMET İNÖNÜ O.O.</v>
      </c>
      <c r="G8" s="109"/>
      <c r="H8" s="232"/>
      <c r="I8" s="58">
        <v>2</v>
      </c>
      <c r="J8" s="58">
        <v>2</v>
      </c>
      <c r="K8" s="211" t="s">
        <v>107</v>
      </c>
      <c r="L8" s="213">
        <f>IF(ISERROR(VLOOKUP(K8,'KAYIT LİSTESİ'!$B$4:$H$1044,2,0)),"",(VLOOKUP(K8,'KAYIT LİSTESİ'!$B$4:$H$1044,2,0)))</f>
        <v>0</v>
      </c>
      <c r="M8" s="214">
        <f>IF(ISERROR(VLOOKUP(K8,'KAYIT LİSTESİ'!$B$4:$H$1044,4,0)),"",(VLOOKUP(K8,'KAYIT LİSTESİ'!$B$4:$H$1044,4,0)))</f>
        <v>37064</v>
      </c>
      <c r="N8" s="258" t="str">
        <f>IF(ISERROR(VLOOKUP(K8,'KAYIT LİSTESİ'!$B$4:$H$1044,5,0)),"",(VLOOKUP(K8,'KAYIT LİSTESİ'!$B$4:$H$1044,5,0)))</f>
        <v>TUBA AKALAN</v>
      </c>
      <c r="O8" s="258" t="str">
        <f>IF(ISERROR(VLOOKUP(K8,'KAYIT LİSTESİ'!$B$4:$H$1044,6,0)),"",(VLOOKUP(K8,'KAYIT LİSTESİ'!$B$4:$H$1044,6,0)))</f>
        <v>DİYARBAKIR YAHYA KEMAL BEYATLI İ.O</v>
      </c>
      <c r="P8" s="215"/>
    </row>
    <row r="9" spans="1:16" ht="36.75" customHeight="1">
      <c r="A9" s="58">
        <v>3</v>
      </c>
      <c r="B9" s="211" t="s">
        <v>146</v>
      </c>
      <c r="C9" s="59">
        <f>IF(ISERROR(VLOOKUP(B9,'KAYIT LİSTESİ'!$B$4:$H$1044,2,0)),"",(VLOOKUP(B9,'KAYIT LİSTESİ'!$B$4:$H$1044,2,0)))</f>
        <v>0</v>
      </c>
      <c r="D9" s="108">
        <f>IF(ISERROR(VLOOKUP(B9,'KAYIT LİSTESİ'!$B$4:$H$1044,4,0)),"",(VLOOKUP(B9,'KAYIT LİSTESİ'!$B$4:$H$1044,4,0)))</f>
        <v>36963</v>
      </c>
      <c r="E9" s="212" t="str">
        <f>IF(ISERROR(VLOOKUP(B9,'KAYIT LİSTESİ'!$B$4:$H$1044,5,0)),"",(VLOOKUP(B9,'KAYIT LİSTESİ'!$B$4:$H$1044,5,0)))</f>
        <v>PINAR ATUK</v>
      </c>
      <c r="F9" s="212" t="str">
        <f>IF(ISERROR(VLOOKUP(B9,'KAYIT LİSTESİ'!$B$4:$H$1044,6,0)),"",(VLOOKUP(B9,'KAYIT LİSTESİ'!$B$4:$H$1044,6,0)))</f>
        <v>İSTANBUL SULTANBEYLİ MEVLANA ORTA OKULU</v>
      </c>
      <c r="G9" s="109"/>
      <c r="H9" s="232"/>
      <c r="I9" s="58">
        <v>3</v>
      </c>
      <c r="J9" s="58">
        <v>3</v>
      </c>
      <c r="K9" s="211" t="s">
        <v>108</v>
      </c>
      <c r="L9" s="213">
        <f>IF(ISERROR(VLOOKUP(K9,'KAYIT LİSTESİ'!$B$4:$H$1044,2,0)),"",(VLOOKUP(K9,'KAYIT LİSTESİ'!$B$4:$H$1044,2,0)))</f>
        <v>0</v>
      </c>
      <c r="M9" s="214">
        <f>IF(ISERROR(VLOOKUP(K9,'KAYIT LİSTESİ'!$B$4:$H$1044,4,0)),"",(VLOOKUP(K9,'KAYIT LİSTESİ'!$B$4:$H$1044,4,0)))</f>
        <v>36826</v>
      </c>
      <c r="N9" s="258" t="str">
        <f>IF(ISERROR(VLOOKUP(K9,'KAYIT LİSTESİ'!$B$4:$H$1044,5,0)),"",(VLOOKUP(K9,'KAYIT LİSTESİ'!$B$4:$H$1044,5,0)))</f>
        <v>BETÜL EKİCİ</v>
      </c>
      <c r="O9" s="258" t="str">
        <f>IF(ISERROR(VLOOKUP(K9,'KAYIT LİSTESİ'!$B$4:$H$1044,6,0)),"",(VLOOKUP(K9,'KAYIT LİSTESİ'!$B$4:$H$1044,6,0)))</f>
        <v>SİVAS-YILDIZELİ ATATÜRK ORTAOKULU</v>
      </c>
      <c r="P9" s="215"/>
    </row>
    <row r="10" spans="1:16" ht="36.75" customHeight="1">
      <c r="A10" s="58">
        <v>4</v>
      </c>
      <c r="B10" s="211" t="s">
        <v>147</v>
      </c>
      <c r="C10" s="59">
        <f>IF(ISERROR(VLOOKUP(B10,'KAYIT LİSTESİ'!$B$4:$H$1044,2,0)),"",(VLOOKUP(B10,'KAYIT LİSTESİ'!$B$4:$H$1044,2,0)))</f>
        <v>0</v>
      </c>
      <c r="D10" s="108">
        <f>IF(ISERROR(VLOOKUP(B10,'KAYIT LİSTESİ'!$B$4:$H$1044,4,0)),"",(VLOOKUP(B10,'KAYIT LİSTESİ'!$B$4:$H$1044,4,0)))</f>
        <v>36633</v>
      </c>
      <c r="E10" s="212" t="str">
        <f>IF(ISERROR(VLOOKUP(B10,'KAYIT LİSTESİ'!$B$4:$H$1044,5,0)),"",(VLOOKUP(B10,'KAYIT LİSTESİ'!$B$4:$H$1044,5,0)))</f>
        <v>Gülüzar ÇOBANOĞLU</v>
      </c>
      <c r="F10" s="212" t="str">
        <f>IF(ISERROR(VLOOKUP(B10,'KAYIT LİSTESİ'!$B$4:$H$1044,6,0)),"",(VLOOKUP(B10,'KAYIT LİSTESİ'!$B$4:$H$1044,6,0)))</f>
        <v>Giresun Eynesil Şht.Şahin Abanoz Orta Okulu</v>
      </c>
      <c r="G10" s="109"/>
      <c r="H10" s="232"/>
      <c r="I10" s="58">
        <v>4</v>
      </c>
      <c r="J10" s="58">
        <v>4</v>
      </c>
      <c r="K10" s="211" t="s">
        <v>109</v>
      </c>
      <c r="L10" s="213">
        <f>IF(ISERROR(VLOOKUP(K10,'KAYIT LİSTESİ'!$B$4:$H$1044,2,0)),"",(VLOOKUP(K10,'KAYIT LİSTESİ'!$B$4:$H$1044,2,0)))</f>
        <v>0</v>
      </c>
      <c r="M10" s="214">
        <f>IF(ISERROR(VLOOKUP(K10,'KAYIT LİSTESİ'!$B$4:$H$1044,4,0)),"",(VLOOKUP(K10,'KAYIT LİSTESİ'!$B$4:$H$1044,4,0)))</f>
        <v>36924</v>
      </c>
      <c r="N10" s="258" t="str">
        <f>IF(ISERROR(VLOOKUP(K10,'KAYIT LİSTESİ'!$B$4:$H$1044,5,0)),"",(VLOOKUP(K10,'KAYIT LİSTESİ'!$B$4:$H$1044,5,0)))</f>
        <v>MERYEM KOÇ</v>
      </c>
      <c r="O10" s="258" t="str">
        <f>IF(ISERROR(VLOOKUP(K10,'KAYIT LİSTESİ'!$B$4:$H$1044,6,0)),"",(VLOOKUP(K10,'KAYIT LİSTESİ'!$B$4:$H$1044,6,0)))</f>
        <v>ÇANKIRI-İSMET İNÖNÜ O.O.</v>
      </c>
      <c r="P10" s="215"/>
    </row>
    <row r="11" spans="1:16" ht="36.75" customHeight="1">
      <c r="A11" s="58">
        <v>5</v>
      </c>
      <c r="B11" s="211" t="s">
        <v>148</v>
      </c>
      <c r="C11" s="59">
        <f>IF(ISERROR(VLOOKUP(B11,'KAYIT LİSTESİ'!$B$4:$H$1044,2,0)),"",(VLOOKUP(B11,'KAYIT LİSTESİ'!$B$4:$H$1044,2,0)))</f>
        <v>0</v>
      </c>
      <c r="D11" s="108">
        <f>IF(ISERROR(VLOOKUP(B11,'KAYIT LİSTESİ'!$B$4:$H$1044,4,0)),"",(VLOOKUP(B11,'KAYIT LİSTESİ'!$B$4:$H$1044,4,0)))</f>
        <v>36976</v>
      </c>
      <c r="E11" s="212" t="str">
        <f>IF(ISERROR(VLOOKUP(B11,'KAYIT LİSTESİ'!$B$4:$H$1044,5,0)),"",(VLOOKUP(B11,'KAYIT LİSTESİ'!$B$4:$H$1044,5,0)))</f>
        <v>MELİSSA KALE</v>
      </c>
      <c r="F11" s="212" t="str">
        <f>IF(ISERROR(VLOOKUP(B11,'KAYIT LİSTESİ'!$B$4:$H$1044,6,0)),"",(VLOOKUP(B11,'KAYIT LİSTESİ'!$B$4:$H$1044,6,0)))</f>
        <v>MERSİN- SİLİFKE ATATÜRK ORTA OKULU</v>
      </c>
      <c r="G11" s="109"/>
      <c r="H11" s="232"/>
      <c r="I11" s="58">
        <v>5</v>
      </c>
      <c r="J11" s="58">
        <v>5</v>
      </c>
      <c r="K11" s="211" t="s">
        <v>110</v>
      </c>
      <c r="L11" s="213">
        <f>IF(ISERROR(VLOOKUP(K11,'KAYIT LİSTESİ'!$B$4:$H$1044,2,0)),"",(VLOOKUP(K11,'KAYIT LİSTESİ'!$B$4:$H$1044,2,0)))</f>
        <v>0</v>
      </c>
      <c r="M11" s="214">
        <f>IF(ISERROR(VLOOKUP(K11,'KAYIT LİSTESİ'!$B$4:$H$1044,4,0)),"",(VLOOKUP(K11,'KAYIT LİSTESİ'!$B$4:$H$1044,4,0)))</f>
        <v>37154</v>
      </c>
      <c r="N11" s="258" t="str">
        <f>IF(ISERROR(VLOOKUP(K11,'KAYIT LİSTESİ'!$B$4:$H$1044,5,0)),"",(VLOOKUP(K11,'KAYIT LİSTESİ'!$B$4:$H$1044,5,0)))</f>
        <v>SILA SOYSÜLLÜ</v>
      </c>
      <c r="O11" s="258" t="str">
        <f>IF(ISERROR(VLOOKUP(K11,'KAYIT LİSTESİ'!$B$4:$H$1044,6,0)),"",(VLOOKUP(K11,'KAYIT LİSTESİ'!$B$4:$H$1044,6,0)))</f>
        <v>MUĞLA  DALAMAN CUMHURİYET O.O.</v>
      </c>
      <c r="P11" s="215"/>
    </row>
    <row r="12" spans="1:16" ht="36.75" customHeight="1">
      <c r="A12" s="58">
        <v>6</v>
      </c>
      <c r="B12" s="211" t="s">
        <v>149</v>
      </c>
      <c r="C12" s="59">
        <f>IF(ISERROR(VLOOKUP(B12,'KAYIT LİSTESİ'!$B$4:$H$1044,2,0)),"",(VLOOKUP(B12,'KAYIT LİSTESİ'!$B$4:$H$1044,2,0)))</f>
        <v>0</v>
      </c>
      <c r="D12" s="108">
        <f>IF(ISERROR(VLOOKUP(B12,'KAYIT LİSTESİ'!$B$4:$H$1044,4,0)),"",(VLOOKUP(B12,'KAYIT LİSTESİ'!$B$4:$H$1044,4,0)))</f>
        <v>36892</v>
      </c>
      <c r="E12" s="212" t="str">
        <f>IF(ISERROR(VLOOKUP(B12,'KAYIT LİSTESİ'!$B$4:$H$1044,5,0)),"",(VLOOKUP(B12,'KAYIT LİSTESİ'!$B$4:$H$1044,5,0)))</f>
        <v>ESRA DİKMENTEPE</v>
      </c>
      <c r="F12" s="212" t="str">
        <f>IF(ISERROR(VLOOKUP(B12,'KAYIT LİSTESİ'!$B$4:$H$1044,6,0)),"",(VLOOKUP(B12,'KAYIT LİSTESİ'!$B$4:$H$1044,6,0)))</f>
        <v>MUĞLA  DALAMAN CUMHURİYET O.O.</v>
      </c>
      <c r="G12" s="109"/>
      <c r="H12" s="232"/>
      <c r="I12" s="58">
        <v>6</v>
      </c>
      <c r="J12" s="58">
        <v>6</v>
      </c>
      <c r="K12" s="211" t="s">
        <v>111</v>
      </c>
      <c r="L12" s="213">
        <f>IF(ISERROR(VLOOKUP(K12,'KAYIT LİSTESİ'!$B$4:$H$1044,2,0)),"",(VLOOKUP(K12,'KAYIT LİSTESİ'!$B$4:$H$1044,2,0)))</f>
        <v>0</v>
      </c>
      <c r="M12" s="214">
        <f>IF(ISERROR(VLOOKUP(K12,'KAYIT LİSTESİ'!$B$4:$H$1044,4,0)),"",(VLOOKUP(K12,'KAYIT LİSTESİ'!$B$4:$H$1044,4,0)))</f>
        <v>36963</v>
      </c>
      <c r="N12" s="258" t="str">
        <f>IF(ISERROR(VLOOKUP(K12,'KAYIT LİSTESİ'!$B$4:$H$1044,5,0)),"",(VLOOKUP(K12,'KAYIT LİSTESİ'!$B$4:$H$1044,5,0)))</f>
        <v>PINAR ATUK</v>
      </c>
      <c r="O12" s="258" t="str">
        <f>IF(ISERROR(VLOOKUP(K12,'KAYIT LİSTESİ'!$B$4:$H$1044,6,0)),"",(VLOOKUP(K12,'KAYIT LİSTESİ'!$B$4:$H$1044,6,0)))</f>
        <v>İSTANBUL SULTANBEYLİ MEVLANA ORTA OKULU</v>
      </c>
      <c r="P12" s="215"/>
    </row>
    <row r="13" spans="1:16" ht="36.75" customHeight="1">
      <c r="A13" s="58">
        <v>7</v>
      </c>
      <c r="B13" s="211" t="s">
        <v>150</v>
      </c>
      <c r="C13" s="59">
        <f>IF(ISERROR(VLOOKUP(B13,'KAYIT LİSTESİ'!$B$4:$H$1044,2,0)),"",(VLOOKUP(B13,'KAYIT LİSTESİ'!$B$4:$H$1044,2,0)))</f>
        <v>0</v>
      </c>
      <c r="D13" s="108">
        <f>IF(ISERROR(VLOOKUP(B13,'KAYIT LİSTESİ'!$B$4:$H$1044,4,0)),"",(VLOOKUP(B13,'KAYIT LİSTESİ'!$B$4:$H$1044,4,0)))</f>
        <v>36557</v>
      </c>
      <c r="E13" s="212" t="str">
        <f>IF(ISERROR(VLOOKUP(B13,'KAYIT LİSTESİ'!$B$4:$H$1044,5,0)),"",(VLOOKUP(B13,'KAYIT LİSTESİ'!$B$4:$H$1044,5,0)))</f>
        <v>KEZİBAN KARABULUT</v>
      </c>
      <c r="F13" s="212" t="str">
        <f>IF(ISERROR(VLOOKUP(B13,'KAYIT LİSTESİ'!$B$4:$H$1044,6,0)),"",(VLOOKUP(B13,'KAYIT LİSTESİ'!$B$4:$H$1044,6,0)))</f>
        <v>SİVAS-YILDIZELİ ATATÜRK ORTAOKULU</v>
      </c>
      <c r="G13" s="109"/>
      <c r="H13" s="232"/>
      <c r="I13" s="58">
        <v>7</v>
      </c>
      <c r="J13" s="58">
        <v>7</v>
      </c>
      <c r="K13" s="211" t="s">
        <v>112</v>
      </c>
      <c r="L13" s="213">
        <f>IF(ISERROR(VLOOKUP(K13,'KAYIT LİSTESİ'!$B$4:$H$1044,2,0)),"",(VLOOKUP(K13,'KAYIT LİSTESİ'!$B$4:$H$1044,2,0)))</f>
        <v>0</v>
      </c>
      <c r="M13" s="214">
        <f>IF(ISERROR(VLOOKUP(K13,'KAYIT LİSTESİ'!$B$4:$H$1044,4,0)),"",(VLOOKUP(K13,'KAYIT LİSTESİ'!$B$4:$H$1044,4,0)))</f>
        <v>36987</v>
      </c>
      <c r="N13" s="258" t="str">
        <f>IF(ISERROR(VLOOKUP(K13,'KAYIT LİSTESİ'!$B$4:$H$1044,5,0)),"",(VLOOKUP(K13,'KAYIT LİSTESİ'!$B$4:$H$1044,5,0)))</f>
        <v>GÜLCAN KARABULUT</v>
      </c>
      <c r="O13" s="258" t="str">
        <f>IF(ISERROR(VLOOKUP(K13,'KAYIT LİSTESİ'!$B$4:$H$1044,6,0)),"",(VLOOKUP(K13,'KAYIT LİSTESİ'!$B$4:$H$1044,6,0)))</f>
        <v>MERSİN- SİLİFKE ATATÜRK ORTA OKULU</v>
      </c>
      <c r="P13" s="215"/>
    </row>
    <row r="14" spans="1:16" ht="36.75" customHeight="1">
      <c r="A14" s="58">
        <v>8</v>
      </c>
      <c r="B14" s="211" t="s">
        <v>151</v>
      </c>
      <c r="C14" s="59">
        <f>IF(ISERROR(VLOOKUP(B14,'KAYIT LİSTESİ'!$B$4:$H$1044,2,0)),"",(VLOOKUP(B14,'KAYIT LİSTESİ'!$B$4:$H$1044,2,0)))</f>
        <v>0</v>
      </c>
      <c r="D14" s="108" t="str">
        <f>IF(ISERROR(VLOOKUP(B14,'KAYIT LİSTESİ'!$B$4:$H$1044,4,0)),"",(VLOOKUP(B14,'KAYIT LİSTESİ'!$B$4:$H$1044,4,0)))</f>
        <v>16,02,2000</v>
      </c>
      <c r="E14" s="212" t="str">
        <f>IF(ISERROR(VLOOKUP(B14,'KAYIT LİSTESİ'!$B$4:$H$1044,5,0)),"",(VLOOKUP(B14,'KAYIT LİSTESİ'!$B$4:$H$1044,5,0)))</f>
        <v>CEYDA GÜLENGÜL</v>
      </c>
      <c r="F14" s="212" t="str">
        <f>IF(ISERROR(VLOOKUP(B14,'KAYIT LİSTESİ'!$B$4:$H$1044,6,0)),"",(VLOOKUP(B14,'KAYIT LİSTESİ'!$B$4:$H$1044,6,0)))</f>
        <v>ELAZIĞ-MEZRE ORTAOKULU</v>
      </c>
      <c r="G14" s="109"/>
      <c r="H14" s="232"/>
      <c r="I14" s="58">
        <v>8</v>
      </c>
      <c r="J14" s="58">
        <v>8</v>
      </c>
      <c r="K14" s="211" t="s">
        <v>113</v>
      </c>
      <c r="L14" s="213">
        <f>IF(ISERROR(VLOOKUP(K14,'KAYIT LİSTESİ'!$B$4:$H$1044,2,0)),"",(VLOOKUP(K14,'KAYIT LİSTESİ'!$B$4:$H$1044,2,0)))</f>
        <v>0</v>
      </c>
      <c r="M14" s="214">
        <f>IF(ISERROR(VLOOKUP(K14,'KAYIT LİSTESİ'!$B$4:$H$1044,4,0)),"",(VLOOKUP(K14,'KAYIT LİSTESİ'!$B$4:$H$1044,4,0)))</f>
        <v>37014</v>
      </c>
      <c r="N14" s="258" t="str">
        <f>IF(ISERROR(VLOOKUP(K14,'KAYIT LİSTESİ'!$B$4:$H$1044,5,0)),"",(VLOOKUP(K14,'KAYIT LİSTESİ'!$B$4:$H$1044,5,0)))</f>
        <v>Merve Birsu TEMEL</v>
      </c>
      <c r="O14" s="258" t="str">
        <f>IF(ISERROR(VLOOKUP(K14,'KAYIT LİSTESİ'!$B$4:$H$1044,6,0)),"",(VLOOKUP(K14,'KAYIT LİSTESİ'!$B$4:$H$1044,6,0)))</f>
        <v>Giresun Eynesil Şht.Şahin Abanoz Orta Okulu</v>
      </c>
      <c r="P14" s="215"/>
    </row>
    <row r="15" spans="1:16" ht="36.75" customHeight="1">
      <c r="A15" s="601" t="s">
        <v>16</v>
      </c>
      <c r="B15" s="602"/>
      <c r="C15" s="602"/>
      <c r="D15" s="602"/>
      <c r="E15" s="602"/>
      <c r="F15" s="602"/>
      <c r="G15" s="602"/>
      <c r="H15" s="231"/>
      <c r="I15" s="62">
        <v>9</v>
      </c>
      <c r="J15" s="58">
        <v>9</v>
      </c>
      <c r="K15" s="211" t="s">
        <v>114</v>
      </c>
      <c r="L15" s="213">
        <f>IF(ISERROR(VLOOKUP(K15,'KAYIT LİSTESİ'!$B$4:$H$1044,2,0)),"",(VLOOKUP(K15,'KAYIT LİSTESİ'!$B$4:$H$1044,2,0)))</f>
        <v>0</v>
      </c>
      <c r="M15" s="214">
        <f>IF(ISERROR(VLOOKUP(K15,'KAYIT LİSTESİ'!$B$4:$H$1044,4,0)),"",(VLOOKUP(K15,'KAYIT LİSTESİ'!$B$4:$H$1044,4,0)))</f>
        <v>36803</v>
      </c>
      <c r="N15" s="258" t="str">
        <f>IF(ISERROR(VLOOKUP(K15,'KAYIT LİSTESİ'!$B$4:$H$1044,5,0)),"",(VLOOKUP(K15,'KAYIT LİSTESİ'!$B$4:$H$1044,5,0)))</f>
        <v>SEDA PINAR</v>
      </c>
      <c r="O15" s="258" t="str">
        <f>IF(ISERROR(VLOOKUP(K15,'KAYIT LİSTESİ'!$B$4:$H$1044,6,0)),"",(VLOOKUP(K15,'KAYIT LİSTESİ'!$B$4:$H$1044,6,0)))</f>
        <v>ADANA DERVİŞLER ORTAOKULU</v>
      </c>
      <c r="P15" s="215"/>
    </row>
    <row r="16" spans="1:16" ht="36.75" customHeight="1">
      <c r="A16" s="42" t="s">
        <v>11</v>
      </c>
      <c r="B16" s="39" t="s">
        <v>74</v>
      </c>
      <c r="C16" s="39" t="s">
        <v>73</v>
      </c>
      <c r="D16" s="40" t="s">
        <v>12</v>
      </c>
      <c r="E16" s="41" t="s">
        <v>13</v>
      </c>
      <c r="F16" s="41" t="s">
        <v>177</v>
      </c>
      <c r="G16" s="39" t="s">
        <v>253</v>
      </c>
      <c r="H16" s="231"/>
      <c r="I16" s="62">
        <v>10</v>
      </c>
      <c r="J16" s="58">
        <v>10</v>
      </c>
      <c r="K16" s="211" t="s">
        <v>115</v>
      </c>
      <c r="L16" s="213">
        <f>IF(ISERROR(VLOOKUP(K16,'KAYIT LİSTESİ'!$B$4:$H$1044,2,0)),"",(VLOOKUP(K16,'KAYIT LİSTESİ'!$B$4:$H$1044,2,0)))</f>
        <v>0</v>
      </c>
      <c r="M16" s="214">
        <f>IF(ISERROR(VLOOKUP(K16,'KAYIT LİSTESİ'!$B$4:$H$1044,4,0)),"",(VLOOKUP(K16,'KAYIT LİSTESİ'!$B$4:$H$1044,4,0)))</f>
        <v>37026</v>
      </c>
      <c r="N16" s="258" t="str">
        <f>IF(ISERROR(VLOOKUP(K16,'KAYIT LİSTESİ'!$B$4:$H$1044,5,0)),"",(VLOOKUP(K16,'KAYIT LİSTESİ'!$B$4:$H$1044,5,0)))</f>
        <v>İ.ZEHRA KARABABA</v>
      </c>
      <c r="O16" s="258" t="str">
        <f>IF(ISERROR(VLOOKUP(K16,'KAYIT LİSTESİ'!$B$4:$H$1044,6,0)),"",(VLOOKUP(K16,'KAYIT LİSTESİ'!$B$4:$H$1044,6,0)))</f>
        <v>İSTANBUL-PAŞABAHÇE O.O</v>
      </c>
      <c r="P16" s="215"/>
    </row>
    <row r="17" spans="1:16" ht="36.75" customHeight="1">
      <c r="A17" s="58">
        <v>1</v>
      </c>
      <c r="B17" s="211" t="s">
        <v>152</v>
      </c>
      <c r="C17" s="59">
        <f>IF(ISERROR(VLOOKUP(B17,'KAYIT LİSTESİ'!$B$4:$H$1044,2,0)),"",(VLOOKUP(B17,'KAYIT LİSTESİ'!$B$4:$H$1044,2,0)))</f>
        <v>0</v>
      </c>
      <c r="D17" s="108">
        <f>IF(ISERROR(VLOOKUP(B17,'KAYIT LİSTESİ'!$B$4:$H$1044,4,0)),"",(VLOOKUP(B17,'KAYIT LİSTESİ'!$B$4:$H$1044,4,0)))</f>
        <v>36970</v>
      </c>
      <c r="E17" s="212" t="str">
        <f>IF(ISERROR(VLOOKUP(B17,'KAYIT LİSTESİ'!$B$4:$H$1044,5,0)),"",(VLOOKUP(B17,'KAYIT LİSTESİ'!$B$4:$H$1044,5,0)))</f>
        <v>RÜYANUR TOKAÇ</v>
      </c>
      <c r="F17" s="212" t="str">
        <f>IF(ISERROR(VLOOKUP(B17,'KAYIT LİSTESİ'!$B$4:$H$1044,6,0)),"",(VLOOKUP(B17,'KAYIT LİSTESİ'!$B$4:$H$1044,6,0)))</f>
        <v>İSTANBUL-PAŞABAHÇE O.O</v>
      </c>
      <c r="G17" s="109"/>
      <c r="H17" s="231"/>
      <c r="I17" s="62">
        <v>11</v>
      </c>
      <c r="J17" s="58">
        <v>11</v>
      </c>
      <c r="K17" s="211" t="s">
        <v>116</v>
      </c>
      <c r="L17" s="213">
        <f>IF(ISERROR(VLOOKUP(K17,'KAYIT LİSTESİ'!$B$4:$H$1044,2,0)),"",(VLOOKUP(K17,'KAYIT LİSTESİ'!$B$4:$H$1044,2,0)))</f>
        <v>0</v>
      </c>
      <c r="M17" s="214" t="str">
        <f>IF(ISERROR(VLOOKUP(K17,'KAYIT LİSTESİ'!$B$4:$H$1044,4,0)),"",(VLOOKUP(K17,'KAYIT LİSTESİ'!$B$4:$H$1044,4,0)))</f>
        <v>03.06.2001-</v>
      </c>
      <c r="N17" s="258" t="str">
        <f>IF(ISERROR(VLOOKUP(K17,'KAYIT LİSTESİ'!$B$4:$H$1044,5,0)),"",(VLOOKUP(K17,'KAYIT LİSTESİ'!$B$4:$H$1044,5,0)))</f>
        <v>HİLAYDA ARSLAN</v>
      </c>
      <c r="O17" s="258" t="str">
        <f>IF(ISERROR(VLOOKUP(K17,'KAYIT LİSTESİ'!$B$4:$H$1044,6,0)),"",(VLOOKUP(K17,'KAYIT LİSTESİ'!$B$4:$H$1044,6,0)))</f>
        <v>BALIKESİR ERDEK 18 EYLÜL ORTAOKULU</v>
      </c>
      <c r="P17" s="215"/>
    </row>
    <row r="18" spans="1:16" ht="36.75" customHeight="1">
      <c r="A18" s="58">
        <v>2</v>
      </c>
      <c r="B18" s="211" t="s">
        <v>153</v>
      </c>
      <c r="C18" s="59">
        <f>IF(ISERROR(VLOOKUP(B18,'KAYIT LİSTESİ'!$B$4:$H$1044,2,0)),"",(VLOOKUP(B18,'KAYIT LİSTESİ'!$B$4:$H$1044,2,0)))</f>
        <v>0</v>
      </c>
      <c r="D18" s="108">
        <f>IF(ISERROR(VLOOKUP(B18,'KAYIT LİSTESİ'!$B$4:$H$1044,4,0)),"",(VLOOKUP(B18,'KAYIT LİSTESİ'!$B$4:$H$1044,4,0)))</f>
        <v>36526</v>
      </c>
      <c r="E18" s="212" t="str">
        <f>IF(ISERROR(VLOOKUP(B18,'KAYIT LİSTESİ'!$B$4:$H$1044,5,0)),"",(VLOOKUP(B18,'KAYIT LİSTESİ'!$B$4:$H$1044,5,0)))</f>
        <v>ECENAZ KARA</v>
      </c>
      <c r="F18" s="212" t="str">
        <f>IF(ISERROR(VLOOKUP(B18,'KAYIT LİSTESİ'!$B$4:$H$1044,6,0)),"",(VLOOKUP(B18,'KAYIT LİSTESİ'!$B$4:$H$1044,6,0)))</f>
        <v>ESKİŞEHİR-ŞEHİT ALİ GAFFAR OKKAN ORTAOKULU</v>
      </c>
      <c r="G18" s="109"/>
      <c r="H18" s="231"/>
      <c r="I18" s="62">
        <v>12</v>
      </c>
      <c r="J18" s="58">
        <v>12</v>
      </c>
      <c r="K18" s="211" t="s">
        <v>117</v>
      </c>
      <c r="L18" s="213">
        <f>IF(ISERROR(VLOOKUP(K18,'KAYIT LİSTESİ'!$B$4:$H$1044,2,0)),"",(VLOOKUP(K18,'KAYIT LİSTESİ'!$B$4:$H$1044,2,0)))</f>
        <v>0</v>
      </c>
      <c r="M18" s="214">
        <f>IF(ISERROR(VLOOKUP(K18,'KAYIT LİSTESİ'!$B$4:$H$1044,4,0)),"",(VLOOKUP(K18,'KAYIT LİSTESİ'!$B$4:$H$1044,4,0)))</f>
        <v>36526</v>
      </c>
      <c r="N18" s="258" t="str">
        <f>IF(ISERROR(VLOOKUP(K18,'KAYIT LİSTESİ'!$B$4:$H$1044,5,0)),"",(VLOOKUP(K18,'KAYIT LİSTESİ'!$B$4:$H$1044,5,0)))</f>
        <v>MERVE AYHAN</v>
      </c>
      <c r="O18" s="258" t="str">
        <f>IF(ISERROR(VLOOKUP(K18,'KAYIT LİSTESİ'!$B$4:$H$1044,6,0)),"",(VLOOKUP(K18,'KAYIT LİSTESİ'!$B$4:$H$1044,6,0)))</f>
        <v>ESKİŞEHİR-ŞEHİT ALİ GAFFAR OKKAN ORTAOKULU</v>
      </c>
      <c r="P18" s="215"/>
    </row>
    <row r="19" spans="1:16" ht="36.75" customHeight="1">
      <c r="A19" s="58">
        <v>3</v>
      </c>
      <c r="B19" s="211" t="s">
        <v>154</v>
      </c>
      <c r="C19" s="59">
        <f>IF(ISERROR(VLOOKUP(B19,'KAYIT LİSTESİ'!$B$4:$H$1044,2,0)),"",(VLOOKUP(B19,'KAYIT LİSTESİ'!$B$4:$H$1044,2,0)))</f>
        <v>0</v>
      </c>
      <c r="D19" s="108" t="str">
        <f>IF(ISERROR(VLOOKUP(B19,'KAYIT LİSTESİ'!$B$4:$H$1044,4,0)),"",(VLOOKUP(B19,'KAYIT LİSTESİ'!$B$4:$H$1044,4,0)))</f>
        <v>03,07,2000</v>
      </c>
      <c r="E19" s="212" t="str">
        <f>IF(ISERROR(VLOOKUP(B19,'KAYIT LİSTESİ'!$B$4:$H$1044,5,0)),"",(VLOOKUP(B19,'KAYIT LİSTESİ'!$B$4:$H$1044,5,0)))</f>
        <v>LEYLA YANARDAĞ</v>
      </c>
      <c r="F19" s="212" t="str">
        <f>IF(ISERROR(VLOOKUP(B19,'KAYIT LİSTESİ'!$B$4:$H$1044,6,0)),"",(VLOOKUP(B19,'KAYIT LİSTESİ'!$B$4:$H$1044,6,0)))</f>
        <v>BURSA PANAYIR ORTAOKULU</v>
      </c>
      <c r="G19" s="109"/>
      <c r="H19" s="231"/>
      <c r="I19" s="62">
        <v>13</v>
      </c>
      <c r="J19" s="58">
        <v>13</v>
      </c>
      <c r="K19" s="211" t="s">
        <v>118</v>
      </c>
      <c r="L19" s="213">
        <f>IF(ISERROR(VLOOKUP(K19,'KAYIT LİSTESİ'!$B$4:$H$1044,2,0)),"",(VLOOKUP(K19,'KAYIT LİSTESİ'!$B$4:$H$1044,2,0)))</f>
        <v>0</v>
      </c>
      <c r="M19" s="214">
        <f>IF(ISERROR(VLOOKUP(K19,'KAYIT LİSTESİ'!$B$4:$H$1044,4,0)),"",(VLOOKUP(K19,'KAYIT LİSTESİ'!$B$4:$H$1044,4,0)))</f>
        <v>2001</v>
      </c>
      <c r="N19" s="258" t="str">
        <f>IF(ISERROR(VLOOKUP(K19,'KAYIT LİSTESİ'!$B$4:$H$1044,5,0)),"",(VLOOKUP(K19,'KAYIT LİSTESİ'!$B$4:$H$1044,5,0)))</f>
        <v>ECENUR GÜRE</v>
      </c>
      <c r="O19" s="258" t="str">
        <f>IF(ISERROR(VLOOKUP(K19,'KAYIT LİSTESİ'!$B$4:$H$1044,6,0)),"",(VLOOKUP(K19,'KAYIT LİSTESİ'!$B$4:$H$1044,6,0)))</f>
        <v>SAMSUN-CANİK TEVFİK İLERİ(KOCATEPE)O.OKULU</v>
      </c>
      <c r="P19" s="215"/>
    </row>
    <row r="20" spans="1:16" ht="36.75" customHeight="1">
      <c r="A20" s="58">
        <v>4</v>
      </c>
      <c r="B20" s="211" t="s">
        <v>155</v>
      </c>
      <c r="C20" s="59">
        <f>IF(ISERROR(VLOOKUP(B20,'KAYIT LİSTESİ'!$B$4:$H$1044,2,0)),"",(VLOOKUP(B20,'KAYIT LİSTESİ'!$B$4:$H$1044,2,0)))</f>
        <v>0</v>
      </c>
      <c r="D20" s="108">
        <f>IF(ISERROR(VLOOKUP(B20,'KAYIT LİSTESİ'!$B$4:$H$1044,4,0)),"",(VLOOKUP(B20,'KAYIT LİSTESİ'!$B$4:$H$1044,4,0)))</f>
        <v>36689</v>
      </c>
      <c r="E20" s="212" t="str">
        <f>IF(ISERROR(VLOOKUP(B20,'KAYIT LİSTESİ'!$B$4:$H$1044,5,0)),"",(VLOOKUP(B20,'KAYIT LİSTESİ'!$B$4:$H$1044,5,0)))</f>
        <v>HAVVA HÜDAN</v>
      </c>
      <c r="F20" s="212" t="str">
        <f>IF(ISERROR(VLOOKUP(B20,'KAYIT LİSTESİ'!$B$4:$H$1044,6,0)),"",(VLOOKUP(B20,'KAYIT LİSTESİ'!$B$4:$H$1044,6,0)))</f>
        <v>KKTC YAKINDOĞU KOLEJİ</v>
      </c>
      <c r="G20" s="109"/>
      <c r="H20" s="231"/>
      <c r="I20" s="62">
        <v>14</v>
      </c>
      <c r="J20" s="58">
        <v>14</v>
      </c>
      <c r="K20" s="211" t="s">
        <v>119</v>
      </c>
      <c r="L20" s="213">
        <f>IF(ISERROR(VLOOKUP(K20,'KAYIT LİSTESİ'!$B$4:$H$1044,2,0)),"",(VLOOKUP(K20,'KAYIT LİSTESİ'!$B$4:$H$1044,2,0)))</f>
        <v>0</v>
      </c>
      <c r="M20" s="214" t="str">
        <f>IF(ISERROR(VLOOKUP(K20,'KAYIT LİSTESİ'!$B$4:$H$1044,4,0)),"",(VLOOKUP(K20,'KAYIT LİSTESİ'!$B$4:$H$1044,4,0)))</f>
        <v>07,02,2000</v>
      </c>
      <c r="N20" s="258" t="str">
        <f>IF(ISERROR(VLOOKUP(K20,'KAYIT LİSTESİ'!$B$4:$H$1044,5,0)),"",(VLOOKUP(K20,'KAYIT LİSTESİ'!$B$4:$H$1044,5,0)))</f>
        <v>RÜMEYSA ÖKDEM</v>
      </c>
      <c r="O20" s="258" t="str">
        <f>IF(ISERROR(VLOOKUP(K20,'KAYIT LİSTESİ'!$B$4:$H$1044,6,0)),"",(VLOOKUP(K20,'KAYIT LİSTESİ'!$B$4:$H$1044,6,0)))</f>
        <v>BURSA PANAYIR ORTAOKULU</v>
      </c>
      <c r="P20" s="215"/>
    </row>
    <row r="21" spans="1:16" ht="36.75" customHeight="1">
      <c r="A21" s="58">
        <v>5</v>
      </c>
      <c r="B21" s="211" t="s">
        <v>156</v>
      </c>
      <c r="C21" s="59">
        <f>IF(ISERROR(VLOOKUP(B21,'KAYIT LİSTESİ'!$B$4:$H$1044,2,0)),"",(VLOOKUP(B21,'KAYIT LİSTESİ'!$B$4:$H$1044,2,0)))</f>
        <v>0</v>
      </c>
      <c r="D21" s="108" t="str">
        <f>IF(ISERROR(VLOOKUP(B21,'KAYIT LİSTESİ'!$B$4:$H$1044,4,0)),"",(VLOOKUP(B21,'KAYIT LİSTESİ'!$B$4:$H$1044,4,0)))</f>
        <v>18,07,2000</v>
      </c>
      <c r="E21" s="212" t="str">
        <f>IF(ISERROR(VLOOKUP(B21,'KAYIT LİSTESİ'!$B$4:$H$1044,5,0)),"",(VLOOKUP(B21,'KAYIT LİSTESİ'!$B$4:$H$1044,5,0)))</f>
        <v>ÇAĞLANUR DALKILIÇ</v>
      </c>
      <c r="F21" s="212" t="str">
        <f>IF(ISERROR(VLOOKUP(B21,'KAYIT LİSTESİ'!$B$4:$H$1044,6,0)),"",(VLOOKUP(B21,'KAYIT LİSTESİ'!$B$4:$H$1044,6,0)))</f>
        <v>İZMİR-KARŞIYAKA SELÇUK YAŞAR O.O.</v>
      </c>
      <c r="G21" s="109"/>
      <c r="H21" s="231"/>
      <c r="I21" s="62">
        <v>15</v>
      </c>
      <c r="J21" s="58">
        <v>15</v>
      </c>
      <c r="K21" s="211" t="s">
        <v>120</v>
      </c>
      <c r="L21" s="213">
        <f>IF(ISERROR(VLOOKUP(K21,'KAYIT LİSTESİ'!$B$4:$H$1044,2,0)),"",(VLOOKUP(K21,'KAYIT LİSTESİ'!$B$4:$H$1044,2,0)))</f>
        <v>0</v>
      </c>
      <c r="M21" s="214" t="str">
        <f>IF(ISERROR(VLOOKUP(K21,'KAYIT LİSTESİ'!$B$4:$H$1044,4,0)),"",(VLOOKUP(K21,'KAYIT LİSTESİ'!$B$4:$H$1044,4,0)))</f>
        <v>01,01,2000</v>
      </c>
      <c r="N21" s="258" t="str">
        <f>IF(ISERROR(VLOOKUP(K21,'KAYIT LİSTESİ'!$B$4:$H$1044,5,0)),"",(VLOOKUP(K21,'KAYIT LİSTESİ'!$B$4:$H$1044,5,0)))</f>
        <v>NURSENA ŞENGÖZ</v>
      </c>
      <c r="O21" s="258" t="str">
        <f>IF(ISERROR(VLOOKUP(K21,'KAYIT LİSTESİ'!$B$4:$H$1044,6,0)),"",(VLOOKUP(K21,'KAYIT LİSTESİ'!$B$4:$H$1044,6,0)))</f>
        <v>İZMİR-KARŞIYAKA SELÇUK YAŞAR O.O.</v>
      </c>
      <c r="P21" s="215"/>
    </row>
    <row r="22" spans="1:16" ht="36.75" customHeight="1">
      <c r="A22" s="58">
        <v>6</v>
      </c>
      <c r="B22" s="211" t="s">
        <v>157</v>
      </c>
      <c r="C22" s="59">
        <f>IF(ISERROR(VLOOKUP(B22,'KAYIT LİSTESİ'!$B$4:$H$1044,2,0)),"",(VLOOKUP(B22,'KAYIT LİSTESİ'!$B$4:$H$1044,2,0)))</f>
        <v>0</v>
      </c>
      <c r="D22" s="108">
        <f>IF(ISERROR(VLOOKUP(B22,'KAYIT LİSTESİ'!$B$4:$H$1044,4,0)),"",(VLOOKUP(B22,'KAYIT LİSTESİ'!$B$4:$H$1044,4,0)))</f>
        <v>2000</v>
      </c>
      <c r="E22" s="212" t="str">
        <f>IF(ISERROR(VLOOKUP(B22,'KAYIT LİSTESİ'!$B$4:$H$1044,5,0)),"",(VLOOKUP(B22,'KAYIT LİSTESİ'!$B$4:$H$1044,5,0)))</f>
        <v>HAVVANUR DEMİR</v>
      </c>
      <c r="F22" s="212" t="str">
        <f>IF(ISERROR(VLOOKUP(B22,'KAYIT LİSTESİ'!$B$4:$H$1044,6,0)),"",(VLOOKUP(B22,'KAYIT LİSTESİ'!$B$4:$H$1044,6,0)))</f>
        <v>SAMSUN-CANİK TEVFİK İLERİ(KOCATEPE)O.OKULU</v>
      </c>
      <c r="G22" s="109"/>
      <c r="H22" s="231"/>
      <c r="I22" s="62">
        <v>16</v>
      </c>
      <c r="J22" s="58">
        <v>16</v>
      </c>
      <c r="K22" s="211" t="s">
        <v>121</v>
      </c>
      <c r="L22" s="213">
        <f>IF(ISERROR(VLOOKUP(K22,'KAYIT LİSTESİ'!$B$4:$H$1044,2,0)),"",(VLOOKUP(K22,'KAYIT LİSTESİ'!$B$4:$H$1044,2,0)))</f>
        <v>0</v>
      </c>
      <c r="M22" s="214">
        <f>IF(ISERROR(VLOOKUP(K22,'KAYIT LİSTESİ'!$B$4:$H$1044,4,0)),"",(VLOOKUP(K22,'KAYIT LİSTESİ'!$B$4:$H$1044,4,0)))</f>
        <v>37254</v>
      </c>
      <c r="N22" s="258" t="str">
        <f>IF(ISERROR(VLOOKUP(K22,'KAYIT LİSTESİ'!$B$4:$H$1044,5,0)),"",(VLOOKUP(K22,'KAYIT LİSTESİ'!$B$4:$H$1044,5,0)))</f>
        <v>MİSENGABU M. MBUYAMBA</v>
      </c>
      <c r="O22" s="258" t="str">
        <f>IF(ISERROR(VLOOKUP(K22,'KAYIT LİSTESİ'!$B$4:$H$1044,6,0)),"",(VLOOKUP(K22,'KAYIT LİSTESİ'!$B$4:$H$1044,6,0)))</f>
        <v>KKTC YAKINDOĞU KOLEJİ</v>
      </c>
      <c r="P22" s="215"/>
    </row>
    <row r="23" spans="1:16" ht="36.75" customHeight="1">
      <c r="A23" s="58">
        <v>7</v>
      </c>
      <c r="B23" s="211" t="s">
        <v>158</v>
      </c>
      <c r="C23" s="59">
        <f>IF(ISERROR(VLOOKUP(B23,'KAYIT LİSTESİ'!$B$4:$H$1044,2,0)),"",(VLOOKUP(B23,'KAYIT LİSTESİ'!$B$4:$H$1044,2,0)))</f>
        <v>0</v>
      </c>
      <c r="D23" s="108" t="str">
        <f>IF(ISERROR(VLOOKUP(B23,'KAYIT LİSTESİ'!$B$4:$H$1044,4,0)),"",(VLOOKUP(B23,'KAYIT LİSTESİ'!$B$4:$H$1044,4,0)))</f>
        <v>03.06.2001-</v>
      </c>
      <c r="E23" s="212" t="str">
        <f>IF(ISERROR(VLOOKUP(B23,'KAYIT LİSTESİ'!$B$4:$H$1044,5,0)),"",(VLOOKUP(B23,'KAYIT LİSTESİ'!$B$4:$H$1044,5,0)))</f>
        <v>HİLAYDA ARSLAN</v>
      </c>
      <c r="F23" s="212" t="str">
        <f>IF(ISERROR(VLOOKUP(B23,'KAYIT LİSTESİ'!$B$4:$H$1044,6,0)),"",(VLOOKUP(B23,'KAYIT LİSTESİ'!$B$4:$H$1044,6,0)))</f>
        <v>BALIKESİR ERDEK 18 EYLÜL ORTAOKULU</v>
      </c>
      <c r="G23" s="109"/>
      <c r="H23" s="231"/>
      <c r="I23" s="62">
        <v>17</v>
      </c>
      <c r="J23" s="58">
        <v>17</v>
      </c>
      <c r="K23" s="211" t="s">
        <v>122</v>
      </c>
      <c r="L23" s="213">
        <f>IF(ISERROR(VLOOKUP(K23,'KAYIT LİSTESİ'!$B$4:$H$1044,2,0)),"",(VLOOKUP(K23,'KAYIT LİSTESİ'!$B$4:$H$1044,2,0)))</f>
        <v>0</v>
      </c>
      <c r="M23" s="214">
        <f>IF(ISERROR(VLOOKUP(K23,'KAYIT LİSTESİ'!$B$4:$H$1044,4,0)),"",(VLOOKUP(K23,'KAYIT LİSTESİ'!$B$4:$H$1044,4,0)))</f>
        <v>36687</v>
      </c>
      <c r="N23" s="258" t="str">
        <f>IF(ISERROR(VLOOKUP(K23,'KAYIT LİSTESİ'!$B$4:$H$1044,5,0)),"",(VLOOKUP(K23,'KAYIT LİSTESİ'!$B$4:$H$1044,5,0)))</f>
        <v>EZGİ ARINDI (F)</v>
      </c>
      <c r="O23" s="258" t="str">
        <f>IF(ISERROR(VLOOKUP(K23,'KAYIT LİSTESİ'!$B$4:$H$1044,6,0)),"",(VLOOKUP(K23,'KAYIT LİSTESİ'!$B$4:$H$1044,6,0)))</f>
        <v>ŞİNASİ VE FİGEN BAYRAKTAR ORTAOKULU</v>
      </c>
      <c r="P23" s="215"/>
    </row>
    <row r="24" spans="1:16" ht="36.75" customHeight="1">
      <c r="A24" s="58">
        <v>8</v>
      </c>
      <c r="B24" s="211" t="s">
        <v>159</v>
      </c>
      <c r="C24" s="59">
        <f>IF(ISERROR(VLOOKUP(B24,'KAYIT LİSTESİ'!$B$4:$H$1044,2,0)),"",(VLOOKUP(B24,'KAYIT LİSTESİ'!$B$4:$H$1044,2,0)))</f>
        <v>0</v>
      </c>
      <c r="D24" s="108">
        <f>IF(ISERROR(VLOOKUP(B24,'KAYIT LİSTESİ'!$B$4:$H$1044,4,0)),"",(VLOOKUP(B24,'KAYIT LİSTESİ'!$B$4:$H$1044,4,0)))</f>
        <v>36973</v>
      </c>
      <c r="E24" s="212" t="str">
        <f>IF(ISERROR(VLOOKUP(B24,'KAYIT LİSTESİ'!$B$4:$H$1044,5,0)),"",(VLOOKUP(B24,'KAYIT LİSTESİ'!$B$4:$H$1044,5,0)))</f>
        <v>İREM KARACAOĞLAN</v>
      </c>
      <c r="F24" s="212" t="str">
        <f>IF(ISERROR(VLOOKUP(B24,'KAYIT LİSTESİ'!$B$4:$H$1044,6,0)),"",(VLOOKUP(B24,'KAYIT LİSTESİ'!$B$4:$H$1044,6,0)))</f>
        <v>ADANA DERVİŞLER ORTAOKULU</v>
      </c>
      <c r="G24" s="109"/>
      <c r="H24" s="231"/>
      <c r="I24" s="62">
        <v>18</v>
      </c>
      <c r="J24" s="58">
        <v>18</v>
      </c>
      <c r="K24" s="211" t="s">
        <v>123</v>
      </c>
      <c r="L24" s="213">
        <f>IF(ISERROR(VLOOKUP(K24,'KAYIT LİSTESİ'!$B$4:$H$1044,2,0)),"",(VLOOKUP(K24,'KAYIT LİSTESİ'!$B$4:$H$1044,2,0)))</f>
        <v>0</v>
      </c>
      <c r="M24" s="214">
        <f>IF(ISERROR(VLOOKUP(K24,'KAYIT LİSTESİ'!$B$4:$H$1044,4,0)),"",(VLOOKUP(K24,'KAYIT LİSTESİ'!$B$4:$H$1044,4,0)))</f>
        <v>36526</v>
      </c>
      <c r="N24" s="258" t="str">
        <f>IF(ISERROR(VLOOKUP(K24,'KAYIT LİSTESİ'!$B$4:$H$1044,5,0)),"",(VLOOKUP(K24,'KAYIT LİSTESİ'!$B$4:$H$1044,5,0)))</f>
        <v>SEDANUR ÇİMŞİT (F)</v>
      </c>
      <c r="O24" s="258" t="str">
        <f>IF(ISERROR(VLOOKUP(K24,'KAYIT LİSTESİ'!$B$4:$H$1044,6,0)),"",(VLOOKUP(K24,'KAYIT LİSTESİ'!$B$4:$H$1044,6,0)))</f>
        <v>KÜPÇÜLER ORTAOKULU</v>
      </c>
      <c r="P24" s="215"/>
    </row>
    <row r="25" spans="1:16" ht="36.75" customHeight="1">
      <c r="A25" s="601" t="s">
        <v>17</v>
      </c>
      <c r="B25" s="602"/>
      <c r="C25" s="602"/>
      <c r="D25" s="602"/>
      <c r="E25" s="602"/>
      <c r="F25" s="602"/>
      <c r="G25" s="602"/>
      <c r="H25" s="231"/>
      <c r="I25" s="62">
        <v>19</v>
      </c>
      <c r="J25" s="58">
        <v>19</v>
      </c>
      <c r="K25" s="211" t="s">
        <v>124</v>
      </c>
      <c r="L25" s="213">
        <f>IF(ISERROR(VLOOKUP(K25,'KAYIT LİSTESİ'!$B$4:$H$1044,2,0)),"",(VLOOKUP(K25,'KAYIT LİSTESİ'!$B$4:$H$1044,2,0)))</f>
        <v>0</v>
      </c>
      <c r="M25" s="214">
        <f>IF(ISERROR(VLOOKUP(K25,'KAYIT LİSTESİ'!$B$4:$H$1044,4,0)),"",(VLOOKUP(K25,'KAYIT LİSTESİ'!$B$4:$H$1044,4,0)))</f>
        <v>36892</v>
      </c>
      <c r="N25" s="258" t="str">
        <f>IF(ISERROR(VLOOKUP(K25,'KAYIT LİSTESİ'!$B$4:$H$1044,5,0)),"",(VLOOKUP(K25,'KAYIT LİSTESİ'!$B$4:$H$1044,5,0)))</f>
        <v>NAZLI DEMİRKILIÇ (F)</v>
      </c>
      <c r="O25" s="258" t="str">
        <f>IF(ISERROR(VLOOKUP(K25,'KAYIT LİSTESİ'!$B$4:$H$1044,6,0)),"",(VLOOKUP(K25,'KAYIT LİSTESİ'!$B$4:$H$1044,6,0)))</f>
        <v>MEHMET AKİF ERSOY ORTAOKULU</v>
      </c>
      <c r="P25" s="215"/>
    </row>
    <row r="26" spans="1:16" ht="36.75" customHeight="1">
      <c r="A26" s="42" t="s">
        <v>11</v>
      </c>
      <c r="B26" s="39" t="s">
        <v>74</v>
      </c>
      <c r="C26" s="39" t="s">
        <v>73</v>
      </c>
      <c r="D26" s="40" t="s">
        <v>12</v>
      </c>
      <c r="E26" s="41" t="s">
        <v>13</v>
      </c>
      <c r="F26" s="41" t="s">
        <v>177</v>
      </c>
      <c r="G26" s="39" t="s">
        <v>253</v>
      </c>
      <c r="H26" s="231"/>
      <c r="I26" s="62">
        <v>20</v>
      </c>
      <c r="J26" s="58">
        <v>20</v>
      </c>
      <c r="K26" s="211" t="s">
        <v>125</v>
      </c>
      <c r="L26" s="213">
        <f>IF(ISERROR(VLOOKUP(K26,'KAYIT LİSTESİ'!$B$4:$H$1044,2,0)),"",(VLOOKUP(K26,'KAYIT LİSTESİ'!$B$4:$H$1044,2,0)))</f>
        <v>0</v>
      </c>
      <c r="M26" s="214">
        <f>IF(ISERROR(VLOOKUP(K26,'KAYIT LİSTESİ'!$B$4:$H$1044,4,0)),"",(VLOOKUP(K26,'KAYIT LİSTESİ'!$B$4:$H$1044,4,0)))</f>
        <v>36623</v>
      </c>
      <c r="N26" s="258" t="str">
        <f>IF(ISERROR(VLOOKUP(K26,'KAYIT LİSTESİ'!$B$4:$H$1044,5,0)),"",(VLOOKUP(K26,'KAYIT LİSTESİ'!$B$4:$H$1044,5,0)))</f>
        <v>CEREN YILMAZ (F)</v>
      </c>
      <c r="O26" s="258" t="str">
        <f>IF(ISERROR(VLOOKUP(K26,'KAYIT LİSTESİ'!$B$4:$H$1044,6,0)),"",(VLOOKUP(K26,'KAYIT LİSTESİ'!$B$4:$H$1044,6,0)))</f>
        <v>HALIKENT ORTAOKULU</v>
      </c>
      <c r="P26" s="215"/>
    </row>
    <row r="27" spans="1:16" ht="36.75" customHeight="1">
      <c r="A27" s="58">
        <v>1</v>
      </c>
      <c r="B27" s="211" t="s">
        <v>160</v>
      </c>
      <c r="C27" s="59" t="str">
        <f>IF(ISERROR(VLOOKUP(B27,'KAYIT LİSTESİ'!$B$4:$H$1044,2,0)),"",(VLOOKUP(B27,'KAYIT LİSTESİ'!$B$4:$H$1044,2,0)))</f>
        <v/>
      </c>
      <c r="D27" s="108" t="str">
        <f>IF(ISERROR(VLOOKUP(B27,'KAYIT LİSTESİ'!$B$4:$H$1044,4,0)),"",(VLOOKUP(B27,'KAYIT LİSTESİ'!$B$4:$H$1044,4,0)))</f>
        <v/>
      </c>
      <c r="E27" s="212" t="str">
        <f>IF(ISERROR(VLOOKUP(B27,'KAYIT LİSTESİ'!$B$4:$H$1044,5,0)),"",(VLOOKUP(B27,'KAYIT LİSTESİ'!$B$4:$H$1044,5,0)))</f>
        <v/>
      </c>
      <c r="F27" s="212" t="str">
        <f>IF(ISERROR(VLOOKUP(B27,'KAYIT LİSTESİ'!$B$4:$H$1044,6,0)),"",(VLOOKUP(B27,'KAYIT LİSTESİ'!$B$4:$H$1044,6,0)))</f>
        <v/>
      </c>
      <c r="G27" s="109"/>
      <c r="H27" s="231"/>
      <c r="I27" s="62">
        <v>21</v>
      </c>
      <c r="J27" s="58">
        <v>21</v>
      </c>
      <c r="K27" s="211" t="s">
        <v>126</v>
      </c>
      <c r="L27" s="213">
        <f>IF(ISERROR(VLOOKUP(K27,'KAYIT LİSTESİ'!$B$4:$H$1044,2,0)),"",(VLOOKUP(K27,'KAYIT LİSTESİ'!$B$4:$H$1044,2,0)))</f>
        <v>0</v>
      </c>
      <c r="M27" s="214">
        <f>IF(ISERROR(VLOOKUP(K27,'KAYIT LİSTESİ'!$B$4:$H$1044,4,0)),"",(VLOOKUP(K27,'KAYIT LİSTESİ'!$B$4:$H$1044,4,0)))</f>
        <v>36535</v>
      </c>
      <c r="N27" s="258" t="str">
        <f>IF(ISERROR(VLOOKUP(K27,'KAYIT LİSTESİ'!$B$4:$H$1044,5,0)),"",(VLOOKUP(K27,'KAYIT LİSTESİ'!$B$4:$H$1044,5,0)))</f>
        <v>ESRA KILIÇÇIOĞLU (F)</v>
      </c>
      <c r="O27" s="258" t="str">
        <f>IF(ISERROR(VLOOKUP(K27,'KAYIT LİSTESİ'!$B$4:$H$1044,6,0)),"",(VLOOKUP(K27,'KAYIT LİSTESİ'!$B$4:$H$1044,6,0)))</f>
        <v>İBRAHİM KARAOĞLANOĞLU ORTAOKULU</v>
      </c>
      <c r="P27" s="215"/>
    </row>
    <row r="28" spans="1:16" ht="36.75" customHeight="1">
      <c r="A28" s="58">
        <v>2</v>
      </c>
      <c r="B28" s="211" t="s">
        <v>161</v>
      </c>
      <c r="C28" s="59">
        <f>IF(ISERROR(VLOOKUP(B28,'KAYIT LİSTESİ'!$B$4:$H$1044,2,0)),"",(VLOOKUP(B28,'KAYIT LİSTESİ'!$B$4:$H$1044,2,0)))</f>
        <v>0</v>
      </c>
      <c r="D28" s="108" t="str">
        <f>IF(ISERROR(VLOOKUP(B28,'KAYIT LİSTESİ'!$B$4:$H$1044,4,0)),"",(VLOOKUP(B28,'KAYIT LİSTESİ'!$B$4:$H$1044,4,0)))</f>
        <v>-</v>
      </c>
      <c r="E28" s="212" t="str">
        <f>IF(ISERROR(VLOOKUP(B28,'KAYIT LİSTESİ'!$B$4:$H$1044,5,0)),"",(VLOOKUP(B28,'KAYIT LİSTESİ'!$B$4:$H$1044,5,0)))</f>
        <v>BEGÜM KURHAN (F)</v>
      </c>
      <c r="F28" s="212" t="str">
        <f>IF(ISERROR(VLOOKUP(B28,'KAYIT LİSTESİ'!$B$4:$H$1044,6,0)),"",(VLOOKUP(B28,'KAYIT LİSTESİ'!$B$4:$H$1044,6,0)))</f>
        <v>KAZIM KARABEKİR ORTAOKULU</v>
      </c>
      <c r="G28" s="109"/>
      <c r="H28" s="231"/>
      <c r="I28" s="62">
        <v>22</v>
      </c>
      <c r="J28" s="58">
        <v>22</v>
      </c>
      <c r="K28" s="211" t="s">
        <v>127</v>
      </c>
      <c r="L28" s="213" t="str">
        <f>IF(ISERROR(VLOOKUP(K28,'KAYIT LİSTESİ'!$B$4:$H$1044,2,0)),"",(VLOOKUP(K28,'KAYIT LİSTESİ'!$B$4:$H$1044,2,0)))</f>
        <v/>
      </c>
      <c r="M28" s="214" t="str">
        <f>IF(ISERROR(VLOOKUP(K28,'KAYIT LİSTESİ'!$B$4:$H$1044,4,0)),"",(VLOOKUP(K28,'KAYIT LİSTESİ'!$B$4:$H$1044,4,0)))</f>
        <v/>
      </c>
      <c r="N28" s="258" t="str">
        <f>IF(ISERROR(VLOOKUP(K28,'KAYIT LİSTESİ'!$B$4:$H$1044,5,0)),"",(VLOOKUP(K28,'KAYIT LİSTESİ'!$B$4:$H$1044,5,0)))</f>
        <v/>
      </c>
      <c r="O28" s="258" t="str">
        <f>IF(ISERROR(VLOOKUP(K28,'KAYIT LİSTESİ'!$B$4:$H$1044,6,0)),"",(VLOOKUP(K28,'KAYIT LİSTESİ'!$B$4:$H$1044,6,0)))</f>
        <v/>
      </c>
      <c r="P28" s="215"/>
    </row>
    <row r="29" spans="1:16" ht="36.75" customHeight="1">
      <c r="A29" s="58">
        <v>3</v>
      </c>
      <c r="B29" s="211" t="s">
        <v>162</v>
      </c>
      <c r="C29" s="59">
        <f>IF(ISERROR(VLOOKUP(B29,'KAYIT LİSTESİ'!$B$4:$H$1044,2,0)),"",(VLOOKUP(B29,'KAYIT LİSTESİ'!$B$4:$H$1044,2,0)))</f>
        <v>0</v>
      </c>
      <c r="D29" s="108" t="str">
        <f>IF(ISERROR(VLOOKUP(B29,'KAYIT LİSTESİ'!$B$4:$H$1044,4,0)),"",(VLOOKUP(B29,'KAYIT LİSTESİ'!$B$4:$H$1044,4,0)))</f>
        <v>-</v>
      </c>
      <c r="E29" s="212" t="str">
        <f>IF(ISERROR(VLOOKUP(B29,'KAYIT LİSTESİ'!$B$4:$H$1044,5,0)),"",(VLOOKUP(B29,'KAYIT LİSTESİ'!$B$4:$H$1044,5,0)))</f>
        <v>EYMEN MUSAOĞLU (F)</v>
      </c>
      <c r="F29" s="212" t="str">
        <f>IF(ISERROR(VLOOKUP(B29,'KAYIT LİSTESİ'!$B$4:$H$1044,6,0)),"",(VLOOKUP(B29,'KAYIT LİSTESİ'!$B$4:$H$1044,6,0)))</f>
        <v>Ö.M.M.TETİKOL ORTAOKULU</v>
      </c>
      <c r="G29" s="109"/>
      <c r="H29" s="231"/>
      <c r="I29" s="62">
        <v>23</v>
      </c>
      <c r="J29" s="58">
        <v>23</v>
      </c>
      <c r="K29" s="211" t="s">
        <v>128</v>
      </c>
      <c r="L29" s="213" t="str">
        <f>IF(ISERROR(VLOOKUP(K29,'KAYIT LİSTESİ'!$B$4:$H$1044,2,0)),"",(VLOOKUP(K29,'KAYIT LİSTESİ'!$B$4:$H$1044,2,0)))</f>
        <v/>
      </c>
      <c r="M29" s="214" t="str">
        <f>IF(ISERROR(VLOOKUP(K29,'KAYIT LİSTESİ'!$B$4:$H$1044,4,0)),"",(VLOOKUP(K29,'KAYIT LİSTESİ'!$B$4:$H$1044,4,0)))</f>
        <v/>
      </c>
      <c r="N29" s="258" t="str">
        <f>IF(ISERROR(VLOOKUP(K29,'KAYIT LİSTESİ'!$B$4:$H$1044,5,0)),"",(VLOOKUP(K29,'KAYIT LİSTESİ'!$B$4:$H$1044,5,0)))</f>
        <v/>
      </c>
      <c r="O29" s="258" t="str">
        <f>IF(ISERROR(VLOOKUP(K29,'KAYIT LİSTESİ'!$B$4:$H$1044,6,0)),"",(VLOOKUP(K29,'KAYIT LİSTESİ'!$B$4:$H$1044,6,0)))</f>
        <v/>
      </c>
      <c r="P29" s="215"/>
    </row>
    <row r="30" spans="1:16" ht="36.75" customHeight="1">
      <c r="A30" s="58">
        <v>4</v>
      </c>
      <c r="B30" s="211" t="s">
        <v>163</v>
      </c>
      <c r="C30" s="59">
        <f>IF(ISERROR(VLOOKUP(B30,'KAYIT LİSTESİ'!$B$4:$H$1044,2,0)),"",(VLOOKUP(B30,'KAYIT LİSTESİ'!$B$4:$H$1044,2,0)))</f>
        <v>0</v>
      </c>
      <c r="D30" s="108" t="str">
        <f>IF(ISERROR(VLOOKUP(B30,'KAYIT LİSTESİ'!$B$4:$H$1044,4,0)),"",(VLOOKUP(B30,'KAYIT LİSTESİ'!$B$4:$H$1044,4,0)))</f>
        <v>-</v>
      </c>
      <c r="E30" s="212" t="str">
        <f>IF(ISERROR(VLOOKUP(B30,'KAYIT LİSTESİ'!$B$4:$H$1044,5,0)),"",(VLOOKUP(B30,'KAYIT LİSTESİ'!$B$4:$H$1044,5,0)))</f>
        <v>MİZGİN AY (F)</v>
      </c>
      <c r="F30" s="212" t="str">
        <f>IF(ISERROR(VLOOKUP(B30,'KAYIT LİSTESİ'!$B$4:$H$1044,6,0)),"",(VLOOKUP(B30,'KAYIT LİSTESİ'!$B$4:$H$1044,6,0)))</f>
        <v>BEYPAZARI FERDİ</v>
      </c>
      <c r="G30" s="109"/>
      <c r="H30" s="231"/>
      <c r="I30" s="62">
        <v>24</v>
      </c>
      <c r="J30" s="58">
        <v>24</v>
      </c>
      <c r="K30" s="211" t="s">
        <v>129</v>
      </c>
      <c r="L30" s="213" t="str">
        <f>IF(ISERROR(VLOOKUP(K30,'KAYIT LİSTESİ'!$B$4:$H$1044,2,0)),"",(VLOOKUP(K30,'KAYIT LİSTESİ'!$B$4:$H$1044,2,0)))</f>
        <v/>
      </c>
      <c r="M30" s="214" t="str">
        <f>IF(ISERROR(VLOOKUP(K30,'KAYIT LİSTESİ'!$B$4:$H$1044,4,0)),"",(VLOOKUP(K30,'KAYIT LİSTESİ'!$B$4:$H$1044,4,0)))</f>
        <v/>
      </c>
      <c r="N30" s="258" t="str">
        <f>IF(ISERROR(VLOOKUP(K30,'KAYIT LİSTESİ'!$B$4:$H$1044,5,0)),"",(VLOOKUP(K30,'KAYIT LİSTESİ'!$B$4:$H$1044,5,0)))</f>
        <v/>
      </c>
      <c r="O30" s="258" t="str">
        <f>IF(ISERROR(VLOOKUP(K30,'KAYIT LİSTESİ'!$B$4:$H$1044,6,0)),"",(VLOOKUP(K30,'KAYIT LİSTESİ'!$B$4:$H$1044,6,0)))</f>
        <v/>
      </c>
      <c r="P30" s="215"/>
    </row>
    <row r="31" spans="1:16" ht="36.75" customHeight="1">
      <c r="A31" s="58">
        <v>5</v>
      </c>
      <c r="B31" s="211" t="s">
        <v>164</v>
      </c>
      <c r="C31" s="59">
        <f>IF(ISERROR(VLOOKUP(B31,'KAYIT LİSTESİ'!$B$4:$H$1044,2,0)),"",(VLOOKUP(B31,'KAYIT LİSTESİ'!$B$4:$H$1044,2,0)))</f>
        <v>0</v>
      </c>
      <c r="D31" s="108">
        <f>IF(ISERROR(VLOOKUP(B31,'KAYIT LİSTESİ'!$B$4:$H$1044,4,0)),"",(VLOOKUP(B31,'KAYIT LİSTESİ'!$B$4:$H$1044,4,0)))</f>
        <v>36853</v>
      </c>
      <c r="E31" s="212" t="str">
        <f>IF(ISERROR(VLOOKUP(B31,'KAYIT LİSTESİ'!$B$4:$H$1044,5,0)),"",(VLOOKUP(B31,'KAYIT LİSTESİ'!$B$4:$H$1044,5,0)))</f>
        <v>MELİKE MALKOÇ (F)</v>
      </c>
      <c r="F31" s="212" t="str">
        <f>IF(ISERROR(VLOOKUP(B31,'KAYIT LİSTESİ'!$B$4:$H$1044,6,0)),"",(VLOOKUP(B31,'KAYIT LİSTESİ'!$B$4:$H$1044,6,0)))</f>
        <v>YAYLA ORTAOKULU</v>
      </c>
      <c r="G31" s="109"/>
      <c r="H31" s="231"/>
      <c r="I31" s="62">
        <v>25</v>
      </c>
      <c r="J31" s="58">
        <v>25</v>
      </c>
      <c r="K31" s="211" t="s">
        <v>130</v>
      </c>
      <c r="L31" s="213" t="str">
        <f>IF(ISERROR(VLOOKUP(K31,'KAYIT LİSTESİ'!$B$4:$H$1044,2,0)),"",(VLOOKUP(K31,'KAYIT LİSTESİ'!$B$4:$H$1044,2,0)))</f>
        <v/>
      </c>
      <c r="M31" s="214" t="str">
        <f>IF(ISERROR(VLOOKUP(K31,'KAYIT LİSTESİ'!$B$4:$H$1044,4,0)),"",(VLOOKUP(K31,'KAYIT LİSTESİ'!$B$4:$H$1044,4,0)))</f>
        <v/>
      </c>
      <c r="N31" s="258" t="str">
        <f>IF(ISERROR(VLOOKUP(K31,'KAYIT LİSTESİ'!$B$4:$H$1044,5,0)),"",(VLOOKUP(K31,'KAYIT LİSTESİ'!$B$4:$H$1044,5,0)))</f>
        <v/>
      </c>
      <c r="O31" s="258" t="str">
        <f>IF(ISERROR(VLOOKUP(K31,'KAYIT LİSTESİ'!$B$4:$H$1044,6,0)),"",(VLOOKUP(K31,'KAYIT LİSTESİ'!$B$4:$H$1044,6,0)))</f>
        <v/>
      </c>
      <c r="P31" s="215"/>
    </row>
    <row r="32" spans="1:16" ht="36.75" customHeight="1">
      <c r="A32" s="58">
        <v>6</v>
      </c>
      <c r="B32" s="211" t="s">
        <v>165</v>
      </c>
      <c r="C32" s="59">
        <f>IF(ISERROR(VLOOKUP(B32,'KAYIT LİSTESİ'!$B$4:$H$1044,2,0)),"",(VLOOKUP(B32,'KAYIT LİSTESİ'!$B$4:$H$1044,2,0)))</f>
        <v>0</v>
      </c>
      <c r="D32" s="108">
        <f>IF(ISERROR(VLOOKUP(B32,'KAYIT LİSTESİ'!$B$4:$H$1044,4,0)),"",(VLOOKUP(B32,'KAYIT LİSTESİ'!$B$4:$H$1044,4,0)))</f>
        <v>36526</v>
      </c>
      <c r="E32" s="212" t="str">
        <f>IF(ISERROR(VLOOKUP(B32,'KAYIT LİSTESİ'!$B$4:$H$1044,5,0)),"",(VLOOKUP(B32,'KAYIT LİSTESİ'!$B$4:$H$1044,5,0)))</f>
        <v>MELİSA ŞİMŞEK (F)</v>
      </c>
      <c r="F32" s="212" t="str">
        <f>IF(ISERROR(VLOOKUP(B32,'KAYIT LİSTESİ'!$B$4:$H$1044,6,0)),"",(VLOOKUP(B32,'KAYIT LİSTESİ'!$B$4:$H$1044,6,0)))</f>
        <v>M.E.V DUMLUPINAR ORTAOKULU</v>
      </c>
      <c r="G32" s="109"/>
      <c r="H32" s="231"/>
      <c r="J32" s="609" t="s">
        <v>472</v>
      </c>
      <c r="K32" s="609"/>
      <c r="L32" s="609"/>
      <c r="M32" s="609"/>
      <c r="N32" s="609"/>
      <c r="O32" s="609"/>
      <c r="P32" s="609"/>
    </row>
    <row r="33" spans="1:16" ht="36.75" customHeight="1">
      <c r="A33" s="58">
        <v>7</v>
      </c>
      <c r="B33" s="211" t="s">
        <v>166</v>
      </c>
      <c r="C33" s="59">
        <f>IF(ISERROR(VLOOKUP(B33,'KAYIT LİSTESİ'!$B$4:$H$1044,2,0)),"",(VLOOKUP(B33,'KAYIT LİSTESİ'!$B$4:$H$1044,2,0)))</f>
        <v>0</v>
      </c>
      <c r="D33" s="108">
        <f>IF(ISERROR(VLOOKUP(B33,'KAYIT LİSTESİ'!$B$4:$H$1044,4,0)),"",(VLOOKUP(B33,'KAYIT LİSTESİ'!$B$4:$H$1044,4,0)))</f>
        <v>36686</v>
      </c>
      <c r="E33" s="212" t="str">
        <f>IF(ISERROR(VLOOKUP(B33,'KAYIT LİSTESİ'!$B$4:$H$1044,5,0)),"",(VLOOKUP(B33,'KAYIT LİSTESİ'!$B$4:$H$1044,5,0)))</f>
        <v>BAŞAK GÜL (F)</v>
      </c>
      <c r="F33" s="212" t="str">
        <f>IF(ISERROR(VLOOKUP(B33,'KAYIT LİSTESİ'!$B$4:$H$1044,6,0)),"",(VLOOKUP(B33,'KAYIT LİSTESİ'!$B$4:$H$1044,6,0)))</f>
        <v>ÜMRANİYE AHMET YAVUZ ORTAOKULU</v>
      </c>
      <c r="G33" s="109"/>
      <c r="H33" s="231"/>
      <c r="J33" s="604" t="s">
        <v>6</v>
      </c>
      <c r="K33" s="610"/>
      <c r="L33" s="604" t="s">
        <v>72</v>
      </c>
      <c r="M33" s="604" t="s">
        <v>19</v>
      </c>
      <c r="N33" s="604" t="s">
        <v>7</v>
      </c>
      <c r="O33" s="604" t="s">
        <v>176</v>
      </c>
      <c r="P33" s="604" t="s">
        <v>253</v>
      </c>
    </row>
    <row r="34" spans="1:16" ht="36.75" customHeight="1">
      <c r="A34" s="58">
        <v>8</v>
      </c>
      <c r="B34" s="211" t="s">
        <v>167</v>
      </c>
      <c r="C34" s="59">
        <f>IF(ISERROR(VLOOKUP(B34,'KAYIT LİSTESİ'!$B$4:$H$1044,2,0)),"",(VLOOKUP(B34,'KAYIT LİSTESİ'!$B$4:$H$1044,2,0)))</f>
        <v>0</v>
      </c>
      <c r="D34" s="108">
        <f>IF(ISERROR(VLOOKUP(B34,'KAYIT LİSTESİ'!$B$4:$H$1044,4,0)),"",(VLOOKUP(B34,'KAYIT LİSTESİ'!$B$4:$H$1044,4,0)))</f>
        <v>36900</v>
      </c>
      <c r="E34" s="212" t="str">
        <f>IF(ISERROR(VLOOKUP(B34,'KAYIT LİSTESİ'!$B$4:$H$1044,5,0)),"",(VLOOKUP(B34,'KAYIT LİSTESİ'!$B$4:$H$1044,5,0)))</f>
        <v>BAŞAK ERGÜN (F)</v>
      </c>
      <c r="F34" s="212" t="str">
        <f>IF(ISERROR(VLOOKUP(B34,'KAYIT LİSTESİ'!$B$4:$H$1044,6,0)),"",(VLOOKUP(B34,'KAYIT LİSTESİ'!$B$4:$H$1044,6,0)))</f>
        <v>KIBRIS ŞEHİTLERİ ORTAOKULU</v>
      </c>
      <c r="G34" s="109"/>
      <c r="H34" s="231"/>
      <c r="J34" s="605"/>
      <c r="K34" s="610"/>
      <c r="L34" s="605"/>
      <c r="M34" s="605"/>
      <c r="N34" s="605"/>
      <c r="O34" s="605"/>
      <c r="P34" s="605"/>
    </row>
    <row r="35" spans="1:16" ht="36.75" customHeight="1">
      <c r="A35" s="601" t="s">
        <v>42</v>
      </c>
      <c r="B35" s="602"/>
      <c r="C35" s="602"/>
      <c r="D35" s="602"/>
      <c r="E35" s="602"/>
      <c r="F35" s="602"/>
      <c r="G35" s="602"/>
      <c r="H35" s="231"/>
      <c r="J35" s="82">
        <v>1</v>
      </c>
      <c r="K35" s="83" t="s">
        <v>473</v>
      </c>
      <c r="L35" s="84">
        <f>IF(ISERROR(VLOOKUP(K35,'KAYIT LİSTESİ'!$B$4:$H$1044,2,0)),"",(VLOOKUP(K35,'KAYIT LİSTESİ'!$B$4:$H$1044,2,0)))</f>
        <v>0</v>
      </c>
      <c r="M35" s="85" t="str">
        <f>IF(ISERROR(VLOOKUP(K35,'KAYIT LİSTESİ'!$B$4:$H$1044,4,0)),"",(VLOOKUP(K35,'KAYIT LİSTESİ'!$B$4:$H$1044,4,0)))</f>
        <v>20,10,2001</v>
      </c>
      <c r="N35" s="182" t="str">
        <f>IF(ISERROR(VLOOKUP(K35,'KAYIT LİSTESİ'!$B$4:$H$1044,5,0)),"",(VLOOKUP(K35,'KAYIT LİSTESİ'!$B$4:$H$1044,5,0)))</f>
        <v>ZÜLAL ARSLAN</v>
      </c>
      <c r="O35" s="182" t="str">
        <f>IF(ISERROR(VLOOKUP(K35,'KAYIT LİSTESİ'!$B$4:$H$1044,6,0)),"",(VLOOKUP(K35,'KAYIT LİSTESİ'!$B$4:$H$1044,6,0)))</f>
        <v>ELAZIĞ-MEZRE ORTAOKULU</v>
      </c>
      <c r="P35" s="215"/>
    </row>
    <row r="36" spans="1:16" ht="36.75" customHeight="1">
      <c r="A36" s="42" t="s">
        <v>11</v>
      </c>
      <c r="B36" s="39" t="s">
        <v>74</v>
      </c>
      <c r="C36" s="39" t="s">
        <v>73</v>
      </c>
      <c r="D36" s="40" t="s">
        <v>12</v>
      </c>
      <c r="E36" s="41" t="s">
        <v>13</v>
      </c>
      <c r="F36" s="41" t="s">
        <v>177</v>
      </c>
      <c r="G36" s="39" t="s">
        <v>253</v>
      </c>
      <c r="H36" s="231"/>
      <c r="J36" s="82">
        <v>2</v>
      </c>
      <c r="K36" s="83" t="s">
        <v>474</v>
      </c>
      <c r="L36" s="84">
        <f>IF(ISERROR(VLOOKUP(K36,'KAYIT LİSTESİ'!$B$4:$H$1044,2,0)),"",(VLOOKUP(K36,'KAYIT LİSTESİ'!$B$4:$H$1044,2,0)))</f>
        <v>0</v>
      </c>
      <c r="M36" s="85">
        <f>IF(ISERROR(VLOOKUP(K36,'KAYIT LİSTESİ'!$B$4:$H$1044,4,0)),"",(VLOOKUP(K36,'KAYIT LİSTESİ'!$B$4:$H$1044,4,0)))</f>
        <v>36541</v>
      </c>
      <c r="N36" s="182" t="str">
        <f>IF(ISERROR(VLOOKUP(K36,'KAYIT LİSTESİ'!$B$4:$H$1044,5,0)),"",(VLOOKUP(K36,'KAYIT LİSTESİ'!$B$4:$H$1044,5,0)))</f>
        <v>ZELAL ASLAN</v>
      </c>
      <c r="O36" s="182" t="str">
        <f>IF(ISERROR(VLOOKUP(K36,'KAYIT LİSTESİ'!$B$4:$H$1044,6,0)),"",(VLOOKUP(K36,'KAYIT LİSTESİ'!$B$4:$H$1044,6,0)))</f>
        <v>DİYARBAKIR YAHYA KEMAL BEYATLI İ.O</v>
      </c>
      <c r="P36" s="215"/>
    </row>
    <row r="37" spans="1:16" ht="36.75" customHeight="1">
      <c r="A37" s="58">
        <v>1</v>
      </c>
      <c r="B37" s="211" t="s">
        <v>168</v>
      </c>
      <c r="C37" s="59" t="str">
        <f>IF(ISERROR(VLOOKUP(B37,'KAYIT LİSTESİ'!$B$4:$H$1044,2,0)),"",(VLOOKUP(B37,'KAYIT LİSTESİ'!$B$4:$H$1044,2,0)))</f>
        <v/>
      </c>
      <c r="D37" s="108" t="str">
        <f>IF(ISERROR(VLOOKUP(B37,'KAYIT LİSTESİ'!$B$4:$H$1044,4,0)),"",(VLOOKUP(B37,'KAYIT LİSTESİ'!$B$4:$H$1044,4,0)))</f>
        <v/>
      </c>
      <c r="E37" s="212" t="str">
        <f>IF(ISERROR(VLOOKUP(B37,'KAYIT LİSTESİ'!$B$4:$H$1044,5,0)),"",(VLOOKUP(B37,'KAYIT LİSTESİ'!$B$4:$H$1044,5,0)))</f>
        <v/>
      </c>
      <c r="F37" s="212" t="str">
        <f>IF(ISERROR(VLOOKUP(B37,'KAYIT LİSTESİ'!$B$4:$H$1044,6,0)),"",(VLOOKUP(B37,'KAYIT LİSTESİ'!$B$4:$H$1044,6,0)))</f>
        <v/>
      </c>
      <c r="G37" s="109"/>
      <c r="H37" s="231"/>
      <c r="J37" s="82">
        <v>3</v>
      </c>
      <c r="K37" s="83" t="s">
        <v>475</v>
      </c>
      <c r="L37" s="84">
        <f>IF(ISERROR(VLOOKUP(K37,'KAYIT LİSTESİ'!$B$4:$H$1044,2,0)),"",(VLOOKUP(K37,'KAYIT LİSTESİ'!$B$4:$H$1044,2,0)))</f>
        <v>0</v>
      </c>
      <c r="M37" s="85">
        <f>IF(ISERROR(VLOOKUP(K37,'KAYIT LİSTESİ'!$B$4:$H$1044,4,0)),"",(VLOOKUP(K37,'KAYIT LİSTESİ'!$B$4:$H$1044,4,0)))</f>
        <v>1052000</v>
      </c>
      <c r="N37" s="182" t="str">
        <f>IF(ISERROR(VLOOKUP(K37,'KAYIT LİSTESİ'!$B$4:$H$1044,5,0)),"",(VLOOKUP(K37,'KAYIT LİSTESİ'!$B$4:$H$1044,5,0)))</f>
        <v>BİLGENUR ÇINAR</v>
      </c>
      <c r="O37" s="182" t="str">
        <f>IF(ISERROR(VLOOKUP(K37,'KAYIT LİSTESİ'!$B$4:$H$1044,6,0)),"",(VLOOKUP(K37,'KAYIT LİSTESİ'!$B$4:$H$1044,6,0)))</f>
        <v>SİVAS-YILDIZELİ ATATÜRK ORTAOKULU</v>
      </c>
      <c r="P37" s="215"/>
    </row>
    <row r="38" spans="1:16" ht="36.75" customHeight="1">
      <c r="A38" s="58">
        <v>2</v>
      </c>
      <c r="B38" s="211" t="s">
        <v>169</v>
      </c>
      <c r="C38" s="59" t="str">
        <f>IF(ISERROR(VLOOKUP(B38,'KAYIT LİSTESİ'!$B$4:$H$1044,2,0)),"",(VLOOKUP(B38,'KAYIT LİSTESİ'!$B$4:$H$1044,2,0)))</f>
        <v/>
      </c>
      <c r="D38" s="108" t="str">
        <f>IF(ISERROR(VLOOKUP(B38,'KAYIT LİSTESİ'!$B$4:$H$1044,4,0)),"",(VLOOKUP(B38,'KAYIT LİSTESİ'!$B$4:$H$1044,4,0)))</f>
        <v/>
      </c>
      <c r="E38" s="212" t="str">
        <f>IF(ISERROR(VLOOKUP(B38,'KAYIT LİSTESİ'!$B$4:$H$1044,5,0)),"",(VLOOKUP(B38,'KAYIT LİSTESİ'!$B$4:$H$1044,5,0)))</f>
        <v/>
      </c>
      <c r="F38" s="212" t="str">
        <f>IF(ISERROR(VLOOKUP(B38,'KAYIT LİSTESİ'!$B$4:$H$1044,6,0)),"",(VLOOKUP(B38,'KAYIT LİSTESİ'!$B$4:$H$1044,6,0)))</f>
        <v/>
      </c>
      <c r="G38" s="109"/>
      <c r="H38" s="231"/>
      <c r="J38" s="82">
        <v>4</v>
      </c>
      <c r="K38" s="83" t="s">
        <v>476</v>
      </c>
      <c r="L38" s="84">
        <f>IF(ISERROR(VLOOKUP(K38,'KAYIT LİSTESİ'!$B$4:$H$1044,2,0)),"",(VLOOKUP(K38,'KAYIT LİSTESİ'!$B$4:$H$1044,2,0)))</f>
        <v>0</v>
      </c>
      <c r="M38" s="85">
        <f>IF(ISERROR(VLOOKUP(K38,'KAYIT LİSTESİ'!$B$4:$H$1044,4,0)),"",(VLOOKUP(K38,'KAYIT LİSTESİ'!$B$4:$H$1044,4,0)))</f>
        <v>36662</v>
      </c>
      <c r="N38" s="182" t="str">
        <f>IF(ISERROR(VLOOKUP(K38,'KAYIT LİSTESİ'!$B$4:$H$1044,5,0)),"",(VLOOKUP(K38,'KAYIT LİSTESİ'!$B$4:$H$1044,5,0)))</f>
        <v>BETÜL UZUN</v>
      </c>
      <c r="O38" s="182" t="str">
        <f>IF(ISERROR(VLOOKUP(K38,'KAYIT LİSTESİ'!$B$4:$H$1044,6,0)),"",(VLOOKUP(K38,'KAYIT LİSTESİ'!$B$4:$H$1044,6,0)))</f>
        <v>ÇANKIRI-İSMET İNÖNÜ O.O.</v>
      </c>
      <c r="P38" s="215"/>
    </row>
    <row r="39" spans="1:16" ht="36.75" customHeight="1">
      <c r="A39" s="58">
        <v>3</v>
      </c>
      <c r="B39" s="211" t="s">
        <v>170</v>
      </c>
      <c r="C39" s="59" t="str">
        <f>IF(ISERROR(VLOOKUP(B39,'KAYIT LİSTESİ'!$B$4:$H$1044,2,0)),"",(VLOOKUP(B39,'KAYIT LİSTESİ'!$B$4:$H$1044,2,0)))</f>
        <v/>
      </c>
      <c r="D39" s="108" t="str">
        <f>IF(ISERROR(VLOOKUP(B39,'KAYIT LİSTESİ'!$B$4:$H$1044,4,0)),"",(VLOOKUP(B39,'KAYIT LİSTESİ'!$B$4:$H$1044,4,0)))</f>
        <v/>
      </c>
      <c r="E39" s="212" t="str">
        <f>IF(ISERROR(VLOOKUP(B39,'KAYIT LİSTESİ'!$B$4:$H$1044,5,0)),"",(VLOOKUP(B39,'KAYIT LİSTESİ'!$B$4:$H$1044,5,0)))</f>
        <v/>
      </c>
      <c r="F39" s="212" t="str">
        <f>IF(ISERROR(VLOOKUP(B39,'KAYIT LİSTESİ'!$B$4:$H$1044,6,0)),"",(VLOOKUP(B39,'KAYIT LİSTESİ'!$B$4:$H$1044,6,0)))</f>
        <v/>
      </c>
      <c r="G39" s="109"/>
      <c r="H39" s="231"/>
      <c r="J39" s="82">
        <v>5</v>
      </c>
      <c r="K39" s="83" t="s">
        <v>477</v>
      </c>
      <c r="L39" s="84">
        <f>IF(ISERROR(VLOOKUP(K39,'KAYIT LİSTESİ'!$B$4:$H$1044,2,0)),"",(VLOOKUP(K39,'KAYIT LİSTESİ'!$B$4:$H$1044,2,0)))</f>
        <v>0</v>
      </c>
      <c r="M39" s="85">
        <f>IF(ISERROR(VLOOKUP(K39,'KAYIT LİSTESİ'!$B$4:$H$1044,4,0)),"",(VLOOKUP(K39,'KAYIT LİSTESİ'!$B$4:$H$1044,4,0)))</f>
        <v>36559</v>
      </c>
      <c r="N39" s="182" t="str">
        <f>IF(ISERROR(VLOOKUP(K39,'KAYIT LİSTESİ'!$B$4:$H$1044,5,0)),"",(VLOOKUP(K39,'KAYIT LİSTESİ'!$B$4:$H$1044,5,0)))</f>
        <v>BETÜL ŞAHİN</v>
      </c>
      <c r="O39" s="182" t="str">
        <f>IF(ISERROR(VLOOKUP(K39,'KAYIT LİSTESİ'!$B$4:$H$1044,6,0)),"",(VLOOKUP(K39,'KAYIT LİSTESİ'!$B$4:$H$1044,6,0)))</f>
        <v>MUĞLA  DALAMAN CUMHURİYET O.O.</v>
      </c>
      <c r="P39" s="215"/>
    </row>
    <row r="40" spans="1:16" ht="36.75" customHeight="1">
      <c r="A40" s="58">
        <v>4</v>
      </c>
      <c r="B40" s="211" t="s">
        <v>171</v>
      </c>
      <c r="C40" s="59" t="str">
        <f>IF(ISERROR(VLOOKUP(B40,'KAYIT LİSTESİ'!$B$4:$H$1044,2,0)),"",(VLOOKUP(B40,'KAYIT LİSTESİ'!$B$4:$H$1044,2,0)))</f>
        <v/>
      </c>
      <c r="D40" s="108" t="str">
        <f>IF(ISERROR(VLOOKUP(B40,'KAYIT LİSTESİ'!$B$4:$H$1044,4,0)),"",(VLOOKUP(B40,'KAYIT LİSTESİ'!$B$4:$H$1044,4,0)))</f>
        <v/>
      </c>
      <c r="E40" s="212" t="str">
        <f>IF(ISERROR(VLOOKUP(B40,'KAYIT LİSTESİ'!$B$4:$H$1044,5,0)),"",(VLOOKUP(B40,'KAYIT LİSTESİ'!$B$4:$H$1044,5,0)))</f>
        <v/>
      </c>
      <c r="F40" s="212" t="str">
        <f>IF(ISERROR(VLOOKUP(B40,'KAYIT LİSTESİ'!$B$4:$H$1044,6,0)),"",(VLOOKUP(B40,'KAYIT LİSTESİ'!$B$4:$H$1044,6,0)))</f>
        <v/>
      </c>
      <c r="G40" s="109"/>
      <c r="H40" s="231"/>
      <c r="J40" s="82">
        <v>6</v>
      </c>
      <c r="K40" s="83" t="s">
        <v>478</v>
      </c>
      <c r="L40" s="84">
        <f>IF(ISERROR(VLOOKUP(K40,'KAYIT LİSTESİ'!$B$4:$H$1044,2,0)),"",(VLOOKUP(K40,'KAYIT LİSTESİ'!$B$4:$H$1044,2,0)))</f>
        <v>0</v>
      </c>
      <c r="M40" s="85">
        <f>IF(ISERROR(VLOOKUP(K40,'KAYIT LİSTESİ'!$B$4:$H$1044,4,0)),"",(VLOOKUP(K40,'KAYIT LİSTESİ'!$B$4:$H$1044,4,0)))</f>
        <v>36971</v>
      </c>
      <c r="N40" s="182" t="str">
        <f>IF(ISERROR(VLOOKUP(K40,'KAYIT LİSTESİ'!$B$4:$H$1044,5,0)),"",(VLOOKUP(K40,'KAYIT LİSTESİ'!$B$4:$H$1044,5,0)))</f>
        <v>TÜRKAN ÇELİK</v>
      </c>
      <c r="O40" s="182" t="str">
        <f>IF(ISERROR(VLOOKUP(K40,'KAYIT LİSTESİ'!$B$4:$H$1044,6,0)),"",(VLOOKUP(K40,'KAYIT LİSTESİ'!$B$4:$H$1044,6,0)))</f>
        <v>İSTANBUL SULTANBEYLİ MEVLANA ORTA OKULU</v>
      </c>
      <c r="P40" s="215"/>
    </row>
    <row r="41" spans="1:16" ht="36.75" customHeight="1">
      <c r="A41" s="58">
        <v>5</v>
      </c>
      <c r="B41" s="211" t="s">
        <v>172</v>
      </c>
      <c r="C41" s="59" t="str">
        <f>IF(ISERROR(VLOOKUP(B41,'KAYIT LİSTESİ'!$B$4:$H$1044,2,0)),"",(VLOOKUP(B41,'KAYIT LİSTESİ'!$B$4:$H$1044,2,0)))</f>
        <v/>
      </c>
      <c r="D41" s="108" t="str">
        <f>IF(ISERROR(VLOOKUP(B41,'KAYIT LİSTESİ'!$B$4:$H$1044,4,0)),"",(VLOOKUP(B41,'KAYIT LİSTESİ'!$B$4:$H$1044,4,0)))</f>
        <v/>
      </c>
      <c r="E41" s="212" t="str">
        <f>IF(ISERROR(VLOOKUP(B41,'KAYIT LİSTESİ'!$B$4:$H$1044,5,0)),"",(VLOOKUP(B41,'KAYIT LİSTESİ'!$B$4:$H$1044,5,0)))</f>
        <v/>
      </c>
      <c r="F41" s="212" t="str">
        <f>IF(ISERROR(VLOOKUP(B41,'KAYIT LİSTESİ'!$B$4:$H$1044,6,0)),"",(VLOOKUP(B41,'KAYIT LİSTESİ'!$B$4:$H$1044,6,0)))</f>
        <v/>
      </c>
      <c r="G41" s="109"/>
      <c r="H41" s="231"/>
      <c r="J41" s="82">
        <v>7</v>
      </c>
      <c r="K41" s="83" t="s">
        <v>479</v>
      </c>
      <c r="L41" s="84">
        <f>IF(ISERROR(VLOOKUP(K41,'KAYIT LİSTESİ'!$B$4:$H$1044,2,0)),"",(VLOOKUP(K41,'KAYIT LİSTESİ'!$B$4:$H$1044,2,0)))</f>
        <v>0</v>
      </c>
      <c r="M41" s="85">
        <f>IF(ISERROR(VLOOKUP(K41,'KAYIT LİSTESİ'!$B$4:$H$1044,4,0)),"",(VLOOKUP(K41,'KAYIT LİSTESİ'!$B$4:$H$1044,4,0)))</f>
        <v>37036</v>
      </c>
      <c r="N41" s="182" t="str">
        <f>IF(ISERROR(VLOOKUP(K41,'KAYIT LİSTESİ'!$B$4:$H$1044,5,0)),"",(VLOOKUP(K41,'KAYIT LİSTESİ'!$B$4:$H$1044,5,0)))</f>
        <v>CEREN ŞAHİN</v>
      </c>
      <c r="O41" s="182" t="str">
        <f>IF(ISERROR(VLOOKUP(K41,'KAYIT LİSTESİ'!$B$4:$H$1044,6,0)),"",(VLOOKUP(K41,'KAYIT LİSTESİ'!$B$4:$H$1044,6,0)))</f>
        <v>MERSİN- SİLİFKE ATATÜRK ORTA OKULU</v>
      </c>
      <c r="P41" s="215"/>
    </row>
    <row r="42" spans="1:16" ht="36.75" customHeight="1">
      <c r="A42" s="58">
        <v>6</v>
      </c>
      <c r="B42" s="211" t="s">
        <v>173</v>
      </c>
      <c r="C42" s="59" t="str">
        <f>IF(ISERROR(VLOOKUP(B42,'KAYIT LİSTESİ'!$B$4:$H$1044,2,0)),"",(VLOOKUP(B42,'KAYIT LİSTESİ'!$B$4:$H$1044,2,0)))</f>
        <v/>
      </c>
      <c r="D42" s="108" t="str">
        <f>IF(ISERROR(VLOOKUP(B42,'KAYIT LİSTESİ'!$B$4:$H$1044,4,0)),"",(VLOOKUP(B42,'KAYIT LİSTESİ'!$B$4:$H$1044,4,0)))</f>
        <v/>
      </c>
      <c r="E42" s="212" t="str">
        <f>IF(ISERROR(VLOOKUP(B42,'KAYIT LİSTESİ'!$B$4:$H$1044,5,0)),"",(VLOOKUP(B42,'KAYIT LİSTESİ'!$B$4:$H$1044,5,0)))</f>
        <v/>
      </c>
      <c r="F42" s="212" t="str">
        <f>IF(ISERROR(VLOOKUP(B42,'KAYIT LİSTESİ'!$B$4:$H$1044,6,0)),"",(VLOOKUP(B42,'KAYIT LİSTESİ'!$B$4:$H$1044,6,0)))</f>
        <v/>
      </c>
      <c r="G42" s="109"/>
      <c r="H42" s="231"/>
      <c r="J42" s="82">
        <v>8</v>
      </c>
      <c r="K42" s="83" t="s">
        <v>480</v>
      </c>
      <c r="L42" s="84">
        <f>IF(ISERROR(VLOOKUP(K42,'KAYIT LİSTESİ'!$B$4:$H$1044,2,0)),"",(VLOOKUP(K42,'KAYIT LİSTESİ'!$B$4:$H$1044,2,0)))</f>
        <v>0</v>
      </c>
      <c r="M42" s="85">
        <f>IF(ISERROR(VLOOKUP(K42,'KAYIT LİSTESİ'!$B$4:$H$1044,4,0)),"",(VLOOKUP(K42,'KAYIT LİSTESİ'!$B$4:$H$1044,4,0)))</f>
        <v>36635</v>
      </c>
      <c r="N42" s="182" t="str">
        <f>IF(ISERROR(VLOOKUP(K42,'KAYIT LİSTESİ'!$B$4:$H$1044,5,0)),"",(VLOOKUP(K42,'KAYIT LİSTESİ'!$B$4:$H$1044,5,0)))</f>
        <v>Esra ABANOZ</v>
      </c>
      <c r="O42" s="182" t="str">
        <f>IF(ISERROR(VLOOKUP(K42,'KAYIT LİSTESİ'!$B$4:$H$1044,6,0)),"",(VLOOKUP(K42,'KAYIT LİSTESİ'!$B$4:$H$1044,6,0)))</f>
        <v>Giresun Eynesil Şht.Şahin Abanoz Orta Okulu</v>
      </c>
      <c r="P42" s="215"/>
    </row>
    <row r="43" spans="1:16" ht="36.75" customHeight="1">
      <c r="A43" s="58">
        <v>7</v>
      </c>
      <c r="B43" s="211" t="s">
        <v>174</v>
      </c>
      <c r="C43" s="59" t="str">
        <f>IF(ISERROR(VLOOKUP(B43,'KAYIT LİSTESİ'!$B$4:$H$1044,2,0)),"",(VLOOKUP(B43,'KAYIT LİSTESİ'!$B$4:$H$1044,2,0)))</f>
        <v/>
      </c>
      <c r="D43" s="108" t="str">
        <f>IF(ISERROR(VLOOKUP(B43,'KAYIT LİSTESİ'!$B$4:$H$1044,4,0)),"",(VLOOKUP(B43,'KAYIT LİSTESİ'!$B$4:$H$1044,4,0)))</f>
        <v/>
      </c>
      <c r="E43" s="212" t="str">
        <f>IF(ISERROR(VLOOKUP(B43,'KAYIT LİSTESİ'!$B$4:$H$1044,5,0)),"",(VLOOKUP(B43,'KAYIT LİSTESİ'!$B$4:$H$1044,5,0)))</f>
        <v/>
      </c>
      <c r="F43" s="212" t="str">
        <f>IF(ISERROR(VLOOKUP(B43,'KAYIT LİSTESİ'!$B$4:$H$1044,6,0)),"",(VLOOKUP(B43,'KAYIT LİSTESİ'!$B$4:$H$1044,6,0)))</f>
        <v/>
      </c>
      <c r="G43" s="109"/>
      <c r="H43" s="231"/>
      <c r="J43" s="82">
        <v>9</v>
      </c>
      <c r="K43" s="83" t="s">
        <v>481</v>
      </c>
      <c r="L43" s="84">
        <f>IF(ISERROR(VLOOKUP(K43,'KAYIT LİSTESİ'!$B$4:$H$1044,2,0)),"",(VLOOKUP(K43,'KAYIT LİSTESİ'!$B$4:$H$1044,2,0)))</f>
        <v>0</v>
      </c>
      <c r="M43" s="85">
        <f>IF(ISERROR(VLOOKUP(K43,'KAYIT LİSTESİ'!$B$4:$H$1044,4,0)),"",(VLOOKUP(K43,'KAYIT LİSTESİ'!$B$4:$H$1044,4,0)))</f>
        <v>36702</v>
      </c>
      <c r="N43" s="182" t="str">
        <f>IF(ISERROR(VLOOKUP(K43,'KAYIT LİSTESİ'!$B$4:$H$1044,5,0)),"",(VLOOKUP(K43,'KAYIT LİSTESİ'!$B$4:$H$1044,5,0)))</f>
        <v>KADER ÇAKIR</v>
      </c>
      <c r="O43" s="182" t="str">
        <f>IF(ISERROR(VLOOKUP(K43,'KAYIT LİSTESİ'!$B$4:$H$1044,6,0)),"",(VLOOKUP(K43,'KAYIT LİSTESİ'!$B$4:$H$1044,6,0)))</f>
        <v>ADANA DERVİŞLER ORTAOKULU</v>
      </c>
      <c r="P43" s="215"/>
    </row>
    <row r="44" spans="1:16" ht="36.75" customHeight="1">
      <c r="A44" s="58">
        <v>8</v>
      </c>
      <c r="B44" s="211" t="s">
        <v>175</v>
      </c>
      <c r="C44" s="59" t="str">
        <f>IF(ISERROR(VLOOKUP(B44,'KAYIT LİSTESİ'!$B$4:$H$1044,2,0)),"",(VLOOKUP(B44,'KAYIT LİSTESİ'!$B$4:$H$1044,2,0)))</f>
        <v/>
      </c>
      <c r="D44" s="108" t="str">
        <f>IF(ISERROR(VLOOKUP(B44,'KAYIT LİSTESİ'!$B$4:$H$1044,4,0)),"",(VLOOKUP(B44,'KAYIT LİSTESİ'!$B$4:$H$1044,4,0)))</f>
        <v/>
      </c>
      <c r="E44" s="212" t="str">
        <f>IF(ISERROR(VLOOKUP(B44,'KAYIT LİSTESİ'!$B$4:$H$1044,5,0)),"",(VLOOKUP(B44,'KAYIT LİSTESİ'!$B$4:$H$1044,5,0)))</f>
        <v/>
      </c>
      <c r="F44" s="212" t="str">
        <f>IF(ISERROR(VLOOKUP(B44,'KAYIT LİSTESİ'!$B$4:$H$1044,6,0)),"",(VLOOKUP(B44,'KAYIT LİSTESİ'!$B$4:$H$1044,6,0)))</f>
        <v/>
      </c>
      <c r="G44" s="109"/>
      <c r="H44" s="231"/>
      <c r="J44" s="82">
        <v>10</v>
      </c>
      <c r="K44" s="83" t="s">
        <v>482</v>
      </c>
      <c r="L44" s="84">
        <f>IF(ISERROR(VLOOKUP(K44,'KAYIT LİSTESİ'!$B$4:$H$1044,2,0)),"",(VLOOKUP(K44,'KAYIT LİSTESİ'!$B$4:$H$1044,2,0)))</f>
        <v>0</v>
      </c>
      <c r="M44" s="85">
        <f>IF(ISERROR(VLOOKUP(K44,'KAYIT LİSTESİ'!$B$4:$H$1044,4,0)),"",(VLOOKUP(K44,'KAYIT LİSTESİ'!$B$4:$H$1044,4,0)))</f>
        <v>36661</v>
      </c>
      <c r="N44" s="182" t="str">
        <f>IF(ISERROR(VLOOKUP(K44,'KAYIT LİSTESİ'!$B$4:$H$1044,5,0)),"",(VLOOKUP(K44,'KAYIT LİSTESİ'!$B$4:$H$1044,5,0)))</f>
        <v>DERYA GÜLDAL</v>
      </c>
      <c r="O44" s="182" t="str">
        <f>IF(ISERROR(VLOOKUP(K44,'KAYIT LİSTESİ'!$B$4:$H$1044,6,0)),"",(VLOOKUP(K44,'KAYIT LİSTESİ'!$B$4:$H$1044,6,0)))</f>
        <v>İSTANBUL-PAŞABAHÇE O.O</v>
      </c>
      <c r="P44" s="215"/>
    </row>
    <row r="45" spans="1:16" ht="36.75" customHeight="1">
      <c r="A45" s="600" t="s">
        <v>470</v>
      </c>
      <c r="B45" s="600"/>
      <c r="C45" s="600"/>
      <c r="D45" s="600"/>
      <c r="E45" s="600"/>
      <c r="F45" s="600"/>
      <c r="G45" s="600"/>
      <c r="H45" s="233"/>
      <c r="J45" s="82">
        <v>11</v>
      </c>
      <c r="K45" s="83" t="s">
        <v>483</v>
      </c>
      <c r="L45" s="84">
        <f>IF(ISERROR(VLOOKUP(K45,'KAYIT LİSTESİ'!$B$4:$H$1044,2,0)),"",(VLOOKUP(K45,'KAYIT LİSTESİ'!$B$4:$H$1044,2,0)))</f>
        <v>0</v>
      </c>
      <c r="M45" s="85" t="str">
        <f>IF(ISERROR(VLOOKUP(K45,'KAYIT LİSTESİ'!$B$4:$H$1044,4,0)),"",(VLOOKUP(K45,'KAYIT LİSTESİ'!$B$4:$H$1044,4,0)))</f>
        <v>16.03.2000-</v>
      </c>
      <c r="N45" s="182" t="str">
        <f>IF(ISERROR(VLOOKUP(K45,'KAYIT LİSTESİ'!$B$4:$H$1044,5,0)),"",(VLOOKUP(K45,'KAYIT LİSTESİ'!$B$4:$H$1044,5,0)))</f>
        <v>BUSE ÖZEL</v>
      </c>
      <c r="O45" s="182" t="str">
        <f>IF(ISERROR(VLOOKUP(K45,'KAYIT LİSTESİ'!$B$4:$H$1044,6,0)),"",(VLOOKUP(K45,'KAYIT LİSTESİ'!$B$4:$H$1044,6,0)))</f>
        <v>BALIKESİR ERDEK 18 EYLÜL ORTAOKULU</v>
      </c>
      <c r="P45" s="215"/>
    </row>
    <row r="46" spans="1:16" ht="36.75" customHeight="1">
      <c r="A46" s="601" t="s">
        <v>15</v>
      </c>
      <c r="B46" s="602"/>
      <c r="C46" s="602"/>
      <c r="D46" s="602"/>
      <c r="E46" s="602"/>
      <c r="F46" s="602"/>
      <c r="G46" s="602"/>
      <c r="H46" s="234"/>
      <c r="J46" s="82">
        <v>12</v>
      </c>
      <c r="K46" s="83" t="s">
        <v>484</v>
      </c>
      <c r="L46" s="84">
        <f>IF(ISERROR(VLOOKUP(K46,'KAYIT LİSTESİ'!$B$4:$H$1044,2,0)),"",(VLOOKUP(K46,'KAYIT LİSTESİ'!$B$4:$H$1044,2,0)))</f>
        <v>0</v>
      </c>
      <c r="M46" s="85">
        <f>IF(ISERROR(VLOOKUP(K46,'KAYIT LİSTESİ'!$B$4:$H$1044,4,0)),"",(VLOOKUP(K46,'KAYIT LİSTESİ'!$B$4:$H$1044,4,0)))</f>
        <v>36526</v>
      </c>
      <c r="N46" s="182" t="str">
        <f>IF(ISERROR(VLOOKUP(K46,'KAYIT LİSTESİ'!$B$4:$H$1044,5,0)),"",(VLOOKUP(K46,'KAYIT LİSTESİ'!$B$4:$H$1044,5,0)))</f>
        <v>ESRANUR YILDIRIM</v>
      </c>
      <c r="O46" s="182" t="str">
        <f>IF(ISERROR(VLOOKUP(K46,'KAYIT LİSTESİ'!$B$4:$H$1044,6,0)),"",(VLOOKUP(K46,'KAYIT LİSTESİ'!$B$4:$H$1044,6,0)))</f>
        <v>ESKİŞEHİR-ŞEHİT ALİ GAFFAR OKKAN ORTAOKULU</v>
      </c>
      <c r="P46" s="215"/>
    </row>
    <row r="47" spans="1:16" ht="36.75" customHeight="1">
      <c r="A47" s="42" t="s">
        <v>11</v>
      </c>
      <c r="B47" s="39" t="s">
        <v>74</v>
      </c>
      <c r="C47" s="39" t="s">
        <v>73</v>
      </c>
      <c r="D47" s="40" t="s">
        <v>12</v>
      </c>
      <c r="E47" s="41" t="s">
        <v>13</v>
      </c>
      <c r="F47" s="41" t="s">
        <v>177</v>
      </c>
      <c r="G47" s="39" t="s">
        <v>253</v>
      </c>
      <c r="H47" s="235"/>
      <c r="J47" s="82">
        <v>13</v>
      </c>
      <c r="K47" s="83" t="s">
        <v>485</v>
      </c>
      <c r="L47" s="84">
        <f>IF(ISERROR(VLOOKUP(K47,'KAYIT LİSTESİ'!$B$4:$H$1044,2,0)),"",(VLOOKUP(K47,'KAYIT LİSTESİ'!$B$4:$H$1044,2,0)))</f>
        <v>0</v>
      </c>
      <c r="M47" s="85">
        <f>IF(ISERROR(VLOOKUP(K47,'KAYIT LİSTESİ'!$B$4:$H$1044,4,0)),"",(VLOOKUP(K47,'KAYIT LİSTESİ'!$B$4:$H$1044,4,0)))</f>
        <v>2000</v>
      </c>
      <c r="N47" s="182" t="str">
        <f>IF(ISERROR(VLOOKUP(K47,'KAYIT LİSTESİ'!$B$4:$H$1044,5,0)),"",(VLOOKUP(K47,'KAYIT LİSTESİ'!$B$4:$H$1044,5,0)))</f>
        <v>RUMEYSA YILMAZ</v>
      </c>
      <c r="O47" s="182" t="str">
        <f>IF(ISERROR(VLOOKUP(K47,'KAYIT LİSTESİ'!$B$4:$H$1044,6,0)),"",(VLOOKUP(K47,'KAYIT LİSTESİ'!$B$4:$H$1044,6,0)))</f>
        <v>SAMSUN-CANİK TEVFİK İLERİ(KOCATEPE)O.OKULU</v>
      </c>
      <c r="P47" s="215"/>
    </row>
    <row r="48" spans="1:16" ht="36.75" customHeight="1">
      <c r="A48" s="17">
        <v>1</v>
      </c>
      <c r="B48" s="18" t="s">
        <v>316</v>
      </c>
      <c r="C48" s="19">
        <f>IF(ISERROR(VLOOKUP(B48,'KAYIT LİSTESİ'!$B$4:$H$1044,2,0)),"",(VLOOKUP(B48,'KAYIT LİSTESİ'!$B$4:$H$1044,2,0)))</f>
        <v>0</v>
      </c>
      <c r="D48" s="20">
        <f>IF(ISERROR(VLOOKUP(B48,'KAYIT LİSTESİ'!$B$4:$H$1044,4,0)),"",(VLOOKUP(B48,'KAYIT LİSTESİ'!$B$4:$H$1044,4,0)))</f>
        <v>36591</v>
      </c>
      <c r="E48" s="43" t="str">
        <f>IF(ISERROR(VLOOKUP(B48,'KAYIT LİSTESİ'!$B$4:$H$1044,5,0)),"",(VLOOKUP(B48,'KAYIT LİSTESİ'!$B$4:$H$1044,5,0)))</f>
        <v>BUHAR ALAY</v>
      </c>
      <c r="F48" s="43" t="str">
        <f>IF(ISERROR(VLOOKUP(B48,'KAYIT LİSTESİ'!$B$4:$H$1044,6,0)),"",(VLOOKUP(B48,'KAYIT LİSTESİ'!$B$4:$H$1044,6,0)))</f>
        <v>DİYARBAKIR YAHYA KEMAL BEYATLI İ.O</v>
      </c>
      <c r="G48" s="21"/>
      <c r="H48" s="236"/>
      <c r="J48" s="82">
        <v>14</v>
      </c>
      <c r="K48" s="83" t="s">
        <v>486</v>
      </c>
      <c r="L48" s="84">
        <f>IF(ISERROR(VLOOKUP(K48,'KAYIT LİSTESİ'!$B$4:$H$1044,2,0)),"",(VLOOKUP(K48,'KAYIT LİSTESİ'!$B$4:$H$1044,2,0)))</f>
        <v>0</v>
      </c>
      <c r="M48" s="85" t="str">
        <f>IF(ISERROR(VLOOKUP(K48,'KAYIT LİSTESİ'!$B$4:$H$1044,4,0)),"",(VLOOKUP(K48,'KAYIT LİSTESİ'!$B$4:$H$1044,4,0)))</f>
        <v>01,01,2001</v>
      </c>
      <c r="N48" s="182" t="str">
        <f>IF(ISERROR(VLOOKUP(K48,'KAYIT LİSTESİ'!$B$4:$H$1044,5,0)),"",(VLOOKUP(K48,'KAYIT LİSTESİ'!$B$4:$H$1044,5,0)))</f>
        <v>HİLALGÜL ŞİMŞEK</v>
      </c>
      <c r="O48" s="182" t="str">
        <f>IF(ISERROR(VLOOKUP(K48,'KAYIT LİSTESİ'!$B$4:$H$1044,6,0)),"",(VLOOKUP(K48,'KAYIT LİSTESİ'!$B$4:$H$1044,6,0)))</f>
        <v>BURSA PANAYIR ORTAOKULU</v>
      </c>
      <c r="P48" s="215"/>
    </row>
    <row r="49" spans="1:16" ht="36.75" customHeight="1">
      <c r="A49" s="17">
        <v>2</v>
      </c>
      <c r="B49" s="18" t="s">
        <v>317</v>
      </c>
      <c r="C49" s="19">
        <f>IF(ISERROR(VLOOKUP(B49,'KAYIT LİSTESİ'!$B$4:$H$1044,2,0)),"",(VLOOKUP(B49,'KAYIT LİSTESİ'!$B$4:$H$1044,2,0)))</f>
        <v>0</v>
      </c>
      <c r="D49" s="20">
        <f>IF(ISERROR(VLOOKUP(B49,'KAYIT LİSTESİ'!$B$4:$H$1044,4,0)),"",(VLOOKUP(B49,'KAYIT LİSTESİ'!$B$4:$H$1044,4,0)))</f>
        <v>36896</v>
      </c>
      <c r="E49" s="43" t="str">
        <f>IF(ISERROR(VLOOKUP(B49,'KAYIT LİSTESİ'!$B$4:$H$1044,5,0)),"",(VLOOKUP(B49,'KAYIT LİSTESİ'!$B$4:$H$1044,5,0)))</f>
        <v>YASEMİN ÇIRAK</v>
      </c>
      <c r="F49" s="43" t="str">
        <f>IF(ISERROR(VLOOKUP(B49,'KAYIT LİSTESİ'!$B$4:$H$1044,6,0)),"",(VLOOKUP(B49,'KAYIT LİSTESİ'!$B$4:$H$1044,6,0)))</f>
        <v>ÇANKIRI-İSMET İNÖNÜ O.O.</v>
      </c>
      <c r="G49" s="21"/>
      <c r="H49" s="236"/>
      <c r="J49" s="82">
        <v>15</v>
      </c>
      <c r="K49" s="83" t="s">
        <v>487</v>
      </c>
      <c r="L49" s="84">
        <f>IF(ISERROR(VLOOKUP(K49,'KAYIT LİSTESİ'!$B$4:$H$1044,2,0)),"",(VLOOKUP(K49,'KAYIT LİSTESİ'!$B$4:$H$1044,2,0)))</f>
        <v>0</v>
      </c>
      <c r="M49" s="85" t="str">
        <f>IF(ISERROR(VLOOKUP(K49,'KAYIT LİSTESİ'!$B$4:$H$1044,4,0)),"",(VLOOKUP(K49,'KAYIT LİSTESİ'!$B$4:$H$1044,4,0)))</f>
        <v>23,09,2000</v>
      </c>
      <c r="N49" s="182" t="str">
        <f>IF(ISERROR(VLOOKUP(K49,'KAYIT LİSTESİ'!$B$4:$H$1044,5,0)),"",(VLOOKUP(K49,'KAYIT LİSTESİ'!$B$4:$H$1044,5,0)))</f>
        <v>DENİZ ZEYNEP YILMA</v>
      </c>
      <c r="O49" s="182" t="str">
        <f>IF(ISERROR(VLOOKUP(K49,'KAYIT LİSTESİ'!$B$4:$H$1044,6,0)),"",(VLOOKUP(K49,'KAYIT LİSTESİ'!$B$4:$H$1044,6,0)))</f>
        <v>İZMİR-KARŞIYAKA SELÇUK YAŞAR O.O.</v>
      </c>
      <c r="P49" s="215"/>
    </row>
    <row r="50" spans="1:16" ht="36.75" customHeight="1">
      <c r="A50" s="17">
        <v>3</v>
      </c>
      <c r="B50" s="18" t="s">
        <v>318</v>
      </c>
      <c r="C50" s="19">
        <f>IF(ISERROR(VLOOKUP(B50,'KAYIT LİSTESİ'!$B$4:$H$1044,2,0)),"",(VLOOKUP(B50,'KAYIT LİSTESİ'!$B$4:$H$1044,2,0)))</f>
        <v>0</v>
      </c>
      <c r="D50" s="20">
        <f>IF(ISERROR(VLOOKUP(B50,'KAYIT LİSTESİ'!$B$4:$H$1044,4,0)),"",(VLOOKUP(B50,'KAYIT LİSTESİ'!$B$4:$H$1044,4,0)))</f>
        <v>37182</v>
      </c>
      <c r="E50" s="43" t="str">
        <f>IF(ISERROR(VLOOKUP(B50,'KAYIT LİSTESİ'!$B$4:$H$1044,5,0)),"",(VLOOKUP(B50,'KAYIT LİSTESİ'!$B$4:$H$1044,5,0)))</f>
        <v>ŞEYMANUR PATLAR</v>
      </c>
      <c r="F50" s="43" t="str">
        <f>IF(ISERROR(VLOOKUP(B50,'KAYIT LİSTESİ'!$B$4:$H$1044,6,0)),"",(VLOOKUP(B50,'KAYIT LİSTESİ'!$B$4:$H$1044,6,0)))</f>
        <v>İSTANBUL SULTANBEYLİ MEVLANA ORTA OKULU</v>
      </c>
      <c r="G50" s="21"/>
      <c r="H50" s="236"/>
      <c r="J50" s="82">
        <v>16</v>
      </c>
      <c r="K50" s="83" t="s">
        <v>488</v>
      </c>
      <c r="L50" s="84">
        <f>IF(ISERROR(VLOOKUP(K50,'KAYIT LİSTESİ'!$B$4:$H$1044,2,0)),"",(VLOOKUP(K50,'KAYIT LİSTESİ'!$B$4:$H$1044,2,0)))</f>
        <v>0</v>
      </c>
      <c r="M50" s="85">
        <f>IF(ISERROR(VLOOKUP(K50,'KAYIT LİSTESİ'!$B$4:$H$1044,4,0)),"",(VLOOKUP(K50,'KAYIT LİSTESİ'!$B$4:$H$1044,4,0)))</f>
        <v>36911</v>
      </c>
      <c r="N50" s="182" t="str">
        <f>IF(ISERROR(VLOOKUP(K50,'KAYIT LİSTESİ'!$B$4:$H$1044,5,0)),"",(VLOOKUP(K50,'KAYIT LİSTESİ'!$B$4:$H$1044,5,0)))</f>
        <v>SUDE KADIOĞLU</v>
      </c>
      <c r="O50" s="182" t="str">
        <f>IF(ISERROR(VLOOKUP(K50,'KAYIT LİSTESİ'!$B$4:$H$1044,6,0)),"",(VLOOKUP(K50,'KAYIT LİSTESİ'!$B$4:$H$1044,6,0)))</f>
        <v>KKTC YAKINDOĞU KOLEJİ</v>
      </c>
      <c r="P50" s="215"/>
    </row>
    <row r="51" spans="1:16" ht="36.75" customHeight="1">
      <c r="A51" s="17">
        <v>4</v>
      </c>
      <c r="B51" s="18" t="s">
        <v>319</v>
      </c>
      <c r="C51" s="19">
        <f>IF(ISERROR(VLOOKUP(B51,'KAYIT LİSTESİ'!$B$4:$H$1044,2,0)),"",(VLOOKUP(B51,'KAYIT LİSTESİ'!$B$4:$H$1044,2,0)))</f>
        <v>0</v>
      </c>
      <c r="D51" s="20">
        <f>IF(ISERROR(VLOOKUP(B51,'KAYIT LİSTESİ'!$B$4:$H$1044,4,0)),"",(VLOOKUP(B51,'KAYIT LİSTESİ'!$B$4:$H$1044,4,0)))</f>
        <v>37166</v>
      </c>
      <c r="E51" s="43" t="str">
        <f>IF(ISERROR(VLOOKUP(B51,'KAYIT LİSTESİ'!$B$4:$H$1044,5,0)),"",(VLOOKUP(B51,'KAYIT LİSTESİ'!$B$4:$H$1044,5,0)))</f>
        <v>Dilara KÜÇÜK</v>
      </c>
      <c r="F51" s="43" t="str">
        <f>IF(ISERROR(VLOOKUP(B51,'KAYIT LİSTESİ'!$B$4:$H$1044,6,0)),"",(VLOOKUP(B51,'KAYIT LİSTESİ'!$B$4:$H$1044,6,0)))</f>
        <v>Giresun Eynesil Şht.Şahin Abanoz Orta Okulu</v>
      </c>
      <c r="G51" s="21"/>
      <c r="H51" s="236"/>
      <c r="J51" s="82">
        <v>17</v>
      </c>
      <c r="K51" s="83" t="s">
        <v>489</v>
      </c>
      <c r="L51" s="84">
        <f>IF(ISERROR(VLOOKUP(K51,'KAYIT LİSTESİ'!$B$4:$H$1044,2,0)),"",(VLOOKUP(K51,'KAYIT LİSTESİ'!$B$4:$H$1044,2,0)))</f>
        <v>0</v>
      </c>
      <c r="M51" s="85" t="str">
        <f>IF(ISERROR(VLOOKUP(K51,'KAYIT LİSTESİ'!$B$4:$H$1044,4,0)),"",(VLOOKUP(K51,'KAYIT LİSTESİ'!$B$4:$H$1044,4,0)))</f>
        <v>-</v>
      </c>
      <c r="N51" s="182" t="str">
        <f>IF(ISERROR(VLOOKUP(K51,'KAYIT LİSTESİ'!$B$4:$H$1044,5,0)),"",(VLOOKUP(K51,'KAYIT LİSTESİ'!$B$4:$H$1044,5,0)))</f>
        <v>ALEYNA YALÇIN (F)</v>
      </c>
      <c r="O51" s="182" t="str">
        <f>IF(ISERROR(VLOOKUP(K51,'KAYIT LİSTESİ'!$B$4:$H$1044,6,0)),"",(VLOOKUP(K51,'KAYIT LİSTESİ'!$B$4:$H$1044,6,0)))</f>
        <v>MÜREFTE ORTAOKULU</v>
      </c>
      <c r="P51" s="215"/>
    </row>
    <row r="52" spans="1:16" ht="36.75" customHeight="1">
      <c r="A52" s="17">
        <v>5</v>
      </c>
      <c r="B52" s="18" t="s">
        <v>320</v>
      </c>
      <c r="C52" s="19">
        <f>IF(ISERROR(VLOOKUP(B52,'KAYIT LİSTESİ'!$B$4:$H$1044,2,0)),"",(VLOOKUP(B52,'KAYIT LİSTESİ'!$B$4:$H$1044,2,0)))</f>
        <v>0</v>
      </c>
      <c r="D52" s="20">
        <f>IF(ISERROR(VLOOKUP(B52,'KAYIT LİSTESİ'!$B$4:$H$1044,4,0)),"",(VLOOKUP(B52,'KAYIT LİSTESİ'!$B$4:$H$1044,4,0)))</f>
        <v>36630</v>
      </c>
      <c r="E52" s="43" t="str">
        <f>IF(ISERROR(VLOOKUP(B52,'KAYIT LİSTESİ'!$B$4:$H$1044,5,0)),"",(VLOOKUP(B52,'KAYIT LİSTESİ'!$B$4:$H$1044,5,0)))</f>
        <v>GÜLEYCAN YILDIZ</v>
      </c>
      <c r="F52" s="43" t="str">
        <f>IF(ISERROR(VLOOKUP(B52,'KAYIT LİSTESİ'!$B$4:$H$1044,6,0)),"",(VLOOKUP(B52,'KAYIT LİSTESİ'!$B$4:$H$1044,6,0)))</f>
        <v>MERSİN- SİLİFKE ATATÜRK ORTA OKULU</v>
      </c>
      <c r="G52" s="21"/>
      <c r="H52" s="236"/>
      <c r="J52" s="82">
        <v>18</v>
      </c>
      <c r="K52" s="83" t="s">
        <v>490</v>
      </c>
      <c r="L52" s="84">
        <f>IF(ISERROR(VLOOKUP(K52,'KAYIT LİSTESİ'!$B$4:$H$1044,2,0)),"",(VLOOKUP(K52,'KAYIT LİSTESİ'!$B$4:$H$1044,2,0)))</f>
        <v>0</v>
      </c>
      <c r="M52" s="85">
        <f>IF(ISERROR(VLOOKUP(K52,'KAYIT LİSTESİ'!$B$4:$H$1044,4,0)),"",(VLOOKUP(K52,'KAYIT LİSTESİ'!$B$4:$H$1044,4,0)))</f>
        <v>36737</v>
      </c>
      <c r="N52" s="182" t="str">
        <f>IF(ISERROR(VLOOKUP(K52,'KAYIT LİSTESİ'!$B$4:$H$1044,5,0)),"",(VLOOKUP(K52,'KAYIT LİSTESİ'!$B$4:$H$1044,5,0)))</f>
        <v>NAZLICAN BEKTAŞ (F)</v>
      </c>
      <c r="O52" s="182" t="str">
        <f>IF(ISERROR(VLOOKUP(K52,'KAYIT LİSTESİ'!$B$4:$H$1044,6,0)),"",(VLOOKUP(K52,'KAYIT LİSTESİ'!$B$4:$H$1044,6,0)))</f>
        <v>SARIYER KAZIM KARABEKİR ORTAOKULU</v>
      </c>
      <c r="P52" s="215"/>
    </row>
    <row r="53" spans="1:16" ht="36.75" customHeight="1">
      <c r="A53" s="17">
        <v>6</v>
      </c>
      <c r="B53" s="18" t="s">
        <v>321</v>
      </c>
      <c r="C53" s="19">
        <f>IF(ISERROR(VLOOKUP(B53,'KAYIT LİSTESİ'!$B$4:$H$1044,2,0)),"",(VLOOKUP(B53,'KAYIT LİSTESİ'!$B$4:$H$1044,2,0)))</f>
        <v>0</v>
      </c>
      <c r="D53" s="20">
        <f>IF(ISERROR(VLOOKUP(B53,'KAYIT LİSTESİ'!$B$4:$H$1044,4,0)),"",(VLOOKUP(B53,'KAYIT LİSTESİ'!$B$4:$H$1044,4,0)))</f>
        <v>37062</v>
      </c>
      <c r="E53" s="43" t="str">
        <f>IF(ISERROR(VLOOKUP(B53,'KAYIT LİSTESİ'!$B$4:$H$1044,5,0)),"",(VLOOKUP(B53,'KAYIT LİSTESİ'!$B$4:$H$1044,5,0)))</f>
        <v>MELİS ÇELİKTEN</v>
      </c>
      <c r="F53" s="43" t="str">
        <f>IF(ISERROR(VLOOKUP(B53,'KAYIT LİSTESİ'!$B$4:$H$1044,6,0)),"",(VLOOKUP(B53,'KAYIT LİSTESİ'!$B$4:$H$1044,6,0)))</f>
        <v>MUĞLA  DALAMAN CUMHURİYET O.O.</v>
      </c>
      <c r="G53" s="21"/>
      <c r="H53" s="236"/>
      <c r="J53" s="82">
        <v>19</v>
      </c>
      <c r="K53" s="83" t="s">
        <v>491</v>
      </c>
      <c r="L53" s="84">
        <f>IF(ISERROR(VLOOKUP(K53,'KAYIT LİSTESİ'!$B$4:$H$1044,2,0)),"",(VLOOKUP(K53,'KAYIT LİSTESİ'!$B$4:$H$1044,2,0)))</f>
        <v>0</v>
      </c>
      <c r="M53" s="85">
        <f>IF(ISERROR(VLOOKUP(K53,'KAYIT LİSTESİ'!$B$4:$H$1044,4,0)),"",(VLOOKUP(K53,'KAYIT LİSTESİ'!$B$4:$H$1044,4,0)))</f>
        <v>36608</v>
      </c>
      <c r="N53" s="182" t="str">
        <f>IF(ISERROR(VLOOKUP(K53,'KAYIT LİSTESİ'!$B$4:$H$1044,5,0)),"",(VLOOKUP(K53,'KAYIT LİSTESİ'!$B$4:$H$1044,5,0)))</f>
        <v>MELİSA AKGÖZ (F)</v>
      </c>
      <c r="O53" s="182" t="str">
        <f>IF(ISERROR(VLOOKUP(K53,'KAYIT LİSTESİ'!$B$4:$H$1044,6,0)),"",(VLOOKUP(K53,'KAYIT LİSTESİ'!$B$4:$H$1044,6,0)))</f>
        <v>CUDİBEY ORTAOKULU</v>
      </c>
      <c r="P53" s="215"/>
    </row>
    <row r="54" spans="1:16" ht="36.75" customHeight="1">
      <c r="A54" s="17">
        <v>7</v>
      </c>
      <c r="B54" s="18" t="s">
        <v>322</v>
      </c>
      <c r="C54" s="19">
        <f>IF(ISERROR(VLOOKUP(B54,'KAYIT LİSTESİ'!$B$4:$H$1044,2,0)),"",(VLOOKUP(B54,'KAYIT LİSTESİ'!$B$4:$H$1044,2,0)))</f>
        <v>0</v>
      </c>
      <c r="D54" s="20">
        <f>IF(ISERROR(VLOOKUP(B54,'KAYIT LİSTESİ'!$B$4:$H$1044,4,0)),"",(VLOOKUP(B54,'KAYIT LİSTESİ'!$B$4:$H$1044,4,0)))</f>
        <v>2082000</v>
      </c>
      <c r="E54" s="43" t="str">
        <f>IF(ISERROR(VLOOKUP(B54,'KAYIT LİSTESİ'!$B$4:$H$1044,5,0)),"",(VLOOKUP(B54,'KAYIT LİSTESİ'!$B$4:$H$1044,5,0)))</f>
        <v>BAĞDAGÜL HASDEMİR</v>
      </c>
      <c r="F54" s="43" t="str">
        <f>IF(ISERROR(VLOOKUP(B54,'KAYIT LİSTESİ'!$B$4:$H$1044,6,0)),"",(VLOOKUP(B54,'KAYIT LİSTESİ'!$B$4:$H$1044,6,0)))</f>
        <v>SİVAS-YILDIZELİ ATATÜRK ORTAOKULU</v>
      </c>
      <c r="G54" s="21"/>
      <c r="H54" s="236"/>
      <c r="J54" s="82">
        <v>20</v>
      </c>
      <c r="K54" s="83" t="s">
        <v>492</v>
      </c>
      <c r="L54" s="84">
        <f>IF(ISERROR(VLOOKUP(K54,'KAYIT LİSTESİ'!$B$4:$H$1044,2,0)),"",(VLOOKUP(K54,'KAYIT LİSTESİ'!$B$4:$H$1044,2,0)))</f>
        <v>0</v>
      </c>
      <c r="M54" s="85">
        <f>IF(ISERROR(VLOOKUP(K54,'KAYIT LİSTESİ'!$B$4:$H$1044,4,0)),"",(VLOOKUP(K54,'KAYIT LİSTESİ'!$B$4:$H$1044,4,0)))</f>
        <v>36804</v>
      </c>
      <c r="N54" s="182" t="str">
        <f>IF(ISERROR(VLOOKUP(K54,'KAYIT LİSTESİ'!$B$4:$H$1044,5,0)),"",(VLOOKUP(K54,'KAYIT LİSTESİ'!$B$4:$H$1044,5,0)))</f>
        <v>İLAYDA ERTONÇ (F)</v>
      </c>
      <c r="O54" s="182" t="str">
        <f>IF(ISERROR(VLOOKUP(K54,'KAYIT LİSTESİ'!$B$4:$H$1044,6,0)),"",(VLOOKUP(K54,'KAYIT LİSTESİ'!$B$4:$H$1044,6,0)))</f>
        <v>ZAFER ORTAOKULU</v>
      </c>
      <c r="P54" s="215"/>
    </row>
    <row r="55" spans="1:16" ht="36.75" customHeight="1">
      <c r="A55" s="17">
        <v>8</v>
      </c>
      <c r="B55" s="18" t="s">
        <v>323</v>
      </c>
      <c r="C55" s="19">
        <f>IF(ISERROR(VLOOKUP(B55,'KAYIT LİSTESİ'!$B$4:$H$1044,2,0)),"",(VLOOKUP(B55,'KAYIT LİSTESİ'!$B$4:$H$1044,2,0)))</f>
        <v>0</v>
      </c>
      <c r="D55" s="20" t="str">
        <f>IF(ISERROR(VLOOKUP(B55,'KAYIT LİSTESİ'!$B$4:$H$1044,4,0)),"",(VLOOKUP(B55,'KAYIT LİSTESİ'!$B$4:$H$1044,4,0)))</f>
        <v>21,01,2000</v>
      </c>
      <c r="E55" s="43" t="str">
        <f>IF(ISERROR(VLOOKUP(B55,'KAYIT LİSTESİ'!$B$4:$H$1044,5,0)),"",(VLOOKUP(B55,'KAYIT LİSTESİ'!$B$4:$H$1044,5,0)))</f>
        <v>YASEMİN TAŞ</v>
      </c>
      <c r="F55" s="43" t="str">
        <f>IF(ISERROR(VLOOKUP(B55,'KAYIT LİSTESİ'!$B$4:$H$1044,6,0)),"",(VLOOKUP(B55,'KAYIT LİSTESİ'!$B$4:$H$1044,6,0)))</f>
        <v>ELAZIĞ-MEZRE ORTAOKULU</v>
      </c>
      <c r="G55" s="21"/>
      <c r="H55" s="236"/>
      <c r="J55" s="82">
        <v>21</v>
      </c>
      <c r="K55" s="83" t="s">
        <v>493</v>
      </c>
      <c r="L55" s="84">
        <f>IF(ISERROR(VLOOKUP(K55,'KAYIT LİSTESİ'!$B$4:$H$1044,2,0)),"",(VLOOKUP(K55,'KAYIT LİSTESİ'!$B$4:$H$1044,2,0)))</f>
        <v>0</v>
      </c>
      <c r="M55" s="85" t="str">
        <f>IF(ISERROR(VLOOKUP(K55,'KAYIT LİSTESİ'!$B$4:$H$1044,4,0)),"",(VLOOKUP(K55,'KAYIT LİSTESİ'!$B$4:$H$1044,4,0)))</f>
        <v>11.01.2001</v>
      </c>
      <c r="N55" s="182" t="str">
        <f>IF(ISERROR(VLOOKUP(K55,'KAYIT LİSTESİ'!$B$4:$H$1044,5,0)),"",(VLOOKUP(K55,'KAYIT LİSTESİ'!$B$4:$H$1044,5,0)))</f>
        <v>SUDE SARAÇ (F)</v>
      </c>
      <c r="O55" s="182" t="str">
        <f>IF(ISERROR(VLOOKUP(K55,'KAYIT LİSTESİ'!$B$4:$H$1044,6,0)),"",(VLOOKUP(K55,'KAYIT LİSTESİ'!$B$4:$H$1044,6,0)))</f>
        <v>K.K.T.C FERDİ</v>
      </c>
      <c r="P55" s="215"/>
    </row>
    <row r="56" spans="1:16" ht="36.75" customHeight="1">
      <c r="A56" s="601" t="s">
        <v>16</v>
      </c>
      <c r="B56" s="602"/>
      <c r="C56" s="602"/>
      <c r="D56" s="602"/>
      <c r="E56" s="602"/>
      <c r="F56" s="602"/>
      <c r="G56" s="602"/>
      <c r="H56" s="234"/>
      <c r="J56" s="82">
        <v>22</v>
      </c>
      <c r="K56" s="83" t="s">
        <v>494</v>
      </c>
      <c r="L56" s="84" t="str">
        <f>IF(ISERROR(VLOOKUP(K56,'KAYIT LİSTESİ'!$B$4:$H$1044,2,0)),"",(VLOOKUP(K56,'KAYIT LİSTESİ'!$B$4:$H$1044,2,0)))</f>
        <v/>
      </c>
      <c r="M56" s="85" t="str">
        <f>IF(ISERROR(VLOOKUP(K56,'KAYIT LİSTESİ'!$B$4:$H$1044,4,0)),"",(VLOOKUP(K56,'KAYIT LİSTESİ'!$B$4:$H$1044,4,0)))</f>
        <v/>
      </c>
      <c r="N56" s="182" t="str">
        <f>IF(ISERROR(VLOOKUP(K56,'KAYIT LİSTESİ'!$B$4:$H$1044,5,0)),"",(VLOOKUP(K56,'KAYIT LİSTESİ'!$B$4:$H$1044,5,0)))</f>
        <v/>
      </c>
      <c r="O56" s="182" t="str">
        <f>IF(ISERROR(VLOOKUP(K56,'KAYIT LİSTESİ'!$B$4:$H$1044,6,0)),"",(VLOOKUP(K56,'KAYIT LİSTESİ'!$B$4:$H$1044,6,0)))</f>
        <v/>
      </c>
      <c r="P56" s="215"/>
    </row>
    <row r="57" spans="1:16" ht="36.75" customHeight="1">
      <c r="A57" s="42" t="s">
        <v>11</v>
      </c>
      <c r="B57" s="39" t="s">
        <v>74</v>
      </c>
      <c r="C57" s="39" t="s">
        <v>73</v>
      </c>
      <c r="D57" s="40" t="s">
        <v>12</v>
      </c>
      <c r="E57" s="41" t="s">
        <v>13</v>
      </c>
      <c r="F57" s="41" t="s">
        <v>177</v>
      </c>
      <c r="G57" s="39" t="s">
        <v>253</v>
      </c>
      <c r="H57" s="235"/>
      <c r="J57" s="82">
        <v>23</v>
      </c>
      <c r="K57" s="83" t="s">
        <v>495</v>
      </c>
      <c r="L57" s="84" t="str">
        <f>IF(ISERROR(VLOOKUP(K57,'KAYIT LİSTESİ'!$B$4:$H$1044,2,0)),"",(VLOOKUP(K57,'KAYIT LİSTESİ'!$B$4:$H$1044,2,0)))</f>
        <v/>
      </c>
      <c r="M57" s="85" t="str">
        <f>IF(ISERROR(VLOOKUP(K57,'KAYIT LİSTESİ'!$B$4:$H$1044,4,0)),"",(VLOOKUP(K57,'KAYIT LİSTESİ'!$B$4:$H$1044,4,0)))</f>
        <v/>
      </c>
      <c r="N57" s="182" t="str">
        <f>IF(ISERROR(VLOOKUP(K57,'KAYIT LİSTESİ'!$B$4:$H$1044,5,0)),"",(VLOOKUP(K57,'KAYIT LİSTESİ'!$B$4:$H$1044,5,0)))</f>
        <v/>
      </c>
      <c r="O57" s="182" t="str">
        <f>IF(ISERROR(VLOOKUP(K57,'KAYIT LİSTESİ'!$B$4:$H$1044,6,0)),"",(VLOOKUP(K57,'KAYIT LİSTESİ'!$B$4:$H$1044,6,0)))</f>
        <v/>
      </c>
      <c r="P57" s="215"/>
    </row>
    <row r="58" spans="1:16" ht="36.75" customHeight="1">
      <c r="A58" s="17">
        <v>1</v>
      </c>
      <c r="B58" s="18" t="s">
        <v>324</v>
      </c>
      <c r="C58" s="19">
        <f>IF(ISERROR(VLOOKUP(B58,'KAYIT LİSTESİ'!$B$4:$H$1044,2,0)),"",(VLOOKUP(B58,'KAYIT LİSTESİ'!$B$4:$H$1044,2,0)))</f>
        <v>0</v>
      </c>
      <c r="D58" s="20">
        <f>IF(ISERROR(VLOOKUP(B58,'KAYIT LİSTESİ'!$B$4:$H$1044,4,0)),"",(VLOOKUP(B58,'KAYIT LİSTESİ'!$B$4:$H$1044,4,0)))</f>
        <v>37181</v>
      </c>
      <c r="E58" s="43" t="str">
        <f>IF(ISERROR(VLOOKUP(B58,'KAYIT LİSTESİ'!$B$4:$H$1044,5,0)),"",(VLOOKUP(B58,'KAYIT LİSTESİ'!$B$4:$H$1044,5,0)))</f>
        <v>MELİSA OBUZ</v>
      </c>
      <c r="F58" s="43" t="str">
        <f>IF(ISERROR(VLOOKUP(B58,'KAYIT LİSTESİ'!$B$4:$H$1044,6,0)),"",(VLOOKUP(B58,'KAYIT LİSTESİ'!$B$4:$H$1044,6,0)))</f>
        <v>İSTANBUL-PAŞABAHÇE O.O</v>
      </c>
      <c r="G58" s="21"/>
      <c r="H58" s="236"/>
      <c r="J58" s="82">
        <v>24</v>
      </c>
      <c r="K58" s="83" t="s">
        <v>496</v>
      </c>
      <c r="L58" s="84" t="str">
        <f>IF(ISERROR(VLOOKUP(K58,'KAYIT LİSTESİ'!$B$4:$H$1044,2,0)),"",(VLOOKUP(K58,'KAYIT LİSTESİ'!$B$4:$H$1044,2,0)))</f>
        <v/>
      </c>
      <c r="M58" s="85" t="str">
        <f>IF(ISERROR(VLOOKUP(K58,'KAYIT LİSTESİ'!$B$4:$H$1044,4,0)),"",(VLOOKUP(K58,'KAYIT LİSTESİ'!$B$4:$H$1044,4,0)))</f>
        <v/>
      </c>
      <c r="N58" s="182" t="str">
        <f>IF(ISERROR(VLOOKUP(K58,'KAYIT LİSTESİ'!$B$4:$H$1044,5,0)),"",(VLOOKUP(K58,'KAYIT LİSTESİ'!$B$4:$H$1044,5,0)))</f>
        <v/>
      </c>
      <c r="O58" s="182" t="str">
        <f>IF(ISERROR(VLOOKUP(K58,'KAYIT LİSTESİ'!$B$4:$H$1044,6,0)),"",(VLOOKUP(K58,'KAYIT LİSTESİ'!$B$4:$H$1044,6,0)))</f>
        <v/>
      </c>
      <c r="P58" s="215"/>
    </row>
    <row r="59" spans="1:16" ht="36.75" customHeight="1">
      <c r="A59" s="17">
        <v>2</v>
      </c>
      <c r="B59" s="18" t="s">
        <v>325</v>
      </c>
      <c r="C59" s="19">
        <f>IF(ISERROR(VLOOKUP(B59,'KAYIT LİSTESİ'!$B$4:$H$1044,2,0)),"",(VLOOKUP(B59,'KAYIT LİSTESİ'!$B$4:$H$1044,2,0)))</f>
        <v>0</v>
      </c>
      <c r="D59" s="20">
        <f>IF(ISERROR(VLOOKUP(B59,'KAYIT LİSTESİ'!$B$4:$H$1044,4,0)),"",(VLOOKUP(B59,'KAYIT LİSTESİ'!$B$4:$H$1044,4,0)))</f>
        <v>36526</v>
      </c>
      <c r="E59" s="43" t="str">
        <f>IF(ISERROR(VLOOKUP(B59,'KAYIT LİSTESİ'!$B$4:$H$1044,5,0)),"",(VLOOKUP(B59,'KAYIT LİSTESİ'!$B$4:$H$1044,5,0)))</f>
        <v>MERVE AYHAN</v>
      </c>
      <c r="F59" s="43" t="str">
        <f>IF(ISERROR(VLOOKUP(B59,'KAYIT LİSTESİ'!$B$4:$H$1044,6,0)),"",(VLOOKUP(B59,'KAYIT LİSTESİ'!$B$4:$H$1044,6,0)))</f>
        <v>ESKİŞEHİR-ŞEHİT ALİ GAFFAR OKKAN ORTAOKULU</v>
      </c>
      <c r="G59" s="21"/>
      <c r="H59" s="236"/>
      <c r="J59" s="82">
        <v>25</v>
      </c>
      <c r="K59" s="83" t="s">
        <v>497</v>
      </c>
      <c r="L59" s="84" t="str">
        <f>IF(ISERROR(VLOOKUP(K59,'KAYIT LİSTESİ'!$B$4:$H$1044,2,0)),"",(VLOOKUP(K59,'KAYIT LİSTESİ'!$B$4:$H$1044,2,0)))</f>
        <v/>
      </c>
      <c r="M59" s="85" t="str">
        <f>IF(ISERROR(VLOOKUP(K59,'KAYIT LİSTESİ'!$B$4:$H$1044,4,0)),"",(VLOOKUP(K59,'KAYIT LİSTESİ'!$B$4:$H$1044,4,0)))</f>
        <v/>
      </c>
      <c r="N59" s="182" t="str">
        <f>IF(ISERROR(VLOOKUP(K59,'KAYIT LİSTESİ'!$B$4:$H$1044,5,0)),"",(VLOOKUP(K59,'KAYIT LİSTESİ'!$B$4:$H$1044,5,0)))</f>
        <v/>
      </c>
      <c r="O59" s="182" t="str">
        <f>IF(ISERROR(VLOOKUP(K59,'KAYIT LİSTESİ'!$B$4:$H$1044,6,0)),"",(VLOOKUP(K59,'KAYIT LİSTESİ'!$B$4:$H$1044,6,0)))</f>
        <v/>
      </c>
      <c r="P59" s="215"/>
    </row>
    <row r="60" spans="1:16" ht="36.75" customHeight="1">
      <c r="A60" s="17">
        <v>3</v>
      </c>
      <c r="B60" s="18" t="s">
        <v>326</v>
      </c>
      <c r="C60" s="19">
        <f>IF(ISERROR(VLOOKUP(B60,'KAYIT LİSTESİ'!$B$4:$H$1044,2,0)),"",(VLOOKUP(B60,'KAYIT LİSTESİ'!$B$4:$H$1044,2,0)))</f>
        <v>0</v>
      </c>
      <c r="D60" s="20" t="str">
        <f>IF(ISERROR(VLOOKUP(B60,'KAYIT LİSTESİ'!$B$4:$H$1044,4,0)),"",(VLOOKUP(B60,'KAYIT LİSTESİ'!$B$4:$H$1044,4,0)))</f>
        <v>18,04,2001</v>
      </c>
      <c r="E60" s="43" t="str">
        <f>IF(ISERROR(VLOOKUP(B60,'KAYIT LİSTESİ'!$B$4:$H$1044,5,0)),"",(VLOOKUP(B60,'KAYIT LİSTESİ'!$B$4:$H$1044,5,0)))</f>
        <v>ÖZNUR GÜLEN</v>
      </c>
      <c r="F60" s="43" t="str">
        <f>IF(ISERROR(VLOOKUP(B60,'KAYIT LİSTESİ'!$B$4:$H$1044,6,0)),"",(VLOOKUP(B60,'KAYIT LİSTESİ'!$B$4:$H$1044,6,0)))</f>
        <v>BURSA PANAYIR ORTAOKULU</v>
      </c>
      <c r="G60" s="21"/>
      <c r="H60" s="236"/>
      <c r="J60" s="82">
        <v>26</v>
      </c>
      <c r="K60" s="83" t="s">
        <v>498</v>
      </c>
      <c r="L60" s="84" t="str">
        <f>IF(ISERROR(VLOOKUP(K60,'KAYIT LİSTESİ'!$B$4:$H$1044,2,0)),"",(VLOOKUP(K60,'KAYIT LİSTESİ'!$B$4:$H$1044,2,0)))</f>
        <v/>
      </c>
      <c r="M60" s="85" t="str">
        <f>IF(ISERROR(VLOOKUP(K60,'KAYIT LİSTESİ'!$B$4:$H$1044,4,0)),"",(VLOOKUP(K60,'KAYIT LİSTESİ'!$B$4:$H$1044,4,0)))</f>
        <v/>
      </c>
      <c r="N60" s="182" t="str">
        <f>IF(ISERROR(VLOOKUP(K60,'KAYIT LİSTESİ'!$B$4:$H$1044,5,0)),"",(VLOOKUP(K60,'KAYIT LİSTESİ'!$B$4:$H$1044,5,0)))</f>
        <v/>
      </c>
      <c r="O60" s="182" t="str">
        <f>IF(ISERROR(VLOOKUP(K60,'KAYIT LİSTESİ'!$B$4:$H$1044,6,0)),"",(VLOOKUP(K60,'KAYIT LİSTESİ'!$B$4:$H$1044,6,0)))</f>
        <v/>
      </c>
      <c r="P60" s="215"/>
    </row>
    <row r="61" spans="1:16" ht="36.75" customHeight="1">
      <c r="A61" s="17">
        <v>4</v>
      </c>
      <c r="B61" s="18" t="s">
        <v>327</v>
      </c>
      <c r="C61" s="19">
        <f>IF(ISERROR(VLOOKUP(B61,'KAYIT LİSTESİ'!$B$4:$H$1044,2,0)),"",(VLOOKUP(B61,'KAYIT LİSTESİ'!$B$4:$H$1044,2,0)))</f>
        <v>0</v>
      </c>
      <c r="D61" s="20">
        <f>IF(ISERROR(VLOOKUP(B61,'KAYIT LİSTESİ'!$B$4:$H$1044,4,0)),"",(VLOOKUP(B61,'KAYIT LİSTESİ'!$B$4:$H$1044,4,0)))</f>
        <v>36536</v>
      </c>
      <c r="E61" s="43" t="str">
        <f>IF(ISERROR(VLOOKUP(B61,'KAYIT LİSTESİ'!$B$4:$H$1044,5,0)),"",(VLOOKUP(B61,'KAYIT LİSTESİ'!$B$4:$H$1044,5,0)))</f>
        <v>MİLENAY GÜNSOY</v>
      </c>
      <c r="F61" s="43" t="str">
        <f>IF(ISERROR(VLOOKUP(B61,'KAYIT LİSTESİ'!$B$4:$H$1044,6,0)),"",(VLOOKUP(B61,'KAYIT LİSTESİ'!$B$4:$H$1044,6,0)))</f>
        <v>KKTC YAKINDOĞU KOLEJİ</v>
      </c>
      <c r="G61" s="21"/>
      <c r="H61" s="236"/>
      <c r="J61" s="82">
        <v>27</v>
      </c>
      <c r="K61" s="83" t="s">
        <v>499</v>
      </c>
      <c r="L61" s="84" t="str">
        <f>IF(ISERROR(VLOOKUP(K61,'KAYIT LİSTESİ'!$B$4:$H$1044,2,0)),"",(VLOOKUP(K61,'KAYIT LİSTESİ'!$B$4:$H$1044,2,0)))</f>
        <v/>
      </c>
      <c r="M61" s="85" t="str">
        <f>IF(ISERROR(VLOOKUP(K61,'KAYIT LİSTESİ'!$B$4:$H$1044,4,0)),"",(VLOOKUP(K61,'KAYIT LİSTESİ'!$B$4:$H$1044,4,0)))</f>
        <v/>
      </c>
      <c r="N61" s="182" t="str">
        <f>IF(ISERROR(VLOOKUP(K61,'KAYIT LİSTESİ'!$B$4:$H$1044,5,0)),"",(VLOOKUP(K61,'KAYIT LİSTESİ'!$B$4:$H$1044,5,0)))</f>
        <v/>
      </c>
      <c r="O61" s="182" t="str">
        <f>IF(ISERROR(VLOOKUP(K61,'KAYIT LİSTESİ'!$B$4:$H$1044,6,0)),"",(VLOOKUP(K61,'KAYIT LİSTESİ'!$B$4:$H$1044,6,0)))</f>
        <v/>
      </c>
      <c r="P61" s="215"/>
    </row>
    <row r="62" spans="1:16" ht="36.75" customHeight="1">
      <c r="A62" s="17">
        <v>5</v>
      </c>
      <c r="B62" s="18" t="s">
        <v>328</v>
      </c>
      <c r="C62" s="19">
        <f>IF(ISERROR(VLOOKUP(B62,'KAYIT LİSTESİ'!$B$4:$H$1044,2,0)),"",(VLOOKUP(B62,'KAYIT LİSTESİ'!$B$4:$H$1044,2,0)))</f>
        <v>0</v>
      </c>
      <c r="D62" s="20" t="str">
        <f>IF(ISERROR(VLOOKUP(B62,'KAYIT LİSTESİ'!$B$4:$H$1044,4,0)),"",(VLOOKUP(B62,'KAYIT LİSTESİ'!$B$4:$H$1044,4,0)))</f>
        <v>10,06,2000</v>
      </c>
      <c r="E62" s="43" t="str">
        <f>IF(ISERROR(VLOOKUP(B62,'KAYIT LİSTESİ'!$B$4:$H$1044,5,0)),"",(VLOOKUP(B62,'KAYIT LİSTESİ'!$B$4:$H$1044,5,0)))</f>
        <v>AYLİN BENGÜ</v>
      </c>
      <c r="F62" s="43" t="str">
        <f>IF(ISERROR(VLOOKUP(B62,'KAYIT LİSTESİ'!$B$4:$H$1044,6,0)),"",(VLOOKUP(B62,'KAYIT LİSTESİ'!$B$4:$H$1044,6,0)))</f>
        <v>İZMİR-KARŞIYAKA SELÇUK YAŞAR O.O.</v>
      </c>
      <c r="G62" s="21"/>
      <c r="H62" s="236"/>
      <c r="J62" s="82">
        <v>28</v>
      </c>
      <c r="K62" s="83" t="s">
        <v>500</v>
      </c>
      <c r="L62" s="84" t="str">
        <f>IF(ISERROR(VLOOKUP(K62,'KAYIT LİSTESİ'!$B$4:$H$1044,2,0)),"",(VLOOKUP(K62,'KAYIT LİSTESİ'!$B$4:$H$1044,2,0)))</f>
        <v/>
      </c>
      <c r="M62" s="85" t="str">
        <f>IF(ISERROR(VLOOKUP(K62,'KAYIT LİSTESİ'!$B$4:$H$1044,4,0)),"",(VLOOKUP(K62,'KAYIT LİSTESİ'!$B$4:$H$1044,4,0)))</f>
        <v/>
      </c>
      <c r="N62" s="182" t="str">
        <f>IF(ISERROR(VLOOKUP(K62,'KAYIT LİSTESİ'!$B$4:$H$1044,5,0)),"",(VLOOKUP(K62,'KAYIT LİSTESİ'!$B$4:$H$1044,5,0)))</f>
        <v/>
      </c>
      <c r="O62" s="182" t="str">
        <f>IF(ISERROR(VLOOKUP(K62,'KAYIT LİSTESİ'!$B$4:$H$1044,6,0)),"",(VLOOKUP(K62,'KAYIT LİSTESİ'!$B$4:$H$1044,6,0)))</f>
        <v/>
      </c>
      <c r="P62" s="215"/>
    </row>
    <row r="63" spans="1:16" ht="36.75" customHeight="1">
      <c r="A63" s="17">
        <v>6</v>
      </c>
      <c r="B63" s="18" t="s">
        <v>329</v>
      </c>
      <c r="C63" s="19">
        <f>IF(ISERROR(VLOOKUP(B63,'KAYIT LİSTESİ'!$B$4:$H$1044,2,0)),"",(VLOOKUP(B63,'KAYIT LİSTESİ'!$B$4:$H$1044,2,0)))</f>
        <v>0</v>
      </c>
      <c r="D63" s="20">
        <f>IF(ISERROR(VLOOKUP(B63,'KAYIT LİSTESİ'!$B$4:$H$1044,4,0)),"",(VLOOKUP(B63,'KAYIT LİSTESİ'!$B$4:$H$1044,4,0)))</f>
        <v>2001</v>
      </c>
      <c r="E63" s="43" t="str">
        <f>IF(ISERROR(VLOOKUP(B63,'KAYIT LİSTESİ'!$B$4:$H$1044,5,0)),"",(VLOOKUP(B63,'KAYIT LİSTESİ'!$B$4:$H$1044,5,0)))</f>
        <v>ECENUR GÜRE</v>
      </c>
      <c r="F63" s="43" t="str">
        <f>IF(ISERROR(VLOOKUP(B63,'KAYIT LİSTESİ'!$B$4:$H$1044,6,0)),"",(VLOOKUP(B63,'KAYIT LİSTESİ'!$B$4:$H$1044,6,0)))</f>
        <v>SAMSUN-CANİK TEVFİK İLERİ(KOCATEPE)O.OKULU</v>
      </c>
      <c r="G63" s="21"/>
      <c r="H63" s="236"/>
      <c r="J63" s="82">
        <v>29</v>
      </c>
      <c r="K63" s="83" t="s">
        <v>501</v>
      </c>
      <c r="L63" s="84" t="str">
        <f>IF(ISERROR(VLOOKUP(K63,'KAYIT LİSTESİ'!$B$4:$H$1044,2,0)),"",(VLOOKUP(K63,'KAYIT LİSTESİ'!$B$4:$H$1044,2,0)))</f>
        <v/>
      </c>
      <c r="M63" s="85" t="str">
        <f>IF(ISERROR(VLOOKUP(K63,'KAYIT LİSTESİ'!$B$4:$H$1044,4,0)),"",(VLOOKUP(K63,'KAYIT LİSTESİ'!$B$4:$H$1044,4,0)))</f>
        <v/>
      </c>
      <c r="N63" s="182" t="str">
        <f>IF(ISERROR(VLOOKUP(K63,'KAYIT LİSTESİ'!$B$4:$H$1044,5,0)),"",(VLOOKUP(K63,'KAYIT LİSTESİ'!$B$4:$H$1044,5,0)))</f>
        <v/>
      </c>
      <c r="O63" s="182" t="str">
        <f>IF(ISERROR(VLOOKUP(K63,'KAYIT LİSTESİ'!$B$4:$H$1044,6,0)),"",(VLOOKUP(K63,'KAYIT LİSTESİ'!$B$4:$H$1044,6,0)))</f>
        <v/>
      </c>
      <c r="P63" s="215"/>
    </row>
    <row r="64" spans="1:16" ht="36.75" customHeight="1">
      <c r="A64" s="17">
        <v>7</v>
      </c>
      <c r="B64" s="18" t="s">
        <v>330</v>
      </c>
      <c r="C64" s="19">
        <f>IF(ISERROR(VLOOKUP(B64,'KAYIT LİSTESİ'!$B$4:$H$1044,2,0)),"",(VLOOKUP(B64,'KAYIT LİSTESİ'!$B$4:$H$1044,2,0)))</f>
        <v>0</v>
      </c>
      <c r="D64" s="20" t="str">
        <f>IF(ISERROR(VLOOKUP(B64,'KAYIT LİSTESİ'!$B$4:$H$1044,4,0)),"",(VLOOKUP(B64,'KAYIT LİSTESİ'!$B$4:$H$1044,4,0)))</f>
        <v>01.01.2000-</v>
      </c>
      <c r="E64" s="43" t="str">
        <f>IF(ISERROR(VLOOKUP(B64,'KAYIT LİSTESİ'!$B$4:$H$1044,5,0)),"",(VLOOKUP(B64,'KAYIT LİSTESİ'!$B$4:$H$1044,5,0)))</f>
        <v>CANSU SARI</v>
      </c>
      <c r="F64" s="43" t="str">
        <f>IF(ISERROR(VLOOKUP(B64,'KAYIT LİSTESİ'!$B$4:$H$1044,6,0)),"",(VLOOKUP(B64,'KAYIT LİSTESİ'!$B$4:$H$1044,6,0)))</f>
        <v>BALIKESİR ERDEK 18 EYLÜL ORTAOKULU</v>
      </c>
      <c r="G64" s="21"/>
      <c r="H64" s="236"/>
      <c r="J64" s="82">
        <v>30</v>
      </c>
      <c r="K64" s="83" t="s">
        <v>502</v>
      </c>
      <c r="L64" s="84" t="str">
        <f>IF(ISERROR(VLOOKUP(K64,'KAYIT LİSTESİ'!$B$4:$H$1044,2,0)),"",(VLOOKUP(K64,'KAYIT LİSTESİ'!$B$4:$H$1044,2,0)))</f>
        <v/>
      </c>
      <c r="M64" s="85" t="str">
        <f>IF(ISERROR(VLOOKUP(K64,'KAYIT LİSTESİ'!$B$4:$H$1044,4,0)),"",(VLOOKUP(K64,'KAYIT LİSTESİ'!$B$4:$H$1044,4,0)))</f>
        <v/>
      </c>
      <c r="N64" s="182" t="str">
        <f>IF(ISERROR(VLOOKUP(K64,'KAYIT LİSTESİ'!$B$4:$H$1044,5,0)),"",(VLOOKUP(K64,'KAYIT LİSTESİ'!$B$4:$H$1044,5,0)))</f>
        <v/>
      </c>
      <c r="O64" s="182" t="str">
        <f>IF(ISERROR(VLOOKUP(K64,'KAYIT LİSTESİ'!$B$4:$H$1044,6,0)),"",(VLOOKUP(K64,'KAYIT LİSTESİ'!$B$4:$H$1044,6,0)))</f>
        <v/>
      </c>
      <c r="P64" s="215"/>
    </row>
    <row r="65" spans="1:16" ht="36.75" customHeight="1">
      <c r="A65" s="17">
        <v>8</v>
      </c>
      <c r="B65" s="18" t="s">
        <v>331</v>
      </c>
      <c r="C65" s="19">
        <f>IF(ISERROR(VLOOKUP(B65,'KAYIT LİSTESİ'!$B$4:$H$1044,2,0)),"",(VLOOKUP(B65,'KAYIT LİSTESİ'!$B$4:$H$1044,2,0)))</f>
        <v>0</v>
      </c>
      <c r="D65" s="20">
        <f>IF(ISERROR(VLOOKUP(B65,'KAYIT LİSTESİ'!$B$4:$H$1044,4,0)),"",(VLOOKUP(B65,'KAYIT LİSTESİ'!$B$4:$H$1044,4,0)))</f>
        <v>36803</v>
      </c>
      <c r="E65" s="43" t="str">
        <f>IF(ISERROR(VLOOKUP(B65,'KAYIT LİSTESİ'!$B$4:$H$1044,5,0)),"",(VLOOKUP(B65,'KAYIT LİSTESİ'!$B$4:$H$1044,5,0)))</f>
        <v>SEDA PINAR</v>
      </c>
      <c r="F65" s="43" t="str">
        <f>IF(ISERROR(VLOOKUP(B65,'KAYIT LİSTESİ'!$B$4:$H$1044,6,0)),"",(VLOOKUP(B65,'KAYIT LİSTESİ'!$B$4:$H$1044,6,0)))</f>
        <v>ADANA DERVİŞLER ORTAOKULU</v>
      </c>
      <c r="G65" s="21"/>
      <c r="H65" s="236"/>
      <c r="J65" s="82">
        <v>31</v>
      </c>
      <c r="K65" s="83" t="s">
        <v>503</v>
      </c>
      <c r="L65" s="84" t="str">
        <f>IF(ISERROR(VLOOKUP(K65,'KAYIT LİSTESİ'!$B$4:$H$1044,2,0)),"",(VLOOKUP(K65,'KAYIT LİSTESİ'!$B$4:$H$1044,2,0)))</f>
        <v/>
      </c>
      <c r="M65" s="85" t="str">
        <f>IF(ISERROR(VLOOKUP(K65,'KAYIT LİSTESİ'!$B$4:$H$1044,4,0)),"",(VLOOKUP(K65,'KAYIT LİSTESİ'!$B$4:$H$1044,4,0)))</f>
        <v/>
      </c>
      <c r="N65" s="182" t="str">
        <f>IF(ISERROR(VLOOKUP(K65,'KAYIT LİSTESİ'!$B$4:$H$1044,5,0)),"",(VLOOKUP(K65,'KAYIT LİSTESİ'!$B$4:$H$1044,5,0)))</f>
        <v/>
      </c>
      <c r="O65" s="182" t="str">
        <f>IF(ISERROR(VLOOKUP(K65,'KAYIT LİSTESİ'!$B$4:$H$1044,6,0)),"",(VLOOKUP(K65,'KAYIT LİSTESİ'!$B$4:$H$1044,6,0)))</f>
        <v/>
      </c>
      <c r="P65" s="215"/>
    </row>
    <row r="66" spans="1:16" ht="36.75" customHeight="1">
      <c r="A66" s="601" t="s">
        <v>17</v>
      </c>
      <c r="B66" s="602"/>
      <c r="C66" s="602"/>
      <c r="D66" s="602"/>
      <c r="E66" s="602"/>
      <c r="F66" s="602"/>
      <c r="G66" s="602"/>
      <c r="H66" s="234"/>
      <c r="J66" s="82">
        <v>32</v>
      </c>
      <c r="K66" s="83" t="s">
        <v>504</v>
      </c>
      <c r="L66" s="84" t="str">
        <f>IF(ISERROR(VLOOKUP(K66,'KAYIT LİSTESİ'!$B$4:$H$1044,2,0)),"",(VLOOKUP(K66,'KAYIT LİSTESİ'!$B$4:$H$1044,2,0)))</f>
        <v/>
      </c>
      <c r="M66" s="85" t="str">
        <f>IF(ISERROR(VLOOKUP(K66,'KAYIT LİSTESİ'!$B$4:$H$1044,4,0)),"",(VLOOKUP(K66,'KAYIT LİSTESİ'!$B$4:$H$1044,4,0)))</f>
        <v/>
      </c>
      <c r="N66" s="182" t="str">
        <f>IF(ISERROR(VLOOKUP(K66,'KAYIT LİSTESİ'!$B$4:$H$1044,5,0)),"",(VLOOKUP(K66,'KAYIT LİSTESİ'!$B$4:$H$1044,5,0)))</f>
        <v/>
      </c>
      <c r="O66" s="182" t="str">
        <f>IF(ISERROR(VLOOKUP(K66,'KAYIT LİSTESİ'!$B$4:$H$1044,6,0)),"",(VLOOKUP(K66,'KAYIT LİSTESİ'!$B$4:$H$1044,6,0)))</f>
        <v/>
      </c>
      <c r="P66" s="215"/>
    </row>
    <row r="67" spans="1:16" ht="36.75" customHeight="1">
      <c r="A67" s="42" t="s">
        <v>11</v>
      </c>
      <c r="B67" s="39" t="s">
        <v>74</v>
      </c>
      <c r="C67" s="39" t="s">
        <v>73</v>
      </c>
      <c r="D67" s="40" t="s">
        <v>12</v>
      </c>
      <c r="E67" s="41" t="s">
        <v>13</v>
      </c>
      <c r="F67" s="41" t="s">
        <v>177</v>
      </c>
      <c r="G67" s="39" t="s">
        <v>253</v>
      </c>
      <c r="H67" s="235"/>
      <c r="J67" s="82">
        <v>33</v>
      </c>
      <c r="K67" s="83" t="s">
        <v>505</v>
      </c>
      <c r="L67" s="84" t="str">
        <f>IF(ISERROR(VLOOKUP(K67,'KAYIT LİSTESİ'!$B$4:$H$1044,2,0)),"",(VLOOKUP(K67,'KAYIT LİSTESİ'!$B$4:$H$1044,2,0)))</f>
        <v/>
      </c>
      <c r="M67" s="85" t="str">
        <f>IF(ISERROR(VLOOKUP(K67,'KAYIT LİSTESİ'!$B$4:$H$1044,4,0)),"",(VLOOKUP(K67,'KAYIT LİSTESİ'!$B$4:$H$1044,4,0)))</f>
        <v/>
      </c>
      <c r="N67" s="182" t="str">
        <f>IF(ISERROR(VLOOKUP(K67,'KAYIT LİSTESİ'!$B$4:$H$1044,5,0)),"",(VLOOKUP(K67,'KAYIT LİSTESİ'!$B$4:$H$1044,5,0)))</f>
        <v/>
      </c>
      <c r="O67" s="182" t="str">
        <f>IF(ISERROR(VLOOKUP(K67,'KAYIT LİSTESİ'!$B$4:$H$1044,6,0)),"",(VLOOKUP(K67,'KAYIT LİSTESİ'!$B$4:$H$1044,6,0)))</f>
        <v/>
      </c>
      <c r="P67" s="215"/>
    </row>
    <row r="68" spans="1:16" ht="36.75" customHeight="1">
      <c r="A68" s="17">
        <v>1</v>
      </c>
      <c r="B68" s="18" t="s">
        <v>332</v>
      </c>
      <c r="C68" s="19" t="str">
        <f>IF(ISERROR(VLOOKUP(B68,'KAYIT LİSTESİ'!$B$4:$H$1044,2,0)),"",(VLOOKUP(B68,'KAYIT LİSTESİ'!$B$4:$H$1044,2,0)))</f>
        <v/>
      </c>
      <c r="D68" s="20" t="str">
        <f>IF(ISERROR(VLOOKUP(B68,'KAYIT LİSTESİ'!$B$4:$H$1044,4,0)),"",(VLOOKUP(B68,'KAYIT LİSTESİ'!$B$4:$H$1044,4,0)))</f>
        <v/>
      </c>
      <c r="E68" s="43" t="str">
        <f>IF(ISERROR(VLOOKUP(B68,'KAYIT LİSTESİ'!$B$4:$H$1044,5,0)),"",(VLOOKUP(B68,'KAYIT LİSTESİ'!$B$4:$H$1044,5,0)))</f>
        <v/>
      </c>
      <c r="F68" s="43" t="str">
        <f>IF(ISERROR(VLOOKUP(B68,'KAYIT LİSTESİ'!$B$4:$H$1044,6,0)),"",(VLOOKUP(B68,'KAYIT LİSTESİ'!$B$4:$H$1044,6,0)))</f>
        <v/>
      </c>
      <c r="G68" s="21"/>
      <c r="H68" s="236"/>
      <c r="J68" s="82">
        <v>34</v>
      </c>
      <c r="K68" s="83" t="s">
        <v>506</v>
      </c>
      <c r="L68" s="84" t="str">
        <f>IF(ISERROR(VLOOKUP(K68,'KAYIT LİSTESİ'!$B$4:$H$1044,2,0)),"",(VLOOKUP(K68,'KAYIT LİSTESİ'!$B$4:$H$1044,2,0)))</f>
        <v/>
      </c>
      <c r="M68" s="85" t="str">
        <f>IF(ISERROR(VLOOKUP(K68,'KAYIT LİSTESİ'!$B$4:$H$1044,4,0)),"",(VLOOKUP(K68,'KAYIT LİSTESİ'!$B$4:$H$1044,4,0)))</f>
        <v/>
      </c>
      <c r="N68" s="182" t="str">
        <f>IF(ISERROR(VLOOKUP(K68,'KAYIT LİSTESİ'!$B$4:$H$1044,5,0)),"",(VLOOKUP(K68,'KAYIT LİSTESİ'!$B$4:$H$1044,5,0)))</f>
        <v/>
      </c>
      <c r="O68" s="182" t="str">
        <f>IF(ISERROR(VLOOKUP(K68,'KAYIT LİSTESİ'!$B$4:$H$1044,6,0)),"",(VLOOKUP(K68,'KAYIT LİSTESİ'!$B$4:$H$1044,6,0)))</f>
        <v/>
      </c>
      <c r="P68" s="215"/>
    </row>
    <row r="69" spans="1:16" ht="36.75" customHeight="1">
      <c r="A69" s="17">
        <v>2</v>
      </c>
      <c r="B69" s="18" t="s">
        <v>333</v>
      </c>
      <c r="C69" s="19" t="str">
        <f>IF(ISERROR(VLOOKUP(B69,'KAYIT LİSTESİ'!$B$4:$H$1044,2,0)),"",(VLOOKUP(B69,'KAYIT LİSTESİ'!$B$4:$H$1044,2,0)))</f>
        <v/>
      </c>
      <c r="D69" s="20" t="str">
        <f>IF(ISERROR(VLOOKUP(B69,'KAYIT LİSTESİ'!$B$4:$H$1044,4,0)),"",(VLOOKUP(B69,'KAYIT LİSTESİ'!$B$4:$H$1044,4,0)))</f>
        <v/>
      </c>
      <c r="E69" s="43" t="str">
        <f>IF(ISERROR(VLOOKUP(B69,'KAYIT LİSTESİ'!$B$4:$H$1044,5,0)),"",(VLOOKUP(B69,'KAYIT LİSTESİ'!$B$4:$H$1044,5,0)))</f>
        <v/>
      </c>
      <c r="F69" s="43" t="str">
        <f>IF(ISERROR(VLOOKUP(B69,'KAYIT LİSTESİ'!$B$4:$H$1044,6,0)),"",(VLOOKUP(B69,'KAYIT LİSTESİ'!$B$4:$H$1044,6,0)))</f>
        <v/>
      </c>
      <c r="G69" s="21"/>
      <c r="H69" s="236"/>
      <c r="J69" s="82">
        <v>35</v>
      </c>
      <c r="K69" s="83" t="s">
        <v>507</v>
      </c>
      <c r="L69" s="84" t="str">
        <f>IF(ISERROR(VLOOKUP(K69,'KAYIT LİSTESİ'!$B$4:$H$1044,2,0)),"",(VLOOKUP(K69,'KAYIT LİSTESİ'!$B$4:$H$1044,2,0)))</f>
        <v/>
      </c>
      <c r="M69" s="85" t="str">
        <f>IF(ISERROR(VLOOKUP(K69,'KAYIT LİSTESİ'!$B$4:$H$1044,4,0)),"",(VLOOKUP(K69,'KAYIT LİSTESİ'!$B$4:$H$1044,4,0)))</f>
        <v/>
      </c>
      <c r="N69" s="182" t="str">
        <f>IF(ISERROR(VLOOKUP(K69,'KAYIT LİSTESİ'!$B$4:$H$1044,5,0)),"",(VLOOKUP(K69,'KAYIT LİSTESİ'!$B$4:$H$1044,5,0)))</f>
        <v/>
      </c>
      <c r="O69" s="182" t="str">
        <f>IF(ISERROR(VLOOKUP(K69,'KAYIT LİSTESİ'!$B$4:$H$1044,6,0)),"",(VLOOKUP(K69,'KAYIT LİSTESİ'!$B$4:$H$1044,6,0)))</f>
        <v/>
      </c>
      <c r="P69" s="215"/>
    </row>
    <row r="70" spans="1:16" ht="36.75" customHeight="1">
      <c r="A70" s="17">
        <v>3</v>
      </c>
      <c r="B70" s="18" t="s">
        <v>334</v>
      </c>
      <c r="C70" s="19">
        <f>IF(ISERROR(VLOOKUP(B70,'KAYIT LİSTESİ'!$B$4:$H$1044,2,0)),"",(VLOOKUP(B70,'KAYIT LİSTESİ'!$B$4:$H$1044,2,0)))</f>
        <v>0</v>
      </c>
      <c r="D70" s="20">
        <f>IF(ISERROR(VLOOKUP(B70,'KAYIT LİSTESİ'!$B$4:$H$1044,4,0)),"",(VLOOKUP(B70,'KAYIT LİSTESİ'!$B$4:$H$1044,4,0)))</f>
        <v>36602</v>
      </c>
      <c r="E70" s="43" t="str">
        <f>IF(ISERROR(VLOOKUP(B70,'KAYIT LİSTESİ'!$B$4:$H$1044,5,0)),"",(VLOOKUP(B70,'KAYIT LİSTESİ'!$B$4:$H$1044,5,0)))</f>
        <v>SILANUR BİÇER (F)</v>
      </c>
      <c r="F70" s="43" t="str">
        <f>IF(ISERROR(VLOOKUP(B70,'KAYIT LİSTESİ'!$B$4:$H$1044,6,0)),"",(VLOOKUP(B70,'KAYIT LİSTESİ'!$B$4:$H$1044,6,0)))</f>
        <v>İBRAHİM KARAOĞLANOĞLU ORTAOKULU</v>
      </c>
      <c r="G70" s="21"/>
      <c r="H70" s="236"/>
      <c r="J70" s="82">
        <v>36</v>
      </c>
      <c r="K70" s="83" t="s">
        <v>508</v>
      </c>
      <c r="L70" s="84" t="str">
        <f>IF(ISERROR(VLOOKUP(K70,'KAYIT LİSTESİ'!$B$4:$H$1044,2,0)),"",(VLOOKUP(K70,'KAYIT LİSTESİ'!$B$4:$H$1044,2,0)))</f>
        <v/>
      </c>
      <c r="M70" s="85" t="str">
        <f>IF(ISERROR(VLOOKUP(K70,'KAYIT LİSTESİ'!$B$4:$H$1044,4,0)),"",(VLOOKUP(K70,'KAYIT LİSTESİ'!$B$4:$H$1044,4,0)))</f>
        <v/>
      </c>
      <c r="N70" s="182" t="str">
        <f>IF(ISERROR(VLOOKUP(K70,'KAYIT LİSTESİ'!$B$4:$H$1044,5,0)),"",(VLOOKUP(K70,'KAYIT LİSTESİ'!$B$4:$H$1044,5,0)))</f>
        <v/>
      </c>
      <c r="O70" s="182" t="str">
        <f>IF(ISERROR(VLOOKUP(K70,'KAYIT LİSTESİ'!$B$4:$H$1044,6,0)),"",(VLOOKUP(K70,'KAYIT LİSTESİ'!$B$4:$H$1044,6,0)))</f>
        <v/>
      </c>
      <c r="P70" s="215"/>
    </row>
    <row r="71" spans="1:16" ht="36.75" customHeight="1">
      <c r="A71" s="17">
        <v>4</v>
      </c>
      <c r="B71" s="18" t="s">
        <v>335</v>
      </c>
      <c r="C71" s="19">
        <f>IF(ISERROR(VLOOKUP(B71,'KAYIT LİSTESİ'!$B$4:$H$1044,2,0)),"",(VLOOKUP(B71,'KAYIT LİSTESİ'!$B$4:$H$1044,2,0)))</f>
        <v>0</v>
      </c>
      <c r="D71" s="20">
        <f>IF(ISERROR(VLOOKUP(B71,'KAYIT LİSTESİ'!$B$4:$H$1044,4,0)),"",(VLOOKUP(B71,'KAYIT LİSTESİ'!$B$4:$H$1044,4,0)))</f>
        <v>36794</v>
      </c>
      <c r="E71" s="43" t="str">
        <f>IF(ISERROR(VLOOKUP(B71,'KAYIT LİSTESİ'!$B$4:$H$1044,5,0)),"",(VLOOKUP(B71,'KAYIT LİSTESİ'!$B$4:$H$1044,5,0)))</f>
        <v>ŞEVVAL AYAZ (F)</v>
      </c>
      <c r="F71" s="43" t="str">
        <f>IF(ISERROR(VLOOKUP(B71,'KAYIT LİSTESİ'!$B$4:$H$1044,6,0)),"",(VLOOKUP(B71,'KAYIT LİSTESİ'!$B$4:$H$1044,6,0)))</f>
        <v>ÇAĞDAŞKENT İLKÖĞRETİMOKULU</v>
      </c>
      <c r="G71" s="21"/>
      <c r="H71" s="236"/>
      <c r="J71" s="82">
        <v>37</v>
      </c>
      <c r="K71" s="83" t="s">
        <v>509</v>
      </c>
      <c r="L71" s="84" t="str">
        <f>IF(ISERROR(VLOOKUP(K71,'KAYIT LİSTESİ'!$B$4:$H$1044,2,0)),"",(VLOOKUP(K71,'KAYIT LİSTESİ'!$B$4:$H$1044,2,0)))</f>
        <v/>
      </c>
      <c r="M71" s="85" t="str">
        <f>IF(ISERROR(VLOOKUP(K71,'KAYIT LİSTESİ'!$B$4:$H$1044,4,0)),"",(VLOOKUP(K71,'KAYIT LİSTESİ'!$B$4:$H$1044,4,0)))</f>
        <v/>
      </c>
      <c r="N71" s="182" t="str">
        <f>IF(ISERROR(VLOOKUP(K71,'KAYIT LİSTESİ'!$B$4:$H$1044,5,0)),"",(VLOOKUP(K71,'KAYIT LİSTESİ'!$B$4:$H$1044,5,0)))</f>
        <v/>
      </c>
      <c r="O71" s="182" t="str">
        <f>IF(ISERROR(VLOOKUP(K71,'KAYIT LİSTESİ'!$B$4:$H$1044,6,0)),"",(VLOOKUP(K71,'KAYIT LİSTESİ'!$B$4:$H$1044,6,0)))</f>
        <v/>
      </c>
      <c r="P71" s="215"/>
    </row>
    <row r="72" spans="1:16" ht="36.75" customHeight="1">
      <c r="A72" s="17">
        <v>5</v>
      </c>
      <c r="B72" s="18" t="s">
        <v>336</v>
      </c>
      <c r="C72" s="19">
        <f>IF(ISERROR(VLOOKUP(B72,'KAYIT LİSTESİ'!$B$4:$H$1044,2,0)),"",(VLOOKUP(B72,'KAYIT LİSTESİ'!$B$4:$H$1044,2,0)))</f>
        <v>0</v>
      </c>
      <c r="D72" s="20">
        <f>IF(ISERROR(VLOOKUP(B72,'KAYIT LİSTESİ'!$B$4:$H$1044,4,0)),"",(VLOOKUP(B72,'KAYIT LİSTESİ'!$B$4:$H$1044,4,0)))</f>
        <v>36581</v>
      </c>
      <c r="E72" s="43" t="str">
        <f>IF(ISERROR(VLOOKUP(B72,'KAYIT LİSTESİ'!$B$4:$H$1044,5,0)),"",(VLOOKUP(B72,'KAYIT LİSTESİ'!$B$4:$H$1044,5,0)))</f>
        <v>NEFİSE KARATAY (F)</v>
      </c>
      <c r="F72" s="43" t="str">
        <f>IF(ISERROR(VLOOKUP(B72,'KAYIT LİSTESİ'!$B$4:$H$1044,6,0)),"",(VLOOKUP(B72,'KAYIT LİSTESİ'!$B$4:$H$1044,6,0)))</f>
        <v>BATI ANADOLU ÇİMENTO ORTAOKULU</v>
      </c>
      <c r="G72" s="21"/>
      <c r="H72" s="236"/>
      <c r="J72" s="82">
        <v>38</v>
      </c>
      <c r="K72" s="83" t="s">
        <v>510</v>
      </c>
      <c r="L72" s="84" t="str">
        <f>IF(ISERROR(VLOOKUP(K72,'KAYIT LİSTESİ'!$B$4:$H$1044,2,0)),"",(VLOOKUP(K72,'KAYIT LİSTESİ'!$B$4:$H$1044,2,0)))</f>
        <v/>
      </c>
      <c r="M72" s="85" t="str">
        <f>IF(ISERROR(VLOOKUP(K72,'KAYIT LİSTESİ'!$B$4:$H$1044,4,0)),"",(VLOOKUP(K72,'KAYIT LİSTESİ'!$B$4:$H$1044,4,0)))</f>
        <v/>
      </c>
      <c r="N72" s="182" t="str">
        <f>IF(ISERROR(VLOOKUP(K72,'KAYIT LİSTESİ'!$B$4:$H$1044,5,0)),"",(VLOOKUP(K72,'KAYIT LİSTESİ'!$B$4:$H$1044,5,0)))</f>
        <v/>
      </c>
      <c r="O72" s="182" t="str">
        <f>IF(ISERROR(VLOOKUP(K72,'KAYIT LİSTESİ'!$B$4:$H$1044,6,0)),"",(VLOOKUP(K72,'KAYIT LİSTESİ'!$B$4:$H$1044,6,0)))</f>
        <v/>
      </c>
      <c r="P72" s="215"/>
    </row>
    <row r="73" spans="1:16" ht="36.75" customHeight="1">
      <c r="A73" s="17">
        <v>6</v>
      </c>
      <c r="B73" s="18" t="s">
        <v>337</v>
      </c>
      <c r="C73" s="19">
        <f>IF(ISERROR(VLOOKUP(B73,'KAYIT LİSTESİ'!$B$4:$H$1044,2,0)),"",(VLOOKUP(B73,'KAYIT LİSTESİ'!$B$4:$H$1044,2,0)))</f>
        <v>0</v>
      </c>
      <c r="D73" s="20">
        <f>IF(ISERROR(VLOOKUP(B73,'KAYIT LİSTESİ'!$B$4:$H$1044,4,0)),"",(VLOOKUP(B73,'KAYIT LİSTESİ'!$B$4:$H$1044,4,0)))</f>
        <v>36772</v>
      </c>
      <c r="E73" s="43" t="str">
        <f>IF(ISERROR(VLOOKUP(B73,'KAYIT LİSTESİ'!$B$4:$H$1044,5,0)),"",(VLOOKUP(B73,'KAYIT LİSTESİ'!$B$4:$H$1044,5,0)))</f>
        <v>BENSU VAROL (F)</v>
      </c>
      <c r="F73" s="43" t="str">
        <f>IF(ISERROR(VLOOKUP(B73,'KAYIT LİSTESİ'!$B$4:$H$1044,6,0)),"",(VLOOKUP(B73,'KAYIT LİSTESİ'!$B$4:$H$1044,6,0)))</f>
        <v>ÇORLU ORTAOKULU</v>
      </c>
      <c r="G73" s="21"/>
      <c r="H73" s="236"/>
      <c r="J73" s="82">
        <v>39</v>
      </c>
      <c r="K73" s="83" t="s">
        <v>511</v>
      </c>
      <c r="L73" s="84" t="str">
        <f>IF(ISERROR(VLOOKUP(K73,'KAYIT LİSTESİ'!$B$4:$H$1044,2,0)),"",(VLOOKUP(K73,'KAYIT LİSTESİ'!$B$4:$H$1044,2,0)))</f>
        <v/>
      </c>
      <c r="M73" s="85" t="str">
        <f>IF(ISERROR(VLOOKUP(K73,'KAYIT LİSTESİ'!$B$4:$H$1044,4,0)),"",(VLOOKUP(K73,'KAYIT LİSTESİ'!$B$4:$H$1044,4,0)))</f>
        <v/>
      </c>
      <c r="N73" s="182" t="str">
        <f>IF(ISERROR(VLOOKUP(K73,'KAYIT LİSTESİ'!$B$4:$H$1044,5,0)),"",(VLOOKUP(K73,'KAYIT LİSTESİ'!$B$4:$H$1044,5,0)))</f>
        <v/>
      </c>
      <c r="O73" s="182" t="str">
        <f>IF(ISERROR(VLOOKUP(K73,'KAYIT LİSTESİ'!$B$4:$H$1044,6,0)),"",(VLOOKUP(K73,'KAYIT LİSTESİ'!$B$4:$H$1044,6,0)))</f>
        <v/>
      </c>
      <c r="P73" s="215"/>
    </row>
    <row r="74" spans="1:16" ht="36.75" customHeight="1">
      <c r="A74" s="17">
        <v>7</v>
      </c>
      <c r="B74" s="18" t="s">
        <v>338</v>
      </c>
      <c r="C74" s="19">
        <f>IF(ISERROR(VLOOKUP(B74,'KAYIT LİSTESİ'!$B$4:$H$1044,2,0)),"",(VLOOKUP(B74,'KAYIT LİSTESİ'!$B$4:$H$1044,2,0)))</f>
        <v>0</v>
      </c>
      <c r="D74" s="20">
        <f>IF(ISERROR(VLOOKUP(B74,'KAYIT LİSTESİ'!$B$4:$H$1044,4,0)),"",(VLOOKUP(B74,'KAYIT LİSTESİ'!$B$4:$H$1044,4,0)))</f>
        <v>36561</v>
      </c>
      <c r="E74" s="43" t="str">
        <f>IF(ISERROR(VLOOKUP(B74,'KAYIT LİSTESİ'!$B$4:$H$1044,5,0)),"",(VLOOKUP(B74,'KAYIT LİSTESİ'!$B$4:$H$1044,5,0)))</f>
        <v>GAMZE ÇELİK (F)</v>
      </c>
      <c r="F74" s="43" t="str">
        <f>IF(ISERROR(VLOOKUP(B74,'KAYIT LİSTESİ'!$B$4:$H$1044,6,0)),"",(VLOOKUP(B74,'KAYIT LİSTESİ'!$B$4:$H$1044,6,0)))</f>
        <v>50.YIL ORTAOKULU</v>
      </c>
      <c r="G74" s="21"/>
      <c r="H74" s="236"/>
      <c r="J74" s="82">
        <v>40</v>
      </c>
      <c r="K74" s="83" t="s">
        <v>512</v>
      </c>
      <c r="L74" s="84" t="str">
        <f>IF(ISERROR(VLOOKUP(K74,'KAYIT LİSTESİ'!$B$4:$H$1044,2,0)),"",(VLOOKUP(K74,'KAYIT LİSTESİ'!$B$4:$H$1044,2,0)))</f>
        <v/>
      </c>
      <c r="M74" s="85" t="str">
        <f>IF(ISERROR(VLOOKUP(K74,'KAYIT LİSTESİ'!$B$4:$H$1044,4,0)),"",(VLOOKUP(K74,'KAYIT LİSTESİ'!$B$4:$H$1044,4,0)))</f>
        <v/>
      </c>
      <c r="N74" s="182" t="str">
        <f>IF(ISERROR(VLOOKUP(K74,'KAYIT LİSTESİ'!$B$4:$H$1044,5,0)),"",(VLOOKUP(K74,'KAYIT LİSTESİ'!$B$4:$H$1044,5,0)))</f>
        <v/>
      </c>
      <c r="O74" s="182" t="str">
        <f>IF(ISERROR(VLOOKUP(K74,'KAYIT LİSTESİ'!$B$4:$H$1044,6,0)),"",(VLOOKUP(K74,'KAYIT LİSTESİ'!$B$4:$H$1044,6,0)))</f>
        <v/>
      </c>
      <c r="P74" s="215"/>
    </row>
    <row r="75" spans="1:16" ht="36.75" customHeight="1">
      <c r="A75" s="17">
        <v>8</v>
      </c>
      <c r="B75" s="18" t="s">
        <v>339</v>
      </c>
      <c r="C75" s="19" t="str">
        <f>IF(ISERROR(VLOOKUP(B75,'KAYIT LİSTESİ'!$B$4:$H$1044,2,0)),"",(VLOOKUP(B75,'KAYIT LİSTESİ'!$B$4:$H$1044,2,0)))</f>
        <v/>
      </c>
      <c r="D75" s="20" t="str">
        <f>IF(ISERROR(VLOOKUP(B75,'KAYIT LİSTESİ'!$B$4:$H$1044,4,0)),"",(VLOOKUP(B75,'KAYIT LİSTESİ'!$B$4:$H$1044,4,0)))</f>
        <v/>
      </c>
      <c r="E75" s="43" t="str">
        <f>IF(ISERROR(VLOOKUP(B75,'KAYIT LİSTESİ'!$B$4:$H$1044,5,0)),"",(VLOOKUP(B75,'KAYIT LİSTESİ'!$B$4:$H$1044,5,0)))</f>
        <v/>
      </c>
      <c r="F75" s="43" t="str">
        <f>IF(ISERROR(VLOOKUP(B75,'KAYIT LİSTESİ'!$B$4:$H$1044,6,0)),"",(VLOOKUP(B75,'KAYIT LİSTESİ'!$B$4:$H$1044,6,0)))</f>
        <v/>
      </c>
      <c r="G75" s="21"/>
      <c r="H75" s="236"/>
    </row>
    <row r="76" spans="1:16" ht="36.75" customHeight="1">
      <c r="A76" s="601" t="s">
        <v>42</v>
      </c>
      <c r="B76" s="602"/>
      <c r="C76" s="602"/>
      <c r="D76" s="602"/>
      <c r="E76" s="602"/>
      <c r="F76" s="602"/>
      <c r="G76" s="602"/>
      <c r="H76" s="234"/>
    </row>
    <row r="77" spans="1:16" ht="36.75" customHeight="1">
      <c r="A77" s="42" t="s">
        <v>11</v>
      </c>
      <c r="B77" s="39" t="s">
        <v>74</v>
      </c>
      <c r="C77" s="39" t="s">
        <v>73</v>
      </c>
      <c r="D77" s="40" t="s">
        <v>12</v>
      </c>
      <c r="E77" s="41" t="s">
        <v>13</v>
      </c>
      <c r="F77" s="41" t="s">
        <v>177</v>
      </c>
      <c r="G77" s="39" t="s">
        <v>253</v>
      </c>
      <c r="H77" s="235"/>
    </row>
    <row r="78" spans="1:16" ht="36.75" customHeight="1">
      <c r="A78" s="17">
        <v>1</v>
      </c>
      <c r="B78" s="18" t="s">
        <v>340</v>
      </c>
      <c r="C78" s="19" t="str">
        <f>IF(ISERROR(VLOOKUP(B78,'KAYIT LİSTESİ'!$B$4:$H$1044,2,0)),"",(VLOOKUP(B78,'KAYIT LİSTESİ'!$B$4:$H$1044,2,0)))</f>
        <v/>
      </c>
      <c r="D78" s="20" t="str">
        <f>IF(ISERROR(VLOOKUP(B78,'KAYIT LİSTESİ'!$B$4:$H$1044,4,0)),"",(VLOOKUP(B78,'KAYIT LİSTESİ'!$B$4:$H$1044,4,0)))</f>
        <v/>
      </c>
      <c r="E78" s="43" t="str">
        <f>IF(ISERROR(VLOOKUP(B78,'KAYIT LİSTESİ'!$B$4:$H$1044,5,0)),"",(VLOOKUP(B78,'KAYIT LİSTESİ'!$B$4:$H$1044,5,0)))</f>
        <v/>
      </c>
      <c r="F78" s="43" t="str">
        <f>IF(ISERROR(VLOOKUP(B78,'KAYIT LİSTESİ'!$B$4:$H$1044,6,0)),"",(VLOOKUP(B78,'KAYIT LİSTESİ'!$B$4:$H$1044,6,0)))</f>
        <v/>
      </c>
      <c r="G78" s="21"/>
      <c r="H78" s="236"/>
    </row>
    <row r="79" spans="1:16" ht="36.75" customHeight="1">
      <c r="A79" s="17">
        <v>2</v>
      </c>
      <c r="B79" s="18" t="s">
        <v>341</v>
      </c>
      <c r="C79" s="19" t="str">
        <f>IF(ISERROR(VLOOKUP(B79,'KAYIT LİSTESİ'!$B$4:$H$1044,2,0)),"",(VLOOKUP(B79,'KAYIT LİSTESİ'!$B$4:$H$1044,2,0)))</f>
        <v/>
      </c>
      <c r="D79" s="20" t="str">
        <f>IF(ISERROR(VLOOKUP(B79,'KAYIT LİSTESİ'!$B$4:$H$1044,4,0)),"",(VLOOKUP(B79,'KAYIT LİSTESİ'!$B$4:$H$1044,4,0)))</f>
        <v/>
      </c>
      <c r="E79" s="43" t="str">
        <f>IF(ISERROR(VLOOKUP(B79,'KAYIT LİSTESİ'!$B$4:$H$1044,5,0)),"",(VLOOKUP(B79,'KAYIT LİSTESİ'!$B$4:$H$1044,5,0)))</f>
        <v/>
      </c>
      <c r="F79" s="43" t="str">
        <f>IF(ISERROR(VLOOKUP(B79,'KAYIT LİSTESİ'!$B$4:$H$1044,6,0)),"",(VLOOKUP(B79,'KAYIT LİSTESİ'!$B$4:$H$1044,6,0)))</f>
        <v/>
      </c>
      <c r="G79" s="21"/>
      <c r="H79" s="236"/>
    </row>
    <row r="80" spans="1:16" ht="36.75" customHeight="1">
      <c r="A80" s="17">
        <v>3</v>
      </c>
      <c r="B80" s="18" t="s">
        <v>342</v>
      </c>
      <c r="C80" s="19" t="str">
        <f>IF(ISERROR(VLOOKUP(B80,'KAYIT LİSTESİ'!$B$4:$H$1044,2,0)),"",(VLOOKUP(B80,'KAYIT LİSTESİ'!$B$4:$H$1044,2,0)))</f>
        <v/>
      </c>
      <c r="D80" s="20" t="str">
        <f>IF(ISERROR(VLOOKUP(B80,'KAYIT LİSTESİ'!$B$4:$H$1044,4,0)),"",(VLOOKUP(B80,'KAYIT LİSTESİ'!$B$4:$H$1044,4,0)))</f>
        <v/>
      </c>
      <c r="E80" s="43" t="str">
        <f>IF(ISERROR(VLOOKUP(B80,'KAYIT LİSTESİ'!$B$4:$H$1044,5,0)),"",(VLOOKUP(B80,'KAYIT LİSTESİ'!$B$4:$H$1044,5,0)))</f>
        <v/>
      </c>
      <c r="F80" s="43" t="str">
        <f>IF(ISERROR(VLOOKUP(B80,'KAYIT LİSTESİ'!$B$4:$H$1044,6,0)),"",(VLOOKUP(B80,'KAYIT LİSTESİ'!$B$4:$H$1044,6,0)))</f>
        <v/>
      </c>
      <c r="G80" s="21"/>
      <c r="H80" s="236"/>
    </row>
    <row r="81" spans="1:8" ht="36.75" customHeight="1">
      <c r="A81" s="17">
        <v>4</v>
      </c>
      <c r="B81" s="18" t="s">
        <v>343</v>
      </c>
      <c r="C81" s="19" t="str">
        <f>IF(ISERROR(VLOOKUP(B81,'KAYIT LİSTESİ'!$B$4:$H$1044,2,0)),"",(VLOOKUP(B81,'KAYIT LİSTESİ'!$B$4:$H$1044,2,0)))</f>
        <v/>
      </c>
      <c r="D81" s="20" t="str">
        <f>IF(ISERROR(VLOOKUP(B81,'KAYIT LİSTESİ'!$B$4:$H$1044,4,0)),"",(VLOOKUP(B81,'KAYIT LİSTESİ'!$B$4:$H$1044,4,0)))</f>
        <v/>
      </c>
      <c r="E81" s="43" t="str">
        <f>IF(ISERROR(VLOOKUP(B81,'KAYIT LİSTESİ'!$B$4:$H$1044,5,0)),"",(VLOOKUP(B81,'KAYIT LİSTESİ'!$B$4:$H$1044,5,0)))</f>
        <v/>
      </c>
      <c r="F81" s="43" t="str">
        <f>IF(ISERROR(VLOOKUP(B81,'KAYIT LİSTESİ'!$B$4:$H$1044,6,0)),"",(VLOOKUP(B81,'KAYIT LİSTESİ'!$B$4:$H$1044,6,0)))</f>
        <v/>
      </c>
      <c r="G81" s="21"/>
      <c r="H81" s="236"/>
    </row>
    <row r="82" spans="1:8" ht="36.75" customHeight="1">
      <c r="A82" s="17">
        <v>5</v>
      </c>
      <c r="B82" s="18" t="s">
        <v>344</v>
      </c>
      <c r="C82" s="19" t="str">
        <f>IF(ISERROR(VLOOKUP(B82,'KAYIT LİSTESİ'!$B$4:$H$1044,2,0)),"",(VLOOKUP(B82,'KAYIT LİSTESİ'!$B$4:$H$1044,2,0)))</f>
        <v/>
      </c>
      <c r="D82" s="20" t="str">
        <f>IF(ISERROR(VLOOKUP(B82,'KAYIT LİSTESİ'!$B$4:$H$1044,4,0)),"",(VLOOKUP(B82,'KAYIT LİSTESİ'!$B$4:$H$1044,4,0)))</f>
        <v/>
      </c>
      <c r="E82" s="43" t="str">
        <f>IF(ISERROR(VLOOKUP(B82,'KAYIT LİSTESİ'!$B$4:$H$1044,5,0)),"",(VLOOKUP(B82,'KAYIT LİSTESİ'!$B$4:$H$1044,5,0)))</f>
        <v/>
      </c>
      <c r="F82" s="43" t="str">
        <f>IF(ISERROR(VLOOKUP(B82,'KAYIT LİSTESİ'!$B$4:$H$1044,6,0)),"",(VLOOKUP(B82,'KAYIT LİSTESİ'!$B$4:$H$1044,6,0)))</f>
        <v/>
      </c>
      <c r="G82" s="21"/>
      <c r="H82" s="236"/>
    </row>
    <row r="83" spans="1:8" ht="36.75" customHeight="1">
      <c r="A83" s="17">
        <v>6</v>
      </c>
      <c r="B83" s="18" t="s">
        <v>345</v>
      </c>
      <c r="C83" s="19" t="str">
        <f>IF(ISERROR(VLOOKUP(B83,'KAYIT LİSTESİ'!$B$4:$H$1044,2,0)),"",(VLOOKUP(B83,'KAYIT LİSTESİ'!$B$4:$H$1044,2,0)))</f>
        <v/>
      </c>
      <c r="D83" s="20" t="str">
        <f>IF(ISERROR(VLOOKUP(B83,'KAYIT LİSTESİ'!$B$4:$H$1044,4,0)),"",(VLOOKUP(B83,'KAYIT LİSTESİ'!$B$4:$H$1044,4,0)))</f>
        <v/>
      </c>
      <c r="E83" s="43" t="str">
        <f>IF(ISERROR(VLOOKUP(B83,'KAYIT LİSTESİ'!$B$4:$H$1044,5,0)),"",(VLOOKUP(B83,'KAYIT LİSTESİ'!$B$4:$H$1044,5,0)))</f>
        <v/>
      </c>
      <c r="F83" s="43" t="str">
        <f>IF(ISERROR(VLOOKUP(B83,'KAYIT LİSTESİ'!$B$4:$H$1044,6,0)),"",(VLOOKUP(B83,'KAYIT LİSTESİ'!$B$4:$H$1044,6,0)))</f>
        <v/>
      </c>
      <c r="G83" s="21"/>
      <c r="H83" s="236"/>
    </row>
    <row r="84" spans="1:8" ht="36.75" customHeight="1">
      <c r="A84" s="17">
        <v>7</v>
      </c>
      <c r="B84" s="18" t="s">
        <v>346</v>
      </c>
      <c r="C84" s="19" t="str">
        <f>IF(ISERROR(VLOOKUP(B84,'KAYIT LİSTESİ'!$B$4:$H$1044,2,0)),"",(VLOOKUP(B84,'KAYIT LİSTESİ'!$B$4:$H$1044,2,0)))</f>
        <v/>
      </c>
      <c r="D84" s="20" t="str">
        <f>IF(ISERROR(VLOOKUP(B84,'KAYIT LİSTESİ'!$B$4:$H$1044,4,0)),"",(VLOOKUP(B84,'KAYIT LİSTESİ'!$B$4:$H$1044,4,0)))</f>
        <v/>
      </c>
      <c r="E84" s="43" t="str">
        <f>IF(ISERROR(VLOOKUP(B84,'KAYIT LİSTESİ'!$B$4:$H$1044,5,0)),"",(VLOOKUP(B84,'KAYIT LİSTESİ'!$B$4:$H$1044,5,0)))</f>
        <v/>
      </c>
      <c r="F84" s="43" t="str">
        <f>IF(ISERROR(VLOOKUP(B84,'KAYIT LİSTESİ'!$B$4:$H$1044,6,0)),"",(VLOOKUP(B84,'KAYIT LİSTESİ'!$B$4:$H$1044,6,0)))</f>
        <v/>
      </c>
      <c r="G84" s="21"/>
      <c r="H84" s="236"/>
    </row>
    <row r="85" spans="1:8" ht="36.75" customHeight="1">
      <c r="A85" s="17">
        <v>8</v>
      </c>
      <c r="B85" s="18" t="s">
        <v>347</v>
      </c>
      <c r="C85" s="19" t="str">
        <f>IF(ISERROR(VLOOKUP(B85,'KAYIT LİSTESİ'!$B$4:$H$1044,2,0)),"",(VLOOKUP(B85,'KAYIT LİSTESİ'!$B$4:$H$1044,2,0)))</f>
        <v/>
      </c>
      <c r="D85" s="20" t="str">
        <f>IF(ISERROR(VLOOKUP(B85,'KAYIT LİSTESİ'!$B$4:$H$1044,4,0)),"",(VLOOKUP(B85,'KAYIT LİSTESİ'!$B$4:$H$1044,4,0)))</f>
        <v/>
      </c>
      <c r="E85" s="43" t="str">
        <f>IF(ISERROR(VLOOKUP(B85,'KAYIT LİSTESİ'!$B$4:$H$1044,5,0)),"",(VLOOKUP(B85,'KAYIT LİSTESİ'!$B$4:$H$1044,5,0)))</f>
        <v/>
      </c>
      <c r="F85" s="43" t="str">
        <f>IF(ISERROR(VLOOKUP(B85,'KAYIT LİSTESİ'!$B$4:$H$1044,6,0)),"",(VLOOKUP(B85,'KAYIT LİSTESİ'!$B$4:$H$1044,6,0)))</f>
        <v/>
      </c>
      <c r="G85" s="21"/>
      <c r="H85" s="231"/>
    </row>
    <row r="86" spans="1:8" ht="36.75" customHeight="1">
      <c r="A86" s="600" t="s">
        <v>471</v>
      </c>
      <c r="B86" s="600"/>
      <c r="C86" s="600"/>
      <c r="D86" s="600"/>
      <c r="E86" s="600"/>
      <c r="F86" s="600"/>
      <c r="G86" s="600"/>
      <c r="H86" s="231"/>
    </row>
    <row r="87" spans="1:8" ht="36.75" customHeight="1">
      <c r="A87" s="601" t="s">
        <v>15</v>
      </c>
      <c r="B87" s="602"/>
      <c r="C87" s="602"/>
      <c r="D87" s="602"/>
      <c r="E87" s="602"/>
      <c r="F87" s="602"/>
      <c r="G87" s="602"/>
      <c r="H87" s="231"/>
    </row>
    <row r="88" spans="1:8" ht="36.75" customHeight="1">
      <c r="A88" s="42" t="s">
        <v>11</v>
      </c>
      <c r="B88" s="42" t="s">
        <v>74</v>
      </c>
      <c r="C88" s="42" t="s">
        <v>73</v>
      </c>
      <c r="D88" s="110" t="s">
        <v>12</v>
      </c>
      <c r="E88" s="111" t="s">
        <v>13</v>
      </c>
      <c r="F88" s="111" t="s">
        <v>177</v>
      </c>
      <c r="G88" s="174" t="s">
        <v>253</v>
      </c>
      <c r="H88" s="231"/>
    </row>
    <row r="89" spans="1:8" ht="36.75" customHeight="1">
      <c r="A89" s="17">
        <v>1</v>
      </c>
      <c r="B89" s="18" t="s">
        <v>267</v>
      </c>
      <c r="C89" s="19">
        <f>IF(ISERROR(VLOOKUP(B89,'KAYIT LİSTESİ'!$B$4:$H$1044,2,0)),"",(VLOOKUP(B89,'KAYIT LİSTESİ'!$B$4:$H$1044,2,0)))</f>
        <v>0</v>
      </c>
      <c r="D89" s="20">
        <f>IF(ISERROR(VLOOKUP(B89,'KAYIT LİSTESİ'!$B$4:$H$1044,4,0)),"",(VLOOKUP(B89,'KAYIT LİSTESİ'!$B$4:$H$1044,4,0)))</f>
        <v>36535</v>
      </c>
      <c r="E89" s="43" t="str">
        <f>IF(ISERROR(VLOOKUP(B89,'KAYIT LİSTESİ'!$B$4:$H$1044,5,0)),"",(VLOOKUP(B89,'KAYIT LİSTESİ'!$B$4:$H$1044,5,0)))</f>
        <v>MEDİNE SARIYEL</v>
      </c>
      <c r="F89" s="43" t="str">
        <f>IF(ISERROR(VLOOKUP(B89,'KAYIT LİSTESİ'!$B$4:$H$1044,6,0)),"",(VLOOKUP(B89,'KAYIT LİSTESİ'!$B$4:$H$1044,6,0)))</f>
        <v>DİYARBAKIR YAHYA KEMAL BEYATLI İ.O</v>
      </c>
      <c r="G89" s="175"/>
      <c r="H89" s="231"/>
    </row>
    <row r="90" spans="1:8" ht="36.75" customHeight="1">
      <c r="A90" s="17">
        <v>2</v>
      </c>
      <c r="B90" s="18" t="s">
        <v>268</v>
      </c>
      <c r="C90" s="19">
        <f>IF(ISERROR(VLOOKUP(B90,'KAYIT LİSTESİ'!$B$4:$H$1044,2,0)),"",(VLOOKUP(B90,'KAYIT LİSTESİ'!$B$4:$H$1044,2,0)))</f>
        <v>0</v>
      </c>
      <c r="D90" s="20">
        <f>IF(ISERROR(VLOOKUP(B90,'KAYIT LİSTESİ'!$B$4:$H$1044,4,0)),"",(VLOOKUP(B90,'KAYIT LİSTESİ'!$B$4:$H$1044,4,0)))</f>
        <v>37114</v>
      </c>
      <c r="E90" s="43" t="str">
        <f>IF(ISERROR(VLOOKUP(B90,'KAYIT LİSTESİ'!$B$4:$H$1044,5,0)),"",(VLOOKUP(B90,'KAYIT LİSTESİ'!$B$4:$H$1044,5,0)))</f>
        <v>KIZILIRMAK KARDELEN YILDIZ</v>
      </c>
      <c r="F90" s="43" t="str">
        <f>IF(ISERROR(VLOOKUP(B90,'KAYIT LİSTESİ'!$B$4:$H$1044,6,0)),"",(VLOOKUP(B90,'KAYIT LİSTESİ'!$B$4:$H$1044,6,0)))</f>
        <v>ÇANKIRI-İSMET İNÖNÜ O.O.</v>
      </c>
      <c r="G90" s="175"/>
      <c r="H90" s="231"/>
    </row>
    <row r="91" spans="1:8" ht="36.75" customHeight="1">
      <c r="A91" s="17">
        <v>3</v>
      </c>
      <c r="B91" s="18" t="s">
        <v>269</v>
      </c>
      <c r="C91" s="19">
        <f>IF(ISERROR(VLOOKUP(B91,'KAYIT LİSTESİ'!$B$4:$H$1044,2,0)),"",(VLOOKUP(B91,'KAYIT LİSTESİ'!$B$4:$H$1044,2,0)))</f>
        <v>0</v>
      </c>
      <c r="D91" s="20">
        <f>IF(ISERROR(VLOOKUP(B91,'KAYIT LİSTESİ'!$B$4:$H$1044,4,0)),"",(VLOOKUP(B91,'KAYIT LİSTESİ'!$B$4:$H$1044,4,0)))</f>
        <v>36759</v>
      </c>
      <c r="E91" s="43" t="str">
        <f>IF(ISERROR(VLOOKUP(B91,'KAYIT LİSTESİ'!$B$4:$H$1044,5,0)),"",(VLOOKUP(B91,'KAYIT LİSTESİ'!$B$4:$H$1044,5,0)))</f>
        <v>TUĞBA YAĞIŞAN</v>
      </c>
      <c r="F91" s="43" t="str">
        <f>IF(ISERROR(VLOOKUP(B91,'KAYIT LİSTESİ'!$B$4:$H$1044,6,0)),"",(VLOOKUP(B91,'KAYIT LİSTESİ'!$B$4:$H$1044,6,0)))</f>
        <v>İSTANBUL SULTANBEYLİ MEVLANA ORTA OKULU</v>
      </c>
      <c r="G91" s="175"/>
      <c r="H91" s="231"/>
    </row>
    <row r="92" spans="1:8" ht="36.75" customHeight="1">
      <c r="A92" s="17">
        <v>4</v>
      </c>
      <c r="B92" s="18" t="s">
        <v>270</v>
      </c>
      <c r="C92" s="19">
        <f>IF(ISERROR(VLOOKUP(B92,'KAYIT LİSTESİ'!$B$4:$H$1044,2,0)),"",(VLOOKUP(B92,'KAYIT LİSTESİ'!$B$4:$H$1044,2,0)))</f>
        <v>0</v>
      </c>
      <c r="D92" s="20">
        <f>IF(ISERROR(VLOOKUP(B92,'KAYIT LİSTESİ'!$B$4:$H$1044,4,0)),"",(VLOOKUP(B92,'KAYIT LİSTESİ'!$B$4:$H$1044,4,0)))</f>
        <v>36770</v>
      </c>
      <c r="E92" s="43" t="str">
        <f>IF(ISERROR(VLOOKUP(B92,'KAYIT LİSTESİ'!$B$4:$H$1044,5,0)),"",(VLOOKUP(B92,'KAYIT LİSTESİ'!$B$4:$H$1044,5,0)))</f>
        <v>Pınar GÖDEK</v>
      </c>
      <c r="F92" s="43" t="str">
        <f>IF(ISERROR(VLOOKUP(B92,'KAYIT LİSTESİ'!$B$4:$H$1044,6,0)),"",(VLOOKUP(B92,'KAYIT LİSTESİ'!$B$4:$H$1044,6,0)))</f>
        <v>Giresun Eynesil Şht.Şahin Abanoz Orta Okulu</v>
      </c>
      <c r="G92" s="175"/>
      <c r="H92" s="231"/>
    </row>
    <row r="93" spans="1:8" ht="36.75" customHeight="1">
      <c r="A93" s="17">
        <v>5</v>
      </c>
      <c r="B93" s="18" t="s">
        <v>271</v>
      </c>
      <c r="C93" s="19">
        <f>IF(ISERROR(VLOOKUP(B93,'KAYIT LİSTESİ'!$B$4:$H$1044,2,0)),"",(VLOOKUP(B93,'KAYIT LİSTESİ'!$B$4:$H$1044,2,0)))</f>
        <v>0</v>
      </c>
      <c r="D93" s="20">
        <f>IF(ISERROR(VLOOKUP(B93,'KAYIT LİSTESİ'!$B$4:$H$1044,4,0)),"",(VLOOKUP(B93,'KAYIT LİSTESİ'!$B$4:$H$1044,4,0)))</f>
        <v>36924</v>
      </c>
      <c r="E93" s="43" t="str">
        <f>IF(ISERROR(VLOOKUP(B93,'KAYIT LİSTESİ'!$B$4:$H$1044,5,0)),"",(VLOOKUP(B93,'KAYIT LİSTESİ'!$B$4:$H$1044,5,0)))</f>
        <v>SİMGE YILDIZ</v>
      </c>
      <c r="F93" s="43" t="str">
        <f>IF(ISERROR(VLOOKUP(B93,'KAYIT LİSTESİ'!$B$4:$H$1044,6,0)),"",(VLOOKUP(B93,'KAYIT LİSTESİ'!$B$4:$H$1044,6,0)))</f>
        <v>MERSİN- SİLİFKE ATATÜRK ORTA OKULU</v>
      </c>
      <c r="G93" s="175"/>
      <c r="H93" s="231"/>
    </row>
    <row r="94" spans="1:8" ht="36.75" customHeight="1">
      <c r="A94" s="17">
        <v>6</v>
      </c>
      <c r="B94" s="18" t="s">
        <v>272</v>
      </c>
      <c r="C94" s="19">
        <f>IF(ISERROR(VLOOKUP(B94,'KAYIT LİSTESİ'!$B$4:$H$1044,2,0)),"",(VLOOKUP(B94,'KAYIT LİSTESİ'!$B$4:$H$1044,2,0)))</f>
        <v>0</v>
      </c>
      <c r="D94" s="20">
        <f>IF(ISERROR(VLOOKUP(B94,'KAYIT LİSTESİ'!$B$4:$H$1044,4,0)),"",(VLOOKUP(B94,'KAYIT LİSTESİ'!$B$4:$H$1044,4,0)))</f>
        <v>36939</v>
      </c>
      <c r="E94" s="43" t="str">
        <f>IF(ISERROR(VLOOKUP(B94,'KAYIT LİSTESİ'!$B$4:$H$1044,5,0)),"",(VLOOKUP(B94,'KAYIT LİSTESİ'!$B$4:$H$1044,5,0)))</f>
        <v>KARDELEN YILDIZ</v>
      </c>
      <c r="F94" s="43" t="str">
        <f>IF(ISERROR(VLOOKUP(B94,'KAYIT LİSTESİ'!$B$4:$H$1044,6,0)),"",(VLOOKUP(B94,'KAYIT LİSTESİ'!$B$4:$H$1044,6,0)))</f>
        <v>MUĞLA  DALAMAN CUMHURİYET O.O.</v>
      </c>
      <c r="G94" s="175"/>
      <c r="H94" s="231"/>
    </row>
    <row r="95" spans="1:8" ht="36.75" customHeight="1">
      <c r="A95" s="17">
        <v>7</v>
      </c>
      <c r="B95" s="18" t="s">
        <v>273</v>
      </c>
      <c r="C95" s="19">
        <f>IF(ISERROR(VLOOKUP(B95,'KAYIT LİSTESİ'!$B$4:$H$1044,2,0)),"",(VLOOKUP(B95,'KAYIT LİSTESİ'!$B$4:$H$1044,2,0)))</f>
        <v>0</v>
      </c>
      <c r="D95" s="20">
        <f>IF(ISERROR(VLOOKUP(B95,'KAYIT LİSTESİ'!$B$4:$H$1044,4,0)),"",(VLOOKUP(B95,'KAYIT LİSTESİ'!$B$4:$H$1044,4,0)))</f>
        <v>36636</v>
      </c>
      <c r="E95" s="43" t="str">
        <f>IF(ISERROR(VLOOKUP(B95,'KAYIT LİSTESİ'!$B$4:$H$1044,5,0)),"",(VLOOKUP(B95,'KAYIT LİSTESİ'!$B$4:$H$1044,5,0)))</f>
        <v>KADER LALE</v>
      </c>
      <c r="F95" s="43" t="str">
        <f>IF(ISERROR(VLOOKUP(B95,'KAYIT LİSTESİ'!$B$4:$H$1044,6,0)),"",(VLOOKUP(B95,'KAYIT LİSTESİ'!$B$4:$H$1044,6,0)))</f>
        <v>SİVAS-YILDIZELİ ATATÜRK ORTAOKULU</v>
      </c>
      <c r="G95" s="175"/>
      <c r="H95" s="231"/>
    </row>
    <row r="96" spans="1:8" ht="36.75" customHeight="1">
      <c r="A96" s="17">
        <v>8</v>
      </c>
      <c r="B96" s="18" t="s">
        <v>274</v>
      </c>
      <c r="C96" s="19">
        <f>IF(ISERROR(VLOOKUP(B96,'KAYIT LİSTESİ'!$B$4:$H$1044,2,0)),"",(VLOOKUP(B96,'KAYIT LİSTESİ'!$B$4:$H$1044,2,0)))</f>
        <v>0</v>
      </c>
      <c r="D96" s="20" t="str">
        <f>IF(ISERROR(VLOOKUP(B96,'KAYIT LİSTESİ'!$B$4:$H$1044,4,0)),"",(VLOOKUP(B96,'KAYIT LİSTESİ'!$B$4:$H$1044,4,0)))</f>
        <v>21,07,2000</v>
      </c>
      <c r="E96" s="43" t="str">
        <f>IF(ISERROR(VLOOKUP(B96,'KAYIT LİSTESİ'!$B$4:$H$1044,5,0)),"",(VLOOKUP(B96,'KAYIT LİSTESİ'!$B$4:$H$1044,5,0)))</f>
        <v>MELTEM NUR BAL</v>
      </c>
      <c r="F96" s="43" t="str">
        <f>IF(ISERROR(VLOOKUP(B96,'KAYIT LİSTESİ'!$B$4:$H$1044,6,0)),"",(VLOOKUP(B96,'KAYIT LİSTESİ'!$B$4:$H$1044,6,0)))</f>
        <v>ELAZIĞ-MEZRE ORTAOKULU</v>
      </c>
      <c r="G96" s="175"/>
      <c r="H96" s="231"/>
    </row>
    <row r="97" spans="1:8" ht="36.75" customHeight="1">
      <c r="A97" s="17">
        <v>9</v>
      </c>
      <c r="B97" s="18" t="s">
        <v>275</v>
      </c>
      <c r="C97" s="19" t="str">
        <f>IF(ISERROR(VLOOKUP(B97,'KAYIT LİSTESİ'!$B$4:$H$1044,2,0)),"",(VLOOKUP(B97,'KAYIT LİSTESİ'!$B$4:$H$1044,2,0)))</f>
        <v/>
      </c>
      <c r="D97" s="20" t="str">
        <f>IF(ISERROR(VLOOKUP(B97,'KAYIT LİSTESİ'!$B$4:$H$1044,4,0)),"",(VLOOKUP(B97,'KAYIT LİSTESİ'!$B$4:$H$1044,4,0)))</f>
        <v/>
      </c>
      <c r="E97" s="43" t="str">
        <f>IF(ISERROR(VLOOKUP(B97,'KAYIT LİSTESİ'!$B$4:$H$1044,5,0)),"",(VLOOKUP(B97,'KAYIT LİSTESİ'!$B$4:$H$1044,5,0)))</f>
        <v/>
      </c>
      <c r="F97" s="43" t="str">
        <f>IF(ISERROR(VLOOKUP(B97,'KAYIT LİSTESİ'!$B$4:$H$1044,6,0)),"",(VLOOKUP(B97,'KAYIT LİSTESİ'!$B$4:$H$1044,6,0)))</f>
        <v/>
      </c>
      <c r="G97" s="175"/>
      <c r="H97" s="231"/>
    </row>
    <row r="98" spans="1:8" ht="36.75" customHeight="1">
      <c r="A98" s="17">
        <v>10</v>
      </c>
      <c r="B98" s="18" t="s">
        <v>276</v>
      </c>
      <c r="C98" s="19" t="str">
        <f>IF(ISERROR(VLOOKUP(B98,'KAYIT LİSTESİ'!$B$4:$H$1044,2,0)),"",(VLOOKUP(B98,'KAYIT LİSTESİ'!$B$4:$H$1044,2,0)))</f>
        <v/>
      </c>
      <c r="D98" s="20" t="str">
        <f>IF(ISERROR(VLOOKUP(B98,'KAYIT LİSTESİ'!$B$4:$H$1044,4,0)),"",(VLOOKUP(B98,'KAYIT LİSTESİ'!$B$4:$H$1044,4,0)))</f>
        <v/>
      </c>
      <c r="E98" s="43" t="str">
        <f>IF(ISERROR(VLOOKUP(B98,'KAYIT LİSTESİ'!$B$4:$H$1044,5,0)),"",(VLOOKUP(B98,'KAYIT LİSTESİ'!$B$4:$H$1044,5,0)))</f>
        <v/>
      </c>
      <c r="F98" s="43" t="str">
        <f>IF(ISERROR(VLOOKUP(B98,'KAYIT LİSTESİ'!$B$4:$H$1044,6,0)),"",(VLOOKUP(B98,'KAYIT LİSTESİ'!$B$4:$H$1044,6,0)))</f>
        <v/>
      </c>
      <c r="G98" s="175"/>
      <c r="H98" s="231"/>
    </row>
    <row r="99" spans="1:8" ht="36.75" customHeight="1">
      <c r="A99" s="17">
        <v>11</v>
      </c>
      <c r="B99" s="18" t="s">
        <v>277</v>
      </c>
      <c r="C99" s="19" t="str">
        <f>IF(ISERROR(VLOOKUP(B99,'KAYIT LİSTESİ'!$B$4:$H$1044,2,0)),"",(VLOOKUP(B99,'KAYIT LİSTESİ'!$B$4:$H$1044,2,0)))</f>
        <v/>
      </c>
      <c r="D99" s="20" t="str">
        <f>IF(ISERROR(VLOOKUP(B99,'KAYIT LİSTESİ'!$B$4:$H$1044,4,0)),"",(VLOOKUP(B99,'KAYIT LİSTESİ'!$B$4:$H$1044,4,0)))</f>
        <v/>
      </c>
      <c r="E99" s="43" t="str">
        <f>IF(ISERROR(VLOOKUP(B99,'KAYIT LİSTESİ'!$B$4:$H$1044,5,0)),"",(VLOOKUP(B99,'KAYIT LİSTESİ'!$B$4:$H$1044,5,0)))</f>
        <v/>
      </c>
      <c r="F99" s="43" t="str">
        <f>IF(ISERROR(VLOOKUP(B99,'KAYIT LİSTESİ'!$B$4:$H$1044,6,0)),"",(VLOOKUP(B99,'KAYIT LİSTESİ'!$B$4:$H$1044,6,0)))</f>
        <v/>
      </c>
      <c r="G99" s="175"/>
      <c r="H99" s="231"/>
    </row>
    <row r="100" spans="1:8" ht="36.75" customHeight="1">
      <c r="A100" s="17">
        <v>12</v>
      </c>
      <c r="B100" s="18" t="s">
        <v>278</v>
      </c>
      <c r="C100" s="19" t="str">
        <f>IF(ISERROR(VLOOKUP(B100,'KAYIT LİSTESİ'!$B$4:$H$1044,2,0)),"",(VLOOKUP(B100,'KAYIT LİSTESİ'!$B$4:$H$1044,2,0)))</f>
        <v/>
      </c>
      <c r="D100" s="20" t="str">
        <f>IF(ISERROR(VLOOKUP(B100,'KAYIT LİSTESİ'!$B$4:$H$1044,4,0)),"",(VLOOKUP(B100,'KAYIT LİSTESİ'!$B$4:$H$1044,4,0)))</f>
        <v/>
      </c>
      <c r="E100" s="43" t="str">
        <f>IF(ISERROR(VLOOKUP(B100,'KAYIT LİSTESİ'!$B$4:$H$1044,5,0)),"",(VLOOKUP(B100,'KAYIT LİSTESİ'!$B$4:$H$1044,5,0)))</f>
        <v/>
      </c>
      <c r="F100" s="43" t="str">
        <f>IF(ISERROR(VLOOKUP(B100,'KAYIT LİSTESİ'!$B$4:$H$1044,6,0)),"",(VLOOKUP(B100,'KAYIT LİSTESİ'!$B$4:$H$1044,6,0)))</f>
        <v/>
      </c>
      <c r="G100" s="175"/>
      <c r="H100" s="231"/>
    </row>
    <row r="101" spans="1:8" ht="36.75" customHeight="1">
      <c r="A101" s="601" t="s">
        <v>16</v>
      </c>
      <c r="B101" s="602"/>
      <c r="C101" s="602"/>
      <c r="D101" s="602"/>
      <c r="E101" s="602"/>
      <c r="F101" s="602"/>
      <c r="G101" s="602"/>
      <c r="H101" s="231"/>
    </row>
    <row r="102" spans="1:8" ht="36.75" customHeight="1">
      <c r="A102" s="42" t="s">
        <v>11</v>
      </c>
      <c r="B102" s="42" t="s">
        <v>74</v>
      </c>
      <c r="C102" s="42" t="s">
        <v>73</v>
      </c>
      <c r="D102" s="110" t="s">
        <v>12</v>
      </c>
      <c r="E102" s="111" t="s">
        <v>13</v>
      </c>
      <c r="F102" s="111" t="s">
        <v>177</v>
      </c>
      <c r="G102" s="174" t="s">
        <v>253</v>
      </c>
      <c r="H102" s="231"/>
    </row>
    <row r="103" spans="1:8" ht="36.75" customHeight="1">
      <c r="A103" s="17">
        <v>1</v>
      </c>
      <c r="B103" s="18" t="s">
        <v>279</v>
      </c>
      <c r="C103" s="19">
        <f>IF(ISERROR(VLOOKUP(B103,'KAYIT LİSTESİ'!$B$4:$H$1044,2,0)),"",(VLOOKUP(B103,'KAYIT LİSTESİ'!$B$4:$H$1044,2,0)))</f>
        <v>0</v>
      </c>
      <c r="D103" s="20">
        <f>IF(ISERROR(VLOOKUP(B103,'KAYIT LİSTESİ'!$B$4:$H$1044,4,0)),"",(VLOOKUP(B103,'KAYIT LİSTESİ'!$B$4:$H$1044,4,0)))</f>
        <v>36970</v>
      </c>
      <c r="E103" s="43" t="str">
        <f>IF(ISERROR(VLOOKUP(B103,'KAYIT LİSTESİ'!$B$4:$H$1044,5,0)),"",(VLOOKUP(B103,'KAYIT LİSTESİ'!$B$4:$H$1044,5,0)))</f>
        <v>RÜYANUR TOKAÇ</v>
      </c>
      <c r="F103" s="43" t="str">
        <f>IF(ISERROR(VLOOKUP(B103,'KAYIT LİSTESİ'!$B$4:$H$1044,6,0)),"",(VLOOKUP(B103,'KAYIT LİSTESİ'!$B$4:$H$1044,6,0)))</f>
        <v>İSTANBUL-PAŞABAHÇE O.O</v>
      </c>
      <c r="G103" s="175"/>
      <c r="H103" s="231"/>
    </row>
    <row r="104" spans="1:8" ht="36.75" customHeight="1">
      <c r="A104" s="17">
        <v>2</v>
      </c>
      <c r="B104" s="18" t="s">
        <v>280</v>
      </c>
      <c r="C104" s="19">
        <f>IF(ISERROR(VLOOKUP(B104,'KAYIT LİSTESİ'!$B$4:$H$1044,2,0)),"",(VLOOKUP(B104,'KAYIT LİSTESİ'!$B$4:$H$1044,2,0)))</f>
        <v>0</v>
      </c>
      <c r="D104" s="20">
        <f>IF(ISERROR(VLOOKUP(B104,'KAYIT LİSTESİ'!$B$4:$H$1044,4,0)),"",(VLOOKUP(B104,'KAYIT LİSTESİ'!$B$4:$H$1044,4,0)))</f>
        <v>36892</v>
      </c>
      <c r="E104" s="43" t="str">
        <f>IF(ISERROR(VLOOKUP(B104,'KAYIT LİSTESİ'!$B$4:$H$1044,5,0)),"",(VLOOKUP(B104,'KAYIT LİSTESİ'!$B$4:$H$1044,5,0)))</f>
        <v>TUĞBA AKDOĞAN</v>
      </c>
      <c r="F104" s="43" t="str">
        <f>IF(ISERROR(VLOOKUP(B104,'KAYIT LİSTESİ'!$B$4:$H$1044,6,0)),"",(VLOOKUP(B104,'KAYIT LİSTESİ'!$B$4:$H$1044,6,0)))</f>
        <v>ESKİŞEHİR-ŞEHİT ALİ GAFFAR OKKAN ORTAOKULU</v>
      </c>
      <c r="G104" s="175"/>
      <c r="H104" s="231"/>
    </row>
    <row r="105" spans="1:8" ht="36.75" customHeight="1">
      <c r="A105" s="17">
        <v>3</v>
      </c>
      <c r="B105" s="18" t="s">
        <v>281</v>
      </c>
      <c r="C105" s="19">
        <f>IF(ISERROR(VLOOKUP(B105,'KAYIT LİSTESİ'!$B$4:$H$1044,2,0)),"",(VLOOKUP(B105,'KAYIT LİSTESİ'!$B$4:$H$1044,2,0)))</f>
        <v>0</v>
      </c>
      <c r="D105" s="20" t="str">
        <f>IF(ISERROR(VLOOKUP(B105,'KAYIT LİSTESİ'!$B$4:$H$1044,4,0)),"",(VLOOKUP(B105,'KAYIT LİSTESİ'!$B$4:$H$1044,4,0)))</f>
        <v>20,11,2000</v>
      </c>
      <c r="E105" s="43" t="str">
        <f>IF(ISERROR(VLOOKUP(B105,'KAYIT LİSTESİ'!$B$4:$H$1044,5,0)),"",(VLOOKUP(B105,'KAYIT LİSTESİ'!$B$4:$H$1044,5,0)))</f>
        <v>MERVE KAPLAN</v>
      </c>
      <c r="F105" s="43" t="str">
        <f>IF(ISERROR(VLOOKUP(B105,'KAYIT LİSTESİ'!$B$4:$H$1044,6,0)),"",(VLOOKUP(B105,'KAYIT LİSTESİ'!$B$4:$H$1044,6,0)))</f>
        <v>BURSA PANAYIR ORTAOKULU</v>
      </c>
      <c r="G105" s="175"/>
      <c r="H105" s="231"/>
    </row>
    <row r="106" spans="1:8" ht="36.75" customHeight="1">
      <c r="A106" s="17">
        <v>4</v>
      </c>
      <c r="B106" s="18" t="s">
        <v>282</v>
      </c>
      <c r="C106" s="19">
        <f>IF(ISERROR(VLOOKUP(B106,'KAYIT LİSTESİ'!$B$4:$H$1044,2,0)),"",(VLOOKUP(B106,'KAYIT LİSTESİ'!$B$4:$H$1044,2,0)))</f>
        <v>0</v>
      </c>
      <c r="D106" s="20">
        <f>IF(ISERROR(VLOOKUP(B106,'KAYIT LİSTESİ'!$B$4:$H$1044,4,0)),"",(VLOOKUP(B106,'KAYIT LİSTESİ'!$B$4:$H$1044,4,0)))</f>
        <v>36859</v>
      </c>
      <c r="E106" s="43" t="str">
        <f>IF(ISERROR(VLOOKUP(B106,'KAYIT LİSTESİ'!$B$4:$H$1044,5,0)),"",(VLOOKUP(B106,'KAYIT LİSTESİ'!$B$4:$H$1044,5,0)))</f>
        <v>NEZİHAT DOYGUNEL</v>
      </c>
      <c r="F106" s="43" t="str">
        <f>IF(ISERROR(VLOOKUP(B106,'KAYIT LİSTESİ'!$B$4:$H$1044,6,0)),"",(VLOOKUP(B106,'KAYIT LİSTESİ'!$B$4:$H$1044,6,0)))</f>
        <v>KKTC YAKINDOĞU KOLEJİ</v>
      </c>
      <c r="G106" s="175"/>
      <c r="H106" s="231"/>
    </row>
    <row r="107" spans="1:8" ht="36.75" customHeight="1">
      <c r="A107" s="17">
        <v>5</v>
      </c>
      <c r="B107" s="18" t="s">
        <v>283</v>
      </c>
      <c r="C107" s="19">
        <f>IF(ISERROR(VLOOKUP(B107,'KAYIT LİSTESİ'!$B$4:$H$1044,2,0)),"",(VLOOKUP(B107,'KAYIT LİSTESİ'!$B$4:$H$1044,2,0)))</f>
        <v>0</v>
      </c>
      <c r="D107" s="20" t="str">
        <f>IF(ISERROR(VLOOKUP(B107,'KAYIT LİSTESİ'!$B$4:$H$1044,4,0)),"",(VLOOKUP(B107,'KAYIT LİSTESİ'!$B$4:$H$1044,4,0)))</f>
        <v>16,05,2000</v>
      </c>
      <c r="E107" s="43" t="str">
        <f>IF(ISERROR(VLOOKUP(B107,'KAYIT LİSTESİ'!$B$4:$H$1044,5,0)),"",(VLOOKUP(B107,'KAYIT LİSTESİ'!$B$4:$H$1044,5,0)))</f>
        <v>BERİVAN YETGİL</v>
      </c>
      <c r="F107" s="43" t="str">
        <f>IF(ISERROR(VLOOKUP(B107,'KAYIT LİSTESİ'!$B$4:$H$1044,6,0)),"",(VLOOKUP(B107,'KAYIT LİSTESİ'!$B$4:$H$1044,6,0)))</f>
        <v>İZMİR-KARŞIYAKA SELÇUK YAŞAR O.O.</v>
      </c>
      <c r="G107" s="175"/>
      <c r="H107" s="231"/>
    </row>
    <row r="108" spans="1:8" ht="36.75" customHeight="1">
      <c r="A108" s="17">
        <v>6</v>
      </c>
      <c r="B108" s="18" t="s">
        <v>284</v>
      </c>
      <c r="C108" s="19">
        <f>IF(ISERROR(VLOOKUP(B108,'KAYIT LİSTESİ'!$B$4:$H$1044,2,0)),"",(VLOOKUP(B108,'KAYIT LİSTESİ'!$B$4:$H$1044,2,0)))</f>
        <v>0</v>
      </c>
      <c r="D108" s="20">
        <f>IF(ISERROR(VLOOKUP(B108,'KAYIT LİSTESİ'!$B$4:$H$1044,4,0)),"",(VLOOKUP(B108,'KAYIT LİSTESİ'!$B$4:$H$1044,4,0)))</f>
        <v>2000</v>
      </c>
      <c r="E108" s="43" t="str">
        <f>IF(ISERROR(VLOOKUP(B108,'KAYIT LİSTESİ'!$B$4:$H$1044,5,0)),"",(VLOOKUP(B108,'KAYIT LİSTESİ'!$B$4:$H$1044,5,0)))</f>
        <v>ŞEKER EROĞLU</v>
      </c>
      <c r="F108" s="43" t="str">
        <f>IF(ISERROR(VLOOKUP(B108,'KAYIT LİSTESİ'!$B$4:$H$1044,6,0)),"",(VLOOKUP(B108,'KAYIT LİSTESİ'!$B$4:$H$1044,6,0)))</f>
        <v>SAMSUN-CANİK TEVFİK İLERİ(KOCATEPE)O.OKULU</v>
      </c>
      <c r="G108" s="175"/>
      <c r="H108" s="231"/>
    </row>
    <row r="109" spans="1:8" ht="36.75" customHeight="1">
      <c r="A109" s="17">
        <v>7</v>
      </c>
      <c r="B109" s="18" t="s">
        <v>285</v>
      </c>
      <c r="C109" s="19">
        <f>IF(ISERROR(VLOOKUP(B109,'KAYIT LİSTESİ'!$B$4:$H$1044,2,0)),"",(VLOOKUP(B109,'KAYIT LİSTESİ'!$B$4:$H$1044,2,0)))</f>
        <v>0</v>
      </c>
      <c r="D109" s="20" t="str">
        <f>IF(ISERROR(VLOOKUP(B109,'KAYIT LİSTESİ'!$B$4:$H$1044,4,0)),"",(VLOOKUP(B109,'KAYIT LİSTESİ'!$B$4:$H$1044,4,0)))</f>
        <v>07.07.2000-</v>
      </c>
      <c r="E109" s="43" t="str">
        <f>IF(ISERROR(VLOOKUP(B109,'KAYIT LİSTESİ'!$B$4:$H$1044,5,0)),"",(VLOOKUP(B109,'KAYIT LİSTESİ'!$B$4:$H$1044,5,0)))</f>
        <v>RÜMEYSA ÖZTÜRK</v>
      </c>
      <c r="F109" s="43" t="str">
        <f>IF(ISERROR(VLOOKUP(B109,'KAYIT LİSTESİ'!$B$4:$H$1044,6,0)),"",(VLOOKUP(B109,'KAYIT LİSTESİ'!$B$4:$H$1044,6,0)))</f>
        <v>BALIKESİR ERDEK 18 EYLÜL ORTAOKULU</v>
      </c>
      <c r="G109" s="175"/>
      <c r="H109" s="231"/>
    </row>
    <row r="110" spans="1:8" ht="36.75" customHeight="1">
      <c r="A110" s="17">
        <v>8</v>
      </c>
      <c r="B110" s="18" t="s">
        <v>286</v>
      </c>
      <c r="C110" s="19">
        <f>IF(ISERROR(VLOOKUP(B110,'KAYIT LİSTESİ'!$B$4:$H$1044,2,0)),"",(VLOOKUP(B110,'KAYIT LİSTESİ'!$B$4:$H$1044,2,0)))</f>
        <v>0</v>
      </c>
      <c r="D110" s="20">
        <f>IF(ISERROR(VLOOKUP(B110,'KAYIT LİSTESİ'!$B$4:$H$1044,4,0)),"",(VLOOKUP(B110,'KAYIT LİSTESİ'!$B$4:$H$1044,4,0)))</f>
        <v>36723</v>
      </c>
      <c r="E110" s="43" t="str">
        <f>IF(ISERROR(VLOOKUP(B110,'KAYIT LİSTESİ'!$B$4:$H$1044,5,0)),"",(VLOOKUP(B110,'KAYIT LİSTESİ'!$B$4:$H$1044,5,0)))</f>
        <v>DİLARA ÇİFTÇİ</v>
      </c>
      <c r="F110" s="43" t="str">
        <f>IF(ISERROR(VLOOKUP(B110,'KAYIT LİSTESİ'!$B$4:$H$1044,6,0)),"",(VLOOKUP(B110,'KAYIT LİSTESİ'!$B$4:$H$1044,6,0)))</f>
        <v>ADANA DERVİŞLER ORTAOKULU</v>
      </c>
      <c r="G110" s="175"/>
      <c r="H110" s="231"/>
    </row>
    <row r="111" spans="1:8" ht="36.75" customHeight="1">
      <c r="A111" s="17">
        <v>9</v>
      </c>
      <c r="B111" s="18" t="s">
        <v>287</v>
      </c>
      <c r="C111" s="19" t="str">
        <f>IF(ISERROR(VLOOKUP(B111,'KAYIT LİSTESİ'!$B$4:$H$1044,2,0)),"",(VLOOKUP(B111,'KAYIT LİSTESİ'!$B$4:$H$1044,2,0)))</f>
        <v/>
      </c>
      <c r="D111" s="20" t="str">
        <f>IF(ISERROR(VLOOKUP(B111,'KAYIT LİSTESİ'!$B$4:$H$1044,4,0)),"",(VLOOKUP(B111,'KAYIT LİSTESİ'!$B$4:$H$1044,4,0)))</f>
        <v/>
      </c>
      <c r="E111" s="43" t="str">
        <f>IF(ISERROR(VLOOKUP(B111,'KAYIT LİSTESİ'!$B$4:$H$1044,5,0)),"",(VLOOKUP(B111,'KAYIT LİSTESİ'!$B$4:$H$1044,5,0)))</f>
        <v/>
      </c>
      <c r="F111" s="43" t="str">
        <f>IF(ISERROR(VLOOKUP(B111,'KAYIT LİSTESİ'!$B$4:$H$1044,6,0)),"",(VLOOKUP(B111,'KAYIT LİSTESİ'!$B$4:$H$1044,6,0)))</f>
        <v/>
      </c>
      <c r="G111" s="175"/>
      <c r="H111" s="231"/>
    </row>
    <row r="112" spans="1:8" ht="36.75" customHeight="1">
      <c r="A112" s="17">
        <v>10</v>
      </c>
      <c r="B112" s="18" t="s">
        <v>288</v>
      </c>
      <c r="C112" s="19" t="str">
        <f>IF(ISERROR(VLOOKUP(B112,'KAYIT LİSTESİ'!$B$4:$H$1044,2,0)),"",(VLOOKUP(B112,'KAYIT LİSTESİ'!$B$4:$H$1044,2,0)))</f>
        <v/>
      </c>
      <c r="D112" s="20" t="str">
        <f>IF(ISERROR(VLOOKUP(B112,'KAYIT LİSTESİ'!$B$4:$H$1044,4,0)),"",(VLOOKUP(B112,'KAYIT LİSTESİ'!$B$4:$H$1044,4,0)))</f>
        <v/>
      </c>
      <c r="E112" s="43" t="str">
        <f>IF(ISERROR(VLOOKUP(B112,'KAYIT LİSTESİ'!$B$4:$H$1044,5,0)),"",(VLOOKUP(B112,'KAYIT LİSTESİ'!$B$4:$H$1044,5,0)))</f>
        <v/>
      </c>
      <c r="F112" s="43" t="str">
        <f>IF(ISERROR(VLOOKUP(B112,'KAYIT LİSTESİ'!$B$4:$H$1044,6,0)),"",(VLOOKUP(B112,'KAYIT LİSTESİ'!$B$4:$H$1044,6,0)))</f>
        <v/>
      </c>
      <c r="G112" s="175"/>
      <c r="H112" s="231"/>
    </row>
    <row r="113" spans="1:8" ht="36.75" customHeight="1">
      <c r="A113" s="17">
        <v>11</v>
      </c>
      <c r="B113" s="18" t="s">
        <v>289</v>
      </c>
      <c r="C113" s="19" t="str">
        <f>IF(ISERROR(VLOOKUP(B113,'KAYIT LİSTESİ'!$B$4:$H$1044,2,0)),"",(VLOOKUP(B113,'KAYIT LİSTESİ'!$B$4:$H$1044,2,0)))</f>
        <v/>
      </c>
      <c r="D113" s="20" t="str">
        <f>IF(ISERROR(VLOOKUP(B113,'KAYIT LİSTESİ'!$B$4:$H$1044,4,0)),"",(VLOOKUP(B113,'KAYIT LİSTESİ'!$B$4:$H$1044,4,0)))</f>
        <v/>
      </c>
      <c r="E113" s="43" t="str">
        <f>IF(ISERROR(VLOOKUP(B113,'KAYIT LİSTESİ'!$B$4:$H$1044,5,0)),"",(VLOOKUP(B113,'KAYIT LİSTESİ'!$B$4:$H$1044,5,0)))</f>
        <v/>
      </c>
      <c r="F113" s="43" t="str">
        <f>IF(ISERROR(VLOOKUP(B113,'KAYIT LİSTESİ'!$B$4:$H$1044,6,0)),"",(VLOOKUP(B113,'KAYIT LİSTESİ'!$B$4:$H$1044,6,0)))</f>
        <v/>
      </c>
      <c r="G113" s="175"/>
      <c r="H113" s="231"/>
    </row>
    <row r="114" spans="1:8" ht="36.75" customHeight="1">
      <c r="A114" s="17">
        <v>12</v>
      </c>
      <c r="B114" s="18" t="s">
        <v>290</v>
      </c>
      <c r="C114" s="19" t="str">
        <f>IF(ISERROR(VLOOKUP(B114,'KAYIT LİSTESİ'!$B$4:$H$1044,2,0)),"",(VLOOKUP(B114,'KAYIT LİSTESİ'!$B$4:$H$1044,2,0)))</f>
        <v/>
      </c>
      <c r="D114" s="20" t="str">
        <f>IF(ISERROR(VLOOKUP(B114,'KAYIT LİSTESİ'!$B$4:$H$1044,4,0)),"",(VLOOKUP(B114,'KAYIT LİSTESİ'!$B$4:$H$1044,4,0)))</f>
        <v/>
      </c>
      <c r="E114" s="43" t="str">
        <f>IF(ISERROR(VLOOKUP(B114,'KAYIT LİSTESİ'!$B$4:$H$1044,5,0)),"",(VLOOKUP(B114,'KAYIT LİSTESİ'!$B$4:$H$1044,5,0)))</f>
        <v/>
      </c>
      <c r="F114" s="43" t="str">
        <f>IF(ISERROR(VLOOKUP(B114,'KAYIT LİSTESİ'!$B$4:$H$1044,6,0)),"",(VLOOKUP(B114,'KAYIT LİSTESİ'!$B$4:$H$1044,6,0)))</f>
        <v/>
      </c>
      <c r="G114" s="175"/>
      <c r="H114" s="231"/>
    </row>
    <row r="115" spans="1:8" ht="36.75" customHeight="1">
      <c r="A115" s="601" t="s">
        <v>17</v>
      </c>
      <c r="B115" s="602"/>
      <c r="C115" s="602"/>
      <c r="D115" s="602"/>
      <c r="E115" s="602"/>
      <c r="F115" s="602"/>
      <c r="G115" s="602"/>
      <c r="H115" s="231"/>
    </row>
    <row r="116" spans="1:8" ht="36.75" customHeight="1">
      <c r="A116" s="42" t="s">
        <v>11</v>
      </c>
      <c r="B116" s="42" t="s">
        <v>74</v>
      </c>
      <c r="C116" s="42" t="s">
        <v>73</v>
      </c>
      <c r="D116" s="110" t="s">
        <v>12</v>
      </c>
      <c r="E116" s="111" t="s">
        <v>13</v>
      </c>
      <c r="F116" s="111" t="s">
        <v>177</v>
      </c>
      <c r="G116" s="174" t="s">
        <v>253</v>
      </c>
      <c r="H116" s="231"/>
    </row>
    <row r="117" spans="1:8" ht="36.75" customHeight="1">
      <c r="A117" s="17">
        <v>1</v>
      </c>
      <c r="B117" s="18" t="s">
        <v>291</v>
      </c>
      <c r="C117" s="19">
        <f>IF(ISERROR(VLOOKUP(B117,'KAYIT LİSTESİ'!$B$4:$H$1044,2,0)),"",(VLOOKUP(B117,'KAYIT LİSTESİ'!$B$4:$H$1044,2,0)))</f>
        <v>0</v>
      </c>
      <c r="D117" s="20">
        <f>IF(ISERROR(VLOOKUP(B117,'KAYIT LİSTESİ'!$B$4:$H$1044,4,0)),"",(VLOOKUP(B117,'KAYIT LİSTESİ'!$B$4:$H$1044,4,0)))</f>
        <v>36787</v>
      </c>
      <c r="E117" s="43" t="str">
        <f>IF(ISERROR(VLOOKUP(B117,'KAYIT LİSTESİ'!$B$4:$H$1044,5,0)),"",(VLOOKUP(B117,'KAYIT LİSTESİ'!$B$4:$H$1044,5,0)))</f>
        <v>ÖZGE KÖSE (F)</v>
      </c>
      <c r="F117" s="43" t="str">
        <f>IF(ISERROR(VLOOKUP(B117,'KAYIT LİSTESİ'!$B$4:$H$1044,6,0)),"",(VLOOKUP(B117,'KAYIT LİSTESİ'!$B$4:$H$1044,6,0)))</f>
        <v>NAZMİYE DEMİREL ORTAOKULU</v>
      </c>
      <c r="G117" s="175"/>
      <c r="H117" s="231"/>
    </row>
    <row r="118" spans="1:8" ht="36.75" customHeight="1">
      <c r="A118" s="17">
        <v>2</v>
      </c>
      <c r="B118" s="18" t="s">
        <v>292</v>
      </c>
      <c r="C118" s="19">
        <f>IF(ISERROR(VLOOKUP(B118,'KAYIT LİSTESİ'!$B$4:$H$1044,2,0)),"",(VLOOKUP(B118,'KAYIT LİSTESİ'!$B$4:$H$1044,2,0)))</f>
        <v>0</v>
      </c>
      <c r="D118" s="20" t="str">
        <f>IF(ISERROR(VLOOKUP(B118,'KAYIT LİSTESİ'!$B$4:$H$1044,4,0)),"",(VLOOKUP(B118,'KAYIT LİSTESİ'!$B$4:$H$1044,4,0)))</f>
        <v>29,06.2000</v>
      </c>
      <c r="E118" s="43" t="str">
        <f>IF(ISERROR(VLOOKUP(B118,'KAYIT LİSTESİ'!$B$4:$H$1044,5,0)),"",(VLOOKUP(B118,'KAYIT LİSTESİ'!$B$4:$H$1044,5,0)))</f>
        <v>SEMANUR BOZKIR (F)</v>
      </c>
      <c r="F118" s="43" t="str">
        <f>IF(ISERROR(VLOOKUP(B118,'KAYIT LİSTESİ'!$B$4:$H$1044,6,0)),"",(VLOOKUP(B118,'KAYIT LİSTESİ'!$B$4:$H$1044,6,0)))</f>
        <v>MEHMET AKİF ERSOY ORTAOKULU</v>
      </c>
      <c r="G118" s="175"/>
      <c r="H118" s="231"/>
    </row>
    <row r="119" spans="1:8" ht="36.75" customHeight="1">
      <c r="A119" s="17">
        <v>3</v>
      </c>
      <c r="B119" s="18" t="s">
        <v>293</v>
      </c>
      <c r="C119" s="19">
        <f>IF(ISERROR(VLOOKUP(B119,'KAYIT LİSTESİ'!$B$4:$H$1044,2,0)),"",(VLOOKUP(B119,'KAYIT LİSTESİ'!$B$4:$H$1044,2,0)))</f>
        <v>0</v>
      </c>
      <c r="D119" s="20" t="str">
        <f>IF(ISERROR(VLOOKUP(B119,'KAYIT LİSTESİ'!$B$4:$H$1044,4,0)),"",(VLOOKUP(B119,'KAYIT LİSTESİ'!$B$4:$H$1044,4,0)))</f>
        <v>21\01\2001</v>
      </c>
      <c r="E119" s="43" t="str">
        <f>IF(ISERROR(VLOOKUP(B119,'KAYIT LİSTESİ'!$B$4:$H$1044,5,0)),"",(VLOOKUP(B119,'KAYIT LİSTESİ'!$B$4:$H$1044,5,0)))</f>
        <v>SEVİLAY ÜNALER (F)</v>
      </c>
      <c r="F119" s="43" t="str">
        <f>IF(ISERROR(VLOOKUP(B119,'KAYIT LİSTESİ'!$B$4:$H$1044,6,0)),"",(VLOOKUP(B119,'KAYIT LİSTESİ'!$B$4:$H$1044,6,0)))</f>
        <v>EREĞLİ TOROS ORTAOKULU</v>
      </c>
      <c r="G119" s="175"/>
      <c r="H119" s="231"/>
    </row>
    <row r="120" spans="1:8" ht="36.75" customHeight="1">
      <c r="A120" s="17">
        <v>4</v>
      </c>
      <c r="B120" s="18" t="s">
        <v>294</v>
      </c>
      <c r="C120" s="19">
        <f>IF(ISERROR(VLOOKUP(B120,'KAYIT LİSTESİ'!$B$4:$H$1044,2,0)),"",(VLOOKUP(B120,'KAYIT LİSTESİ'!$B$4:$H$1044,2,0)))</f>
        <v>0</v>
      </c>
      <c r="D120" s="20">
        <f>IF(ISERROR(VLOOKUP(B120,'KAYIT LİSTESİ'!$B$4:$H$1044,4,0)),"",(VLOOKUP(B120,'KAYIT LİSTESİ'!$B$4:$H$1044,4,0)))</f>
        <v>36526</v>
      </c>
      <c r="E120" s="43" t="str">
        <f>IF(ISERROR(VLOOKUP(B120,'KAYIT LİSTESİ'!$B$4:$H$1044,5,0)),"",(VLOOKUP(B120,'KAYIT LİSTESİ'!$B$4:$H$1044,5,0)))</f>
        <v>MERYEM ÖZÇELİK (F)</v>
      </c>
      <c r="F120" s="43" t="str">
        <f>IF(ISERROR(VLOOKUP(B120,'KAYIT LİSTESİ'!$B$4:$H$1044,6,0)),"",(VLOOKUP(B120,'KAYIT LİSTESİ'!$B$4:$H$1044,6,0)))</f>
        <v>YAHYA KEMALBEYATLI ORTAOKULU</v>
      </c>
      <c r="G120" s="175"/>
      <c r="H120" s="231"/>
    </row>
    <row r="121" spans="1:8" ht="36.75" customHeight="1">
      <c r="A121" s="17">
        <v>5</v>
      </c>
      <c r="B121" s="18" t="s">
        <v>295</v>
      </c>
      <c r="C121" s="19">
        <f>IF(ISERROR(VLOOKUP(B121,'KAYIT LİSTESİ'!$B$4:$H$1044,2,0)),"",(VLOOKUP(B121,'KAYIT LİSTESİ'!$B$4:$H$1044,2,0)))</f>
        <v>0</v>
      </c>
      <c r="D121" s="20">
        <f>IF(ISERROR(VLOOKUP(B121,'KAYIT LİSTESİ'!$B$4:$H$1044,4,0)),"",(VLOOKUP(B121,'KAYIT LİSTESİ'!$B$4:$H$1044,4,0)))</f>
        <v>36681</v>
      </c>
      <c r="E121" s="43" t="str">
        <f>IF(ISERROR(VLOOKUP(B121,'KAYIT LİSTESİ'!$B$4:$H$1044,5,0)),"",(VLOOKUP(B121,'KAYIT LİSTESİ'!$B$4:$H$1044,5,0)))</f>
        <v>MEDİNE ÖKTE (F)</v>
      </c>
      <c r="F121" s="43" t="str">
        <f>IF(ISERROR(VLOOKUP(B121,'KAYIT LİSTESİ'!$B$4:$H$1044,6,0)),"",(VLOOKUP(B121,'KAYIT LİSTESİ'!$B$4:$H$1044,6,0)))</f>
        <v>MUSTAFA VEDAT MUTLU ORTAOKULU</v>
      </c>
      <c r="G121" s="175"/>
      <c r="H121" s="231"/>
    </row>
    <row r="122" spans="1:8" ht="36.75" customHeight="1">
      <c r="A122" s="17">
        <v>6</v>
      </c>
      <c r="B122" s="18" t="s">
        <v>296</v>
      </c>
      <c r="C122" s="19">
        <f>IF(ISERROR(VLOOKUP(B122,'KAYIT LİSTESİ'!$B$4:$H$1044,2,0)),"",(VLOOKUP(B122,'KAYIT LİSTESİ'!$B$4:$H$1044,2,0)))</f>
        <v>0</v>
      </c>
      <c r="D122" s="20">
        <f>IF(ISERROR(VLOOKUP(B122,'KAYIT LİSTESİ'!$B$4:$H$1044,4,0)),"",(VLOOKUP(B122,'KAYIT LİSTESİ'!$B$4:$H$1044,4,0)))</f>
        <v>36526</v>
      </c>
      <c r="E122" s="43" t="str">
        <f>IF(ISERROR(VLOOKUP(B122,'KAYIT LİSTESİ'!$B$4:$H$1044,5,0)),"",(VLOOKUP(B122,'KAYIT LİSTESİ'!$B$4:$H$1044,5,0)))</f>
        <v>YILDIZ BARAN (F)</v>
      </c>
      <c r="F122" s="43" t="str">
        <f>IF(ISERROR(VLOOKUP(B122,'KAYIT LİSTESİ'!$B$4:$H$1044,6,0)),"",(VLOOKUP(B122,'KAYIT LİSTESİ'!$B$4:$H$1044,6,0)))</f>
        <v>HASAN KATIKÇI ORTAOKULU</v>
      </c>
      <c r="G122" s="175"/>
      <c r="H122" s="231"/>
    </row>
    <row r="123" spans="1:8" ht="36.75" customHeight="1">
      <c r="A123" s="17">
        <v>7</v>
      </c>
      <c r="B123" s="18" t="s">
        <v>297</v>
      </c>
      <c r="C123" s="19">
        <f>IF(ISERROR(VLOOKUP(B123,'KAYIT LİSTESİ'!$B$4:$H$1044,2,0)),"",(VLOOKUP(B123,'KAYIT LİSTESİ'!$B$4:$H$1044,2,0)))</f>
        <v>0</v>
      </c>
      <c r="D123" s="20">
        <f>IF(ISERROR(VLOOKUP(B123,'KAYIT LİSTESİ'!$B$4:$H$1044,4,0)),"",(VLOOKUP(B123,'KAYIT LİSTESİ'!$B$4:$H$1044,4,0)))</f>
        <v>36951</v>
      </c>
      <c r="E123" s="43" t="str">
        <f>IF(ISERROR(VLOOKUP(B123,'KAYIT LİSTESİ'!$B$4:$H$1044,5,0)),"",(VLOOKUP(B123,'KAYIT LİSTESİ'!$B$4:$H$1044,5,0)))</f>
        <v>EMİNE TÜFEKÇİ (F)</v>
      </c>
      <c r="F123" s="43" t="str">
        <f>IF(ISERROR(VLOOKUP(B123,'KAYIT LİSTESİ'!$B$4:$H$1044,6,0)),"",(VLOOKUP(B123,'KAYIT LİSTESİ'!$B$4:$H$1044,6,0)))</f>
        <v>DR.SADIK AHMET ORTAOKULU</v>
      </c>
      <c r="G123" s="175"/>
      <c r="H123" s="231"/>
    </row>
    <row r="124" spans="1:8" ht="36.75" customHeight="1">
      <c r="A124" s="17">
        <v>8</v>
      </c>
      <c r="B124" s="18" t="s">
        <v>298</v>
      </c>
      <c r="C124" s="19">
        <f>IF(ISERROR(VLOOKUP(B124,'KAYIT LİSTESİ'!$B$4:$H$1044,2,0)),"",(VLOOKUP(B124,'KAYIT LİSTESİ'!$B$4:$H$1044,2,0)))</f>
        <v>0</v>
      </c>
      <c r="D124" s="20">
        <f>IF(ISERROR(VLOOKUP(B124,'KAYIT LİSTESİ'!$B$4:$H$1044,4,0)),"",(VLOOKUP(B124,'KAYIT LİSTESİ'!$B$4:$H$1044,4,0)))</f>
        <v>37103</v>
      </c>
      <c r="E124" s="43" t="str">
        <f>IF(ISERROR(VLOOKUP(B124,'KAYIT LİSTESİ'!$B$4:$H$1044,5,0)),"",(VLOOKUP(B124,'KAYIT LİSTESİ'!$B$4:$H$1044,5,0)))</f>
        <v>İNCİ KALKAN (F)</v>
      </c>
      <c r="F124" s="43" t="str">
        <f>IF(ISERROR(VLOOKUP(B124,'KAYIT LİSTESİ'!$B$4:$H$1044,6,0)),"",(VLOOKUP(B124,'KAYIT LİSTESİ'!$B$4:$H$1044,6,0)))</f>
        <v>MUSTAFA YAZICI ORTAOKULU</v>
      </c>
      <c r="G124" s="175"/>
      <c r="H124" s="231"/>
    </row>
    <row r="125" spans="1:8" ht="36.75" customHeight="1">
      <c r="A125" s="17">
        <v>9</v>
      </c>
      <c r="B125" s="18" t="s">
        <v>299</v>
      </c>
      <c r="C125" s="19" t="str">
        <f>IF(ISERROR(VLOOKUP(B125,'KAYIT LİSTESİ'!$B$4:$H$1044,2,0)),"",(VLOOKUP(B125,'KAYIT LİSTESİ'!$B$4:$H$1044,2,0)))</f>
        <v/>
      </c>
      <c r="D125" s="20" t="str">
        <f>IF(ISERROR(VLOOKUP(B125,'KAYIT LİSTESİ'!$B$4:$H$1044,4,0)),"",(VLOOKUP(B125,'KAYIT LİSTESİ'!$B$4:$H$1044,4,0)))</f>
        <v/>
      </c>
      <c r="E125" s="43" t="str">
        <f>IF(ISERROR(VLOOKUP(B125,'KAYIT LİSTESİ'!$B$4:$H$1044,5,0)),"",(VLOOKUP(B125,'KAYIT LİSTESİ'!$B$4:$H$1044,5,0)))</f>
        <v/>
      </c>
      <c r="F125" s="43" t="str">
        <f>IF(ISERROR(VLOOKUP(B125,'KAYIT LİSTESİ'!$B$4:$H$1044,6,0)),"",(VLOOKUP(B125,'KAYIT LİSTESİ'!$B$4:$H$1044,6,0)))</f>
        <v/>
      </c>
      <c r="G125" s="175"/>
      <c r="H125" s="231"/>
    </row>
    <row r="126" spans="1:8" ht="36.75" customHeight="1">
      <c r="A126" s="17">
        <v>10</v>
      </c>
      <c r="B126" s="18" t="s">
        <v>300</v>
      </c>
      <c r="C126" s="19" t="str">
        <f>IF(ISERROR(VLOOKUP(B126,'KAYIT LİSTESİ'!$B$4:$H$1044,2,0)),"",(VLOOKUP(B126,'KAYIT LİSTESİ'!$B$4:$H$1044,2,0)))</f>
        <v/>
      </c>
      <c r="D126" s="20" t="str">
        <f>IF(ISERROR(VLOOKUP(B126,'KAYIT LİSTESİ'!$B$4:$H$1044,4,0)),"",(VLOOKUP(B126,'KAYIT LİSTESİ'!$B$4:$H$1044,4,0)))</f>
        <v/>
      </c>
      <c r="E126" s="43" t="str">
        <f>IF(ISERROR(VLOOKUP(B126,'KAYIT LİSTESİ'!$B$4:$H$1044,5,0)),"",(VLOOKUP(B126,'KAYIT LİSTESİ'!$B$4:$H$1044,5,0)))</f>
        <v/>
      </c>
      <c r="F126" s="43" t="str">
        <f>IF(ISERROR(VLOOKUP(B126,'KAYIT LİSTESİ'!$B$4:$H$1044,6,0)),"",(VLOOKUP(B126,'KAYIT LİSTESİ'!$B$4:$H$1044,6,0)))</f>
        <v/>
      </c>
      <c r="G126" s="175"/>
      <c r="H126" s="231"/>
    </row>
    <row r="127" spans="1:8" ht="36.75" customHeight="1">
      <c r="A127" s="17">
        <v>11</v>
      </c>
      <c r="B127" s="18" t="s">
        <v>301</v>
      </c>
      <c r="C127" s="19" t="str">
        <f>IF(ISERROR(VLOOKUP(B127,'KAYIT LİSTESİ'!$B$4:$H$1044,2,0)),"",(VLOOKUP(B127,'KAYIT LİSTESİ'!$B$4:$H$1044,2,0)))</f>
        <v/>
      </c>
      <c r="D127" s="20" t="str">
        <f>IF(ISERROR(VLOOKUP(B127,'KAYIT LİSTESİ'!$B$4:$H$1044,4,0)),"",(VLOOKUP(B127,'KAYIT LİSTESİ'!$B$4:$H$1044,4,0)))</f>
        <v/>
      </c>
      <c r="E127" s="43" t="str">
        <f>IF(ISERROR(VLOOKUP(B127,'KAYIT LİSTESİ'!$B$4:$H$1044,5,0)),"",(VLOOKUP(B127,'KAYIT LİSTESİ'!$B$4:$H$1044,5,0)))</f>
        <v/>
      </c>
      <c r="F127" s="43" t="str">
        <f>IF(ISERROR(VLOOKUP(B127,'KAYIT LİSTESİ'!$B$4:$H$1044,6,0)),"",(VLOOKUP(B127,'KAYIT LİSTESİ'!$B$4:$H$1044,6,0)))</f>
        <v/>
      </c>
      <c r="G127" s="175"/>
      <c r="H127" s="231"/>
    </row>
    <row r="128" spans="1:8" ht="36.75" customHeight="1">
      <c r="A128" s="17">
        <v>12</v>
      </c>
      <c r="B128" s="18" t="s">
        <v>302</v>
      </c>
      <c r="C128" s="19" t="str">
        <f>IF(ISERROR(VLOOKUP(B128,'KAYIT LİSTESİ'!$B$4:$H$1044,2,0)),"",(VLOOKUP(B128,'KAYIT LİSTESİ'!$B$4:$H$1044,2,0)))</f>
        <v/>
      </c>
      <c r="D128" s="20" t="str">
        <f>IF(ISERROR(VLOOKUP(B128,'KAYIT LİSTESİ'!$B$4:$H$1044,4,0)),"",(VLOOKUP(B128,'KAYIT LİSTESİ'!$B$4:$H$1044,4,0)))</f>
        <v/>
      </c>
      <c r="E128" s="43" t="str">
        <f>IF(ISERROR(VLOOKUP(B128,'KAYIT LİSTESİ'!$B$4:$H$1044,5,0)),"",(VLOOKUP(B128,'KAYIT LİSTESİ'!$B$4:$H$1044,5,0)))</f>
        <v/>
      </c>
      <c r="F128" s="43" t="str">
        <f>IF(ISERROR(VLOOKUP(B128,'KAYIT LİSTESİ'!$B$4:$H$1044,6,0)),"",(VLOOKUP(B128,'KAYIT LİSTESİ'!$B$4:$H$1044,6,0)))</f>
        <v/>
      </c>
      <c r="G128" s="175"/>
      <c r="H128" s="231"/>
    </row>
    <row r="129" spans="1:8" ht="36.75" customHeight="1">
      <c r="A129" s="601" t="s">
        <v>42</v>
      </c>
      <c r="B129" s="602"/>
      <c r="C129" s="602"/>
      <c r="D129" s="602"/>
      <c r="E129" s="602"/>
      <c r="F129" s="602"/>
      <c r="G129" s="602"/>
      <c r="H129" s="231"/>
    </row>
    <row r="130" spans="1:8" ht="36.75" customHeight="1">
      <c r="A130" s="42" t="s">
        <v>11</v>
      </c>
      <c r="B130" s="42" t="s">
        <v>74</v>
      </c>
      <c r="C130" s="42" t="s">
        <v>73</v>
      </c>
      <c r="D130" s="110" t="s">
        <v>12</v>
      </c>
      <c r="E130" s="111" t="s">
        <v>13</v>
      </c>
      <c r="F130" s="111" t="s">
        <v>177</v>
      </c>
      <c r="G130" s="174" t="s">
        <v>253</v>
      </c>
      <c r="H130" s="231"/>
    </row>
    <row r="131" spans="1:8" ht="36.75" customHeight="1">
      <c r="A131" s="17">
        <v>1</v>
      </c>
      <c r="B131" s="18" t="s">
        <v>303</v>
      </c>
      <c r="C131" s="19" t="str">
        <f>IF(ISERROR(VLOOKUP(B131,'KAYIT LİSTESİ'!$B$4:$H$1044,2,0)),"",(VLOOKUP(B131,'KAYIT LİSTESİ'!$B$4:$H$1044,2,0)))</f>
        <v/>
      </c>
      <c r="D131" s="20" t="str">
        <f>IF(ISERROR(VLOOKUP(B131,'KAYIT LİSTESİ'!$B$4:$H$1044,4,0)),"",(VLOOKUP(B131,'KAYIT LİSTESİ'!$B$4:$H$1044,4,0)))</f>
        <v/>
      </c>
      <c r="E131" s="43" t="str">
        <f>IF(ISERROR(VLOOKUP(B131,'KAYIT LİSTESİ'!$B$4:$H$1044,5,0)),"",(VLOOKUP(B131,'KAYIT LİSTESİ'!$B$4:$H$1044,5,0)))</f>
        <v/>
      </c>
      <c r="F131" s="43" t="str">
        <f>IF(ISERROR(VLOOKUP(B131,'KAYIT LİSTESİ'!$B$4:$H$1044,6,0)),"",(VLOOKUP(B131,'KAYIT LİSTESİ'!$B$4:$H$1044,6,0)))</f>
        <v/>
      </c>
      <c r="G131" s="175"/>
      <c r="H131" s="231"/>
    </row>
    <row r="132" spans="1:8" ht="36.75" customHeight="1">
      <c r="A132" s="17">
        <v>2</v>
      </c>
      <c r="B132" s="18" t="s">
        <v>304</v>
      </c>
      <c r="C132" s="19" t="str">
        <f>IF(ISERROR(VLOOKUP(B132,'KAYIT LİSTESİ'!$B$4:$H$1044,2,0)),"",(VLOOKUP(B132,'KAYIT LİSTESİ'!$B$4:$H$1044,2,0)))</f>
        <v/>
      </c>
      <c r="D132" s="20" t="str">
        <f>IF(ISERROR(VLOOKUP(B132,'KAYIT LİSTESİ'!$B$4:$H$1044,4,0)),"",(VLOOKUP(B132,'KAYIT LİSTESİ'!$B$4:$H$1044,4,0)))</f>
        <v/>
      </c>
      <c r="E132" s="43" t="str">
        <f>IF(ISERROR(VLOOKUP(B132,'KAYIT LİSTESİ'!$B$4:$H$1044,5,0)),"",(VLOOKUP(B132,'KAYIT LİSTESİ'!$B$4:$H$1044,5,0)))</f>
        <v/>
      </c>
      <c r="F132" s="43" t="str">
        <f>IF(ISERROR(VLOOKUP(B132,'KAYIT LİSTESİ'!$B$4:$H$1044,6,0)),"",(VLOOKUP(B132,'KAYIT LİSTESİ'!$B$4:$H$1044,6,0)))</f>
        <v/>
      </c>
      <c r="G132" s="175"/>
      <c r="H132" s="231"/>
    </row>
    <row r="133" spans="1:8" ht="36.75" customHeight="1">
      <c r="A133" s="17">
        <v>3</v>
      </c>
      <c r="B133" s="18" t="s">
        <v>305</v>
      </c>
      <c r="C133" s="19" t="str">
        <f>IF(ISERROR(VLOOKUP(B133,'KAYIT LİSTESİ'!$B$4:$H$1044,2,0)),"",(VLOOKUP(B133,'KAYIT LİSTESİ'!$B$4:$H$1044,2,0)))</f>
        <v/>
      </c>
      <c r="D133" s="20" t="str">
        <f>IF(ISERROR(VLOOKUP(B133,'KAYIT LİSTESİ'!$B$4:$H$1044,4,0)),"",(VLOOKUP(B133,'KAYIT LİSTESİ'!$B$4:$H$1044,4,0)))</f>
        <v/>
      </c>
      <c r="E133" s="43" t="str">
        <f>IF(ISERROR(VLOOKUP(B133,'KAYIT LİSTESİ'!$B$4:$H$1044,5,0)),"",(VLOOKUP(B133,'KAYIT LİSTESİ'!$B$4:$H$1044,5,0)))</f>
        <v/>
      </c>
      <c r="F133" s="43" t="str">
        <f>IF(ISERROR(VLOOKUP(B133,'KAYIT LİSTESİ'!$B$4:$H$1044,6,0)),"",(VLOOKUP(B133,'KAYIT LİSTESİ'!$B$4:$H$1044,6,0)))</f>
        <v/>
      </c>
      <c r="G133" s="175"/>
      <c r="H133" s="231"/>
    </row>
    <row r="134" spans="1:8" ht="36.75" customHeight="1">
      <c r="A134" s="17">
        <v>4</v>
      </c>
      <c r="B134" s="18" t="s">
        <v>306</v>
      </c>
      <c r="C134" s="19" t="str">
        <f>IF(ISERROR(VLOOKUP(B134,'KAYIT LİSTESİ'!$B$4:$H$1044,2,0)),"",(VLOOKUP(B134,'KAYIT LİSTESİ'!$B$4:$H$1044,2,0)))</f>
        <v/>
      </c>
      <c r="D134" s="20" t="str">
        <f>IF(ISERROR(VLOOKUP(B134,'KAYIT LİSTESİ'!$B$4:$H$1044,4,0)),"",(VLOOKUP(B134,'KAYIT LİSTESİ'!$B$4:$H$1044,4,0)))</f>
        <v/>
      </c>
      <c r="E134" s="43" t="str">
        <f>IF(ISERROR(VLOOKUP(B134,'KAYIT LİSTESİ'!$B$4:$H$1044,5,0)),"",(VLOOKUP(B134,'KAYIT LİSTESİ'!$B$4:$H$1044,5,0)))</f>
        <v/>
      </c>
      <c r="F134" s="43" t="str">
        <f>IF(ISERROR(VLOOKUP(B134,'KAYIT LİSTESİ'!$B$4:$H$1044,6,0)),"",(VLOOKUP(B134,'KAYIT LİSTESİ'!$B$4:$H$1044,6,0)))</f>
        <v/>
      </c>
      <c r="G134" s="175"/>
      <c r="H134" s="231"/>
    </row>
    <row r="135" spans="1:8" ht="36.75" customHeight="1">
      <c r="A135" s="17">
        <v>5</v>
      </c>
      <c r="B135" s="18" t="s">
        <v>307</v>
      </c>
      <c r="C135" s="19" t="str">
        <f>IF(ISERROR(VLOOKUP(B135,'KAYIT LİSTESİ'!$B$4:$H$1044,2,0)),"",(VLOOKUP(B135,'KAYIT LİSTESİ'!$B$4:$H$1044,2,0)))</f>
        <v/>
      </c>
      <c r="D135" s="20" t="str">
        <f>IF(ISERROR(VLOOKUP(B135,'KAYIT LİSTESİ'!$B$4:$H$1044,4,0)),"",(VLOOKUP(B135,'KAYIT LİSTESİ'!$B$4:$H$1044,4,0)))</f>
        <v/>
      </c>
      <c r="E135" s="43" t="str">
        <f>IF(ISERROR(VLOOKUP(B135,'KAYIT LİSTESİ'!$B$4:$H$1044,5,0)),"",(VLOOKUP(B135,'KAYIT LİSTESİ'!$B$4:$H$1044,5,0)))</f>
        <v/>
      </c>
      <c r="F135" s="43" t="str">
        <f>IF(ISERROR(VLOOKUP(B135,'KAYIT LİSTESİ'!$B$4:$H$1044,6,0)),"",(VLOOKUP(B135,'KAYIT LİSTESİ'!$B$4:$H$1044,6,0)))</f>
        <v/>
      </c>
      <c r="G135" s="175"/>
      <c r="H135" s="231"/>
    </row>
    <row r="136" spans="1:8" ht="36.75" customHeight="1">
      <c r="A136" s="17">
        <v>6</v>
      </c>
      <c r="B136" s="18" t="s">
        <v>308</v>
      </c>
      <c r="C136" s="19" t="str">
        <f>IF(ISERROR(VLOOKUP(B136,'KAYIT LİSTESİ'!$B$4:$H$1044,2,0)),"",(VLOOKUP(B136,'KAYIT LİSTESİ'!$B$4:$H$1044,2,0)))</f>
        <v/>
      </c>
      <c r="D136" s="20" t="str">
        <f>IF(ISERROR(VLOOKUP(B136,'KAYIT LİSTESİ'!$B$4:$H$1044,4,0)),"",(VLOOKUP(B136,'KAYIT LİSTESİ'!$B$4:$H$1044,4,0)))</f>
        <v/>
      </c>
      <c r="E136" s="43" t="str">
        <f>IF(ISERROR(VLOOKUP(B136,'KAYIT LİSTESİ'!$B$4:$H$1044,5,0)),"",(VLOOKUP(B136,'KAYIT LİSTESİ'!$B$4:$H$1044,5,0)))</f>
        <v/>
      </c>
      <c r="F136" s="43" t="str">
        <f>IF(ISERROR(VLOOKUP(B136,'KAYIT LİSTESİ'!$B$4:$H$1044,6,0)),"",(VLOOKUP(B136,'KAYIT LİSTESİ'!$B$4:$H$1044,6,0)))</f>
        <v/>
      </c>
      <c r="G136" s="175"/>
      <c r="H136" s="231"/>
    </row>
    <row r="137" spans="1:8" ht="36.75" customHeight="1">
      <c r="A137" s="17">
        <v>7</v>
      </c>
      <c r="B137" s="18" t="s">
        <v>309</v>
      </c>
      <c r="C137" s="19" t="str">
        <f>IF(ISERROR(VLOOKUP(B137,'KAYIT LİSTESİ'!$B$4:$H$1044,2,0)),"",(VLOOKUP(B137,'KAYIT LİSTESİ'!$B$4:$H$1044,2,0)))</f>
        <v/>
      </c>
      <c r="D137" s="20" t="str">
        <f>IF(ISERROR(VLOOKUP(B137,'KAYIT LİSTESİ'!$B$4:$H$1044,4,0)),"",(VLOOKUP(B137,'KAYIT LİSTESİ'!$B$4:$H$1044,4,0)))</f>
        <v/>
      </c>
      <c r="E137" s="43" t="str">
        <f>IF(ISERROR(VLOOKUP(B137,'KAYIT LİSTESİ'!$B$4:$H$1044,5,0)),"",(VLOOKUP(B137,'KAYIT LİSTESİ'!$B$4:$H$1044,5,0)))</f>
        <v/>
      </c>
      <c r="F137" s="43" t="str">
        <f>IF(ISERROR(VLOOKUP(B137,'KAYIT LİSTESİ'!$B$4:$H$1044,6,0)),"",(VLOOKUP(B137,'KAYIT LİSTESİ'!$B$4:$H$1044,6,0)))</f>
        <v/>
      </c>
      <c r="G137" s="175"/>
      <c r="H137" s="231"/>
    </row>
    <row r="138" spans="1:8" ht="36.75" customHeight="1">
      <c r="A138" s="17">
        <v>8</v>
      </c>
      <c r="B138" s="18" t="s">
        <v>310</v>
      </c>
      <c r="C138" s="19" t="str">
        <f>IF(ISERROR(VLOOKUP(B138,'KAYIT LİSTESİ'!$B$4:$H$1044,2,0)),"",(VLOOKUP(B138,'KAYIT LİSTESİ'!$B$4:$H$1044,2,0)))</f>
        <v/>
      </c>
      <c r="D138" s="20" t="str">
        <f>IF(ISERROR(VLOOKUP(B138,'KAYIT LİSTESİ'!$B$4:$H$1044,4,0)),"",(VLOOKUP(B138,'KAYIT LİSTESİ'!$B$4:$H$1044,4,0)))</f>
        <v/>
      </c>
      <c r="E138" s="43" t="str">
        <f>IF(ISERROR(VLOOKUP(B138,'KAYIT LİSTESİ'!$B$4:$H$1044,5,0)),"",(VLOOKUP(B138,'KAYIT LİSTESİ'!$B$4:$H$1044,5,0)))</f>
        <v/>
      </c>
      <c r="F138" s="43" t="str">
        <f>IF(ISERROR(VLOOKUP(B138,'KAYIT LİSTESİ'!$B$4:$H$1044,6,0)),"",(VLOOKUP(B138,'KAYIT LİSTESİ'!$B$4:$H$1044,6,0)))</f>
        <v/>
      </c>
      <c r="G138" s="175"/>
      <c r="H138" s="231"/>
    </row>
    <row r="139" spans="1:8" ht="36.75" customHeight="1">
      <c r="A139" s="17">
        <v>9</v>
      </c>
      <c r="B139" s="18" t="s">
        <v>311</v>
      </c>
      <c r="C139" s="19" t="str">
        <f>IF(ISERROR(VLOOKUP(B139,'KAYIT LİSTESİ'!$B$4:$H$1044,2,0)),"",(VLOOKUP(B139,'KAYIT LİSTESİ'!$B$4:$H$1044,2,0)))</f>
        <v/>
      </c>
      <c r="D139" s="20" t="str">
        <f>IF(ISERROR(VLOOKUP(B139,'KAYIT LİSTESİ'!$B$4:$H$1044,4,0)),"",(VLOOKUP(B139,'KAYIT LİSTESİ'!$B$4:$H$1044,4,0)))</f>
        <v/>
      </c>
      <c r="E139" s="43" t="str">
        <f>IF(ISERROR(VLOOKUP(B139,'KAYIT LİSTESİ'!$B$4:$H$1044,5,0)),"",(VLOOKUP(B139,'KAYIT LİSTESİ'!$B$4:$H$1044,5,0)))</f>
        <v/>
      </c>
      <c r="F139" s="43" t="str">
        <f>IF(ISERROR(VLOOKUP(B139,'KAYIT LİSTESİ'!$B$4:$H$1044,6,0)),"",(VLOOKUP(B139,'KAYIT LİSTESİ'!$B$4:$H$1044,6,0)))</f>
        <v/>
      </c>
      <c r="G139" s="175"/>
      <c r="H139" s="231"/>
    </row>
    <row r="140" spans="1:8" ht="36.75" customHeight="1">
      <c r="A140" s="17">
        <v>10</v>
      </c>
      <c r="B140" s="18" t="s">
        <v>312</v>
      </c>
      <c r="C140" s="19" t="str">
        <f>IF(ISERROR(VLOOKUP(B140,'KAYIT LİSTESİ'!$B$4:$H$1044,2,0)),"",(VLOOKUP(B140,'KAYIT LİSTESİ'!$B$4:$H$1044,2,0)))</f>
        <v/>
      </c>
      <c r="D140" s="20" t="str">
        <f>IF(ISERROR(VLOOKUP(B140,'KAYIT LİSTESİ'!$B$4:$H$1044,4,0)),"",(VLOOKUP(B140,'KAYIT LİSTESİ'!$B$4:$H$1044,4,0)))</f>
        <v/>
      </c>
      <c r="E140" s="43" t="str">
        <f>IF(ISERROR(VLOOKUP(B140,'KAYIT LİSTESİ'!$B$4:$H$1044,5,0)),"",(VLOOKUP(B140,'KAYIT LİSTESİ'!$B$4:$H$1044,5,0)))</f>
        <v/>
      </c>
      <c r="F140" s="43" t="str">
        <f>IF(ISERROR(VLOOKUP(B140,'KAYIT LİSTESİ'!$B$4:$H$1044,6,0)),"",(VLOOKUP(B140,'KAYIT LİSTESİ'!$B$4:$H$1044,6,0)))</f>
        <v/>
      </c>
      <c r="G140" s="175"/>
      <c r="H140" s="231"/>
    </row>
    <row r="141" spans="1:8" ht="36.75" customHeight="1">
      <c r="A141" s="17">
        <v>11</v>
      </c>
      <c r="B141" s="18" t="s">
        <v>313</v>
      </c>
      <c r="C141" s="19" t="str">
        <f>IF(ISERROR(VLOOKUP(B141,'KAYIT LİSTESİ'!$B$4:$H$1044,2,0)),"",(VLOOKUP(B141,'KAYIT LİSTESİ'!$B$4:$H$1044,2,0)))</f>
        <v/>
      </c>
      <c r="D141" s="20" t="str">
        <f>IF(ISERROR(VLOOKUP(B141,'KAYIT LİSTESİ'!$B$4:$H$1044,4,0)),"",(VLOOKUP(B141,'KAYIT LİSTESİ'!$B$4:$H$1044,4,0)))</f>
        <v/>
      </c>
      <c r="E141" s="43" t="str">
        <f>IF(ISERROR(VLOOKUP(B141,'KAYIT LİSTESİ'!$B$4:$H$1044,5,0)),"",(VLOOKUP(B141,'KAYIT LİSTESİ'!$B$4:$H$1044,5,0)))</f>
        <v/>
      </c>
      <c r="F141" s="43" t="str">
        <f>IF(ISERROR(VLOOKUP(B141,'KAYIT LİSTESİ'!$B$4:$H$1044,6,0)),"",(VLOOKUP(B141,'KAYIT LİSTESİ'!$B$4:$H$1044,6,0)))</f>
        <v/>
      </c>
      <c r="G141" s="175"/>
      <c r="H141" s="231"/>
    </row>
    <row r="142" spans="1:8" ht="36.75" customHeight="1">
      <c r="A142" s="17">
        <v>12</v>
      </c>
      <c r="B142" s="18" t="s">
        <v>314</v>
      </c>
      <c r="C142" s="19" t="str">
        <f>IF(ISERROR(VLOOKUP(B142,'KAYIT LİSTESİ'!$B$4:$H$1044,2,0)),"",(VLOOKUP(B142,'KAYIT LİSTESİ'!$B$4:$H$1044,2,0)))</f>
        <v/>
      </c>
      <c r="D142" s="20" t="str">
        <f>IF(ISERROR(VLOOKUP(B142,'KAYIT LİSTESİ'!$B$4:$H$1044,4,0)),"",(VLOOKUP(B142,'KAYIT LİSTESİ'!$B$4:$H$1044,4,0)))</f>
        <v/>
      </c>
      <c r="E142" s="43" t="str">
        <f>IF(ISERROR(VLOOKUP(B142,'KAYIT LİSTESİ'!$B$4:$H$1044,5,0)),"",(VLOOKUP(B142,'KAYIT LİSTESİ'!$B$4:$H$1044,5,0)))</f>
        <v/>
      </c>
      <c r="F142" s="43" t="str">
        <f>IF(ISERROR(VLOOKUP(B142,'KAYIT LİSTESİ'!$B$4:$H$1044,6,0)),"",(VLOOKUP(B142,'KAYIT LİSTESİ'!$B$4:$H$1044,6,0)))</f>
        <v/>
      </c>
      <c r="G142" s="175"/>
      <c r="H142" s="231"/>
    </row>
    <row r="65512" spans="1:9">
      <c r="A65512" t="s">
        <v>547</v>
      </c>
      <c r="B65512" t="s">
        <v>547</v>
      </c>
      <c r="C65512" t="s">
        <v>547</v>
      </c>
      <c r="D65512" t="s">
        <v>547</v>
      </c>
      <c r="E65512" t="s">
        <v>547</v>
      </c>
      <c r="F65512" t="s">
        <v>547</v>
      </c>
      <c r="G65512" t="s">
        <v>547</v>
      </c>
      <c r="H65512" t="s">
        <v>547</v>
      </c>
      <c r="I65512" t="s">
        <v>547</v>
      </c>
    </row>
    <row r="65513" spans="1:9">
      <c r="A65513" t="s">
        <v>547</v>
      </c>
      <c r="B65513" t="s">
        <v>547</v>
      </c>
      <c r="C65513" t="s">
        <v>547</v>
      </c>
      <c r="D65513" t="s">
        <v>547</v>
      </c>
      <c r="E65513" t="s">
        <v>547</v>
      </c>
      <c r="F65513" t="s">
        <v>547</v>
      </c>
      <c r="G65513" t="s">
        <v>547</v>
      </c>
      <c r="H65513" t="s">
        <v>547</v>
      </c>
      <c r="I65513" t="s">
        <v>547</v>
      </c>
    </row>
    <row r="65514" spans="1:9">
      <c r="A65514" t="s">
        <v>547</v>
      </c>
      <c r="B65514" t="s">
        <v>547</v>
      </c>
      <c r="C65514" t="s">
        <v>547</v>
      </c>
      <c r="D65514" t="s">
        <v>547</v>
      </c>
      <c r="E65514" t="s">
        <v>547</v>
      </c>
      <c r="F65514" t="s">
        <v>547</v>
      </c>
      <c r="G65514" t="s">
        <v>547</v>
      </c>
      <c r="H65514" t="s">
        <v>547</v>
      </c>
      <c r="I65514" t="s">
        <v>547</v>
      </c>
    </row>
    <row r="65515" spans="1:9">
      <c r="A65515" t="s">
        <v>547</v>
      </c>
      <c r="B65515" t="s">
        <v>547</v>
      </c>
      <c r="C65515" t="s">
        <v>547</v>
      </c>
      <c r="D65515" t="s">
        <v>547</v>
      </c>
      <c r="E65515" t="s">
        <v>547</v>
      </c>
      <c r="F65515" t="s">
        <v>547</v>
      </c>
      <c r="G65515" t="s">
        <v>547</v>
      </c>
      <c r="H65515" t="s">
        <v>547</v>
      </c>
      <c r="I65515" t="s">
        <v>547</v>
      </c>
    </row>
    <row r="65516" spans="1:9">
      <c r="A65516" t="s">
        <v>547</v>
      </c>
      <c r="B65516" t="s">
        <v>547</v>
      </c>
      <c r="C65516" t="s">
        <v>547</v>
      </c>
      <c r="D65516" t="s">
        <v>547</v>
      </c>
      <c r="E65516" t="s">
        <v>547</v>
      </c>
      <c r="F65516" t="s">
        <v>547</v>
      </c>
      <c r="G65516" t="s">
        <v>547</v>
      </c>
      <c r="H65516" t="s">
        <v>547</v>
      </c>
      <c r="I65516" t="s">
        <v>547</v>
      </c>
    </row>
    <row r="65517" spans="1:9">
      <c r="A65517" t="s">
        <v>547</v>
      </c>
      <c r="B65517" t="s">
        <v>547</v>
      </c>
      <c r="C65517" t="s">
        <v>547</v>
      </c>
      <c r="D65517" t="s">
        <v>547</v>
      </c>
      <c r="E65517" t="s">
        <v>547</v>
      </c>
      <c r="F65517" t="s">
        <v>547</v>
      </c>
      <c r="G65517" t="s">
        <v>547</v>
      </c>
      <c r="H65517" t="s">
        <v>547</v>
      </c>
      <c r="I65517" t="s">
        <v>547</v>
      </c>
    </row>
    <row r="65518" spans="1:9">
      <c r="A65518" t="s">
        <v>547</v>
      </c>
      <c r="B65518" t="s">
        <v>547</v>
      </c>
      <c r="C65518" t="s">
        <v>547</v>
      </c>
      <c r="D65518" t="s">
        <v>547</v>
      </c>
      <c r="E65518" t="s">
        <v>547</v>
      </c>
      <c r="F65518" t="s">
        <v>547</v>
      </c>
      <c r="G65518" t="s">
        <v>547</v>
      </c>
      <c r="H65518" t="s">
        <v>547</v>
      </c>
      <c r="I65518" t="s">
        <v>547</v>
      </c>
    </row>
    <row r="65519" spans="1:9">
      <c r="A65519" t="s">
        <v>547</v>
      </c>
      <c r="B65519" t="s">
        <v>547</v>
      </c>
      <c r="C65519" t="s">
        <v>547</v>
      </c>
      <c r="D65519" t="s">
        <v>547</v>
      </c>
      <c r="E65519" t="s">
        <v>547</v>
      </c>
      <c r="F65519" t="s">
        <v>547</v>
      </c>
      <c r="G65519" t="s">
        <v>547</v>
      </c>
      <c r="H65519" t="s">
        <v>547</v>
      </c>
      <c r="I65519" t="s">
        <v>547</v>
      </c>
    </row>
    <row r="65520" spans="1:9">
      <c r="A65520" t="s">
        <v>547</v>
      </c>
      <c r="B65520" t="s">
        <v>547</v>
      </c>
      <c r="C65520" t="s">
        <v>547</v>
      </c>
      <c r="D65520" t="s">
        <v>547</v>
      </c>
      <c r="E65520" t="s">
        <v>547</v>
      </c>
      <c r="F65520" t="s">
        <v>547</v>
      </c>
      <c r="G65520" t="s">
        <v>547</v>
      </c>
      <c r="H65520" t="s">
        <v>547</v>
      </c>
      <c r="I65520" t="s">
        <v>547</v>
      </c>
    </row>
    <row r="65521" spans="1:9">
      <c r="A65521" t="s">
        <v>547</v>
      </c>
      <c r="B65521" t="s">
        <v>547</v>
      </c>
      <c r="C65521" t="s">
        <v>547</v>
      </c>
      <c r="D65521" t="s">
        <v>547</v>
      </c>
      <c r="E65521" t="s">
        <v>547</v>
      </c>
      <c r="F65521" t="s">
        <v>547</v>
      </c>
      <c r="G65521" t="s">
        <v>547</v>
      </c>
      <c r="H65521" t="s">
        <v>547</v>
      </c>
      <c r="I65521" t="s">
        <v>547</v>
      </c>
    </row>
    <row r="65522" spans="1:9">
      <c r="A65522" t="s">
        <v>547</v>
      </c>
      <c r="B65522" t="s">
        <v>547</v>
      </c>
      <c r="C65522" t="s">
        <v>547</v>
      </c>
      <c r="D65522" t="s">
        <v>547</v>
      </c>
      <c r="E65522" t="s">
        <v>547</v>
      </c>
      <c r="F65522" t="s">
        <v>547</v>
      </c>
      <c r="G65522" t="s">
        <v>547</v>
      </c>
      <c r="H65522" t="s">
        <v>547</v>
      </c>
      <c r="I65522" t="s">
        <v>547</v>
      </c>
    </row>
    <row r="65523" spans="1:9">
      <c r="A65523" t="s">
        <v>547</v>
      </c>
      <c r="B65523" t="s">
        <v>547</v>
      </c>
      <c r="C65523" t="s">
        <v>547</v>
      </c>
      <c r="D65523" t="s">
        <v>547</v>
      </c>
      <c r="E65523" t="s">
        <v>547</v>
      </c>
      <c r="F65523" t="s">
        <v>547</v>
      </c>
      <c r="G65523" t="s">
        <v>547</v>
      </c>
      <c r="H65523" t="s">
        <v>547</v>
      </c>
      <c r="I65523" t="s">
        <v>547</v>
      </c>
    </row>
    <row r="65524" spans="1:9">
      <c r="A65524" t="s">
        <v>547</v>
      </c>
      <c r="B65524" t="s">
        <v>547</v>
      </c>
      <c r="C65524" t="s">
        <v>547</v>
      </c>
      <c r="D65524" t="s">
        <v>547</v>
      </c>
      <c r="E65524" t="s">
        <v>547</v>
      </c>
      <c r="F65524" t="s">
        <v>547</v>
      </c>
      <c r="G65524" t="s">
        <v>547</v>
      </c>
      <c r="H65524" t="s">
        <v>547</v>
      </c>
      <c r="I65524" t="s">
        <v>547</v>
      </c>
    </row>
    <row r="65525" spans="1:9">
      <c r="A65525" t="s">
        <v>547</v>
      </c>
      <c r="B65525" t="s">
        <v>547</v>
      </c>
      <c r="C65525" t="s">
        <v>547</v>
      </c>
      <c r="D65525" t="s">
        <v>547</v>
      </c>
      <c r="E65525" t="s">
        <v>547</v>
      </c>
      <c r="F65525" t="s">
        <v>547</v>
      </c>
      <c r="G65525" t="s">
        <v>547</v>
      </c>
      <c r="H65525" t="s">
        <v>547</v>
      </c>
      <c r="I65525" t="s">
        <v>547</v>
      </c>
    </row>
    <row r="65526" spans="1:9">
      <c r="A65526" t="s">
        <v>547</v>
      </c>
      <c r="B65526" t="s">
        <v>547</v>
      </c>
      <c r="C65526" t="s">
        <v>547</v>
      </c>
      <c r="D65526" t="s">
        <v>547</v>
      </c>
      <c r="E65526" t="s">
        <v>547</v>
      </c>
      <c r="F65526" t="s">
        <v>547</v>
      </c>
      <c r="G65526" t="s">
        <v>547</v>
      </c>
      <c r="H65526" t="s">
        <v>547</v>
      </c>
      <c r="I65526" t="s">
        <v>547</v>
      </c>
    </row>
    <row r="65527" spans="1:9">
      <c r="A65527" t="s">
        <v>547</v>
      </c>
      <c r="B65527" t="s">
        <v>547</v>
      </c>
      <c r="C65527" t="s">
        <v>547</v>
      </c>
      <c r="D65527" t="s">
        <v>547</v>
      </c>
      <c r="E65527" t="s">
        <v>547</v>
      </c>
      <c r="F65527" t="s">
        <v>547</v>
      </c>
      <c r="G65527" t="s">
        <v>547</v>
      </c>
      <c r="H65527" t="s">
        <v>547</v>
      </c>
      <c r="I65527" t="s">
        <v>547</v>
      </c>
    </row>
    <row r="65528" spans="1:9">
      <c r="A65528" t="s">
        <v>547</v>
      </c>
      <c r="B65528" t="s">
        <v>547</v>
      </c>
      <c r="C65528" t="s">
        <v>547</v>
      </c>
      <c r="D65528" t="s">
        <v>547</v>
      </c>
      <c r="E65528" t="s">
        <v>547</v>
      </c>
      <c r="F65528" t="s">
        <v>547</v>
      </c>
      <c r="G65528" t="s">
        <v>547</v>
      </c>
      <c r="H65528" t="s">
        <v>547</v>
      </c>
      <c r="I65528" t="s">
        <v>547</v>
      </c>
    </row>
    <row r="65529" spans="1:9">
      <c r="A65529" t="s">
        <v>547</v>
      </c>
      <c r="B65529" t="s">
        <v>547</v>
      </c>
      <c r="C65529" t="s">
        <v>547</v>
      </c>
      <c r="D65529" t="s">
        <v>547</v>
      </c>
      <c r="E65529" t="s">
        <v>547</v>
      </c>
      <c r="F65529" t="s">
        <v>547</v>
      </c>
      <c r="G65529" t="s">
        <v>547</v>
      </c>
      <c r="H65529" t="s">
        <v>547</v>
      </c>
      <c r="I65529" t="s">
        <v>547</v>
      </c>
    </row>
    <row r="65530" spans="1:9">
      <c r="A65530" t="s">
        <v>547</v>
      </c>
      <c r="B65530" t="s">
        <v>547</v>
      </c>
      <c r="C65530" t="s">
        <v>547</v>
      </c>
      <c r="D65530" t="s">
        <v>547</v>
      </c>
      <c r="E65530" t="s">
        <v>547</v>
      </c>
      <c r="F65530" t="s">
        <v>547</v>
      </c>
      <c r="G65530" t="s">
        <v>547</v>
      </c>
      <c r="H65530" t="s">
        <v>547</v>
      </c>
      <c r="I65530" t="s">
        <v>547</v>
      </c>
    </row>
    <row r="65531" spans="1:9">
      <c r="A65531" t="s">
        <v>547</v>
      </c>
      <c r="B65531" t="s">
        <v>547</v>
      </c>
      <c r="C65531" t="s">
        <v>547</v>
      </c>
      <c r="D65531" t="s">
        <v>547</v>
      </c>
      <c r="E65531" t="s">
        <v>547</v>
      </c>
      <c r="F65531" t="s">
        <v>547</v>
      </c>
      <c r="G65531" t="s">
        <v>547</v>
      </c>
      <c r="H65531" t="s">
        <v>547</v>
      </c>
      <c r="I65531" t="s">
        <v>547</v>
      </c>
    </row>
    <row r="65532" spans="1:9">
      <c r="A65532" t="s">
        <v>547</v>
      </c>
      <c r="B65532" t="s">
        <v>547</v>
      </c>
      <c r="C65532" t="s">
        <v>547</v>
      </c>
      <c r="D65532" t="s">
        <v>547</v>
      </c>
      <c r="E65532" t="s">
        <v>547</v>
      </c>
      <c r="F65532" t="s">
        <v>547</v>
      </c>
      <c r="G65532" t="s">
        <v>547</v>
      </c>
      <c r="H65532" t="s">
        <v>547</v>
      </c>
      <c r="I65532" t="s">
        <v>547</v>
      </c>
    </row>
    <row r="65533" spans="1:9">
      <c r="A65533" t="s">
        <v>547</v>
      </c>
      <c r="B65533" t="s">
        <v>547</v>
      </c>
      <c r="C65533" t="s">
        <v>547</v>
      </c>
      <c r="D65533" t="s">
        <v>547</v>
      </c>
      <c r="E65533" t="s">
        <v>547</v>
      </c>
      <c r="F65533" t="s">
        <v>547</v>
      </c>
      <c r="G65533" t="s">
        <v>547</v>
      </c>
      <c r="H65533" t="s">
        <v>547</v>
      </c>
      <c r="I65533" t="s">
        <v>547</v>
      </c>
    </row>
    <row r="65534" spans="1:9">
      <c r="A65534" t="s">
        <v>547</v>
      </c>
      <c r="B65534" t="s">
        <v>547</v>
      </c>
      <c r="C65534" t="s">
        <v>547</v>
      </c>
      <c r="D65534" t="s">
        <v>547</v>
      </c>
      <c r="E65534" t="s">
        <v>547</v>
      </c>
      <c r="F65534" t="s">
        <v>547</v>
      </c>
      <c r="G65534" t="s">
        <v>547</v>
      </c>
      <c r="H65534" t="s">
        <v>547</v>
      </c>
      <c r="I65534" t="s">
        <v>547</v>
      </c>
    </row>
    <row r="65535" spans="1:9">
      <c r="A65535" t="s">
        <v>547</v>
      </c>
      <c r="B65535" t="s">
        <v>547</v>
      </c>
      <c r="C65535" t="s">
        <v>547</v>
      </c>
      <c r="D65535" t="s">
        <v>547</v>
      </c>
      <c r="E65535" t="s">
        <v>547</v>
      </c>
      <c r="F65535" t="s">
        <v>547</v>
      </c>
      <c r="G65535" t="s">
        <v>547</v>
      </c>
      <c r="H65535" t="s">
        <v>547</v>
      </c>
      <c r="I65535" t="s">
        <v>547</v>
      </c>
    </row>
    <row r="65536" spans="1:9">
      <c r="A65536" t="s">
        <v>547</v>
      </c>
      <c r="B65536" t="s">
        <v>547</v>
      </c>
      <c r="C65536" t="s">
        <v>547</v>
      </c>
      <c r="D65536" t="s">
        <v>547</v>
      </c>
      <c r="E65536" t="s">
        <v>547</v>
      </c>
      <c r="F65536" t="s">
        <v>547</v>
      </c>
      <c r="G65536" t="s">
        <v>547</v>
      </c>
      <c r="H65536" t="s">
        <v>547</v>
      </c>
      <c r="I65536" t="s">
        <v>547</v>
      </c>
    </row>
  </sheetData>
  <mergeCells count="35">
    <mergeCell ref="J32:P32"/>
    <mergeCell ref="J33:J34"/>
    <mergeCell ref="K33:K34"/>
    <mergeCell ref="L33:L34"/>
    <mergeCell ref="M33:M34"/>
    <mergeCell ref="N33:N34"/>
    <mergeCell ref="O33:O34"/>
    <mergeCell ref="P33:P34"/>
    <mergeCell ref="A1:P1"/>
    <mergeCell ref="A2:P2"/>
    <mergeCell ref="A3:P3"/>
    <mergeCell ref="J4:P4"/>
    <mergeCell ref="M5:M6"/>
    <mergeCell ref="N5:N6"/>
    <mergeCell ref="J5:J6"/>
    <mergeCell ref="K5:K6"/>
    <mergeCell ref="L5:L6"/>
    <mergeCell ref="O5:O6"/>
    <mergeCell ref="P5:P6"/>
    <mergeCell ref="A35:G35"/>
    <mergeCell ref="A4:G4"/>
    <mergeCell ref="I5:I6"/>
    <mergeCell ref="A5:G5"/>
    <mergeCell ref="A15:G15"/>
    <mergeCell ref="A25:G25"/>
    <mergeCell ref="A45:G45"/>
    <mergeCell ref="A87:G87"/>
    <mergeCell ref="A101:G101"/>
    <mergeCell ref="A115:G115"/>
    <mergeCell ref="A129:G129"/>
    <mergeCell ref="A86:G86"/>
    <mergeCell ref="A46:G46"/>
    <mergeCell ref="A56:G56"/>
    <mergeCell ref="A66:G66"/>
    <mergeCell ref="A76:G76"/>
  </mergeCells>
  <pageMargins left="0.7" right="0.7" top="0.75" bottom="0.75" header="0.3" footer="0.3"/>
  <pageSetup paperSize="9" scale="46" orientation="portrait" r:id="rId1"/>
  <ignoredErrors>
    <ignoredError sqref="L45:O74 L35:O44" unlockedFormula="1"/>
  </ignoredErrors>
  <drawing r:id="rId2"/>
</worksheet>
</file>

<file path=xl/worksheets/sheet5.xml><?xml version="1.0" encoding="utf-8"?>
<worksheet xmlns="http://schemas.openxmlformats.org/spreadsheetml/2006/main" xmlns:r="http://schemas.openxmlformats.org/officeDocument/2006/relationships">
  <sheetPr codeName="Sayfa5">
    <tabColor rgb="FF00B050"/>
  </sheetPr>
  <dimension ref="A1:Z65536"/>
  <sheetViews>
    <sheetView view="pageBreakPreview" topLeftCell="A31" zoomScale="90" zoomScaleSheetLayoutView="90" workbookViewId="0">
      <selection activeCell="D13" sqref="D13"/>
    </sheetView>
  </sheetViews>
  <sheetFormatPr defaultRowHeight="12.75"/>
  <cols>
    <col min="1" max="1" width="4.85546875" style="22" customWidth="1"/>
    <col min="2" max="2" width="7.7109375" style="22" bestFit="1" customWidth="1"/>
    <col min="3" max="3" width="14.42578125" style="15" customWidth="1"/>
    <col min="4" max="4" width="20.85546875" style="45" customWidth="1"/>
    <col min="5" max="5" width="22.85546875" style="45" customWidth="1"/>
    <col min="6" max="6" width="9.28515625" style="15" customWidth="1"/>
    <col min="7" max="7" width="7.5703125" style="23" customWidth="1"/>
    <col min="8" max="8" width="1.28515625" style="15" customWidth="1"/>
    <col min="9" max="9" width="4.42578125" style="22" customWidth="1"/>
    <col min="10" max="10" width="9.85546875" style="22" hidden="1" customWidth="1"/>
    <col min="11" max="11" width="6.5703125" style="22" customWidth="1"/>
    <col min="12" max="12" width="12.7109375" style="24" customWidth="1"/>
    <col min="13" max="13" width="21.28515625" style="49" customWidth="1"/>
    <col min="14" max="14" width="26.85546875" style="49" customWidth="1"/>
    <col min="15" max="15" width="11.85546875" style="15" customWidth="1"/>
    <col min="16" max="16" width="7.7109375" style="15" customWidth="1"/>
    <col min="17" max="17" width="5.7109375" style="15" customWidth="1"/>
    <col min="18" max="16384" width="9.140625" style="15"/>
  </cols>
  <sheetData>
    <row r="1" spans="1:26" s="5" customFormat="1" ht="53.25" customHeight="1">
      <c r="A1" s="625" t="str">
        <f>('YARIŞMA BİLGİLERİ'!A2)</f>
        <v>Gençlik ve Spor Bakanlığı
Spor Genel Müdürlüğü
Spor Faaliyetleri Daire Başkanlığı</v>
      </c>
      <c r="B1" s="625"/>
      <c r="C1" s="625"/>
      <c r="D1" s="625"/>
      <c r="E1" s="625"/>
      <c r="F1" s="625"/>
      <c r="G1" s="625"/>
      <c r="H1" s="625"/>
      <c r="I1" s="625"/>
      <c r="J1" s="625"/>
      <c r="K1" s="625"/>
      <c r="L1" s="625"/>
      <c r="M1" s="625"/>
      <c r="N1" s="625"/>
      <c r="O1" s="625"/>
      <c r="P1" s="625"/>
    </row>
    <row r="2" spans="1:26" s="5" customFormat="1" ht="24.75" customHeight="1">
      <c r="A2" s="626" t="str">
        <f>'YARIŞMA BİLGİLERİ'!F19</f>
        <v>2013-14 Öğretim Yılı Okullararası Puanlı  Atletizm Türkiye Birinciliği Yarışmaları</v>
      </c>
      <c r="B2" s="626"/>
      <c r="C2" s="626"/>
      <c r="D2" s="626"/>
      <c r="E2" s="626"/>
      <c r="F2" s="626"/>
      <c r="G2" s="626"/>
      <c r="H2" s="626"/>
      <c r="I2" s="626"/>
      <c r="J2" s="626"/>
      <c r="K2" s="626"/>
      <c r="L2" s="626"/>
      <c r="M2" s="626"/>
      <c r="N2" s="626"/>
      <c r="O2" s="626"/>
      <c r="P2" s="626"/>
    </row>
    <row r="3" spans="1:26" s="6" customFormat="1" ht="21.75" customHeight="1">
      <c r="A3" s="627" t="s">
        <v>88</v>
      </c>
      <c r="B3" s="627"/>
      <c r="C3" s="627"/>
      <c r="D3" s="628" t="str">
        <f>'YARIŞMA PROGRAMI'!B7</f>
        <v>100 Metre</v>
      </c>
      <c r="E3" s="628"/>
      <c r="F3" s="629"/>
      <c r="G3" s="629"/>
      <c r="H3" s="462"/>
      <c r="I3" s="616"/>
      <c r="J3" s="616"/>
      <c r="K3" s="616"/>
      <c r="L3" s="616"/>
      <c r="M3" s="463"/>
      <c r="N3" s="613"/>
      <c r="O3" s="613"/>
      <c r="P3" s="613"/>
    </row>
    <row r="4" spans="1:26" s="6" customFormat="1" ht="17.25" customHeight="1">
      <c r="A4" s="617" t="s">
        <v>78</v>
      </c>
      <c r="B4" s="617"/>
      <c r="C4" s="617"/>
      <c r="D4" s="618" t="str">
        <f>'YARIŞMA BİLGİLERİ'!F21</f>
        <v>Yıldız Kızlar</v>
      </c>
      <c r="E4" s="618"/>
      <c r="F4" s="464"/>
      <c r="G4" s="464"/>
      <c r="H4" s="464"/>
      <c r="I4" s="464"/>
      <c r="J4" s="464"/>
      <c r="K4" s="464"/>
      <c r="L4" s="465"/>
      <c r="M4" s="466" t="s">
        <v>86</v>
      </c>
      <c r="N4" s="614" t="str">
        <f>VLOOKUP(D3,'YARIŞMA PROGRAMI'!B7:E12,2,0)</f>
        <v>31 Mayıs 2014 17.00</v>
      </c>
      <c r="O4" s="615"/>
      <c r="P4" s="615"/>
    </row>
    <row r="5" spans="1:26" s="5" customFormat="1" ht="19.5" customHeight="1">
      <c r="A5" s="483"/>
      <c r="B5" s="483"/>
      <c r="C5" s="484"/>
      <c r="D5" s="485"/>
      <c r="E5" s="486"/>
      <c r="F5" s="486"/>
      <c r="G5" s="486"/>
      <c r="H5" s="486"/>
      <c r="I5" s="483"/>
      <c r="J5" s="483"/>
      <c r="K5" s="483"/>
      <c r="L5" s="487"/>
      <c r="M5" s="488"/>
      <c r="N5" s="622">
        <f ca="1">NOW()</f>
        <v>41791.860703819446</v>
      </c>
      <c r="O5" s="622"/>
      <c r="P5" s="622"/>
    </row>
    <row r="6" spans="1:26" s="13" customFormat="1" ht="24.95" customHeight="1">
      <c r="A6" s="611" t="s">
        <v>11</v>
      </c>
      <c r="B6" s="619" t="s">
        <v>73</v>
      </c>
      <c r="C6" s="621" t="s">
        <v>85</v>
      </c>
      <c r="D6" s="612" t="s">
        <v>13</v>
      </c>
      <c r="E6" s="612" t="s">
        <v>177</v>
      </c>
      <c r="F6" s="612" t="s">
        <v>14</v>
      </c>
      <c r="G6" s="623" t="s">
        <v>262</v>
      </c>
      <c r="I6" s="467" t="s">
        <v>15</v>
      </c>
      <c r="J6" s="468"/>
      <c r="K6" s="468"/>
      <c r="L6" s="468"/>
      <c r="M6" s="469" t="s">
        <v>522</v>
      </c>
      <c r="N6" s="470"/>
      <c r="O6" s="468"/>
      <c r="P6" s="471"/>
    </row>
    <row r="7" spans="1:26" ht="26.25" customHeight="1">
      <c r="A7" s="611"/>
      <c r="B7" s="620"/>
      <c r="C7" s="621"/>
      <c r="D7" s="612"/>
      <c r="E7" s="612"/>
      <c r="F7" s="612"/>
      <c r="G7" s="624"/>
      <c r="H7" s="14"/>
      <c r="I7" s="42" t="s">
        <v>11</v>
      </c>
      <c r="J7" s="39" t="s">
        <v>74</v>
      </c>
      <c r="K7" s="39" t="s">
        <v>73</v>
      </c>
      <c r="L7" s="489" t="s">
        <v>12</v>
      </c>
      <c r="M7" s="41" t="s">
        <v>13</v>
      </c>
      <c r="N7" s="41" t="s">
        <v>177</v>
      </c>
      <c r="O7" s="39" t="s">
        <v>14</v>
      </c>
      <c r="P7" s="39" t="s">
        <v>26</v>
      </c>
    </row>
    <row r="8" spans="1:26" s="13" customFormat="1" ht="36.75" customHeight="1">
      <c r="A8" s="17">
        <v>1</v>
      </c>
      <c r="B8" s="407">
        <v>523</v>
      </c>
      <c r="C8" s="408" t="s">
        <v>552</v>
      </c>
      <c r="D8" s="409" t="s">
        <v>713</v>
      </c>
      <c r="E8" s="409" t="s">
        <v>714</v>
      </c>
      <c r="F8" s="410">
        <v>1282</v>
      </c>
      <c r="G8" s="416"/>
      <c r="H8" s="419">
        <v>22</v>
      </c>
      <c r="I8" s="17">
        <v>1</v>
      </c>
      <c r="J8" s="18" t="s">
        <v>144</v>
      </c>
      <c r="K8" s="19">
        <v>404</v>
      </c>
      <c r="L8" s="20">
        <v>37047</v>
      </c>
      <c r="M8" s="43" t="s">
        <v>596</v>
      </c>
      <c r="N8" s="43" t="s">
        <v>597</v>
      </c>
      <c r="O8" s="21">
        <v>1553</v>
      </c>
      <c r="P8" s="19">
        <v>8</v>
      </c>
      <c r="Y8" s="411"/>
      <c r="Z8" s="411"/>
    </row>
    <row r="9" spans="1:26" s="13" customFormat="1" ht="36.75" customHeight="1">
      <c r="A9" s="17">
        <v>2</v>
      </c>
      <c r="B9" s="407">
        <v>520</v>
      </c>
      <c r="C9" s="408">
        <v>36853</v>
      </c>
      <c r="D9" s="409" t="s">
        <v>725</v>
      </c>
      <c r="E9" s="409" t="s">
        <v>726</v>
      </c>
      <c r="F9" s="410">
        <v>1288</v>
      </c>
      <c r="G9" s="416"/>
      <c r="H9" s="419">
        <v>21</v>
      </c>
      <c r="I9" s="17">
        <v>2</v>
      </c>
      <c r="J9" s="18" t="s">
        <v>145</v>
      </c>
      <c r="K9" s="19">
        <v>396</v>
      </c>
      <c r="L9" s="20">
        <v>36924</v>
      </c>
      <c r="M9" s="43" t="s">
        <v>588</v>
      </c>
      <c r="N9" s="43" t="s">
        <v>589</v>
      </c>
      <c r="O9" s="21">
        <v>1463</v>
      </c>
      <c r="P9" s="19">
        <v>7</v>
      </c>
      <c r="Y9" s="411"/>
      <c r="Z9" s="411"/>
    </row>
    <row r="10" spans="1:26" s="13" customFormat="1" ht="36.75" customHeight="1">
      <c r="A10" s="17">
        <v>3</v>
      </c>
      <c r="B10" s="407">
        <v>449</v>
      </c>
      <c r="C10" s="408" t="s">
        <v>658</v>
      </c>
      <c r="D10" s="409" t="s">
        <v>659</v>
      </c>
      <c r="E10" s="409" t="s">
        <v>660</v>
      </c>
      <c r="F10" s="410">
        <v>1297</v>
      </c>
      <c r="G10" s="416">
        <v>50</v>
      </c>
      <c r="H10" s="419">
        <v>19</v>
      </c>
      <c r="I10" s="17">
        <v>3</v>
      </c>
      <c r="J10" s="18" t="s">
        <v>146</v>
      </c>
      <c r="K10" s="19">
        <v>441</v>
      </c>
      <c r="L10" s="20">
        <v>36963</v>
      </c>
      <c r="M10" s="43" t="s">
        <v>651</v>
      </c>
      <c r="N10" s="43" t="s">
        <v>652</v>
      </c>
      <c r="O10" s="21">
        <v>1426</v>
      </c>
      <c r="P10" s="19">
        <v>5</v>
      </c>
      <c r="Y10" s="411"/>
      <c r="Z10" s="411"/>
    </row>
    <row r="11" spans="1:26" s="13" customFormat="1" ht="36.75" customHeight="1">
      <c r="A11" s="17">
        <v>4</v>
      </c>
      <c r="B11" s="407">
        <v>453</v>
      </c>
      <c r="C11" s="408">
        <v>36689</v>
      </c>
      <c r="D11" s="409" t="s">
        <v>672</v>
      </c>
      <c r="E11" s="409" t="s">
        <v>673</v>
      </c>
      <c r="F11" s="410">
        <v>1299</v>
      </c>
      <c r="G11" s="416">
        <v>50</v>
      </c>
      <c r="H11" s="419">
        <v>17</v>
      </c>
      <c r="I11" s="17">
        <v>4</v>
      </c>
      <c r="J11" s="18" t="s">
        <v>147</v>
      </c>
      <c r="K11" s="19">
        <v>429</v>
      </c>
      <c r="L11" s="20">
        <v>36633</v>
      </c>
      <c r="M11" s="43" t="s">
        <v>635</v>
      </c>
      <c r="N11" s="43" t="s">
        <v>636</v>
      </c>
      <c r="O11" s="21">
        <v>1413</v>
      </c>
      <c r="P11" s="19">
        <v>3</v>
      </c>
      <c r="Y11" s="411"/>
      <c r="Z11" s="411"/>
    </row>
    <row r="12" spans="1:26" s="13" customFormat="1" ht="36.75" customHeight="1">
      <c r="A12" s="17">
        <v>5</v>
      </c>
      <c r="B12" s="407">
        <v>521</v>
      </c>
      <c r="C12" s="408">
        <v>36526</v>
      </c>
      <c r="D12" s="409" t="s">
        <v>717</v>
      </c>
      <c r="E12" s="409" t="s">
        <v>718</v>
      </c>
      <c r="F12" s="410">
        <v>1314</v>
      </c>
      <c r="G12" s="416"/>
      <c r="H12" s="419">
        <v>11</v>
      </c>
      <c r="I12" s="17">
        <v>5</v>
      </c>
      <c r="J12" s="18" t="s">
        <v>148</v>
      </c>
      <c r="K12" s="19">
        <v>465</v>
      </c>
      <c r="L12" s="20">
        <v>36976</v>
      </c>
      <c r="M12" s="43" t="s">
        <v>681</v>
      </c>
      <c r="N12" s="43" t="s">
        <v>682</v>
      </c>
      <c r="O12" s="21">
        <v>1357</v>
      </c>
      <c r="P12" s="19">
        <v>1</v>
      </c>
      <c r="Y12" s="411"/>
      <c r="Z12" s="411"/>
    </row>
    <row r="13" spans="1:26" s="13" customFormat="1" ht="36.75" customHeight="1">
      <c r="A13" s="17">
        <v>6</v>
      </c>
      <c r="B13" s="407">
        <v>527</v>
      </c>
      <c r="C13" s="408" t="s">
        <v>552</v>
      </c>
      <c r="D13" s="409" t="s">
        <v>719</v>
      </c>
      <c r="E13" s="409" t="s">
        <v>720</v>
      </c>
      <c r="F13" s="410">
        <v>1326</v>
      </c>
      <c r="G13" s="416"/>
      <c r="H13" s="419">
        <v>20</v>
      </c>
      <c r="I13" s="17">
        <v>6</v>
      </c>
      <c r="J13" s="18" t="s">
        <v>149</v>
      </c>
      <c r="K13" s="19">
        <v>471</v>
      </c>
      <c r="L13" s="20">
        <v>36892</v>
      </c>
      <c r="M13" s="43" t="s">
        <v>689</v>
      </c>
      <c r="N13" s="43" t="s">
        <v>690</v>
      </c>
      <c r="O13" s="21">
        <v>1440</v>
      </c>
      <c r="P13" s="19">
        <v>6</v>
      </c>
      <c r="Y13" s="411"/>
      <c r="Z13" s="411"/>
    </row>
    <row r="14" spans="1:26" s="13" customFormat="1" ht="36.75" customHeight="1">
      <c r="A14" s="17">
        <v>7</v>
      </c>
      <c r="B14" s="407">
        <v>528</v>
      </c>
      <c r="C14" s="408">
        <v>36686</v>
      </c>
      <c r="D14" s="409" t="s">
        <v>721</v>
      </c>
      <c r="E14" s="409" t="s">
        <v>722</v>
      </c>
      <c r="F14" s="410">
        <v>1328</v>
      </c>
      <c r="G14" s="416"/>
      <c r="H14" s="419">
        <v>16</v>
      </c>
      <c r="I14" s="17">
        <v>7</v>
      </c>
      <c r="J14" s="18" t="s">
        <v>150</v>
      </c>
      <c r="K14" s="19">
        <v>487</v>
      </c>
      <c r="L14" s="20">
        <v>36557</v>
      </c>
      <c r="M14" s="43" t="s">
        <v>705</v>
      </c>
      <c r="N14" s="43" t="s">
        <v>706</v>
      </c>
      <c r="O14" s="21">
        <v>1410</v>
      </c>
      <c r="P14" s="19">
        <v>2</v>
      </c>
      <c r="Y14" s="411"/>
      <c r="Z14" s="411"/>
    </row>
    <row r="15" spans="1:26" s="13" customFormat="1" ht="36.75" customHeight="1">
      <c r="A15" s="17">
        <v>8</v>
      </c>
      <c r="B15" s="407">
        <v>417</v>
      </c>
      <c r="C15" s="408">
        <v>36526</v>
      </c>
      <c r="D15" s="409" t="s">
        <v>625</v>
      </c>
      <c r="E15" s="409" t="s">
        <v>626</v>
      </c>
      <c r="F15" s="410">
        <v>1343</v>
      </c>
      <c r="G15" s="416">
        <v>41</v>
      </c>
      <c r="H15" s="419">
        <v>18</v>
      </c>
      <c r="I15" s="17">
        <v>8</v>
      </c>
      <c r="J15" s="18" t="s">
        <v>151</v>
      </c>
      <c r="K15" s="19">
        <v>408</v>
      </c>
      <c r="L15" s="20" t="s">
        <v>604</v>
      </c>
      <c r="M15" s="43" t="s">
        <v>605</v>
      </c>
      <c r="N15" s="43" t="s">
        <v>606</v>
      </c>
      <c r="O15" s="21">
        <v>1418</v>
      </c>
      <c r="P15" s="19">
        <v>4</v>
      </c>
      <c r="Y15" s="411"/>
      <c r="Z15" s="411"/>
    </row>
    <row r="16" spans="1:26" s="13" customFormat="1" ht="36.75" customHeight="1">
      <c r="A16" s="17">
        <v>9</v>
      </c>
      <c r="B16" s="407">
        <v>388</v>
      </c>
      <c r="C16" s="408" t="s">
        <v>574</v>
      </c>
      <c r="D16" s="409" t="s">
        <v>575</v>
      </c>
      <c r="E16" s="409" t="s">
        <v>576</v>
      </c>
      <c r="F16" s="410">
        <v>1348</v>
      </c>
      <c r="G16" s="416">
        <v>40</v>
      </c>
      <c r="H16" s="419" t="s">
        <v>837</v>
      </c>
      <c r="I16" s="467" t="s">
        <v>16</v>
      </c>
      <c r="J16" s="468"/>
      <c r="K16" s="468"/>
      <c r="L16" s="468"/>
      <c r="M16" s="469" t="s">
        <v>522</v>
      </c>
      <c r="N16" s="470"/>
      <c r="O16" s="468"/>
      <c r="P16" s="471"/>
      <c r="Y16" s="411"/>
      <c r="Z16" s="411"/>
    </row>
    <row r="17" spans="1:26" s="13" customFormat="1" ht="36.75" customHeight="1">
      <c r="A17" s="17">
        <v>10</v>
      </c>
      <c r="B17" s="407">
        <v>529</v>
      </c>
      <c r="C17" s="408">
        <v>36900</v>
      </c>
      <c r="D17" s="409" t="s">
        <v>723</v>
      </c>
      <c r="E17" s="409" t="s">
        <v>724</v>
      </c>
      <c r="F17" s="410">
        <v>1351</v>
      </c>
      <c r="G17" s="416"/>
      <c r="H17" s="419" t="s">
        <v>837</v>
      </c>
      <c r="I17" s="42" t="s">
        <v>11</v>
      </c>
      <c r="J17" s="39" t="s">
        <v>74</v>
      </c>
      <c r="K17" s="39" t="s">
        <v>73</v>
      </c>
      <c r="L17" s="40" t="s">
        <v>12</v>
      </c>
      <c r="M17" s="41" t="s">
        <v>13</v>
      </c>
      <c r="N17" s="41" t="s">
        <v>177</v>
      </c>
      <c r="O17" s="39" t="s">
        <v>14</v>
      </c>
      <c r="P17" s="39" t="s">
        <v>26</v>
      </c>
      <c r="Y17" s="411"/>
      <c r="Z17" s="411"/>
    </row>
    <row r="18" spans="1:26" s="13" customFormat="1" ht="36.75" customHeight="1">
      <c r="A18" s="17">
        <v>11</v>
      </c>
      <c r="B18" s="407">
        <v>465</v>
      </c>
      <c r="C18" s="408">
        <v>36976</v>
      </c>
      <c r="D18" s="409" t="s">
        <v>681</v>
      </c>
      <c r="E18" s="409" t="s">
        <v>682</v>
      </c>
      <c r="F18" s="410">
        <v>1357</v>
      </c>
      <c r="G18" s="416">
        <v>38</v>
      </c>
      <c r="H18" s="419">
        <v>15</v>
      </c>
      <c r="I18" s="17">
        <v>1</v>
      </c>
      <c r="J18" s="18" t="s">
        <v>152</v>
      </c>
      <c r="K18" s="19">
        <v>438</v>
      </c>
      <c r="L18" s="20">
        <v>36970</v>
      </c>
      <c r="M18" s="43" t="s">
        <v>644</v>
      </c>
      <c r="N18" s="43" t="s">
        <v>645</v>
      </c>
      <c r="O18" s="21">
        <v>1403</v>
      </c>
      <c r="P18" s="19">
        <v>8</v>
      </c>
      <c r="Y18" s="411"/>
      <c r="Z18" s="411"/>
    </row>
    <row r="19" spans="1:26" s="13" customFormat="1" ht="36.75" customHeight="1">
      <c r="A19" s="17">
        <v>12</v>
      </c>
      <c r="B19" s="407">
        <v>384</v>
      </c>
      <c r="C19" s="408" t="s">
        <v>561</v>
      </c>
      <c r="D19" s="409" t="s">
        <v>562</v>
      </c>
      <c r="E19" s="409" t="s">
        <v>563</v>
      </c>
      <c r="F19" s="410">
        <v>1370</v>
      </c>
      <c r="G19" s="416">
        <v>38</v>
      </c>
      <c r="H19" s="419">
        <v>8</v>
      </c>
      <c r="I19" s="17">
        <v>2</v>
      </c>
      <c r="J19" s="18" t="s">
        <v>153</v>
      </c>
      <c r="K19" s="19">
        <v>417</v>
      </c>
      <c r="L19" s="20">
        <v>36526</v>
      </c>
      <c r="M19" s="43" t="s">
        <v>625</v>
      </c>
      <c r="N19" s="43" t="s">
        <v>626</v>
      </c>
      <c r="O19" s="21">
        <v>1343</v>
      </c>
      <c r="P19" s="19">
        <v>3</v>
      </c>
      <c r="Y19" s="411"/>
      <c r="Z19" s="411"/>
    </row>
    <row r="20" spans="1:26" s="13" customFormat="1" ht="36.75" customHeight="1">
      <c r="A20" s="17">
        <v>13</v>
      </c>
      <c r="B20" s="407">
        <v>377</v>
      </c>
      <c r="C20" s="408">
        <v>36973</v>
      </c>
      <c r="D20" s="409" t="s">
        <v>554</v>
      </c>
      <c r="E20" s="409" t="s">
        <v>555</v>
      </c>
      <c r="F20" s="410">
        <v>1384</v>
      </c>
      <c r="G20" s="416">
        <v>36</v>
      </c>
      <c r="H20" s="419">
        <v>9</v>
      </c>
      <c r="I20" s="17">
        <v>3</v>
      </c>
      <c r="J20" s="18" t="s">
        <v>154</v>
      </c>
      <c r="K20" s="19">
        <v>388</v>
      </c>
      <c r="L20" s="20" t="s">
        <v>574</v>
      </c>
      <c r="M20" s="43" t="s">
        <v>575</v>
      </c>
      <c r="N20" s="43" t="s">
        <v>576</v>
      </c>
      <c r="O20" s="21">
        <v>1348</v>
      </c>
      <c r="P20" s="19">
        <v>4</v>
      </c>
      <c r="Y20" s="411"/>
      <c r="Z20" s="411"/>
    </row>
    <row r="21" spans="1:26" s="13" customFormat="1" ht="36.75" customHeight="1">
      <c r="A21" s="17">
        <v>14</v>
      </c>
      <c r="B21" s="407">
        <v>478</v>
      </c>
      <c r="C21" s="408">
        <v>2000</v>
      </c>
      <c r="D21" s="409" t="s">
        <v>697</v>
      </c>
      <c r="E21" s="409" t="s">
        <v>698</v>
      </c>
      <c r="F21" s="410">
        <v>1394</v>
      </c>
      <c r="G21" s="416">
        <v>36</v>
      </c>
      <c r="H21" s="419">
        <v>4</v>
      </c>
      <c r="I21" s="17">
        <v>4</v>
      </c>
      <c r="J21" s="18" t="s">
        <v>155</v>
      </c>
      <c r="K21" s="19">
        <v>453</v>
      </c>
      <c r="L21" s="20">
        <v>36689</v>
      </c>
      <c r="M21" s="43" t="s">
        <v>672</v>
      </c>
      <c r="N21" s="43" t="s">
        <v>673</v>
      </c>
      <c r="O21" s="21">
        <v>1299</v>
      </c>
      <c r="P21" s="19">
        <v>2</v>
      </c>
      <c r="Y21" s="411"/>
      <c r="Z21" s="411"/>
    </row>
    <row r="22" spans="1:26" s="13" customFormat="1" ht="36.75" customHeight="1">
      <c r="A22" s="17">
        <v>15</v>
      </c>
      <c r="B22" s="407">
        <v>438</v>
      </c>
      <c r="C22" s="408">
        <v>36970</v>
      </c>
      <c r="D22" s="409" t="s">
        <v>644</v>
      </c>
      <c r="E22" s="409" t="s">
        <v>645</v>
      </c>
      <c r="F22" s="410">
        <v>1403</v>
      </c>
      <c r="G22" s="416">
        <v>34</v>
      </c>
      <c r="H22" s="419">
        <v>3</v>
      </c>
      <c r="I22" s="17">
        <v>5</v>
      </c>
      <c r="J22" s="18" t="s">
        <v>156</v>
      </c>
      <c r="K22" s="19">
        <v>449</v>
      </c>
      <c r="L22" s="20" t="s">
        <v>658</v>
      </c>
      <c r="M22" s="43" t="s">
        <v>659</v>
      </c>
      <c r="N22" s="43" t="s">
        <v>660</v>
      </c>
      <c r="O22" s="21">
        <v>1297</v>
      </c>
      <c r="P22" s="19">
        <v>1</v>
      </c>
      <c r="Y22" s="411"/>
      <c r="Z22" s="411"/>
    </row>
    <row r="23" spans="1:26" s="13" customFormat="1" ht="36.75" customHeight="1">
      <c r="A23" s="17">
        <v>16</v>
      </c>
      <c r="B23" s="407">
        <v>487</v>
      </c>
      <c r="C23" s="408">
        <v>36557</v>
      </c>
      <c r="D23" s="409" t="s">
        <v>705</v>
      </c>
      <c r="E23" s="409" t="s">
        <v>706</v>
      </c>
      <c r="F23" s="410">
        <v>1410</v>
      </c>
      <c r="G23" s="416">
        <v>34</v>
      </c>
      <c r="H23" s="419">
        <v>14</v>
      </c>
      <c r="I23" s="17">
        <v>6</v>
      </c>
      <c r="J23" s="18" t="s">
        <v>157</v>
      </c>
      <c r="K23" s="19">
        <v>478</v>
      </c>
      <c r="L23" s="20">
        <v>2000</v>
      </c>
      <c r="M23" s="43" t="s">
        <v>697</v>
      </c>
      <c r="N23" s="43" t="s">
        <v>698</v>
      </c>
      <c r="O23" s="21">
        <v>1394</v>
      </c>
      <c r="P23" s="19">
        <v>7</v>
      </c>
      <c r="Y23" s="411"/>
      <c r="Z23" s="411"/>
    </row>
    <row r="24" spans="1:26" s="13" customFormat="1" ht="36.75" customHeight="1">
      <c r="A24" s="17">
        <v>17</v>
      </c>
      <c r="B24" s="407">
        <v>429</v>
      </c>
      <c r="C24" s="408">
        <v>36633</v>
      </c>
      <c r="D24" s="409" t="s">
        <v>635</v>
      </c>
      <c r="E24" s="409" t="s">
        <v>636</v>
      </c>
      <c r="F24" s="410">
        <v>1413</v>
      </c>
      <c r="G24" s="416">
        <v>34</v>
      </c>
      <c r="H24" s="419">
        <v>12</v>
      </c>
      <c r="I24" s="17">
        <v>7</v>
      </c>
      <c r="J24" s="18" t="s">
        <v>158</v>
      </c>
      <c r="K24" s="19">
        <v>384</v>
      </c>
      <c r="L24" s="20" t="s">
        <v>561</v>
      </c>
      <c r="M24" s="43" t="s">
        <v>562</v>
      </c>
      <c r="N24" s="43" t="s">
        <v>563</v>
      </c>
      <c r="O24" s="21">
        <v>1370</v>
      </c>
      <c r="P24" s="19">
        <v>5</v>
      </c>
      <c r="Y24" s="411"/>
      <c r="Z24" s="411"/>
    </row>
    <row r="25" spans="1:26" s="13" customFormat="1" ht="36.75" customHeight="1">
      <c r="A25" s="17">
        <v>18</v>
      </c>
      <c r="B25" s="407">
        <v>408</v>
      </c>
      <c r="C25" s="408" t="s">
        <v>604</v>
      </c>
      <c r="D25" s="409" t="s">
        <v>605</v>
      </c>
      <c r="E25" s="409" t="s">
        <v>606</v>
      </c>
      <c r="F25" s="410">
        <v>1418</v>
      </c>
      <c r="G25" s="416">
        <v>33</v>
      </c>
      <c r="H25" s="419">
        <v>13</v>
      </c>
      <c r="I25" s="17">
        <v>8</v>
      </c>
      <c r="J25" s="18" t="s">
        <v>159</v>
      </c>
      <c r="K25" s="19">
        <v>377</v>
      </c>
      <c r="L25" s="20">
        <v>36973</v>
      </c>
      <c r="M25" s="43" t="s">
        <v>554</v>
      </c>
      <c r="N25" s="43" t="s">
        <v>555</v>
      </c>
      <c r="O25" s="21">
        <v>1384</v>
      </c>
      <c r="P25" s="19">
        <v>6</v>
      </c>
      <c r="Y25" s="411"/>
      <c r="Z25" s="411"/>
    </row>
    <row r="26" spans="1:26" s="13" customFormat="1" ht="36.75" customHeight="1">
      <c r="A26" s="17">
        <v>19</v>
      </c>
      <c r="B26" s="407">
        <v>441</v>
      </c>
      <c r="C26" s="408">
        <v>36963</v>
      </c>
      <c r="D26" s="409" t="s">
        <v>651</v>
      </c>
      <c r="E26" s="409" t="s">
        <v>652</v>
      </c>
      <c r="F26" s="410">
        <v>1426</v>
      </c>
      <c r="G26" s="416">
        <v>32</v>
      </c>
      <c r="H26" s="419" t="s">
        <v>837</v>
      </c>
      <c r="I26" s="467" t="s">
        <v>17</v>
      </c>
      <c r="J26" s="468"/>
      <c r="K26" s="468"/>
      <c r="L26" s="468"/>
      <c r="M26" s="469" t="s">
        <v>522</v>
      </c>
      <c r="N26" s="470"/>
      <c r="O26" s="468"/>
      <c r="P26" s="471"/>
      <c r="Y26" s="411"/>
      <c r="Z26" s="411"/>
    </row>
    <row r="27" spans="1:26" s="13" customFormat="1" ht="36.75" customHeight="1">
      <c r="A27" s="17">
        <v>20</v>
      </c>
      <c r="B27" s="407">
        <v>471</v>
      </c>
      <c r="C27" s="408">
        <v>36892</v>
      </c>
      <c r="D27" s="409" t="s">
        <v>689</v>
      </c>
      <c r="E27" s="409" t="s">
        <v>690</v>
      </c>
      <c r="F27" s="410">
        <v>1440</v>
      </c>
      <c r="G27" s="416">
        <v>31</v>
      </c>
      <c r="H27" s="419" t="s">
        <v>837</v>
      </c>
      <c r="I27" s="42" t="s">
        <v>11</v>
      </c>
      <c r="J27" s="39" t="s">
        <v>74</v>
      </c>
      <c r="K27" s="39" t="s">
        <v>73</v>
      </c>
      <c r="L27" s="40" t="s">
        <v>12</v>
      </c>
      <c r="M27" s="41" t="s">
        <v>13</v>
      </c>
      <c r="N27" s="41" t="s">
        <v>177</v>
      </c>
      <c r="O27" s="39" t="s">
        <v>14</v>
      </c>
      <c r="P27" s="39" t="s">
        <v>26</v>
      </c>
      <c r="Y27" s="411"/>
      <c r="Z27" s="411"/>
    </row>
    <row r="28" spans="1:26" s="13" customFormat="1" ht="36.75" customHeight="1">
      <c r="A28" s="17">
        <v>21</v>
      </c>
      <c r="B28" s="407">
        <v>396</v>
      </c>
      <c r="C28" s="408">
        <v>36924</v>
      </c>
      <c r="D28" s="409" t="s">
        <v>588</v>
      </c>
      <c r="E28" s="409" t="s">
        <v>589</v>
      </c>
      <c r="F28" s="410">
        <v>1463</v>
      </c>
      <c r="G28" s="416">
        <v>28</v>
      </c>
      <c r="H28" s="419" t="s">
        <v>837</v>
      </c>
      <c r="I28" s="17">
        <v>1</v>
      </c>
      <c r="J28" s="18" t="s">
        <v>160</v>
      </c>
      <c r="K28" s="19" t="s">
        <v>837</v>
      </c>
      <c r="L28" s="20" t="s">
        <v>837</v>
      </c>
      <c r="M28" s="43" t="s">
        <v>837</v>
      </c>
      <c r="N28" s="43" t="s">
        <v>837</v>
      </c>
      <c r="O28" s="21"/>
      <c r="P28" s="19"/>
      <c r="Y28" s="411"/>
      <c r="Z28" s="411"/>
    </row>
    <row r="29" spans="1:26" s="13" customFormat="1" ht="36.75" customHeight="1">
      <c r="A29" s="17">
        <v>22</v>
      </c>
      <c r="B29" s="407">
        <v>404</v>
      </c>
      <c r="C29" s="408">
        <v>37047</v>
      </c>
      <c r="D29" s="409" t="s">
        <v>596</v>
      </c>
      <c r="E29" s="409" t="s">
        <v>597</v>
      </c>
      <c r="F29" s="410">
        <v>1553</v>
      </c>
      <c r="G29" s="416">
        <v>19</v>
      </c>
      <c r="H29" s="419">
        <v>6</v>
      </c>
      <c r="I29" s="17">
        <v>2</v>
      </c>
      <c r="J29" s="18" t="s">
        <v>161</v>
      </c>
      <c r="K29" s="19">
        <v>527</v>
      </c>
      <c r="L29" s="20" t="s">
        <v>552</v>
      </c>
      <c r="M29" s="43" t="s">
        <v>719</v>
      </c>
      <c r="N29" s="43" t="s">
        <v>720</v>
      </c>
      <c r="O29" s="21">
        <v>1326</v>
      </c>
      <c r="P29" s="19">
        <v>4</v>
      </c>
      <c r="Y29" s="411"/>
      <c r="Z29" s="411"/>
    </row>
    <row r="30" spans="1:26" s="13" customFormat="1" ht="36.75" customHeight="1">
      <c r="A30" s="17" t="s">
        <v>552</v>
      </c>
      <c r="B30" s="407">
        <v>518</v>
      </c>
      <c r="C30" s="408" t="s">
        <v>552</v>
      </c>
      <c r="D30" s="409" t="s">
        <v>715</v>
      </c>
      <c r="E30" s="409" t="s">
        <v>716</v>
      </c>
      <c r="F30" s="410" t="s">
        <v>836</v>
      </c>
      <c r="G30" s="416">
        <v>0</v>
      </c>
      <c r="H30" s="419">
        <v>23</v>
      </c>
      <c r="I30" s="17">
        <v>3</v>
      </c>
      <c r="J30" s="18" t="s">
        <v>162</v>
      </c>
      <c r="K30" s="19">
        <v>518</v>
      </c>
      <c r="L30" s="20" t="s">
        <v>552</v>
      </c>
      <c r="M30" s="43" t="s">
        <v>715</v>
      </c>
      <c r="N30" s="43" t="s">
        <v>716</v>
      </c>
      <c r="O30" s="21" t="s">
        <v>836</v>
      </c>
      <c r="P30" s="19"/>
      <c r="Y30" s="411"/>
      <c r="Z30" s="411"/>
    </row>
    <row r="31" spans="1:26" s="13" customFormat="1" ht="36.75" customHeight="1">
      <c r="A31" s="17"/>
      <c r="B31" s="407" t="s">
        <v>837</v>
      </c>
      <c r="C31" s="408" t="s">
        <v>837</v>
      </c>
      <c r="D31" s="409" t="s">
        <v>837</v>
      </c>
      <c r="E31" s="409" t="s">
        <v>837</v>
      </c>
      <c r="F31" s="410" t="s">
        <v>837</v>
      </c>
      <c r="G31" s="416">
        <v>0</v>
      </c>
      <c r="H31" s="419">
        <v>1</v>
      </c>
      <c r="I31" s="17">
        <v>4</v>
      </c>
      <c r="J31" s="18" t="s">
        <v>163</v>
      </c>
      <c r="K31" s="19">
        <v>523</v>
      </c>
      <c r="L31" s="20" t="s">
        <v>552</v>
      </c>
      <c r="M31" s="43" t="s">
        <v>713</v>
      </c>
      <c r="N31" s="43" t="s">
        <v>714</v>
      </c>
      <c r="O31" s="21">
        <v>1282</v>
      </c>
      <c r="P31" s="19">
        <v>1</v>
      </c>
      <c r="Y31" s="411"/>
      <c r="Z31" s="411"/>
    </row>
    <row r="32" spans="1:26" s="13" customFormat="1" ht="36.75" customHeight="1">
      <c r="A32" s="17"/>
      <c r="B32" s="407" t="s">
        <v>837</v>
      </c>
      <c r="C32" s="408" t="s">
        <v>837</v>
      </c>
      <c r="D32" s="409" t="s">
        <v>837</v>
      </c>
      <c r="E32" s="409" t="s">
        <v>837</v>
      </c>
      <c r="F32" s="410" t="s">
        <v>837</v>
      </c>
      <c r="G32" s="416">
        <v>0</v>
      </c>
      <c r="H32" s="419">
        <v>2</v>
      </c>
      <c r="I32" s="17">
        <v>5</v>
      </c>
      <c r="J32" s="18" t="s">
        <v>164</v>
      </c>
      <c r="K32" s="19">
        <v>520</v>
      </c>
      <c r="L32" s="20">
        <v>36853</v>
      </c>
      <c r="M32" s="43" t="s">
        <v>725</v>
      </c>
      <c r="N32" s="43" t="s">
        <v>726</v>
      </c>
      <c r="O32" s="21">
        <v>1288</v>
      </c>
      <c r="P32" s="19">
        <v>2</v>
      </c>
      <c r="Y32" s="411"/>
      <c r="Z32" s="411"/>
    </row>
    <row r="33" spans="1:26" s="13" customFormat="1" ht="36.75" customHeight="1">
      <c r="A33" s="17"/>
      <c r="B33" s="407" t="s">
        <v>837</v>
      </c>
      <c r="C33" s="408" t="s">
        <v>837</v>
      </c>
      <c r="D33" s="409" t="s">
        <v>837</v>
      </c>
      <c r="E33" s="409" t="s">
        <v>837</v>
      </c>
      <c r="F33" s="410" t="s">
        <v>837</v>
      </c>
      <c r="G33" s="416">
        <v>0</v>
      </c>
      <c r="H33" s="419">
        <v>5</v>
      </c>
      <c r="I33" s="17">
        <v>6</v>
      </c>
      <c r="J33" s="18" t="s">
        <v>165</v>
      </c>
      <c r="K33" s="19">
        <v>521</v>
      </c>
      <c r="L33" s="20">
        <v>36526</v>
      </c>
      <c r="M33" s="43" t="s">
        <v>717</v>
      </c>
      <c r="N33" s="43" t="s">
        <v>718</v>
      </c>
      <c r="O33" s="21">
        <v>1314</v>
      </c>
      <c r="P33" s="19">
        <v>3</v>
      </c>
      <c r="Y33" s="411"/>
      <c r="Z33" s="411"/>
    </row>
    <row r="34" spans="1:26" s="13" customFormat="1" ht="36.75" customHeight="1">
      <c r="A34" s="17"/>
      <c r="B34" s="407" t="s">
        <v>837</v>
      </c>
      <c r="C34" s="408" t="s">
        <v>837</v>
      </c>
      <c r="D34" s="409" t="s">
        <v>837</v>
      </c>
      <c r="E34" s="409" t="s">
        <v>837</v>
      </c>
      <c r="F34" s="410" t="s">
        <v>837</v>
      </c>
      <c r="G34" s="416">
        <v>0</v>
      </c>
      <c r="H34" s="419">
        <v>7</v>
      </c>
      <c r="I34" s="17">
        <v>7</v>
      </c>
      <c r="J34" s="18" t="s">
        <v>166</v>
      </c>
      <c r="K34" s="19">
        <v>528</v>
      </c>
      <c r="L34" s="20">
        <v>36686</v>
      </c>
      <c r="M34" s="43" t="s">
        <v>721</v>
      </c>
      <c r="N34" s="43" t="s">
        <v>722</v>
      </c>
      <c r="O34" s="21">
        <v>1328</v>
      </c>
      <c r="P34" s="19">
        <v>5</v>
      </c>
      <c r="Y34" s="411"/>
      <c r="Z34" s="411"/>
    </row>
    <row r="35" spans="1:26" s="13" customFormat="1" ht="36.75" customHeight="1">
      <c r="A35" s="17"/>
      <c r="B35" s="407" t="s">
        <v>837</v>
      </c>
      <c r="C35" s="408" t="s">
        <v>837</v>
      </c>
      <c r="D35" s="409" t="s">
        <v>837</v>
      </c>
      <c r="E35" s="409" t="s">
        <v>837</v>
      </c>
      <c r="F35" s="410" t="s">
        <v>837</v>
      </c>
      <c r="G35" s="416">
        <v>0</v>
      </c>
      <c r="H35" s="419">
        <v>10</v>
      </c>
      <c r="I35" s="17">
        <v>8</v>
      </c>
      <c r="J35" s="18" t="s">
        <v>167</v>
      </c>
      <c r="K35" s="19">
        <v>529</v>
      </c>
      <c r="L35" s="20">
        <v>36900</v>
      </c>
      <c r="M35" s="43" t="s">
        <v>723</v>
      </c>
      <c r="N35" s="43" t="s">
        <v>724</v>
      </c>
      <c r="O35" s="21">
        <v>1351</v>
      </c>
      <c r="P35" s="19">
        <v>6</v>
      </c>
      <c r="Y35" s="411"/>
      <c r="Z35" s="411"/>
    </row>
    <row r="36" spans="1:26" s="13" customFormat="1" ht="29.25" hidden="1" customHeight="1">
      <c r="A36" s="17"/>
      <c r="B36" s="407" t="s">
        <v>837</v>
      </c>
      <c r="C36" s="408" t="s">
        <v>837</v>
      </c>
      <c r="D36" s="409" t="s">
        <v>837</v>
      </c>
      <c r="E36" s="409" t="s">
        <v>837</v>
      </c>
      <c r="F36" s="410" t="s">
        <v>837</v>
      </c>
      <c r="G36" s="416">
        <v>0</v>
      </c>
      <c r="H36" s="419" t="s">
        <v>837</v>
      </c>
      <c r="I36" s="296" t="s">
        <v>42</v>
      </c>
      <c r="J36" s="297"/>
      <c r="K36" s="297"/>
      <c r="L36" s="297"/>
      <c r="M36" s="299" t="s">
        <v>522</v>
      </c>
      <c r="N36" s="300"/>
      <c r="O36" s="297"/>
      <c r="P36" s="298"/>
      <c r="Y36" s="411"/>
      <c r="Z36" s="411"/>
    </row>
    <row r="37" spans="1:26" s="13" customFormat="1" ht="29.25" hidden="1" customHeight="1">
      <c r="A37" s="17"/>
      <c r="B37" s="407" t="s">
        <v>837</v>
      </c>
      <c r="C37" s="408" t="s">
        <v>837</v>
      </c>
      <c r="D37" s="409" t="s">
        <v>837</v>
      </c>
      <c r="E37" s="409" t="s">
        <v>837</v>
      </c>
      <c r="F37" s="410" t="s">
        <v>837</v>
      </c>
      <c r="G37" s="416">
        <v>0</v>
      </c>
      <c r="H37" s="419" t="s">
        <v>837</v>
      </c>
      <c r="I37" s="42" t="s">
        <v>11</v>
      </c>
      <c r="J37" s="39" t="s">
        <v>74</v>
      </c>
      <c r="K37" s="39" t="s">
        <v>73</v>
      </c>
      <c r="L37" s="40" t="s">
        <v>12</v>
      </c>
      <c r="M37" s="41" t="s">
        <v>13</v>
      </c>
      <c r="N37" s="41" t="s">
        <v>177</v>
      </c>
      <c r="O37" s="39" t="s">
        <v>14</v>
      </c>
      <c r="P37" s="39" t="s">
        <v>26</v>
      </c>
      <c r="Y37" s="411"/>
      <c r="Z37" s="411"/>
    </row>
    <row r="38" spans="1:26" s="13" customFormat="1" ht="29.25" hidden="1" customHeight="1">
      <c r="A38" s="17"/>
      <c r="B38" s="407" t="s">
        <v>837</v>
      </c>
      <c r="C38" s="408" t="s">
        <v>837</v>
      </c>
      <c r="D38" s="409" t="s">
        <v>837</v>
      </c>
      <c r="E38" s="409" t="s">
        <v>837</v>
      </c>
      <c r="F38" s="410" t="s">
        <v>837</v>
      </c>
      <c r="G38" s="416">
        <v>0</v>
      </c>
      <c r="H38" s="419" t="s">
        <v>837</v>
      </c>
      <c r="I38" s="17">
        <v>1</v>
      </c>
      <c r="J38" s="18" t="s">
        <v>168</v>
      </c>
      <c r="K38" s="19" t="s">
        <v>837</v>
      </c>
      <c r="L38" s="20" t="s">
        <v>837</v>
      </c>
      <c r="M38" s="43" t="s">
        <v>837</v>
      </c>
      <c r="N38" s="43" t="s">
        <v>837</v>
      </c>
      <c r="O38" s="21"/>
      <c r="P38" s="19"/>
      <c r="Y38" s="411"/>
      <c r="Z38" s="411"/>
    </row>
    <row r="39" spans="1:26" s="13" customFormat="1" ht="29.25" hidden="1" customHeight="1">
      <c r="A39" s="17"/>
      <c r="B39" s="407" t="s">
        <v>837</v>
      </c>
      <c r="C39" s="408" t="s">
        <v>837</v>
      </c>
      <c r="D39" s="409" t="s">
        <v>837</v>
      </c>
      <c r="E39" s="409" t="s">
        <v>837</v>
      </c>
      <c r="F39" s="410" t="s">
        <v>837</v>
      </c>
      <c r="G39" s="416">
        <v>0</v>
      </c>
      <c r="H39" s="419" t="s">
        <v>837</v>
      </c>
      <c r="I39" s="17">
        <v>2</v>
      </c>
      <c r="J39" s="18" t="s">
        <v>169</v>
      </c>
      <c r="K39" s="19" t="s">
        <v>837</v>
      </c>
      <c r="L39" s="20" t="s">
        <v>837</v>
      </c>
      <c r="M39" s="43" t="s">
        <v>837</v>
      </c>
      <c r="N39" s="43" t="s">
        <v>837</v>
      </c>
      <c r="O39" s="21"/>
      <c r="P39" s="19"/>
      <c r="Y39" s="411"/>
      <c r="Z39" s="411"/>
    </row>
    <row r="40" spans="1:26" s="13" customFormat="1" ht="29.25" hidden="1" customHeight="1">
      <c r="A40" s="17"/>
      <c r="B40" s="407" t="s">
        <v>837</v>
      </c>
      <c r="C40" s="408" t="s">
        <v>837</v>
      </c>
      <c r="D40" s="409" t="s">
        <v>837</v>
      </c>
      <c r="E40" s="409" t="s">
        <v>837</v>
      </c>
      <c r="F40" s="410" t="s">
        <v>837</v>
      </c>
      <c r="G40" s="416">
        <v>0</v>
      </c>
      <c r="H40" s="419" t="s">
        <v>837</v>
      </c>
      <c r="I40" s="17">
        <v>3</v>
      </c>
      <c r="J40" s="18" t="s">
        <v>170</v>
      </c>
      <c r="K40" s="19" t="s">
        <v>837</v>
      </c>
      <c r="L40" s="20" t="s">
        <v>837</v>
      </c>
      <c r="M40" s="43" t="s">
        <v>837</v>
      </c>
      <c r="N40" s="43" t="s">
        <v>837</v>
      </c>
      <c r="O40" s="21"/>
      <c r="P40" s="19"/>
      <c r="Y40" s="411"/>
      <c r="Z40" s="411"/>
    </row>
    <row r="41" spans="1:26" s="13" customFormat="1" ht="29.25" hidden="1" customHeight="1">
      <c r="A41" s="17"/>
      <c r="B41" s="407" t="s">
        <v>837</v>
      </c>
      <c r="C41" s="408" t="s">
        <v>837</v>
      </c>
      <c r="D41" s="409" t="s">
        <v>837</v>
      </c>
      <c r="E41" s="409" t="s">
        <v>837</v>
      </c>
      <c r="F41" s="410" t="s">
        <v>837</v>
      </c>
      <c r="G41" s="416">
        <v>0</v>
      </c>
      <c r="H41" s="419" t="s">
        <v>837</v>
      </c>
      <c r="I41" s="17">
        <v>4</v>
      </c>
      <c r="J41" s="18" t="s">
        <v>171</v>
      </c>
      <c r="K41" s="19" t="s">
        <v>837</v>
      </c>
      <c r="L41" s="20" t="s">
        <v>837</v>
      </c>
      <c r="M41" s="43" t="s">
        <v>837</v>
      </c>
      <c r="N41" s="43" t="s">
        <v>837</v>
      </c>
      <c r="O41" s="21"/>
      <c r="P41" s="19"/>
      <c r="Y41" s="411"/>
      <c r="Z41" s="411"/>
    </row>
    <row r="42" spans="1:26" s="13" customFormat="1" ht="29.25" hidden="1" customHeight="1">
      <c r="A42" s="17"/>
      <c r="B42" s="407" t="s">
        <v>837</v>
      </c>
      <c r="C42" s="408" t="s">
        <v>837</v>
      </c>
      <c r="D42" s="409" t="s">
        <v>837</v>
      </c>
      <c r="E42" s="409" t="s">
        <v>837</v>
      </c>
      <c r="F42" s="410" t="s">
        <v>837</v>
      </c>
      <c r="G42" s="416">
        <v>0</v>
      </c>
      <c r="H42" s="419" t="s">
        <v>837</v>
      </c>
      <c r="I42" s="17">
        <v>5</v>
      </c>
      <c r="J42" s="18" t="s">
        <v>172</v>
      </c>
      <c r="K42" s="19" t="s">
        <v>837</v>
      </c>
      <c r="L42" s="20" t="s">
        <v>837</v>
      </c>
      <c r="M42" s="43" t="s">
        <v>837</v>
      </c>
      <c r="N42" s="43" t="s">
        <v>837</v>
      </c>
      <c r="O42" s="21"/>
      <c r="P42" s="19"/>
      <c r="Y42" s="411"/>
      <c r="Z42" s="411"/>
    </row>
    <row r="43" spans="1:26" s="13" customFormat="1" ht="29.25" hidden="1" customHeight="1">
      <c r="A43" s="17"/>
      <c r="B43" s="407" t="s">
        <v>837</v>
      </c>
      <c r="C43" s="408" t="s">
        <v>837</v>
      </c>
      <c r="D43" s="409" t="s">
        <v>837</v>
      </c>
      <c r="E43" s="409" t="s">
        <v>837</v>
      </c>
      <c r="F43" s="410" t="s">
        <v>837</v>
      </c>
      <c r="G43" s="416">
        <v>0</v>
      </c>
      <c r="H43" s="419" t="s">
        <v>837</v>
      </c>
      <c r="I43" s="17">
        <v>6</v>
      </c>
      <c r="J43" s="18" t="s">
        <v>173</v>
      </c>
      <c r="K43" s="19" t="s">
        <v>837</v>
      </c>
      <c r="L43" s="20" t="s">
        <v>837</v>
      </c>
      <c r="M43" s="43" t="s">
        <v>837</v>
      </c>
      <c r="N43" s="43" t="s">
        <v>837</v>
      </c>
      <c r="O43" s="21"/>
      <c r="P43" s="19"/>
      <c r="Y43" s="411"/>
      <c r="Z43" s="411"/>
    </row>
    <row r="44" spans="1:26" s="13" customFormat="1" ht="29.25" hidden="1" customHeight="1">
      <c r="A44" s="17"/>
      <c r="B44" s="407" t="s">
        <v>837</v>
      </c>
      <c r="C44" s="408" t="s">
        <v>837</v>
      </c>
      <c r="D44" s="409" t="s">
        <v>837</v>
      </c>
      <c r="E44" s="409" t="s">
        <v>837</v>
      </c>
      <c r="F44" s="410" t="s">
        <v>837</v>
      </c>
      <c r="G44" s="416">
        <v>0</v>
      </c>
      <c r="H44" s="419" t="s">
        <v>837</v>
      </c>
      <c r="I44" s="17">
        <v>7</v>
      </c>
      <c r="J44" s="18" t="s">
        <v>174</v>
      </c>
      <c r="K44" s="19" t="s">
        <v>837</v>
      </c>
      <c r="L44" s="20" t="s">
        <v>837</v>
      </c>
      <c r="M44" s="43" t="s">
        <v>837</v>
      </c>
      <c r="N44" s="43" t="s">
        <v>837</v>
      </c>
      <c r="O44" s="21"/>
      <c r="P44" s="19"/>
      <c r="Y44" s="411"/>
      <c r="Z44" s="411"/>
    </row>
    <row r="45" spans="1:26" s="13" customFormat="1" ht="29.25" hidden="1" customHeight="1">
      <c r="A45" s="17"/>
      <c r="B45" s="407" t="s">
        <v>837</v>
      </c>
      <c r="C45" s="408" t="s">
        <v>837</v>
      </c>
      <c r="D45" s="409" t="s">
        <v>837</v>
      </c>
      <c r="E45" s="409" t="s">
        <v>837</v>
      </c>
      <c r="F45" s="410" t="s">
        <v>837</v>
      </c>
      <c r="G45" s="416">
        <v>0</v>
      </c>
      <c r="H45" s="419" t="s">
        <v>837</v>
      </c>
      <c r="I45" s="17">
        <v>8</v>
      </c>
      <c r="J45" s="18" t="s">
        <v>175</v>
      </c>
      <c r="K45" s="19" t="s">
        <v>837</v>
      </c>
      <c r="L45" s="20" t="s">
        <v>837</v>
      </c>
      <c r="M45" s="43" t="s">
        <v>837</v>
      </c>
      <c r="N45" s="43" t="s">
        <v>837</v>
      </c>
      <c r="O45" s="21"/>
      <c r="P45" s="19"/>
      <c r="Y45" s="411"/>
      <c r="Z45" s="411"/>
    </row>
    <row r="46" spans="1:26" ht="13.5" customHeight="1">
      <c r="A46" s="29"/>
      <c r="B46" s="29"/>
      <c r="C46" s="30"/>
      <c r="D46" s="50"/>
      <c r="E46" s="31"/>
      <c r="F46" s="32"/>
      <c r="G46" s="413"/>
      <c r="I46" s="33"/>
      <c r="J46" s="34"/>
      <c r="K46" s="35"/>
      <c r="L46" s="36"/>
      <c r="M46" s="46"/>
      <c r="N46" s="46"/>
      <c r="O46" s="37"/>
      <c r="P46" s="35"/>
    </row>
    <row r="47" spans="1:26" ht="14.25" customHeight="1">
      <c r="A47" s="25" t="s">
        <v>18</v>
      </c>
      <c r="B47" s="25"/>
      <c r="C47" s="25"/>
      <c r="D47" s="51"/>
      <c r="E47" s="44" t="s">
        <v>0</v>
      </c>
      <c r="F47" s="38" t="s">
        <v>1</v>
      </c>
      <c r="G47" s="414"/>
      <c r="H47" s="26" t="s">
        <v>2</v>
      </c>
      <c r="I47" s="26"/>
      <c r="J47" s="26"/>
      <c r="K47" s="26"/>
      <c r="M47" s="47" t="s">
        <v>3</v>
      </c>
      <c r="N47" s="48" t="s">
        <v>3</v>
      </c>
      <c r="O47" s="22" t="s">
        <v>3</v>
      </c>
      <c r="P47" s="25"/>
      <c r="Q47" s="27"/>
    </row>
    <row r="48" spans="1:26">
      <c r="G48" s="415"/>
    </row>
    <row r="49" spans="7:7">
      <c r="G49" s="415"/>
    </row>
    <row r="50" spans="7:7">
      <c r="G50" s="415"/>
    </row>
    <row r="51" spans="7:7">
      <c r="G51" s="415"/>
    </row>
    <row r="52" spans="7:7">
      <c r="G52" s="415"/>
    </row>
    <row r="53" spans="7:7">
      <c r="G53" s="415"/>
    </row>
    <row r="54" spans="7:7">
      <c r="G54" s="415"/>
    </row>
    <row r="55" spans="7:7">
      <c r="G55" s="415"/>
    </row>
    <row r="56" spans="7:7">
      <c r="G56" s="415"/>
    </row>
    <row r="57" spans="7:7">
      <c r="G57" s="415"/>
    </row>
    <row r="58" spans="7:7">
      <c r="G58" s="415"/>
    </row>
    <row r="59" spans="7:7">
      <c r="G59" s="415"/>
    </row>
    <row r="60" spans="7:7">
      <c r="G60" s="415"/>
    </row>
    <row r="61" spans="7:7">
      <c r="G61" s="415"/>
    </row>
    <row r="62" spans="7:7">
      <c r="G62" s="415"/>
    </row>
    <row r="63" spans="7:7">
      <c r="G63" s="415"/>
    </row>
    <row r="64" spans="7:7">
      <c r="G64" s="415"/>
    </row>
    <row r="65" spans="7:7">
      <c r="G65" s="415"/>
    </row>
    <row r="66" spans="7:7">
      <c r="G66" s="415"/>
    </row>
    <row r="67" spans="7:7">
      <c r="G67" s="415"/>
    </row>
    <row r="68" spans="7:7">
      <c r="G68" s="415"/>
    </row>
    <row r="69" spans="7:7">
      <c r="G69" s="415"/>
    </row>
    <row r="70" spans="7:7">
      <c r="G70" s="415"/>
    </row>
    <row r="71" spans="7:7">
      <c r="G71" s="415"/>
    </row>
    <row r="72" spans="7:7">
      <c r="G72" s="415"/>
    </row>
    <row r="73" spans="7:7">
      <c r="G73" s="415"/>
    </row>
    <row r="74" spans="7:7">
      <c r="G74" s="415"/>
    </row>
    <row r="75" spans="7:7">
      <c r="G75" s="415"/>
    </row>
    <row r="76" spans="7:7">
      <c r="G76" s="415"/>
    </row>
    <row r="77" spans="7:7">
      <c r="G77" s="415"/>
    </row>
    <row r="78" spans="7:7">
      <c r="G78" s="415"/>
    </row>
    <row r="79" spans="7:7">
      <c r="G79" s="415"/>
    </row>
    <row r="80" spans="7:7">
      <c r="G80" s="415"/>
    </row>
    <row r="81" spans="7:7">
      <c r="G81" s="415"/>
    </row>
    <row r="82" spans="7:7">
      <c r="G82" s="415"/>
    </row>
    <row r="83" spans="7:7">
      <c r="G83" s="415"/>
    </row>
    <row r="84" spans="7:7">
      <c r="G84" s="415"/>
    </row>
    <row r="85" spans="7:7">
      <c r="G85" s="415"/>
    </row>
    <row r="86" spans="7:7">
      <c r="G86" s="415"/>
    </row>
    <row r="87" spans="7:7">
      <c r="G87" s="415"/>
    </row>
    <row r="88" spans="7:7">
      <c r="G88" s="415"/>
    </row>
    <row r="89" spans="7:7">
      <c r="G89" s="415"/>
    </row>
    <row r="90" spans="7:7">
      <c r="G90" s="415"/>
    </row>
    <row r="91" spans="7:7">
      <c r="G91" s="415"/>
    </row>
    <row r="92" spans="7:7">
      <c r="G92" s="415"/>
    </row>
    <row r="93" spans="7:7">
      <c r="G93" s="415"/>
    </row>
    <row r="94" spans="7:7">
      <c r="G94" s="415"/>
    </row>
    <row r="95" spans="7:7">
      <c r="G95" s="415"/>
    </row>
    <row r="96" spans="7:7">
      <c r="G96" s="415"/>
    </row>
    <row r="97" spans="7:7">
      <c r="G97" s="415"/>
    </row>
    <row r="65512" spans="1:9">
      <c r="A65512" s="22" t="s">
        <v>547</v>
      </c>
      <c r="B65512" s="22" t="s">
        <v>547</v>
      </c>
      <c r="C65512" s="22" t="s">
        <v>547</v>
      </c>
      <c r="D65512" s="22" t="s">
        <v>547</v>
      </c>
      <c r="E65512" s="22" t="s">
        <v>547</v>
      </c>
      <c r="F65512" s="22" t="s">
        <v>547</v>
      </c>
      <c r="G65512" s="22" t="s">
        <v>547</v>
      </c>
      <c r="H65512" s="22" t="s">
        <v>547</v>
      </c>
      <c r="I65512" s="22" t="s">
        <v>547</v>
      </c>
    </row>
    <row r="65513" spans="1:9">
      <c r="A65513" s="22" t="s">
        <v>547</v>
      </c>
      <c r="B65513" s="22" t="s">
        <v>547</v>
      </c>
      <c r="C65513" s="22" t="s">
        <v>547</v>
      </c>
      <c r="D65513" s="22" t="s">
        <v>547</v>
      </c>
      <c r="E65513" s="22" t="s">
        <v>547</v>
      </c>
      <c r="F65513" s="22" t="s">
        <v>547</v>
      </c>
      <c r="G65513" s="22" t="s">
        <v>547</v>
      </c>
      <c r="H65513" s="22" t="s">
        <v>547</v>
      </c>
      <c r="I65513" s="22" t="s">
        <v>547</v>
      </c>
    </row>
    <row r="65514" spans="1:9">
      <c r="A65514" s="22" t="s">
        <v>547</v>
      </c>
      <c r="B65514" s="22" t="s">
        <v>547</v>
      </c>
      <c r="C65514" s="22" t="s">
        <v>547</v>
      </c>
      <c r="D65514" s="22" t="s">
        <v>547</v>
      </c>
      <c r="E65514" s="22" t="s">
        <v>547</v>
      </c>
      <c r="F65514" s="22" t="s">
        <v>547</v>
      </c>
      <c r="G65514" s="22" t="s">
        <v>547</v>
      </c>
      <c r="H65514" s="22" t="s">
        <v>547</v>
      </c>
      <c r="I65514" s="22" t="s">
        <v>547</v>
      </c>
    </row>
    <row r="65515" spans="1:9">
      <c r="A65515" s="22" t="s">
        <v>547</v>
      </c>
      <c r="B65515" s="22" t="s">
        <v>547</v>
      </c>
      <c r="C65515" s="22" t="s">
        <v>547</v>
      </c>
      <c r="D65515" s="22" t="s">
        <v>547</v>
      </c>
      <c r="E65515" s="22" t="s">
        <v>547</v>
      </c>
      <c r="F65515" s="22" t="s">
        <v>547</v>
      </c>
      <c r="G65515" s="22" t="s">
        <v>547</v>
      </c>
      <c r="H65515" s="22" t="s">
        <v>547</v>
      </c>
      <c r="I65515" s="22" t="s">
        <v>547</v>
      </c>
    </row>
    <row r="65516" spans="1:9">
      <c r="A65516" s="22" t="s">
        <v>547</v>
      </c>
      <c r="B65516" s="22" t="s">
        <v>547</v>
      </c>
      <c r="C65516" s="22" t="s">
        <v>547</v>
      </c>
      <c r="D65516" s="22" t="s">
        <v>547</v>
      </c>
      <c r="E65516" s="22" t="s">
        <v>547</v>
      </c>
      <c r="F65516" s="22" t="s">
        <v>547</v>
      </c>
      <c r="G65516" s="22" t="s">
        <v>547</v>
      </c>
      <c r="H65516" s="22" t="s">
        <v>547</v>
      </c>
      <c r="I65516" s="22" t="s">
        <v>547</v>
      </c>
    </row>
    <row r="65517" spans="1:9">
      <c r="A65517" s="22" t="s">
        <v>547</v>
      </c>
      <c r="B65517" s="22" t="s">
        <v>547</v>
      </c>
      <c r="C65517" s="22" t="s">
        <v>547</v>
      </c>
      <c r="D65517" s="22" t="s">
        <v>547</v>
      </c>
      <c r="E65517" s="22" t="s">
        <v>547</v>
      </c>
      <c r="F65517" s="22" t="s">
        <v>547</v>
      </c>
      <c r="G65517" s="22" t="s">
        <v>547</v>
      </c>
      <c r="H65517" s="22" t="s">
        <v>547</v>
      </c>
      <c r="I65517" s="22" t="s">
        <v>547</v>
      </c>
    </row>
    <row r="65518" spans="1:9">
      <c r="A65518" s="22" t="s">
        <v>547</v>
      </c>
      <c r="B65518" s="22" t="s">
        <v>547</v>
      </c>
      <c r="C65518" s="22" t="s">
        <v>547</v>
      </c>
      <c r="D65518" s="22" t="s">
        <v>547</v>
      </c>
      <c r="E65518" s="22" t="s">
        <v>547</v>
      </c>
      <c r="F65518" s="22" t="s">
        <v>547</v>
      </c>
      <c r="G65518" s="22" t="s">
        <v>547</v>
      </c>
      <c r="H65518" s="22" t="s">
        <v>547</v>
      </c>
      <c r="I65518" s="22" t="s">
        <v>547</v>
      </c>
    </row>
    <row r="65519" spans="1:9">
      <c r="A65519" s="22" t="s">
        <v>547</v>
      </c>
      <c r="B65519" s="22" t="s">
        <v>547</v>
      </c>
      <c r="C65519" s="22" t="s">
        <v>547</v>
      </c>
      <c r="D65519" s="22" t="s">
        <v>547</v>
      </c>
      <c r="E65519" s="22" t="s">
        <v>547</v>
      </c>
      <c r="F65519" s="22" t="s">
        <v>547</v>
      </c>
      <c r="G65519" s="22" t="s">
        <v>547</v>
      </c>
      <c r="H65519" s="22" t="s">
        <v>547</v>
      </c>
      <c r="I65519" s="22" t="s">
        <v>547</v>
      </c>
    </row>
    <row r="65520" spans="1:9">
      <c r="A65520" s="22" t="s">
        <v>547</v>
      </c>
      <c r="B65520" s="22" t="s">
        <v>547</v>
      </c>
      <c r="C65520" s="22" t="s">
        <v>547</v>
      </c>
      <c r="D65520" s="22" t="s">
        <v>547</v>
      </c>
      <c r="E65520" s="22" t="s">
        <v>547</v>
      </c>
      <c r="F65520" s="22" t="s">
        <v>547</v>
      </c>
      <c r="G65520" s="22" t="s">
        <v>547</v>
      </c>
      <c r="H65520" s="22" t="s">
        <v>547</v>
      </c>
      <c r="I65520" s="22" t="s">
        <v>547</v>
      </c>
    </row>
    <row r="65521" spans="1:9">
      <c r="A65521" s="22" t="s">
        <v>547</v>
      </c>
      <c r="B65521" s="22" t="s">
        <v>547</v>
      </c>
      <c r="C65521" s="22" t="s">
        <v>547</v>
      </c>
      <c r="D65521" s="22" t="s">
        <v>547</v>
      </c>
      <c r="E65521" s="22" t="s">
        <v>547</v>
      </c>
      <c r="F65521" s="22" t="s">
        <v>547</v>
      </c>
      <c r="G65521" s="22" t="s">
        <v>547</v>
      </c>
      <c r="H65521" s="22" t="s">
        <v>547</v>
      </c>
      <c r="I65521" s="22" t="s">
        <v>547</v>
      </c>
    </row>
    <row r="65522" spans="1:9">
      <c r="A65522" s="22" t="s">
        <v>547</v>
      </c>
      <c r="B65522" s="22" t="s">
        <v>547</v>
      </c>
      <c r="C65522" s="22" t="s">
        <v>547</v>
      </c>
      <c r="D65522" s="22" t="s">
        <v>547</v>
      </c>
      <c r="E65522" s="22" t="s">
        <v>547</v>
      </c>
      <c r="F65522" s="22" t="s">
        <v>547</v>
      </c>
      <c r="G65522" s="22" t="s">
        <v>547</v>
      </c>
      <c r="H65522" s="22" t="s">
        <v>547</v>
      </c>
      <c r="I65522" s="22" t="s">
        <v>547</v>
      </c>
    </row>
    <row r="65523" spans="1:9">
      <c r="A65523" s="22" t="s">
        <v>547</v>
      </c>
      <c r="B65523" s="22" t="s">
        <v>547</v>
      </c>
      <c r="C65523" s="22" t="s">
        <v>547</v>
      </c>
      <c r="D65523" s="22" t="s">
        <v>547</v>
      </c>
      <c r="E65523" s="22" t="s">
        <v>547</v>
      </c>
      <c r="F65523" s="22" t="s">
        <v>547</v>
      </c>
      <c r="G65523" s="22" t="s">
        <v>547</v>
      </c>
      <c r="H65523" s="22" t="s">
        <v>547</v>
      </c>
      <c r="I65523" s="22" t="s">
        <v>547</v>
      </c>
    </row>
    <row r="65524" spans="1:9">
      <c r="A65524" s="22" t="s">
        <v>547</v>
      </c>
      <c r="B65524" s="22" t="s">
        <v>547</v>
      </c>
      <c r="C65524" s="22" t="s">
        <v>547</v>
      </c>
      <c r="D65524" s="22" t="s">
        <v>547</v>
      </c>
      <c r="E65524" s="22" t="s">
        <v>547</v>
      </c>
      <c r="F65524" s="22" t="s">
        <v>547</v>
      </c>
      <c r="G65524" s="22" t="s">
        <v>547</v>
      </c>
      <c r="H65524" s="22" t="s">
        <v>547</v>
      </c>
      <c r="I65524" s="22" t="s">
        <v>547</v>
      </c>
    </row>
    <row r="65525" spans="1:9">
      <c r="A65525" s="22" t="s">
        <v>547</v>
      </c>
      <c r="B65525" s="22" t="s">
        <v>547</v>
      </c>
      <c r="C65525" s="22" t="s">
        <v>547</v>
      </c>
      <c r="D65525" s="22" t="s">
        <v>547</v>
      </c>
      <c r="E65525" s="22" t="s">
        <v>547</v>
      </c>
      <c r="F65525" s="22" t="s">
        <v>547</v>
      </c>
      <c r="G65525" s="22" t="s">
        <v>547</v>
      </c>
      <c r="H65525" s="22" t="s">
        <v>547</v>
      </c>
      <c r="I65525" s="22" t="s">
        <v>547</v>
      </c>
    </row>
    <row r="65526" spans="1:9">
      <c r="A65526" s="22" t="s">
        <v>547</v>
      </c>
      <c r="B65526" s="22" t="s">
        <v>547</v>
      </c>
      <c r="C65526" s="22" t="s">
        <v>547</v>
      </c>
      <c r="D65526" s="22" t="s">
        <v>547</v>
      </c>
      <c r="E65526" s="22" t="s">
        <v>547</v>
      </c>
      <c r="F65526" s="22" t="s">
        <v>547</v>
      </c>
      <c r="G65526" s="22" t="s">
        <v>547</v>
      </c>
      <c r="H65526" s="22" t="s">
        <v>547</v>
      </c>
      <c r="I65526" s="22" t="s">
        <v>547</v>
      </c>
    </row>
    <row r="65527" spans="1:9">
      <c r="A65527" s="22" t="s">
        <v>547</v>
      </c>
      <c r="B65527" s="22" t="s">
        <v>547</v>
      </c>
      <c r="C65527" s="22" t="s">
        <v>547</v>
      </c>
      <c r="D65527" s="22" t="s">
        <v>547</v>
      </c>
      <c r="E65527" s="22" t="s">
        <v>547</v>
      </c>
      <c r="F65527" s="22" t="s">
        <v>547</v>
      </c>
      <c r="G65527" s="22" t="s">
        <v>547</v>
      </c>
      <c r="H65527" s="22" t="s">
        <v>547</v>
      </c>
      <c r="I65527" s="22" t="s">
        <v>547</v>
      </c>
    </row>
    <row r="65528" spans="1:9">
      <c r="A65528" s="22" t="s">
        <v>547</v>
      </c>
      <c r="B65528" s="22" t="s">
        <v>547</v>
      </c>
      <c r="C65528" s="22" t="s">
        <v>547</v>
      </c>
      <c r="D65528" s="22" t="s">
        <v>547</v>
      </c>
      <c r="E65528" s="22" t="s">
        <v>547</v>
      </c>
      <c r="F65528" s="22" t="s">
        <v>547</v>
      </c>
      <c r="G65528" s="22" t="s">
        <v>547</v>
      </c>
      <c r="H65528" s="22" t="s">
        <v>547</v>
      </c>
      <c r="I65528" s="22" t="s">
        <v>547</v>
      </c>
    </row>
    <row r="65529" spans="1:9">
      <c r="A65529" s="22" t="s">
        <v>547</v>
      </c>
      <c r="B65529" s="22" t="s">
        <v>547</v>
      </c>
      <c r="C65529" s="22" t="s">
        <v>547</v>
      </c>
      <c r="D65529" s="22" t="s">
        <v>547</v>
      </c>
      <c r="E65529" s="22" t="s">
        <v>547</v>
      </c>
      <c r="F65529" s="22" t="s">
        <v>547</v>
      </c>
      <c r="G65529" s="22" t="s">
        <v>547</v>
      </c>
      <c r="H65529" s="22" t="s">
        <v>547</v>
      </c>
      <c r="I65529" s="22" t="s">
        <v>547</v>
      </c>
    </row>
    <row r="65530" spans="1:9">
      <c r="A65530" s="22" t="s">
        <v>547</v>
      </c>
      <c r="B65530" s="22" t="s">
        <v>547</v>
      </c>
      <c r="C65530" s="22" t="s">
        <v>547</v>
      </c>
      <c r="D65530" s="22" t="s">
        <v>547</v>
      </c>
      <c r="E65530" s="22" t="s">
        <v>547</v>
      </c>
      <c r="F65530" s="22" t="s">
        <v>547</v>
      </c>
      <c r="G65530" s="22" t="s">
        <v>547</v>
      </c>
      <c r="H65530" s="22" t="s">
        <v>547</v>
      </c>
      <c r="I65530" s="22" t="s">
        <v>547</v>
      </c>
    </row>
    <row r="65531" spans="1:9">
      <c r="A65531" s="22" t="s">
        <v>547</v>
      </c>
      <c r="B65531" s="22" t="s">
        <v>547</v>
      </c>
      <c r="C65531" s="22" t="s">
        <v>547</v>
      </c>
      <c r="D65531" s="22" t="s">
        <v>547</v>
      </c>
      <c r="E65531" s="22" t="s">
        <v>547</v>
      </c>
      <c r="F65531" s="22" t="s">
        <v>547</v>
      </c>
      <c r="G65531" s="22" t="s">
        <v>547</v>
      </c>
      <c r="H65531" s="22" t="s">
        <v>547</v>
      </c>
      <c r="I65531" s="22" t="s">
        <v>547</v>
      </c>
    </row>
    <row r="65532" spans="1:9">
      <c r="A65532" s="22" t="s">
        <v>547</v>
      </c>
      <c r="B65532" s="22" t="s">
        <v>547</v>
      </c>
      <c r="C65532" s="22" t="s">
        <v>547</v>
      </c>
      <c r="D65532" s="22" t="s">
        <v>547</v>
      </c>
      <c r="E65532" s="22" t="s">
        <v>547</v>
      </c>
      <c r="F65532" s="22" t="s">
        <v>547</v>
      </c>
      <c r="G65532" s="22" t="s">
        <v>547</v>
      </c>
      <c r="H65532" s="22" t="s">
        <v>547</v>
      </c>
      <c r="I65532" s="22" t="s">
        <v>547</v>
      </c>
    </row>
    <row r="65533" spans="1:9">
      <c r="A65533" s="22" t="s">
        <v>547</v>
      </c>
      <c r="B65533" s="22" t="s">
        <v>547</v>
      </c>
      <c r="C65533" s="22" t="s">
        <v>547</v>
      </c>
      <c r="D65533" s="22" t="s">
        <v>547</v>
      </c>
      <c r="E65533" s="22" t="s">
        <v>547</v>
      </c>
      <c r="F65533" s="22" t="s">
        <v>547</v>
      </c>
      <c r="G65533" s="22" t="s">
        <v>547</v>
      </c>
      <c r="H65533" s="22" t="s">
        <v>547</v>
      </c>
      <c r="I65533" s="22" t="s">
        <v>547</v>
      </c>
    </row>
    <row r="65534" spans="1:9">
      <c r="A65534" s="22" t="s">
        <v>547</v>
      </c>
      <c r="B65534" s="22" t="s">
        <v>547</v>
      </c>
      <c r="C65534" s="22" t="s">
        <v>547</v>
      </c>
      <c r="D65534" s="22" t="s">
        <v>547</v>
      </c>
      <c r="E65534" s="22" t="s">
        <v>547</v>
      </c>
      <c r="F65534" s="22" t="s">
        <v>547</v>
      </c>
      <c r="G65534" s="22" t="s">
        <v>547</v>
      </c>
      <c r="H65534" s="22" t="s">
        <v>547</v>
      </c>
      <c r="I65534" s="22" t="s">
        <v>547</v>
      </c>
    </row>
    <row r="65535" spans="1:9">
      <c r="A65535" s="22" t="s">
        <v>547</v>
      </c>
      <c r="B65535" s="22" t="s">
        <v>547</v>
      </c>
      <c r="C65535" s="22" t="s">
        <v>547</v>
      </c>
      <c r="D65535" s="22" t="s">
        <v>547</v>
      </c>
      <c r="E65535" s="22" t="s">
        <v>547</v>
      </c>
      <c r="F65535" s="22" t="s">
        <v>547</v>
      </c>
      <c r="G65535" s="22" t="s">
        <v>547</v>
      </c>
      <c r="H65535" s="22" t="s">
        <v>547</v>
      </c>
      <c r="I65535" s="22" t="s">
        <v>547</v>
      </c>
    </row>
    <row r="65536" spans="1:9">
      <c r="A65536" s="22" t="s">
        <v>547</v>
      </c>
      <c r="B65536" s="22" t="s">
        <v>547</v>
      </c>
      <c r="C65536" s="22" t="s">
        <v>547</v>
      </c>
      <c r="D65536" s="22" t="s">
        <v>547</v>
      </c>
      <c r="E65536" s="22" t="s">
        <v>547</v>
      </c>
      <c r="F65536" s="22" t="s">
        <v>547</v>
      </c>
      <c r="G65536" s="22" t="s">
        <v>547</v>
      </c>
      <c r="H65536" s="22" t="s">
        <v>547</v>
      </c>
      <c r="I65536" s="22" t="s">
        <v>547</v>
      </c>
    </row>
  </sheetData>
  <mergeCells count="18">
    <mergeCell ref="A1:P1"/>
    <mergeCell ref="A2:P2"/>
    <mergeCell ref="A3:C3"/>
    <mergeCell ref="D3:E3"/>
    <mergeCell ref="F3:G3"/>
    <mergeCell ref="A6:A7"/>
    <mergeCell ref="E6:E7"/>
    <mergeCell ref="N3:P3"/>
    <mergeCell ref="N4:P4"/>
    <mergeCell ref="I3:L3"/>
    <mergeCell ref="A4:C4"/>
    <mergeCell ref="D4:E4"/>
    <mergeCell ref="F6:F7"/>
    <mergeCell ref="B6:B7"/>
    <mergeCell ref="C6:C7"/>
    <mergeCell ref="D6:D7"/>
    <mergeCell ref="N5:P5"/>
    <mergeCell ref="G6:G7"/>
  </mergeCells>
  <conditionalFormatting sqref="F8:F45">
    <cfRule type="cellIs" dxfId="69" priority="5" operator="lessThan">
      <formula>$I$3</formula>
    </cfRule>
  </conditionalFormatting>
  <conditionalFormatting sqref="D1:D1048576">
    <cfRule type="containsText" dxfId="68" priority="1" operator="containsText" text="(F)">
      <formula>NOT(ISERROR(SEARCH("(F)",D1)))</formula>
    </cfRule>
  </conditionalFormatting>
  <hyperlinks>
    <hyperlink ref="D3" location="'YARIŞMA PROGRAMI'!C7" display="100 m. Engelli"/>
  </hyperlinks>
  <printOptions horizontalCentered="1"/>
  <pageMargins left="0.27559055118110237" right="0.19685039370078741" top="0.53" bottom="0.35433070866141736" header="0.39370078740157483" footer="0.27559055118110237"/>
  <pageSetup paperSize="9" scale="56" orientation="portrait" r:id="rId1"/>
  <headerFooter alignWithMargins="0"/>
  <ignoredErrors>
    <ignoredError sqref="D4 N5" unlockedFormula="1"/>
  </ignoredErrors>
  <drawing r:id="rId2"/>
</worksheet>
</file>

<file path=xl/worksheets/sheet6.xml><?xml version="1.0" encoding="utf-8"?>
<worksheet xmlns="http://schemas.openxmlformats.org/spreadsheetml/2006/main" xmlns:r="http://schemas.openxmlformats.org/officeDocument/2006/relationships">
  <sheetPr codeName="Sayfa6">
    <tabColor rgb="FF00B050"/>
  </sheetPr>
  <dimension ref="A1:Z65536"/>
  <sheetViews>
    <sheetView view="pageBreakPreview" topLeftCell="F1" zoomScale="90" zoomScaleNormal="85" zoomScaleSheetLayoutView="90" workbookViewId="0">
      <selection activeCell="Z1" sqref="Z1:Z1048576"/>
    </sheetView>
  </sheetViews>
  <sheetFormatPr defaultRowHeight="12.75"/>
  <cols>
    <col min="1" max="1" width="4.85546875" style="22" customWidth="1"/>
    <col min="2" max="2" width="7.7109375" style="22" bestFit="1" customWidth="1"/>
    <col min="3" max="3" width="14.42578125" style="15" customWidth="1"/>
    <col min="4" max="4" width="20.85546875" style="45" customWidth="1"/>
    <col min="5" max="5" width="22.85546875" style="45" customWidth="1"/>
    <col min="6" max="6" width="9.28515625" style="15" customWidth="1"/>
    <col min="7" max="7" width="7.5703125" style="23" customWidth="1"/>
    <col min="8" max="8" width="1.28515625" style="433" customWidth="1"/>
    <col min="9" max="9" width="4.42578125" style="22" customWidth="1"/>
    <col min="10" max="10" width="14.28515625" style="22" hidden="1" customWidth="1"/>
    <col min="11" max="11" width="6.5703125" style="22" customWidth="1"/>
    <col min="12" max="12" width="12.7109375" style="24" customWidth="1"/>
    <col min="13" max="13" width="23.140625" style="49" customWidth="1"/>
    <col min="14" max="14" width="26.85546875" style="49" customWidth="1"/>
    <col min="15" max="15" width="11" style="15" customWidth="1"/>
    <col min="16" max="16" width="7.7109375" style="15" customWidth="1"/>
    <col min="17" max="17" width="5.7109375" style="15" customWidth="1"/>
    <col min="18" max="19" width="9.140625" style="15"/>
    <col min="20" max="20" width="6" style="279" bestFit="1" customWidth="1"/>
    <col min="21" max="21" width="4.42578125" style="280" bestFit="1" customWidth="1"/>
    <col min="22" max="16384" width="9.140625" style="15"/>
  </cols>
  <sheetData>
    <row r="1" spans="1:26" s="5" customFormat="1" ht="53.25" customHeight="1">
      <c r="A1" s="625" t="s">
        <v>138</v>
      </c>
      <c r="B1" s="625"/>
      <c r="C1" s="625"/>
      <c r="D1" s="625"/>
      <c r="E1" s="625"/>
      <c r="F1" s="625"/>
      <c r="G1" s="625"/>
      <c r="H1" s="625"/>
      <c r="I1" s="625"/>
      <c r="J1" s="625"/>
      <c r="K1" s="625"/>
      <c r="L1" s="625"/>
      <c r="M1" s="625"/>
      <c r="N1" s="625"/>
      <c r="O1" s="625"/>
      <c r="P1" s="625"/>
      <c r="T1" s="278"/>
      <c r="U1" s="277"/>
    </row>
    <row r="2" spans="1:26" s="5" customFormat="1" ht="24.75" customHeight="1">
      <c r="A2" s="626" t="s">
        <v>832</v>
      </c>
      <c r="B2" s="626"/>
      <c r="C2" s="626"/>
      <c r="D2" s="626"/>
      <c r="E2" s="626"/>
      <c r="F2" s="626"/>
      <c r="G2" s="626"/>
      <c r="H2" s="626"/>
      <c r="I2" s="626"/>
      <c r="J2" s="626"/>
      <c r="K2" s="626"/>
      <c r="L2" s="626"/>
      <c r="M2" s="626"/>
      <c r="N2" s="626"/>
      <c r="O2" s="626"/>
      <c r="P2" s="626"/>
      <c r="T2" s="278"/>
      <c r="U2" s="277"/>
    </row>
    <row r="3" spans="1:26" s="6" customFormat="1" ht="21.75" customHeight="1">
      <c r="A3" s="627" t="s">
        <v>88</v>
      </c>
      <c r="B3" s="627"/>
      <c r="C3" s="627"/>
      <c r="D3" s="618" t="s">
        <v>352</v>
      </c>
      <c r="E3" s="618"/>
      <c r="F3" s="629"/>
      <c r="G3" s="629"/>
      <c r="H3" s="472"/>
      <c r="I3" s="616"/>
      <c r="J3" s="616"/>
      <c r="K3" s="616"/>
      <c r="L3" s="616"/>
      <c r="M3" s="463"/>
      <c r="N3" s="613"/>
      <c r="O3" s="613"/>
      <c r="P3" s="613"/>
      <c r="T3" s="278"/>
      <c r="U3" s="277"/>
    </row>
    <row r="4" spans="1:26" s="6" customFormat="1" ht="17.25" customHeight="1">
      <c r="A4" s="617" t="s">
        <v>78</v>
      </c>
      <c r="B4" s="617"/>
      <c r="C4" s="617"/>
      <c r="D4" s="618" t="s">
        <v>265</v>
      </c>
      <c r="E4" s="618"/>
      <c r="F4" s="464"/>
      <c r="G4" s="464"/>
      <c r="H4" s="473"/>
      <c r="I4" s="464"/>
      <c r="J4" s="464"/>
      <c r="K4" s="464"/>
      <c r="L4" s="465"/>
      <c r="M4" s="466" t="s">
        <v>86</v>
      </c>
      <c r="N4" s="615" t="s">
        <v>811</v>
      </c>
      <c r="O4" s="615"/>
      <c r="P4" s="615"/>
      <c r="T4" s="278"/>
      <c r="U4" s="277"/>
    </row>
    <row r="5" spans="1:26" s="5" customFormat="1" ht="19.5" customHeight="1">
      <c r="A5" s="483"/>
      <c r="B5" s="483"/>
      <c r="C5" s="484"/>
      <c r="D5" s="485"/>
      <c r="E5" s="486"/>
      <c r="F5" s="486"/>
      <c r="G5" s="486"/>
      <c r="H5" s="490"/>
      <c r="I5" s="483"/>
      <c r="J5" s="483"/>
      <c r="K5" s="483"/>
      <c r="L5" s="487"/>
      <c r="M5" s="488"/>
      <c r="N5" s="622">
        <v>41790.770456597224</v>
      </c>
      <c r="O5" s="622"/>
      <c r="P5" s="622"/>
      <c r="T5" s="278"/>
      <c r="U5" s="277"/>
    </row>
    <row r="6" spans="1:26" s="13" customFormat="1" ht="24.95" customHeight="1">
      <c r="A6" s="611" t="s">
        <v>11</v>
      </c>
      <c r="B6" s="619" t="s">
        <v>73</v>
      </c>
      <c r="C6" s="621" t="s">
        <v>85</v>
      </c>
      <c r="D6" s="612" t="s">
        <v>13</v>
      </c>
      <c r="E6" s="612" t="s">
        <v>177</v>
      </c>
      <c r="F6" s="612" t="s">
        <v>14</v>
      </c>
      <c r="G6" s="623" t="s">
        <v>262</v>
      </c>
      <c r="H6" s="431"/>
      <c r="I6" s="467" t="s">
        <v>15</v>
      </c>
      <c r="J6" s="468"/>
      <c r="K6" s="468"/>
      <c r="L6" s="468"/>
      <c r="M6" s="468"/>
      <c r="N6" s="468"/>
      <c r="O6" s="468"/>
      <c r="P6" s="471"/>
      <c r="T6" s="279"/>
      <c r="U6" s="280"/>
    </row>
    <row r="7" spans="1:26" ht="26.25" customHeight="1">
      <c r="A7" s="611"/>
      <c r="B7" s="620"/>
      <c r="C7" s="621"/>
      <c r="D7" s="612"/>
      <c r="E7" s="612"/>
      <c r="F7" s="612"/>
      <c r="G7" s="624"/>
      <c r="H7" s="432"/>
      <c r="I7" s="42" t="s">
        <v>11</v>
      </c>
      <c r="J7" s="39" t="s">
        <v>74</v>
      </c>
      <c r="K7" s="39" t="s">
        <v>73</v>
      </c>
      <c r="L7" s="40" t="s">
        <v>12</v>
      </c>
      <c r="M7" s="41" t="s">
        <v>13</v>
      </c>
      <c r="N7" s="41" t="s">
        <v>177</v>
      </c>
      <c r="O7" s="39" t="s">
        <v>14</v>
      </c>
      <c r="P7" s="39" t="s">
        <v>26</v>
      </c>
    </row>
    <row r="8" spans="1:26" s="13" customFormat="1" ht="41.25" customHeight="1">
      <c r="A8" s="17">
        <v>1</v>
      </c>
      <c r="B8" s="407">
        <v>523</v>
      </c>
      <c r="C8" s="408" t="s">
        <v>552</v>
      </c>
      <c r="D8" s="409" t="s">
        <v>713</v>
      </c>
      <c r="E8" s="409" t="s">
        <v>714</v>
      </c>
      <c r="F8" s="410">
        <v>4124</v>
      </c>
      <c r="G8" s="412"/>
      <c r="H8" s="419">
        <v>21</v>
      </c>
      <c r="I8" s="17">
        <v>1</v>
      </c>
      <c r="J8" s="18" t="s">
        <v>353</v>
      </c>
      <c r="K8" s="19">
        <v>401</v>
      </c>
      <c r="L8" s="20">
        <v>36985</v>
      </c>
      <c r="M8" s="43" t="s">
        <v>598</v>
      </c>
      <c r="N8" s="43" t="s">
        <v>597</v>
      </c>
      <c r="O8" s="21">
        <v>4900</v>
      </c>
      <c r="P8" s="19">
        <v>6</v>
      </c>
      <c r="T8" s="279"/>
      <c r="U8" s="280"/>
      <c r="Y8" s="411"/>
      <c r="Z8" s="411"/>
    </row>
    <row r="9" spans="1:26" s="13" customFormat="1" ht="41.25" customHeight="1">
      <c r="A9" s="17">
        <v>2</v>
      </c>
      <c r="B9" s="407">
        <v>449</v>
      </c>
      <c r="C9" s="408" t="s">
        <v>658</v>
      </c>
      <c r="D9" s="409" t="s">
        <v>659</v>
      </c>
      <c r="E9" s="409" t="s">
        <v>660</v>
      </c>
      <c r="F9" s="410">
        <v>4248</v>
      </c>
      <c r="G9" s="412">
        <v>93</v>
      </c>
      <c r="H9" s="419">
        <v>18</v>
      </c>
      <c r="I9" s="17">
        <v>2</v>
      </c>
      <c r="J9" s="18" t="s">
        <v>354</v>
      </c>
      <c r="K9" s="19">
        <v>398</v>
      </c>
      <c r="L9" s="20">
        <v>36832</v>
      </c>
      <c r="M9" s="43" t="s">
        <v>590</v>
      </c>
      <c r="N9" s="43" t="s">
        <v>589</v>
      </c>
      <c r="O9" s="21">
        <v>4714</v>
      </c>
      <c r="P9" s="19">
        <v>3</v>
      </c>
      <c r="T9" s="279"/>
      <c r="U9" s="280"/>
      <c r="Y9" s="411"/>
      <c r="Z9" s="411"/>
    </row>
    <row r="10" spans="1:26" s="13" customFormat="1" ht="41.25" customHeight="1">
      <c r="A10" s="17">
        <v>3</v>
      </c>
      <c r="B10" s="407">
        <v>521</v>
      </c>
      <c r="C10" s="408" t="s">
        <v>552</v>
      </c>
      <c r="D10" s="409" t="s">
        <v>717</v>
      </c>
      <c r="E10" s="409" t="s">
        <v>718</v>
      </c>
      <c r="F10" s="410">
        <v>4317</v>
      </c>
      <c r="G10" s="412"/>
      <c r="H10" s="419">
        <v>13</v>
      </c>
      <c r="I10" s="17">
        <v>3</v>
      </c>
      <c r="J10" s="18" t="s">
        <v>355</v>
      </c>
      <c r="K10" s="19">
        <v>445</v>
      </c>
      <c r="L10" s="20">
        <v>37153</v>
      </c>
      <c r="M10" s="43" t="s">
        <v>653</v>
      </c>
      <c r="N10" s="43" t="s">
        <v>652</v>
      </c>
      <c r="O10" s="21">
        <v>4487</v>
      </c>
      <c r="P10" s="19">
        <v>2</v>
      </c>
      <c r="T10" s="279"/>
      <c r="U10" s="280"/>
      <c r="Y10" s="411"/>
      <c r="Z10" s="411"/>
    </row>
    <row r="11" spans="1:26" s="13" customFormat="1" ht="41.25" customHeight="1">
      <c r="A11" s="17">
        <v>4</v>
      </c>
      <c r="B11" s="407">
        <v>538</v>
      </c>
      <c r="C11" s="408">
        <v>36526</v>
      </c>
      <c r="D11" s="409" t="s">
        <v>755</v>
      </c>
      <c r="E11" s="409" t="s">
        <v>756</v>
      </c>
      <c r="F11" s="410">
        <v>4326</v>
      </c>
      <c r="G11" s="412"/>
      <c r="H11" s="419">
        <v>20</v>
      </c>
      <c r="I11" s="17">
        <v>4</v>
      </c>
      <c r="J11" s="18" t="s">
        <v>356</v>
      </c>
      <c r="K11" s="19">
        <v>432</v>
      </c>
      <c r="L11" s="20">
        <v>36945</v>
      </c>
      <c r="M11" s="43" t="s">
        <v>637</v>
      </c>
      <c r="N11" s="43" t="s">
        <v>636</v>
      </c>
      <c r="O11" s="21">
        <v>4886</v>
      </c>
      <c r="P11" s="19">
        <v>5</v>
      </c>
      <c r="T11" s="279"/>
      <c r="U11" s="280"/>
      <c r="Y11" s="411"/>
      <c r="Z11" s="411"/>
    </row>
    <row r="12" spans="1:26" s="13" customFormat="1" ht="41.25" customHeight="1">
      <c r="A12" s="17">
        <v>5</v>
      </c>
      <c r="B12" s="407">
        <v>453</v>
      </c>
      <c r="C12" s="408">
        <v>36689</v>
      </c>
      <c r="D12" s="409" t="s">
        <v>672</v>
      </c>
      <c r="E12" s="409" t="s">
        <v>673</v>
      </c>
      <c r="F12" s="410">
        <v>4357</v>
      </c>
      <c r="G12" s="412">
        <v>87</v>
      </c>
      <c r="H12" s="419">
        <v>9</v>
      </c>
      <c r="I12" s="17">
        <v>5</v>
      </c>
      <c r="J12" s="18" t="s">
        <v>357</v>
      </c>
      <c r="K12" s="19">
        <v>465</v>
      </c>
      <c r="L12" s="20">
        <v>36976</v>
      </c>
      <c r="M12" s="43" t="s">
        <v>681</v>
      </c>
      <c r="N12" s="43" t="s">
        <v>682</v>
      </c>
      <c r="O12" s="21">
        <v>4396</v>
      </c>
      <c r="P12" s="19">
        <v>1</v>
      </c>
      <c r="T12" s="279"/>
      <c r="U12" s="280"/>
      <c r="Y12" s="411"/>
      <c r="Z12" s="411"/>
    </row>
    <row r="13" spans="1:26" s="13" customFormat="1" ht="41.25" customHeight="1">
      <c r="A13" s="17">
        <v>6</v>
      </c>
      <c r="B13" s="407">
        <v>381</v>
      </c>
      <c r="C13" s="408" t="s">
        <v>564</v>
      </c>
      <c r="D13" s="409" t="s">
        <v>565</v>
      </c>
      <c r="E13" s="409" t="s">
        <v>563</v>
      </c>
      <c r="F13" s="410">
        <v>4372</v>
      </c>
      <c r="G13" s="412">
        <v>87</v>
      </c>
      <c r="H13" s="419">
        <v>19</v>
      </c>
      <c r="I13" s="17">
        <v>6</v>
      </c>
      <c r="J13" s="18" t="s">
        <v>358</v>
      </c>
      <c r="K13" s="19">
        <v>471</v>
      </c>
      <c r="L13" s="20">
        <v>36892</v>
      </c>
      <c r="M13" s="43" t="s">
        <v>689</v>
      </c>
      <c r="N13" s="43" t="s">
        <v>690</v>
      </c>
      <c r="O13" s="21">
        <v>4755</v>
      </c>
      <c r="P13" s="19">
        <v>4</v>
      </c>
      <c r="T13" s="279"/>
      <c r="U13" s="280"/>
      <c r="Y13" s="411"/>
      <c r="Z13" s="411"/>
    </row>
    <row r="14" spans="1:26" s="13" customFormat="1" ht="41.25" customHeight="1">
      <c r="A14" s="17">
        <v>7</v>
      </c>
      <c r="B14" s="407">
        <v>540</v>
      </c>
      <c r="C14" s="408" t="s">
        <v>552</v>
      </c>
      <c r="D14" s="409" t="s">
        <v>759</v>
      </c>
      <c r="E14" s="409" t="s">
        <v>760</v>
      </c>
      <c r="F14" s="410">
        <v>4372</v>
      </c>
      <c r="G14" s="412"/>
      <c r="H14" s="419">
        <v>22</v>
      </c>
      <c r="I14" s="17">
        <v>7</v>
      </c>
      <c r="J14" s="18" t="s">
        <v>359</v>
      </c>
      <c r="K14" s="19">
        <v>488</v>
      </c>
      <c r="L14" s="20">
        <v>36564</v>
      </c>
      <c r="M14" s="43" t="s">
        <v>707</v>
      </c>
      <c r="N14" s="43" t="s">
        <v>706</v>
      </c>
      <c r="O14" s="21">
        <v>5163</v>
      </c>
      <c r="P14" s="19">
        <v>7</v>
      </c>
      <c r="T14" s="279"/>
      <c r="U14" s="280"/>
      <c r="Y14" s="411"/>
      <c r="Z14" s="411"/>
    </row>
    <row r="15" spans="1:26" s="13" customFormat="1" ht="41.25" customHeight="1">
      <c r="A15" s="17">
        <v>8</v>
      </c>
      <c r="B15" s="407">
        <v>388</v>
      </c>
      <c r="C15" s="408" t="s">
        <v>574</v>
      </c>
      <c r="D15" s="409" t="s">
        <v>575</v>
      </c>
      <c r="E15" s="409" t="s">
        <v>576</v>
      </c>
      <c r="F15" s="410">
        <v>4391</v>
      </c>
      <c r="G15" s="412">
        <v>86</v>
      </c>
      <c r="H15" s="419">
        <v>23</v>
      </c>
      <c r="I15" s="17">
        <v>8</v>
      </c>
      <c r="J15" s="18" t="s">
        <v>360</v>
      </c>
      <c r="K15" s="19">
        <v>409</v>
      </c>
      <c r="L15" s="20" t="s">
        <v>607</v>
      </c>
      <c r="M15" s="43" t="s">
        <v>608</v>
      </c>
      <c r="N15" s="43" t="s">
        <v>606</v>
      </c>
      <c r="O15" s="21">
        <v>5216</v>
      </c>
      <c r="P15" s="19">
        <v>8</v>
      </c>
      <c r="T15" s="279"/>
      <c r="U15" s="280"/>
      <c r="Y15" s="411"/>
      <c r="Z15" s="411"/>
    </row>
    <row r="16" spans="1:26" s="13" customFormat="1" ht="41.25" customHeight="1">
      <c r="A16" s="17">
        <v>9</v>
      </c>
      <c r="B16" s="407">
        <v>465</v>
      </c>
      <c r="C16" s="408">
        <v>36976</v>
      </c>
      <c r="D16" s="409" t="s">
        <v>681</v>
      </c>
      <c r="E16" s="409" t="s">
        <v>682</v>
      </c>
      <c r="F16" s="410">
        <v>4396</v>
      </c>
      <c r="G16" s="412">
        <v>85</v>
      </c>
      <c r="H16" s="419" t="s">
        <v>837</v>
      </c>
      <c r="I16" s="467" t="s">
        <v>16</v>
      </c>
      <c r="J16" s="297"/>
      <c r="K16" s="468"/>
      <c r="L16" s="468"/>
      <c r="M16" s="468"/>
      <c r="N16" s="468"/>
      <c r="O16" s="468"/>
      <c r="P16" s="471"/>
      <c r="T16" s="279"/>
      <c r="U16" s="280"/>
      <c r="Y16" s="411"/>
      <c r="Z16" s="411"/>
    </row>
    <row r="17" spans="1:26" s="13" customFormat="1" ht="41.25" customHeight="1">
      <c r="A17" s="17">
        <v>10</v>
      </c>
      <c r="B17" s="407">
        <v>541</v>
      </c>
      <c r="C17" s="408">
        <v>36867</v>
      </c>
      <c r="D17" s="409" t="s">
        <v>761</v>
      </c>
      <c r="E17" s="409" t="s">
        <v>762</v>
      </c>
      <c r="F17" s="410">
        <v>4412</v>
      </c>
      <c r="G17" s="412"/>
      <c r="H17" s="419" t="s">
        <v>837</v>
      </c>
      <c r="I17" s="42" t="s">
        <v>11</v>
      </c>
      <c r="J17" s="39" t="s">
        <v>74</v>
      </c>
      <c r="K17" s="39" t="s">
        <v>73</v>
      </c>
      <c r="L17" s="40" t="s">
        <v>12</v>
      </c>
      <c r="M17" s="41" t="s">
        <v>13</v>
      </c>
      <c r="N17" s="41" t="s">
        <v>177</v>
      </c>
      <c r="O17" s="39" t="s">
        <v>14</v>
      </c>
      <c r="P17" s="39" t="s">
        <v>26</v>
      </c>
      <c r="T17" s="279"/>
      <c r="U17" s="280"/>
      <c r="Y17" s="411"/>
      <c r="Z17" s="411"/>
    </row>
    <row r="18" spans="1:26" s="13" customFormat="1" ht="41.25" customHeight="1">
      <c r="A18" s="17">
        <v>11</v>
      </c>
      <c r="B18" s="407">
        <v>539</v>
      </c>
      <c r="C18" s="408">
        <v>36759</v>
      </c>
      <c r="D18" s="409" t="s">
        <v>757</v>
      </c>
      <c r="E18" s="409" t="s">
        <v>758</v>
      </c>
      <c r="F18" s="410">
        <v>4427</v>
      </c>
      <c r="G18" s="412"/>
      <c r="H18" s="419">
        <v>17</v>
      </c>
      <c r="I18" s="17">
        <v>1</v>
      </c>
      <c r="J18" s="18" t="s">
        <v>361</v>
      </c>
      <c r="K18" s="19">
        <v>439</v>
      </c>
      <c r="L18" s="20">
        <v>36721</v>
      </c>
      <c r="M18" s="43" t="s">
        <v>646</v>
      </c>
      <c r="N18" s="43" t="s">
        <v>645</v>
      </c>
      <c r="O18" s="21">
        <v>4674</v>
      </c>
      <c r="P18" s="19">
        <v>8</v>
      </c>
      <c r="T18" s="279"/>
      <c r="U18" s="280"/>
      <c r="Y18" s="411"/>
      <c r="Z18" s="411"/>
    </row>
    <row r="19" spans="1:26" s="13" customFormat="1" ht="41.25" customHeight="1">
      <c r="A19" s="17">
        <v>12</v>
      </c>
      <c r="B19" s="407">
        <v>542</v>
      </c>
      <c r="C19" s="408">
        <v>36905</v>
      </c>
      <c r="D19" s="409" t="s">
        <v>763</v>
      </c>
      <c r="E19" s="409" t="s">
        <v>764</v>
      </c>
      <c r="F19" s="410">
        <v>4457</v>
      </c>
      <c r="G19" s="412"/>
      <c r="H19" s="419">
        <v>15</v>
      </c>
      <c r="I19" s="17">
        <v>2</v>
      </c>
      <c r="J19" s="18" t="s">
        <v>362</v>
      </c>
      <c r="K19" s="19">
        <v>418</v>
      </c>
      <c r="L19" s="20">
        <v>36526</v>
      </c>
      <c r="M19" s="43" t="s">
        <v>627</v>
      </c>
      <c r="N19" s="43" t="s">
        <v>626</v>
      </c>
      <c r="O19" s="21">
        <v>4578</v>
      </c>
      <c r="P19" s="19">
        <v>6</v>
      </c>
      <c r="T19" s="279"/>
      <c r="U19" s="280"/>
      <c r="Y19" s="411"/>
      <c r="Z19" s="411"/>
    </row>
    <row r="20" spans="1:26" s="13" customFormat="1" ht="41.25" customHeight="1">
      <c r="A20" s="17">
        <v>13</v>
      </c>
      <c r="B20" s="407">
        <v>445</v>
      </c>
      <c r="C20" s="408">
        <v>37153</v>
      </c>
      <c r="D20" s="409" t="s">
        <v>653</v>
      </c>
      <c r="E20" s="409" t="s">
        <v>652</v>
      </c>
      <c r="F20" s="410">
        <v>4487</v>
      </c>
      <c r="G20" s="412">
        <v>81</v>
      </c>
      <c r="H20" s="419">
        <v>8</v>
      </c>
      <c r="I20" s="17">
        <v>3</v>
      </c>
      <c r="J20" s="18" t="s">
        <v>363</v>
      </c>
      <c r="K20" s="19">
        <v>388</v>
      </c>
      <c r="L20" s="20" t="s">
        <v>574</v>
      </c>
      <c r="M20" s="43" t="s">
        <v>575</v>
      </c>
      <c r="N20" s="43" t="s">
        <v>576</v>
      </c>
      <c r="O20" s="21">
        <v>4391</v>
      </c>
      <c r="P20" s="19">
        <v>4</v>
      </c>
      <c r="T20" s="279"/>
      <c r="U20" s="280"/>
      <c r="Y20" s="411"/>
      <c r="Z20" s="411"/>
    </row>
    <row r="21" spans="1:26" s="13" customFormat="1" ht="41.25" customHeight="1">
      <c r="A21" s="17">
        <v>14</v>
      </c>
      <c r="B21" s="407">
        <v>477</v>
      </c>
      <c r="C21" s="408">
        <v>2000</v>
      </c>
      <c r="D21" s="409" t="s">
        <v>699</v>
      </c>
      <c r="E21" s="409" t="s">
        <v>698</v>
      </c>
      <c r="F21" s="410">
        <v>4495</v>
      </c>
      <c r="G21" s="412">
        <v>80</v>
      </c>
      <c r="H21" s="419">
        <v>5</v>
      </c>
      <c r="I21" s="17">
        <v>4</v>
      </c>
      <c r="J21" s="18" t="s">
        <v>364</v>
      </c>
      <c r="K21" s="19">
        <v>453</v>
      </c>
      <c r="L21" s="20">
        <v>36689</v>
      </c>
      <c r="M21" s="43" t="s">
        <v>672</v>
      </c>
      <c r="N21" s="43" t="s">
        <v>673</v>
      </c>
      <c r="O21" s="21">
        <v>4357</v>
      </c>
      <c r="P21" s="19">
        <v>2</v>
      </c>
      <c r="T21" s="279"/>
      <c r="U21" s="280"/>
      <c r="Y21" s="411"/>
      <c r="Z21" s="411"/>
    </row>
    <row r="22" spans="1:26" s="13" customFormat="1" ht="41.25" customHeight="1">
      <c r="A22" s="17">
        <v>15</v>
      </c>
      <c r="B22" s="407">
        <v>418</v>
      </c>
      <c r="C22" s="408">
        <v>36526</v>
      </c>
      <c r="D22" s="409" t="s">
        <v>627</v>
      </c>
      <c r="E22" s="409" t="s">
        <v>626</v>
      </c>
      <c r="F22" s="410">
        <v>4578</v>
      </c>
      <c r="G22" s="412">
        <v>76</v>
      </c>
      <c r="H22" s="419">
        <v>2</v>
      </c>
      <c r="I22" s="17">
        <v>5</v>
      </c>
      <c r="J22" s="18" t="s">
        <v>365</v>
      </c>
      <c r="K22" s="19">
        <v>449</v>
      </c>
      <c r="L22" s="20" t="s">
        <v>658</v>
      </c>
      <c r="M22" s="43" t="s">
        <v>659</v>
      </c>
      <c r="N22" s="43" t="s">
        <v>660</v>
      </c>
      <c r="O22" s="21">
        <v>4248</v>
      </c>
      <c r="P22" s="19">
        <v>1</v>
      </c>
      <c r="T22" s="279"/>
      <c r="U22" s="280"/>
      <c r="Y22" s="411"/>
      <c r="Z22" s="411"/>
    </row>
    <row r="23" spans="1:26" s="13" customFormat="1" ht="41.25" customHeight="1">
      <c r="A23" s="17">
        <v>16</v>
      </c>
      <c r="B23" s="407">
        <v>377</v>
      </c>
      <c r="C23" s="408">
        <v>36973</v>
      </c>
      <c r="D23" s="409" t="s">
        <v>554</v>
      </c>
      <c r="E23" s="409" t="s">
        <v>555</v>
      </c>
      <c r="F23" s="410">
        <v>4659</v>
      </c>
      <c r="G23" s="412">
        <v>72</v>
      </c>
      <c r="H23" s="419">
        <v>14</v>
      </c>
      <c r="I23" s="17">
        <v>6</v>
      </c>
      <c r="J23" s="18" t="s">
        <v>366</v>
      </c>
      <c r="K23" s="19">
        <v>477</v>
      </c>
      <c r="L23" s="20">
        <v>2000</v>
      </c>
      <c r="M23" s="43" t="s">
        <v>699</v>
      </c>
      <c r="N23" s="43" t="s">
        <v>698</v>
      </c>
      <c r="O23" s="21">
        <v>4495</v>
      </c>
      <c r="P23" s="19">
        <v>5</v>
      </c>
      <c r="T23" s="279"/>
      <c r="U23" s="280"/>
      <c r="Y23" s="411"/>
      <c r="Z23" s="411"/>
    </row>
    <row r="24" spans="1:26" s="13" customFormat="1" ht="41.25" customHeight="1">
      <c r="A24" s="17">
        <v>17</v>
      </c>
      <c r="B24" s="407">
        <v>439</v>
      </c>
      <c r="C24" s="408">
        <v>36721</v>
      </c>
      <c r="D24" s="409" t="s">
        <v>646</v>
      </c>
      <c r="E24" s="409" t="s">
        <v>645</v>
      </c>
      <c r="F24" s="410">
        <v>4674</v>
      </c>
      <c r="G24" s="412">
        <v>71</v>
      </c>
      <c r="H24" s="419">
        <v>6</v>
      </c>
      <c r="I24" s="17">
        <v>7</v>
      </c>
      <c r="J24" s="18" t="s">
        <v>367</v>
      </c>
      <c r="K24" s="19">
        <v>381</v>
      </c>
      <c r="L24" s="20" t="s">
        <v>564</v>
      </c>
      <c r="M24" s="43" t="s">
        <v>565</v>
      </c>
      <c r="N24" s="43" t="s">
        <v>563</v>
      </c>
      <c r="O24" s="21">
        <v>4372</v>
      </c>
      <c r="P24" s="19">
        <v>3</v>
      </c>
      <c r="T24" s="279"/>
      <c r="U24" s="280"/>
      <c r="Y24" s="411"/>
      <c r="Z24" s="411"/>
    </row>
    <row r="25" spans="1:26" s="13" customFormat="1" ht="41.25" customHeight="1">
      <c r="A25" s="17">
        <v>18</v>
      </c>
      <c r="B25" s="407">
        <v>398</v>
      </c>
      <c r="C25" s="408">
        <v>36832</v>
      </c>
      <c r="D25" s="409" t="s">
        <v>590</v>
      </c>
      <c r="E25" s="409" t="s">
        <v>589</v>
      </c>
      <c r="F25" s="410">
        <v>4714</v>
      </c>
      <c r="G25" s="412">
        <v>69</v>
      </c>
      <c r="H25" s="419">
        <v>16</v>
      </c>
      <c r="I25" s="17">
        <v>8</v>
      </c>
      <c r="J25" s="18" t="s">
        <v>368</v>
      </c>
      <c r="K25" s="19">
        <v>377</v>
      </c>
      <c r="L25" s="20">
        <v>36973</v>
      </c>
      <c r="M25" s="43" t="s">
        <v>554</v>
      </c>
      <c r="N25" s="43" t="s">
        <v>555</v>
      </c>
      <c r="O25" s="21">
        <v>4659</v>
      </c>
      <c r="P25" s="19">
        <v>7</v>
      </c>
      <c r="T25" s="279"/>
      <c r="U25" s="280"/>
      <c r="Y25" s="411"/>
      <c r="Z25" s="411"/>
    </row>
    <row r="26" spans="1:26" s="13" customFormat="1" ht="41.25" customHeight="1">
      <c r="A26" s="17">
        <v>19</v>
      </c>
      <c r="B26" s="407">
        <v>471</v>
      </c>
      <c r="C26" s="408">
        <v>36892</v>
      </c>
      <c r="D26" s="409" t="s">
        <v>689</v>
      </c>
      <c r="E26" s="409" t="s">
        <v>690</v>
      </c>
      <c r="F26" s="410">
        <v>4755</v>
      </c>
      <c r="G26" s="412">
        <v>67</v>
      </c>
      <c r="H26" s="419" t="s">
        <v>837</v>
      </c>
      <c r="I26" s="467" t="s">
        <v>17</v>
      </c>
      <c r="J26" s="468"/>
      <c r="K26" s="468"/>
      <c r="L26" s="468"/>
      <c r="M26" s="468"/>
      <c r="N26" s="468"/>
      <c r="O26" s="468"/>
      <c r="P26" s="471"/>
      <c r="T26" s="279"/>
      <c r="U26" s="280"/>
      <c r="Y26" s="411"/>
      <c r="Z26" s="411"/>
    </row>
    <row r="27" spans="1:26" s="13" customFormat="1" ht="41.25" customHeight="1">
      <c r="A27" s="17">
        <v>20</v>
      </c>
      <c r="B27" s="407">
        <v>432</v>
      </c>
      <c r="C27" s="408">
        <v>36945</v>
      </c>
      <c r="D27" s="409" t="s">
        <v>637</v>
      </c>
      <c r="E27" s="409" t="s">
        <v>636</v>
      </c>
      <c r="F27" s="410">
        <v>4886</v>
      </c>
      <c r="G27" s="412">
        <v>56</v>
      </c>
      <c r="H27" s="419" t="s">
        <v>837</v>
      </c>
      <c r="I27" s="42" t="s">
        <v>11</v>
      </c>
      <c r="J27" s="39" t="s">
        <v>74</v>
      </c>
      <c r="K27" s="39" t="s">
        <v>73</v>
      </c>
      <c r="L27" s="40" t="s">
        <v>12</v>
      </c>
      <c r="M27" s="41" t="s">
        <v>13</v>
      </c>
      <c r="N27" s="41" t="s">
        <v>177</v>
      </c>
      <c r="O27" s="39" t="s">
        <v>14</v>
      </c>
      <c r="P27" s="39" t="s">
        <v>26</v>
      </c>
      <c r="T27" s="279"/>
      <c r="U27" s="280"/>
      <c r="Y27" s="411"/>
      <c r="Z27" s="411"/>
    </row>
    <row r="28" spans="1:26" s="13" customFormat="1" ht="41.25" customHeight="1">
      <c r="A28" s="17">
        <v>21</v>
      </c>
      <c r="B28" s="407">
        <v>401</v>
      </c>
      <c r="C28" s="408">
        <v>36985</v>
      </c>
      <c r="D28" s="409" t="s">
        <v>598</v>
      </c>
      <c r="E28" s="409" t="s">
        <v>597</v>
      </c>
      <c r="F28" s="410">
        <v>4900</v>
      </c>
      <c r="G28" s="412">
        <v>55</v>
      </c>
      <c r="H28" s="419">
        <v>7</v>
      </c>
      <c r="I28" s="17">
        <v>1</v>
      </c>
      <c r="J28" s="18" t="s">
        <v>369</v>
      </c>
      <c r="K28" s="19">
        <v>540</v>
      </c>
      <c r="L28" s="20" t="s">
        <v>552</v>
      </c>
      <c r="M28" s="43" t="s">
        <v>759</v>
      </c>
      <c r="N28" s="43" t="s">
        <v>760</v>
      </c>
      <c r="O28" s="21">
        <v>4372</v>
      </c>
      <c r="P28" s="19">
        <v>4</v>
      </c>
      <c r="T28" s="279"/>
      <c r="U28" s="280"/>
      <c r="Y28" s="411"/>
      <c r="Z28" s="411"/>
    </row>
    <row r="29" spans="1:26" s="13" customFormat="1" ht="41.25" customHeight="1">
      <c r="A29" s="17">
        <v>22</v>
      </c>
      <c r="B29" s="407">
        <v>488</v>
      </c>
      <c r="C29" s="408">
        <v>36564</v>
      </c>
      <c r="D29" s="409" t="s">
        <v>707</v>
      </c>
      <c r="E29" s="409" t="s">
        <v>706</v>
      </c>
      <c r="F29" s="410">
        <v>5163</v>
      </c>
      <c r="G29" s="412">
        <v>28</v>
      </c>
      <c r="H29" s="419">
        <v>11</v>
      </c>
      <c r="I29" s="17">
        <v>2</v>
      </c>
      <c r="J29" s="18" t="s">
        <v>370</v>
      </c>
      <c r="K29" s="19">
        <v>539</v>
      </c>
      <c r="L29" s="20">
        <v>36759</v>
      </c>
      <c r="M29" s="43" t="s">
        <v>757</v>
      </c>
      <c r="N29" s="43" t="s">
        <v>758</v>
      </c>
      <c r="O29" s="21">
        <v>4427</v>
      </c>
      <c r="P29" s="19">
        <v>6</v>
      </c>
      <c r="T29" s="279"/>
      <c r="U29" s="280"/>
      <c r="Y29" s="411"/>
      <c r="Z29" s="411"/>
    </row>
    <row r="30" spans="1:26" s="13" customFormat="1" ht="41.25" customHeight="1">
      <c r="A30" s="17">
        <v>23</v>
      </c>
      <c r="B30" s="407">
        <v>409</v>
      </c>
      <c r="C30" s="408" t="s">
        <v>607</v>
      </c>
      <c r="D30" s="409" t="s">
        <v>608</v>
      </c>
      <c r="E30" s="409" t="s">
        <v>606</v>
      </c>
      <c r="F30" s="410">
        <v>5216</v>
      </c>
      <c r="G30" s="412">
        <v>23</v>
      </c>
      <c r="H30" s="419">
        <v>3</v>
      </c>
      <c r="I30" s="17">
        <v>3</v>
      </c>
      <c r="J30" s="18" t="s">
        <v>371</v>
      </c>
      <c r="K30" s="19">
        <v>521</v>
      </c>
      <c r="L30" s="20" t="s">
        <v>552</v>
      </c>
      <c r="M30" s="43" t="s">
        <v>717</v>
      </c>
      <c r="N30" s="43" t="s">
        <v>718</v>
      </c>
      <c r="O30" s="21">
        <v>4317</v>
      </c>
      <c r="P30" s="19">
        <v>2</v>
      </c>
      <c r="T30" s="279"/>
      <c r="U30" s="280"/>
      <c r="Y30" s="411"/>
      <c r="Z30" s="411"/>
    </row>
    <row r="31" spans="1:26" s="13" customFormat="1" ht="41.25" customHeight="1">
      <c r="A31" s="17" t="s">
        <v>552</v>
      </c>
      <c r="B31" s="407">
        <v>518</v>
      </c>
      <c r="C31" s="408" t="s">
        <v>552</v>
      </c>
      <c r="D31" s="409" t="s">
        <v>715</v>
      </c>
      <c r="E31" s="409" t="s">
        <v>716</v>
      </c>
      <c r="F31" s="410" t="s">
        <v>836</v>
      </c>
      <c r="G31" s="412">
        <v>0</v>
      </c>
      <c r="H31" s="419">
        <v>1</v>
      </c>
      <c r="I31" s="17">
        <v>4</v>
      </c>
      <c r="J31" s="18" t="s">
        <v>372</v>
      </c>
      <c r="K31" s="19">
        <v>523</v>
      </c>
      <c r="L31" s="20" t="s">
        <v>552</v>
      </c>
      <c r="M31" s="43" t="s">
        <v>713</v>
      </c>
      <c r="N31" s="43" t="s">
        <v>714</v>
      </c>
      <c r="O31" s="21">
        <v>4124</v>
      </c>
      <c r="P31" s="19">
        <v>1</v>
      </c>
      <c r="T31" s="279"/>
      <c r="U31" s="280"/>
      <c r="Y31" s="411"/>
      <c r="Z31" s="411"/>
    </row>
    <row r="32" spans="1:26" s="13" customFormat="1" ht="41.25" customHeight="1">
      <c r="A32" s="17"/>
      <c r="B32" s="407" t="s">
        <v>837</v>
      </c>
      <c r="C32" s="408" t="s">
        <v>837</v>
      </c>
      <c r="D32" s="409" t="s">
        <v>837</v>
      </c>
      <c r="E32" s="409" t="s">
        <v>837</v>
      </c>
      <c r="F32" s="410" t="s">
        <v>837</v>
      </c>
      <c r="G32" s="412">
        <v>0</v>
      </c>
      <c r="H32" s="419">
        <v>24</v>
      </c>
      <c r="I32" s="17">
        <v>5</v>
      </c>
      <c r="J32" s="18" t="s">
        <v>373</v>
      </c>
      <c r="K32" s="19">
        <v>518</v>
      </c>
      <c r="L32" s="20" t="s">
        <v>552</v>
      </c>
      <c r="M32" s="43" t="s">
        <v>715</v>
      </c>
      <c r="N32" s="43" t="s">
        <v>716</v>
      </c>
      <c r="O32" s="21" t="s">
        <v>836</v>
      </c>
      <c r="P32" s="19"/>
      <c r="T32" s="279"/>
      <c r="U32" s="280"/>
      <c r="Y32" s="411"/>
      <c r="Z32" s="411"/>
    </row>
    <row r="33" spans="1:26" s="13" customFormat="1" ht="41.25" customHeight="1">
      <c r="A33" s="17"/>
      <c r="B33" s="407" t="s">
        <v>837</v>
      </c>
      <c r="C33" s="408" t="s">
        <v>837</v>
      </c>
      <c r="D33" s="409" t="s">
        <v>837</v>
      </c>
      <c r="E33" s="409" t="s">
        <v>837</v>
      </c>
      <c r="F33" s="410" t="s">
        <v>837</v>
      </c>
      <c r="G33" s="412">
        <v>0</v>
      </c>
      <c r="H33" s="419">
        <v>4</v>
      </c>
      <c r="I33" s="17">
        <v>6</v>
      </c>
      <c r="J33" s="18" t="s">
        <v>374</v>
      </c>
      <c r="K33" s="19">
        <v>538</v>
      </c>
      <c r="L33" s="20">
        <v>36526</v>
      </c>
      <c r="M33" s="43" t="s">
        <v>755</v>
      </c>
      <c r="N33" s="43" t="s">
        <v>756</v>
      </c>
      <c r="O33" s="21">
        <v>4326</v>
      </c>
      <c r="P33" s="19">
        <v>3</v>
      </c>
      <c r="T33" s="279"/>
      <c r="U33" s="280"/>
      <c r="Y33" s="411"/>
      <c r="Z33" s="411"/>
    </row>
    <row r="34" spans="1:26" s="13" customFormat="1" ht="41.25" customHeight="1">
      <c r="A34" s="17"/>
      <c r="B34" s="407" t="s">
        <v>837</v>
      </c>
      <c r="C34" s="408" t="s">
        <v>837</v>
      </c>
      <c r="D34" s="409" t="s">
        <v>837</v>
      </c>
      <c r="E34" s="409" t="s">
        <v>837</v>
      </c>
      <c r="F34" s="410" t="s">
        <v>837</v>
      </c>
      <c r="G34" s="412">
        <v>0</v>
      </c>
      <c r="H34" s="419">
        <v>12</v>
      </c>
      <c r="I34" s="17">
        <v>7</v>
      </c>
      <c r="J34" s="18" t="s">
        <v>375</v>
      </c>
      <c r="K34" s="19">
        <v>542</v>
      </c>
      <c r="L34" s="20">
        <v>36905</v>
      </c>
      <c r="M34" s="43" t="s">
        <v>763</v>
      </c>
      <c r="N34" s="43" t="s">
        <v>764</v>
      </c>
      <c r="O34" s="21">
        <v>4457</v>
      </c>
      <c r="P34" s="19">
        <v>7</v>
      </c>
      <c r="T34" s="279"/>
      <c r="U34" s="280"/>
      <c r="Y34" s="411"/>
      <c r="Z34" s="411"/>
    </row>
    <row r="35" spans="1:26" s="13" customFormat="1" ht="41.25" customHeight="1">
      <c r="A35" s="17"/>
      <c r="B35" s="407" t="s">
        <v>837</v>
      </c>
      <c r="C35" s="408" t="s">
        <v>837</v>
      </c>
      <c r="D35" s="409" t="s">
        <v>837</v>
      </c>
      <c r="E35" s="409" t="s">
        <v>837</v>
      </c>
      <c r="F35" s="410" t="s">
        <v>837</v>
      </c>
      <c r="G35" s="412">
        <v>0</v>
      </c>
      <c r="H35" s="419">
        <v>10</v>
      </c>
      <c r="I35" s="17">
        <v>8</v>
      </c>
      <c r="J35" s="18" t="s">
        <v>376</v>
      </c>
      <c r="K35" s="19">
        <v>541</v>
      </c>
      <c r="L35" s="20">
        <v>36867</v>
      </c>
      <c r="M35" s="43" t="s">
        <v>761</v>
      </c>
      <c r="N35" s="43" t="s">
        <v>762</v>
      </c>
      <c r="O35" s="21">
        <v>4412</v>
      </c>
      <c r="P35" s="19">
        <v>5</v>
      </c>
      <c r="T35" s="279"/>
      <c r="U35" s="280"/>
      <c r="Y35" s="411"/>
      <c r="Z35" s="411"/>
    </row>
    <row r="36" spans="1:26" s="13" customFormat="1" ht="29.25" hidden="1" customHeight="1">
      <c r="A36" s="17"/>
      <c r="B36" s="407" t="s">
        <v>837</v>
      </c>
      <c r="C36" s="408" t="s">
        <v>837</v>
      </c>
      <c r="D36" s="409" t="s">
        <v>837</v>
      </c>
      <c r="E36" s="409" t="s">
        <v>837</v>
      </c>
      <c r="F36" s="410" t="s">
        <v>837</v>
      </c>
      <c r="G36" s="412">
        <v>0</v>
      </c>
      <c r="H36" s="419" t="s">
        <v>837</v>
      </c>
      <c r="I36" s="296" t="s">
        <v>42</v>
      </c>
      <c r="J36" s="297"/>
      <c r="K36" s="297"/>
      <c r="L36" s="297"/>
      <c r="M36" s="297"/>
      <c r="N36" s="297"/>
      <c r="O36" s="297"/>
      <c r="P36" s="298"/>
      <c r="T36" s="279"/>
      <c r="U36" s="280"/>
      <c r="Y36" s="411"/>
      <c r="Z36" s="411"/>
    </row>
    <row r="37" spans="1:26" s="13" customFormat="1" ht="29.25" hidden="1" customHeight="1">
      <c r="A37" s="17"/>
      <c r="B37" s="407" t="s">
        <v>837</v>
      </c>
      <c r="C37" s="408" t="s">
        <v>837</v>
      </c>
      <c r="D37" s="409" t="s">
        <v>837</v>
      </c>
      <c r="E37" s="409" t="s">
        <v>837</v>
      </c>
      <c r="F37" s="410" t="s">
        <v>837</v>
      </c>
      <c r="G37" s="412">
        <v>0</v>
      </c>
      <c r="H37" s="419" t="s">
        <v>837</v>
      </c>
      <c r="I37" s="42" t="s">
        <v>11</v>
      </c>
      <c r="J37" s="39" t="s">
        <v>74</v>
      </c>
      <c r="K37" s="39" t="s">
        <v>73</v>
      </c>
      <c r="L37" s="40" t="s">
        <v>12</v>
      </c>
      <c r="M37" s="41" t="s">
        <v>13</v>
      </c>
      <c r="N37" s="41" t="s">
        <v>177</v>
      </c>
      <c r="O37" s="39" t="s">
        <v>14</v>
      </c>
      <c r="P37" s="39" t="s">
        <v>26</v>
      </c>
      <c r="T37" s="279"/>
      <c r="U37" s="280"/>
      <c r="Y37" s="411"/>
      <c r="Z37" s="411"/>
    </row>
    <row r="38" spans="1:26" s="13" customFormat="1" ht="29.25" hidden="1" customHeight="1">
      <c r="A38" s="17"/>
      <c r="B38" s="407" t="s">
        <v>837</v>
      </c>
      <c r="C38" s="408" t="s">
        <v>837</v>
      </c>
      <c r="D38" s="409" t="s">
        <v>837</v>
      </c>
      <c r="E38" s="409" t="s">
        <v>837</v>
      </c>
      <c r="F38" s="410" t="s">
        <v>837</v>
      </c>
      <c r="G38" s="412">
        <v>0</v>
      </c>
      <c r="H38" s="419" t="s">
        <v>837</v>
      </c>
      <c r="I38" s="17">
        <v>1</v>
      </c>
      <c r="J38" s="18" t="s">
        <v>377</v>
      </c>
      <c r="K38" s="19" t="s">
        <v>837</v>
      </c>
      <c r="L38" s="20" t="s">
        <v>837</v>
      </c>
      <c r="M38" s="43" t="s">
        <v>837</v>
      </c>
      <c r="N38" s="43" t="s">
        <v>837</v>
      </c>
      <c r="O38" s="21"/>
      <c r="P38" s="19"/>
      <c r="T38" s="279"/>
      <c r="U38" s="280"/>
      <c r="Y38" s="411"/>
      <c r="Z38" s="411"/>
    </row>
    <row r="39" spans="1:26" s="13" customFormat="1" ht="29.25" hidden="1" customHeight="1">
      <c r="A39" s="17"/>
      <c r="B39" s="407" t="s">
        <v>837</v>
      </c>
      <c r="C39" s="408" t="s">
        <v>837</v>
      </c>
      <c r="D39" s="409" t="s">
        <v>837</v>
      </c>
      <c r="E39" s="409" t="s">
        <v>837</v>
      </c>
      <c r="F39" s="410" t="s">
        <v>837</v>
      </c>
      <c r="G39" s="412">
        <v>0</v>
      </c>
      <c r="H39" s="419" t="s">
        <v>837</v>
      </c>
      <c r="I39" s="17">
        <v>2</v>
      </c>
      <c r="J39" s="18" t="s">
        <v>378</v>
      </c>
      <c r="K39" s="19" t="s">
        <v>837</v>
      </c>
      <c r="L39" s="20" t="s">
        <v>837</v>
      </c>
      <c r="M39" s="43" t="s">
        <v>837</v>
      </c>
      <c r="N39" s="43" t="s">
        <v>837</v>
      </c>
      <c r="O39" s="21"/>
      <c r="P39" s="19"/>
      <c r="T39" s="279"/>
      <c r="U39" s="280"/>
      <c r="Y39" s="411"/>
      <c r="Z39" s="411"/>
    </row>
    <row r="40" spans="1:26" s="13" customFormat="1" ht="29.25" hidden="1" customHeight="1">
      <c r="A40" s="17"/>
      <c r="B40" s="407" t="s">
        <v>837</v>
      </c>
      <c r="C40" s="408" t="s">
        <v>837</v>
      </c>
      <c r="D40" s="409" t="s">
        <v>837</v>
      </c>
      <c r="E40" s="409" t="s">
        <v>837</v>
      </c>
      <c r="F40" s="410" t="s">
        <v>837</v>
      </c>
      <c r="G40" s="412">
        <v>0</v>
      </c>
      <c r="H40" s="419" t="s">
        <v>837</v>
      </c>
      <c r="I40" s="17">
        <v>3</v>
      </c>
      <c r="J40" s="18" t="s">
        <v>379</v>
      </c>
      <c r="K40" s="19" t="s">
        <v>837</v>
      </c>
      <c r="L40" s="20" t="s">
        <v>837</v>
      </c>
      <c r="M40" s="43" t="s">
        <v>837</v>
      </c>
      <c r="N40" s="43" t="s">
        <v>837</v>
      </c>
      <c r="O40" s="21"/>
      <c r="P40" s="19"/>
      <c r="T40" s="279"/>
      <c r="U40" s="280"/>
      <c r="Y40" s="411"/>
      <c r="Z40" s="411"/>
    </row>
    <row r="41" spans="1:26" s="13" customFormat="1" ht="29.25" hidden="1" customHeight="1">
      <c r="A41" s="17"/>
      <c r="B41" s="407" t="s">
        <v>837</v>
      </c>
      <c r="C41" s="408" t="s">
        <v>837</v>
      </c>
      <c r="D41" s="409" t="s">
        <v>837</v>
      </c>
      <c r="E41" s="409" t="s">
        <v>837</v>
      </c>
      <c r="F41" s="410" t="s">
        <v>837</v>
      </c>
      <c r="G41" s="412">
        <v>0</v>
      </c>
      <c r="H41" s="419" t="s">
        <v>837</v>
      </c>
      <c r="I41" s="17">
        <v>4</v>
      </c>
      <c r="J41" s="18" t="s">
        <v>380</v>
      </c>
      <c r="K41" s="19" t="s">
        <v>837</v>
      </c>
      <c r="L41" s="20" t="s">
        <v>837</v>
      </c>
      <c r="M41" s="43" t="s">
        <v>837</v>
      </c>
      <c r="N41" s="43" t="s">
        <v>837</v>
      </c>
      <c r="O41" s="21"/>
      <c r="P41" s="19"/>
      <c r="T41" s="279"/>
      <c r="U41" s="280"/>
      <c r="Y41" s="411"/>
      <c r="Z41" s="411"/>
    </row>
    <row r="42" spans="1:26" s="13" customFormat="1" ht="29.25" hidden="1" customHeight="1">
      <c r="A42" s="17"/>
      <c r="B42" s="407" t="s">
        <v>837</v>
      </c>
      <c r="C42" s="408" t="s">
        <v>837</v>
      </c>
      <c r="D42" s="409" t="s">
        <v>837</v>
      </c>
      <c r="E42" s="409" t="s">
        <v>837</v>
      </c>
      <c r="F42" s="410" t="s">
        <v>837</v>
      </c>
      <c r="G42" s="412">
        <v>0</v>
      </c>
      <c r="H42" s="419" t="s">
        <v>837</v>
      </c>
      <c r="I42" s="17">
        <v>5</v>
      </c>
      <c r="J42" s="18" t="s">
        <v>381</v>
      </c>
      <c r="K42" s="19" t="s">
        <v>837</v>
      </c>
      <c r="L42" s="20" t="s">
        <v>837</v>
      </c>
      <c r="M42" s="43" t="s">
        <v>837</v>
      </c>
      <c r="N42" s="43" t="s">
        <v>837</v>
      </c>
      <c r="O42" s="21"/>
      <c r="P42" s="19"/>
      <c r="T42" s="279"/>
      <c r="U42" s="280"/>
      <c r="Y42" s="411"/>
      <c r="Z42" s="411"/>
    </row>
    <row r="43" spans="1:26" s="13" customFormat="1" ht="29.25" hidden="1" customHeight="1">
      <c r="A43" s="17"/>
      <c r="B43" s="407" t="s">
        <v>837</v>
      </c>
      <c r="C43" s="408" t="s">
        <v>837</v>
      </c>
      <c r="D43" s="409" t="s">
        <v>837</v>
      </c>
      <c r="E43" s="409" t="s">
        <v>837</v>
      </c>
      <c r="F43" s="410" t="s">
        <v>837</v>
      </c>
      <c r="G43" s="412">
        <v>0</v>
      </c>
      <c r="H43" s="419" t="s">
        <v>837</v>
      </c>
      <c r="I43" s="17">
        <v>6</v>
      </c>
      <c r="J43" s="18" t="s">
        <v>382</v>
      </c>
      <c r="K43" s="19" t="s">
        <v>837</v>
      </c>
      <c r="L43" s="20" t="s">
        <v>837</v>
      </c>
      <c r="M43" s="43" t="s">
        <v>837</v>
      </c>
      <c r="N43" s="43" t="s">
        <v>837</v>
      </c>
      <c r="O43" s="21"/>
      <c r="P43" s="19"/>
      <c r="T43" s="279"/>
      <c r="U43" s="280"/>
      <c r="Y43" s="411"/>
      <c r="Z43" s="411"/>
    </row>
    <row r="44" spans="1:26" s="13" customFormat="1" ht="29.25" hidden="1" customHeight="1">
      <c r="A44" s="17"/>
      <c r="B44" s="407" t="s">
        <v>837</v>
      </c>
      <c r="C44" s="408" t="s">
        <v>837</v>
      </c>
      <c r="D44" s="409" t="s">
        <v>837</v>
      </c>
      <c r="E44" s="409" t="s">
        <v>837</v>
      </c>
      <c r="F44" s="410" t="s">
        <v>837</v>
      </c>
      <c r="G44" s="412">
        <v>0</v>
      </c>
      <c r="H44" s="419" t="s">
        <v>837</v>
      </c>
      <c r="I44" s="17">
        <v>7</v>
      </c>
      <c r="J44" s="18" t="s">
        <v>383</v>
      </c>
      <c r="K44" s="19" t="s">
        <v>837</v>
      </c>
      <c r="L44" s="20" t="s">
        <v>837</v>
      </c>
      <c r="M44" s="43" t="s">
        <v>837</v>
      </c>
      <c r="N44" s="43" t="s">
        <v>837</v>
      </c>
      <c r="O44" s="21"/>
      <c r="P44" s="19"/>
      <c r="T44" s="279"/>
      <c r="U44" s="280"/>
      <c r="Y44" s="411"/>
      <c r="Z44" s="411"/>
    </row>
    <row r="45" spans="1:26" s="13" customFormat="1" ht="29.25" hidden="1" customHeight="1">
      <c r="A45" s="17"/>
      <c r="B45" s="407" t="s">
        <v>837</v>
      </c>
      <c r="C45" s="408" t="s">
        <v>837</v>
      </c>
      <c r="D45" s="409" t="s">
        <v>837</v>
      </c>
      <c r="E45" s="409" t="s">
        <v>837</v>
      </c>
      <c r="F45" s="410" t="s">
        <v>837</v>
      </c>
      <c r="G45" s="412">
        <v>0</v>
      </c>
      <c r="H45" s="419" t="s">
        <v>837</v>
      </c>
      <c r="I45" s="17">
        <v>8</v>
      </c>
      <c r="J45" s="18" t="s">
        <v>384</v>
      </c>
      <c r="K45" s="19" t="s">
        <v>837</v>
      </c>
      <c r="L45" s="20" t="s">
        <v>837</v>
      </c>
      <c r="M45" s="43" t="s">
        <v>837</v>
      </c>
      <c r="N45" s="43" t="s">
        <v>837</v>
      </c>
      <c r="O45" s="21"/>
      <c r="P45" s="19"/>
      <c r="T45" s="279"/>
      <c r="U45" s="280"/>
      <c r="Y45" s="411"/>
      <c r="Z45" s="411"/>
    </row>
    <row r="46" spans="1:26" ht="13.5" customHeight="1">
      <c r="A46" s="29"/>
      <c r="B46" s="29"/>
      <c r="C46" s="30"/>
      <c r="D46" s="50"/>
      <c r="E46" s="31"/>
      <c r="F46" s="32"/>
      <c r="G46" s="413"/>
      <c r="I46" s="33"/>
      <c r="J46" s="34"/>
      <c r="K46" s="35"/>
      <c r="L46" s="36"/>
      <c r="M46" s="46"/>
      <c r="N46" s="46"/>
      <c r="O46" s="37"/>
      <c r="P46" s="35"/>
    </row>
    <row r="47" spans="1:26" ht="14.25" customHeight="1">
      <c r="A47" s="25" t="s">
        <v>18</v>
      </c>
      <c r="B47" s="25"/>
      <c r="C47" s="25"/>
      <c r="D47" s="51"/>
      <c r="E47" s="44" t="s">
        <v>0</v>
      </c>
      <c r="F47" s="38" t="s">
        <v>1</v>
      </c>
      <c r="G47" s="414"/>
      <c r="H47" s="434" t="s">
        <v>2</v>
      </c>
      <c r="I47" s="26"/>
      <c r="J47" s="26"/>
      <c r="K47" s="26"/>
      <c r="M47" s="47" t="s">
        <v>3</v>
      </c>
      <c r="N47" s="48" t="s">
        <v>3</v>
      </c>
      <c r="O47" s="22" t="s">
        <v>3</v>
      </c>
      <c r="P47" s="25"/>
      <c r="Q47" s="27"/>
    </row>
    <row r="48" spans="1:26">
      <c r="G48" s="415"/>
    </row>
    <row r="49" spans="7:7">
      <c r="G49" s="415"/>
    </row>
    <row r="50" spans="7:7">
      <c r="G50" s="415"/>
    </row>
    <row r="51" spans="7:7">
      <c r="G51" s="415"/>
    </row>
    <row r="52" spans="7:7">
      <c r="G52" s="415"/>
    </row>
    <row r="53" spans="7:7">
      <c r="G53" s="415"/>
    </row>
    <row r="54" spans="7:7">
      <c r="G54" s="415"/>
    </row>
    <row r="55" spans="7:7">
      <c r="G55" s="415"/>
    </row>
    <row r="56" spans="7:7">
      <c r="G56" s="415"/>
    </row>
    <row r="57" spans="7:7">
      <c r="G57" s="415"/>
    </row>
    <row r="58" spans="7:7">
      <c r="G58" s="415"/>
    </row>
    <row r="59" spans="7:7">
      <c r="G59" s="415"/>
    </row>
    <row r="60" spans="7:7">
      <c r="G60" s="415"/>
    </row>
    <row r="61" spans="7:7">
      <c r="G61" s="415"/>
    </row>
    <row r="62" spans="7:7">
      <c r="G62" s="415"/>
    </row>
    <row r="63" spans="7:7">
      <c r="G63" s="415"/>
    </row>
    <row r="64" spans="7:7">
      <c r="G64" s="415"/>
    </row>
    <row r="65" spans="7:7">
      <c r="G65" s="415"/>
    </row>
    <row r="66" spans="7:7">
      <c r="G66" s="415"/>
    </row>
    <row r="67" spans="7:7">
      <c r="G67" s="415"/>
    </row>
    <row r="68" spans="7:7">
      <c r="G68" s="415"/>
    </row>
    <row r="69" spans="7:7">
      <c r="G69" s="415"/>
    </row>
    <row r="70" spans="7:7">
      <c r="G70" s="415"/>
    </row>
    <row r="71" spans="7:7">
      <c r="G71" s="415"/>
    </row>
    <row r="72" spans="7:7">
      <c r="G72" s="415"/>
    </row>
    <row r="73" spans="7:7">
      <c r="G73" s="415"/>
    </row>
    <row r="74" spans="7:7">
      <c r="G74" s="415"/>
    </row>
    <row r="75" spans="7:7">
      <c r="G75" s="415"/>
    </row>
    <row r="76" spans="7:7">
      <c r="G76" s="415"/>
    </row>
    <row r="77" spans="7:7">
      <c r="G77" s="415"/>
    </row>
    <row r="78" spans="7:7">
      <c r="G78" s="415"/>
    </row>
    <row r="79" spans="7:7">
      <c r="G79" s="415"/>
    </row>
    <row r="80" spans="7:7">
      <c r="G80" s="415"/>
    </row>
    <row r="81" spans="7:7">
      <c r="G81" s="415"/>
    </row>
    <row r="82" spans="7:7">
      <c r="G82" s="415"/>
    </row>
    <row r="83" spans="7:7">
      <c r="G83" s="415"/>
    </row>
    <row r="84" spans="7:7">
      <c r="G84" s="415"/>
    </row>
    <row r="85" spans="7:7">
      <c r="G85" s="415"/>
    </row>
    <row r="86" spans="7:7">
      <c r="G86" s="415"/>
    </row>
    <row r="87" spans="7:7">
      <c r="G87" s="415"/>
    </row>
    <row r="88" spans="7:7">
      <c r="G88" s="415"/>
    </row>
    <row r="89" spans="7:7">
      <c r="G89" s="415"/>
    </row>
    <row r="90" spans="7:7">
      <c r="G90" s="415"/>
    </row>
    <row r="91" spans="7:7">
      <c r="G91" s="415"/>
    </row>
    <row r="92" spans="7:7">
      <c r="G92" s="415"/>
    </row>
    <row r="93" spans="7:7">
      <c r="G93" s="415"/>
    </row>
    <row r="94" spans="7:7">
      <c r="G94" s="415"/>
    </row>
    <row r="95" spans="7:7">
      <c r="G95" s="415"/>
    </row>
    <row r="96" spans="7:7">
      <c r="G96" s="415"/>
    </row>
    <row r="97" spans="7:21">
      <c r="G97" s="415"/>
    </row>
    <row r="101" spans="7:21">
      <c r="T101" s="309"/>
      <c r="U101" s="310"/>
    </row>
    <row r="65512" spans="1:9">
      <c r="A65512" s="22" t="s">
        <v>547</v>
      </c>
      <c r="B65512" s="22" t="s">
        <v>547</v>
      </c>
      <c r="C65512" s="22" t="s">
        <v>547</v>
      </c>
      <c r="D65512" s="22" t="s">
        <v>547</v>
      </c>
      <c r="E65512" s="22" t="s">
        <v>547</v>
      </c>
      <c r="F65512" s="22" t="s">
        <v>547</v>
      </c>
      <c r="G65512" s="22" t="s">
        <v>547</v>
      </c>
      <c r="H65512" s="435" t="s">
        <v>547</v>
      </c>
      <c r="I65512" s="22" t="s">
        <v>547</v>
      </c>
    </row>
    <row r="65513" spans="1:9">
      <c r="A65513" s="22" t="s">
        <v>547</v>
      </c>
      <c r="B65513" s="22" t="s">
        <v>547</v>
      </c>
      <c r="C65513" s="22" t="s">
        <v>547</v>
      </c>
      <c r="D65513" s="22" t="s">
        <v>547</v>
      </c>
      <c r="E65513" s="22" t="s">
        <v>547</v>
      </c>
      <c r="F65513" s="22" t="s">
        <v>547</v>
      </c>
      <c r="G65513" s="22" t="s">
        <v>547</v>
      </c>
      <c r="H65513" s="435" t="s">
        <v>547</v>
      </c>
      <c r="I65513" s="22" t="s">
        <v>547</v>
      </c>
    </row>
    <row r="65514" spans="1:9">
      <c r="A65514" s="22" t="s">
        <v>547</v>
      </c>
      <c r="B65514" s="22" t="s">
        <v>547</v>
      </c>
      <c r="C65514" s="22" t="s">
        <v>547</v>
      </c>
      <c r="D65514" s="22" t="s">
        <v>547</v>
      </c>
      <c r="E65514" s="22" t="s">
        <v>547</v>
      </c>
      <c r="F65514" s="22" t="s">
        <v>547</v>
      </c>
      <c r="G65514" s="22" t="s">
        <v>547</v>
      </c>
      <c r="H65514" s="435" t="s">
        <v>547</v>
      </c>
      <c r="I65514" s="22" t="s">
        <v>547</v>
      </c>
    </row>
    <row r="65515" spans="1:9">
      <c r="A65515" s="22" t="s">
        <v>547</v>
      </c>
      <c r="B65515" s="22" t="s">
        <v>547</v>
      </c>
      <c r="C65515" s="22" t="s">
        <v>547</v>
      </c>
      <c r="D65515" s="22" t="s">
        <v>547</v>
      </c>
      <c r="E65515" s="22" t="s">
        <v>547</v>
      </c>
      <c r="F65515" s="22" t="s">
        <v>547</v>
      </c>
      <c r="G65515" s="22" t="s">
        <v>547</v>
      </c>
      <c r="H65515" s="435" t="s">
        <v>547</v>
      </c>
      <c r="I65515" s="22" t="s">
        <v>547</v>
      </c>
    </row>
    <row r="65516" spans="1:9">
      <c r="A65516" s="22" t="s">
        <v>547</v>
      </c>
      <c r="B65516" s="22" t="s">
        <v>547</v>
      </c>
      <c r="C65516" s="22" t="s">
        <v>547</v>
      </c>
      <c r="D65516" s="22" t="s">
        <v>547</v>
      </c>
      <c r="E65516" s="22" t="s">
        <v>547</v>
      </c>
      <c r="F65516" s="22" t="s">
        <v>547</v>
      </c>
      <c r="G65516" s="22" t="s">
        <v>547</v>
      </c>
      <c r="H65516" s="435" t="s">
        <v>547</v>
      </c>
      <c r="I65516" s="22" t="s">
        <v>547</v>
      </c>
    </row>
    <row r="65517" spans="1:9">
      <c r="A65517" s="22" t="s">
        <v>547</v>
      </c>
      <c r="B65517" s="22" t="s">
        <v>547</v>
      </c>
      <c r="C65517" s="22" t="s">
        <v>547</v>
      </c>
      <c r="D65517" s="22" t="s">
        <v>547</v>
      </c>
      <c r="E65517" s="22" t="s">
        <v>547</v>
      </c>
      <c r="F65517" s="22" t="s">
        <v>547</v>
      </c>
      <c r="G65517" s="22" t="s">
        <v>547</v>
      </c>
      <c r="H65517" s="435" t="s">
        <v>547</v>
      </c>
      <c r="I65517" s="22" t="s">
        <v>547</v>
      </c>
    </row>
    <row r="65518" spans="1:9">
      <c r="A65518" s="22" t="s">
        <v>547</v>
      </c>
      <c r="B65518" s="22" t="s">
        <v>547</v>
      </c>
      <c r="C65518" s="22" t="s">
        <v>547</v>
      </c>
      <c r="D65518" s="22" t="s">
        <v>547</v>
      </c>
      <c r="E65518" s="22" t="s">
        <v>547</v>
      </c>
      <c r="F65518" s="22" t="s">
        <v>547</v>
      </c>
      <c r="G65518" s="22" t="s">
        <v>547</v>
      </c>
      <c r="H65518" s="435" t="s">
        <v>547</v>
      </c>
      <c r="I65518" s="22" t="s">
        <v>547</v>
      </c>
    </row>
    <row r="65519" spans="1:9">
      <c r="A65519" s="22" t="s">
        <v>547</v>
      </c>
      <c r="B65519" s="22" t="s">
        <v>547</v>
      </c>
      <c r="C65519" s="22" t="s">
        <v>547</v>
      </c>
      <c r="D65519" s="22" t="s">
        <v>547</v>
      </c>
      <c r="E65519" s="22" t="s">
        <v>547</v>
      </c>
      <c r="F65519" s="22" t="s">
        <v>547</v>
      </c>
      <c r="G65519" s="22" t="s">
        <v>547</v>
      </c>
      <c r="H65519" s="435" t="s">
        <v>547</v>
      </c>
      <c r="I65519" s="22" t="s">
        <v>547</v>
      </c>
    </row>
    <row r="65520" spans="1:9">
      <c r="A65520" s="22" t="s">
        <v>547</v>
      </c>
      <c r="B65520" s="22" t="s">
        <v>547</v>
      </c>
      <c r="C65520" s="22" t="s">
        <v>547</v>
      </c>
      <c r="D65520" s="22" t="s">
        <v>547</v>
      </c>
      <c r="E65520" s="22" t="s">
        <v>547</v>
      </c>
      <c r="F65520" s="22" t="s">
        <v>547</v>
      </c>
      <c r="G65520" s="22" t="s">
        <v>547</v>
      </c>
      <c r="H65520" s="435" t="s">
        <v>547</v>
      </c>
      <c r="I65520" s="22" t="s">
        <v>547</v>
      </c>
    </row>
    <row r="65521" spans="1:9">
      <c r="A65521" s="22" t="s">
        <v>547</v>
      </c>
      <c r="B65521" s="22" t="s">
        <v>547</v>
      </c>
      <c r="C65521" s="22" t="s">
        <v>547</v>
      </c>
      <c r="D65521" s="22" t="s">
        <v>547</v>
      </c>
      <c r="E65521" s="22" t="s">
        <v>547</v>
      </c>
      <c r="F65521" s="22" t="s">
        <v>547</v>
      </c>
      <c r="G65521" s="22" t="s">
        <v>547</v>
      </c>
      <c r="H65521" s="435" t="s">
        <v>547</v>
      </c>
      <c r="I65521" s="22" t="s">
        <v>547</v>
      </c>
    </row>
    <row r="65522" spans="1:9">
      <c r="A65522" s="22" t="s">
        <v>547</v>
      </c>
      <c r="B65522" s="22" t="s">
        <v>547</v>
      </c>
      <c r="C65522" s="22" t="s">
        <v>547</v>
      </c>
      <c r="D65522" s="22" t="s">
        <v>547</v>
      </c>
      <c r="E65522" s="22" t="s">
        <v>547</v>
      </c>
      <c r="F65522" s="22" t="s">
        <v>547</v>
      </c>
      <c r="G65522" s="22" t="s">
        <v>547</v>
      </c>
      <c r="H65522" s="435" t="s">
        <v>547</v>
      </c>
      <c r="I65522" s="22" t="s">
        <v>547</v>
      </c>
    </row>
    <row r="65523" spans="1:9">
      <c r="A65523" s="22" t="s">
        <v>547</v>
      </c>
      <c r="B65523" s="22" t="s">
        <v>547</v>
      </c>
      <c r="C65523" s="22" t="s">
        <v>547</v>
      </c>
      <c r="D65523" s="22" t="s">
        <v>547</v>
      </c>
      <c r="E65523" s="22" t="s">
        <v>547</v>
      </c>
      <c r="F65523" s="22" t="s">
        <v>547</v>
      </c>
      <c r="G65523" s="22" t="s">
        <v>547</v>
      </c>
      <c r="H65523" s="435" t="s">
        <v>547</v>
      </c>
      <c r="I65523" s="22" t="s">
        <v>547</v>
      </c>
    </row>
    <row r="65524" spans="1:9">
      <c r="A65524" s="22" t="s">
        <v>547</v>
      </c>
      <c r="B65524" s="22" t="s">
        <v>547</v>
      </c>
      <c r="C65524" s="22" t="s">
        <v>547</v>
      </c>
      <c r="D65524" s="22" t="s">
        <v>547</v>
      </c>
      <c r="E65524" s="22" t="s">
        <v>547</v>
      </c>
      <c r="F65524" s="22" t="s">
        <v>547</v>
      </c>
      <c r="G65524" s="22" t="s">
        <v>547</v>
      </c>
      <c r="H65524" s="435" t="s">
        <v>547</v>
      </c>
      <c r="I65524" s="22" t="s">
        <v>547</v>
      </c>
    </row>
    <row r="65525" spans="1:9">
      <c r="A65525" s="22" t="s">
        <v>547</v>
      </c>
      <c r="B65525" s="22" t="s">
        <v>547</v>
      </c>
      <c r="C65525" s="22" t="s">
        <v>547</v>
      </c>
      <c r="D65525" s="22" t="s">
        <v>547</v>
      </c>
      <c r="E65525" s="22" t="s">
        <v>547</v>
      </c>
      <c r="F65525" s="22" t="s">
        <v>547</v>
      </c>
      <c r="G65525" s="22" t="s">
        <v>547</v>
      </c>
      <c r="H65525" s="435" t="s">
        <v>547</v>
      </c>
      <c r="I65525" s="22" t="s">
        <v>547</v>
      </c>
    </row>
    <row r="65526" spans="1:9">
      <c r="A65526" s="22" t="s">
        <v>547</v>
      </c>
      <c r="B65526" s="22" t="s">
        <v>547</v>
      </c>
      <c r="C65526" s="22" t="s">
        <v>547</v>
      </c>
      <c r="D65526" s="22" t="s">
        <v>547</v>
      </c>
      <c r="E65526" s="22" t="s">
        <v>547</v>
      </c>
      <c r="F65526" s="22" t="s">
        <v>547</v>
      </c>
      <c r="G65526" s="22" t="s">
        <v>547</v>
      </c>
      <c r="H65526" s="435" t="s">
        <v>547</v>
      </c>
      <c r="I65526" s="22" t="s">
        <v>547</v>
      </c>
    </row>
    <row r="65527" spans="1:9">
      <c r="A65527" s="22" t="s">
        <v>547</v>
      </c>
      <c r="B65527" s="22" t="s">
        <v>547</v>
      </c>
      <c r="C65527" s="22" t="s">
        <v>547</v>
      </c>
      <c r="D65527" s="22" t="s">
        <v>547</v>
      </c>
      <c r="E65527" s="22" t="s">
        <v>547</v>
      </c>
      <c r="F65527" s="22" t="s">
        <v>547</v>
      </c>
      <c r="G65527" s="22" t="s">
        <v>547</v>
      </c>
      <c r="H65527" s="435" t="s">
        <v>547</v>
      </c>
      <c r="I65527" s="22" t="s">
        <v>547</v>
      </c>
    </row>
    <row r="65528" spans="1:9">
      <c r="A65528" s="22" t="s">
        <v>547</v>
      </c>
      <c r="B65528" s="22" t="s">
        <v>547</v>
      </c>
      <c r="C65528" s="22" t="s">
        <v>547</v>
      </c>
      <c r="D65528" s="22" t="s">
        <v>547</v>
      </c>
      <c r="E65528" s="22" t="s">
        <v>547</v>
      </c>
      <c r="F65528" s="22" t="s">
        <v>547</v>
      </c>
      <c r="G65528" s="22" t="s">
        <v>547</v>
      </c>
      <c r="H65528" s="435" t="s">
        <v>547</v>
      </c>
      <c r="I65528" s="22" t="s">
        <v>547</v>
      </c>
    </row>
    <row r="65529" spans="1:9">
      <c r="A65529" s="22" t="s">
        <v>547</v>
      </c>
      <c r="B65529" s="22" t="s">
        <v>547</v>
      </c>
      <c r="C65529" s="22" t="s">
        <v>547</v>
      </c>
      <c r="D65529" s="22" t="s">
        <v>547</v>
      </c>
      <c r="E65529" s="22" t="s">
        <v>547</v>
      </c>
      <c r="F65529" s="22" t="s">
        <v>547</v>
      </c>
      <c r="G65529" s="22" t="s">
        <v>547</v>
      </c>
      <c r="H65529" s="435" t="s">
        <v>547</v>
      </c>
      <c r="I65529" s="22" t="s">
        <v>547</v>
      </c>
    </row>
    <row r="65530" spans="1:9">
      <c r="A65530" s="22" t="s">
        <v>547</v>
      </c>
      <c r="B65530" s="22" t="s">
        <v>547</v>
      </c>
      <c r="C65530" s="22" t="s">
        <v>547</v>
      </c>
      <c r="D65530" s="22" t="s">
        <v>547</v>
      </c>
      <c r="E65530" s="22" t="s">
        <v>547</v>
      </c>
      <c r="F65530" s="22" t="s">
        <v>547</v>
      </c>
      <c r="G65530" s="22" t="s">
        <v>547</v>
      </c>
      <c r="H65530" s="435" t="s">
        <v>547</v>
      </c>
      <c r="I65530" s="22" t="s">
        <v>547</v>
      </c>
    </row>
    <row r="65531" spans="1:9">
      <c r="A65531" s="22" t="s">
        <v>547</v>
      </c>
      <c r="B65531" s="22" t="s">
        <v>547</v>
      </c>
      <c r="C65531" s="22" t="s">
        <v>547</v>
      </c>
      <c r="D65531" s="22" t="s">
        <v>547</v>
      </c>
      <c r="E65531" s="22" t="s">
        <v>547</v>
      </c>
      <c r="F65531" s="22" t="s">
        <v>547</v>
      </c>
      <c r="G65531" s="22" t="s">
        <v>547</v>
      </c>
      <c r="H65531" s="435" t="s">
        <v>547</v>
      </c>
      <c r="I65531" s="22" t="s">
        <v>547</v>
      </c>
    </row>
    <row r="65532" spans="1:9">
      <c r="A65532" s="22" t="s">
        <v>547</v>
      </c>
      <c r="B65532" s="22" t="s">
        <v>547</v>
      </c>
      <c r="C65532" s="22" t="s">
        <v>547</v>
      </c>
      <c r="D65532" s="22" t="s">
        <v>547</v>
      </c>
      <c r="E65532" s="22" t="s">
        <v>547</v>
      </c>
      <c r="F65532" s="22" t="s">
        <v>547</v>
      </c>
      <c r="G65532" s="22" t="s">
        <v>547</v>
      </c>
      <c r="H65532" s="435" t="s">
        <v>547</v>
      </c>
      <c r="I65532" s="22" t="s">
        <v>547</v>
      </c>
    </row>
    <row r="65533" spans="1:9">
      <c r="A65533" s="22" t="s">
        <v>547</v>
      </c>
      <c r="B65533" s="22" t="s">
        <v>547</v>
      </c>
      <c r="C65533" s="22" t="s">
        <v>547</v>
      </c>
      <c r="D65533" s="22" t="s">
        <v>547</v>
      </c>
      <c r="E65533" s="22" t="s">
        <v>547</v>
      </c>
      <c r="F65533" s="22" t="s">
        <v>547</v>
      </c>
      <c r="G65533" s="22" t="s">
        <v>547</v>
      </c>
      <c r="H65533" s="435" t="s">
        <v>547</v>
      </c>
      <c r="I65533" s="22" t="s">
        <v>547</v>
      </c>
    </row>
    <row r="65534" spans="1:9">
      <c r="A65534" s="22" t="s">
        <v>547</v>
      </c>
      <c r="B65534" s="22" t="s">
        <v>547</v>
      </c>
      <c r="C65534" s="22" t="s">
        <v>547</v>
      </c>
      <c r="D65534" s="22" t="s">
        <v>547</v>
      </c>
      <c r="E65534" s="22" t="s">
        <v>547</v>
      </c>
      <c r="F65534" s="22" t="s">
        <v>547</v>
      </c>
      <c r="G65534" s="22" t="s">
        <v>547</v>
      </c>
      <c r="H65534" s="435" t="s">
        <v>547</v>
      </c>
      <c r="I65534" s="22" t="s">
        <v>547</v>
      </c>
    </row>
    <row r="65535" spans="1:9">
      <c r="A65535" s="22" t="s">
        <v>547</v>
      </c>
      <c r="B65535" s="22" t="s">
        <v>547</v>
      </c>
      <c r="C65535" s="22" t="s">
        <v>547</v>
      </c>
      <c r="D65535" s="22" t="s">
        <v>547</v>
      </c>
      <c r="E65535" s="22" t="s">
        <v>547</v>
      </c>
      <c r="F65535" s="22" t="s">
        <v>547</v>
      </c>
      <c r="G65535" s="22" t="s">
        <v>547</v>
      </c>
      <c r="H65535" s="435" t="s">
        <v>547</v>
      </c>
      <c r="I65535" s="22" t="s">
        <v>547</v>
      </c>
    </row>
    <row r="65536" spans="1:9">
      <c r="A65536" s="22" t="s">
        <v>547</v>
      </c>
      <c r="B65536" s="22" t="s">
        <v>547</v>
      </c>
      <c r="C65536" s="22" t="s">
        <v>547</v>
      </c>
      <c r="D65536" s="22" t="s">
        <v>547</v>
      </c>
      <c r="E65536" s="22" t="s">
        <v>547</v>
      </c>
      <c r="F65536" s="22" t="s">
        <v>547</v>
      </c>
      <c r="G65536" s="22" t="s">
        <v>547</v>
      </c>
      <c r="H65536" s="435" t="s">
        <v>547</v>
      </c>
      <c r="I65536" s="22" t="s">
        <v>547</v>
      </c>
    </row>
  </sheetData>
  <mergeCells count="18">
    <mergeCell ref="N4:P4"/>
    <mergeCell ref="N5:P5"/>
    <mergeCell ref="G6:G7"/>
    <mergeCell ref="A6:A7"/>
    <mergeCell ref="B6:B7"/>
    <mergeCell ref="A4:C4"/>
    <mergeCell ref="D4:E4"/>
    <mergeCell ref="F6:F7"/>
    <mergeCell ref="C6:C7"/>
    <mergeCell ref="D6:D7"/>
    <mergeCell ref="E6:E7"/>
    <mergeCell ref="A1:P1"/>
    <mergeCell ref="A2:P2"/>
    <mergeCell ref="A3:C3"/>
    <mergeCell ref="D3:E3"/>
    <mergeCell ref="F3:G3"/>
    <mergeCell ref="N3:P3"/>
    <mergeCell ref="I3:L3"/>
  </mergeCells>
  <conditionalFormatting sqref="F8:F45">
    <cfRule type="cellIs" dxfId="67" priority="5" operator="lessThan">
      <formula>$I$3</formula>
    </cfRule>
  </conditionalFormatting>
  <conditionalFormatting sqref="D1:D1048576">
    <cfRule type="containsText" dxfId="66" priority="1" operator="containsText" text="(F)">
      <formula>NOT(ISERROR(SEARCH("(F)",D1)))</formula>
    </cfRule>
  </conditionalFormatting>
  <hyperlinks>
    <hyperlink ref="D3:E3" location="'YARIŞMA PROGRAMI'!A1" tooltip="300 Metre" display="'YARIŞMA PROGRAMI'!A1"/>
  </hyperlinks>
  <printOptions horizontalCentered="1"/>
  <pageMargins left="0.27559055118110237" right="0.19685039370078741" top="0.53" bottom="0.35433070866141736" header="0.39370078740157483" footer="0.27559055118110237"/>
  <pageSetup paperSize="9" scale="5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sheetPr codeName="Sayfa10">
    <tabColor rgb="FF00B050"/>
  </sheetPr>
  <dimension ref="A1:Z65536"/>
  <sheetViews>
    <sheetView view="pageBreakPreview" topLeftCell="A19" zoomScale="106" zoomScaleSheetLayoutView="106" workbookViewId="0">
      <selection activeCell="Z19" sqref="Z1:Z1048576"/>
    </sheetView>
  </sheetViews>
  <sheetFormatPr defaultRowHeight="12.75"/>
  <cols>
    <col min="1" max="1" width="6" style="79" customWidth="1"/>
    <col min="2" max="2" width="11.5703125" style="79" hidden="1" customWidth="1"/>
    <col min="3" max="3" width="7" style="79" customWidth="1"/>
    <col min="4" max="4" width="13.5703125" style="80" customWidth="1"/>
    <col min="5" max="5" width="18.85546875" style="79" customWidth="1"/>
    <col min="6" max="6" width="31.28515625" style="3" customWidth="1"/>
    <col min="7" max="9" width="10.85546875" style="3" customWidth="1"/>
    <col min="10" max="10" width="10.7109375" style="3" customWidth="1"/>
    <col min="11" max="11" width="9.140625" style="81" customWidth="1"/>
    <col min="12" max="12" width="7.7109375" style="79" customWidth="1"/>
    <col min="13" max="13" width="10.42578125" style="3" customWidth="1"/>
    <col min="14" max="15" width="9.140625" style="3"/>
    <col min="16" max="16" width="6" style="286" bestFit="1" customWidth="1"/>
    <col min="17" max="17" width="4.42578125" style="285" bestFit="1" customWidth="1"/>
    <col min="18" max="16384" width="9.140625" style="3"/>
  </cols>
  <sheetData>
    <row r="1" spans="1:26" ht="48.75" customHeight="1">
      <c r="A1" s="639" t="str">
        <f>'YARIŞMA BİLGİLERİ'!A2:K2</f>
        <v>Gençlik ve Spor Bakanlığı
Spor Genel Müdürlüğü
Spor Faaliyetleri Daire Başkanlığı</v>
      </c>
      <c r="B1" s="639"/>
      <c r="C1" s="639"/>
      <c r="D1" s="639"/>
      <c r="E1" s="639"/>
      <c r="F1" s="639"/>
      <c r="G1" s="639"/>
      <c r="H1" s="639"/>
      <c r="I1" s="639"/>
      <c r="J1" s="639"/>
      <c r="K1" s="639"/>
      <c r="L1" s="639"/>
      <c r="M1" s="639"/>
      <c r="P1" s="305"/>
    </row>
    <row r="2" spans="1:26" ht="25.5" customHeight="1">
      <c r="A2" s="640" t="str">
        <f>'YARIŞMA BİLGİLERİ'!A14:K14</f>
        <v>2013-14 Öğretim Yılı Okullararası Puanlı  Atletizm Türkiye Birinciliği Yarışmaları</v>
      </c>
      <c r="B2" s="640"/>
      <c r="C2" s="640"/>
      <c r="D2" s="640"/>
      <c r="E2" s="640"/>
      <c r="F2" s="640"/>
      <c r="G2" s="640"/>
      <c r="H2" s="640"/>
      <c r="I2" s="640"/>
      <c r="J2" s="640"/>
      <c r="K2" s="640"/>
      <c r="L2" s="640"/>
      <c r="M2" s="640"/>
      <c r="P2" s="305"/>
      <c r="Q2" s="312"/>
    </row>
    <row r="3" spans="1:26" s="4" customFormat="1" ht="27" customHeight="1">
      <c r="A3" s="633" t="s">
        <v>88</v>
      </c>
      <c r="B3" s="633"/>
      <c r="C3" s="633"/>
      <c r="D3" s="642" t="s">
        <v>388</v>
      </c>
      <c r="E3" s="642"/>
      <c r="F3" s="450"/>
      <c r="G3" s="643"/>
      <c r="H3" s="643"/>
      <c r="I3" s="450"/>
      <c r="J3" s="453"/>
      <c r="K3" s="453"/>
      <c r="L3" s="453"/>
      <c r="M3" s="453"/>
      <c r="P3" s="286"/>
      <c r="Q3" s="285"/>
    </row>
    <row r="4" spans="1:26" s="4" customFormat="1" ht="17.25" customHeight="1">
      <c r="A4" s="634" t="s">
        <v>89</v>
      </c>
      <c r="B4" s="634"/>
      <c r="C4" s="634"/>
      <c r="D4" s="635" t="str">
        <f>'YARIŞMA BİLGİLERİ'!F21</f>
        <v>Yıldız Kızlar</v>
      </c>
      <c r="E4" s="635"/>
      <c r="F4" s="645" t="str">
        <f>'YARIŞMA PROGRAMI'!E11</f>
        <v>750 gr/4 hak</v>
      </c>
      <c r="G4" s="645"/>
      <c r="H4" s="645"/>
      <c r="I4" s="454" t="s">
        <v>87</v>
      </c>
      <c r="J4" s="636" t="str">
        <f>VLOOKUP(D3,'YARIŞMA PROGRAMI'!B7:C24,2,0)</f>
        <v>31 Mayıs 2014 16.00</v>
      </c>
      <c r="K4" s="636"/>
      <c r="L4" s="636"/>
      <c r="M4" s="475"/>
      <c r="P4" s="286"/>
      <c r="Q4" s="285"/>
    </row>
    <row r="5" spans="1:26" ht="15" customHeight="1">
      <c r="A5" s="455"/>
      <c r="B5" s="455"/>
      <c r="C5" s="455"/>
      <c r="D5" s="456"/>
      <c r="E5" s="457"/>
      <c r="F5" s="458"/>
      <c r="G5" s="459"/>
      <c r="H5" s="459"/>
      <c r="I5" s="459"/>
      <c r="J5" s="459"/>
      <c r="K5" s="637">
        <f ca="1">NOW()</f>
        <v>41791.860703819446</v>
      </c>
      <c r="L5" s="637"/>
      <c r="M5" s="460"/>
    </row>
    <row r="6" spans="1:26" ht="15.75">
      <c r="A6" s="632" t="s">
        <v>6</v>
      </c>
      <c r="B6" s="632"/>
      <c r="C6" s="644" t="s">
        <v>72</v>
      </c>
      <c r="D6" s="644" t="s">
        <v>91</v>
      </c>
      <c r="E6" s="632" t="s">
        <v>7</v>
      </c>
      <c r="F6" s="632" t="s">
        <v>176</v>
      </c>
      <c r="G6" s="641" t="s">
        <v>524</v>
      </c>
      <c r="H6" s="641"/>
      <c r="I6" s="641"/>
      <c r="J6" s="641"/>
      <c r="K6" s="638" t="s">
        <v>8</v>
      </c>
      <c r="L6" s="638" t="s">
        <v>137</v>
      </c>
      <c r="M6" s="638" t="s">
        <v>9</v>
      </c>
    </row>
    <row r="7" spans="1:26" ht="21" customHeight="1">
      <c r="A7" s="632"/>
      <c r="B7" s="632"/>
      <c r="C7" s="644"/>
      <c r="D7" s="644"/>
      <c r="E7" s="632"/>
      <c r="F7" s="632"/>
      <c r="G7" s="461">
        <v>1</v>
      </c>
      <c r="H7" s="461">
        <v>2</v>
      </c>
      <c r="I7" s="461">
        <v>3</v>
      </c>
      <c r="J7" s="461">
        <v>4</v>
      </c>
      <c r="K7" s="638"/>
      <c r="L7" s="638"/>
      <c r="M7" s="638"/>
    </row>
    <row r="8" spans="1:26" s="73" customFormat="1" ht="51.75" customHeight="1">
      <c r="A8" s="82">
        <v>1</v>
      </c>
      <c r="B8" s="83" t="s">
        <v>407</v>
      </c>
      <c r="C8" s="84">
        <f>IF(ISERROR(VLOOKUP(B8,'KAYIT LİSTESİ'!$B$4:$H$1044,3,0)),"",(VLOOKUP(B8,'KAYIT LİSTESİ'!$B$4:$H$1044,3,0)))</f>
        <v>552</v>
      </c>
      <c r="D8" s="406">
        <f>IF(ISERROR(VLOOKUP(B8,'KAYIT LİSTESİ'!$B$4:$H$1044,4,0)),"",(VLOOKUP(B8,'KAYIT LİSTESİ'!$B$4:$H$1044,4,0)))</f>
        <v>36610</v>
      </c>
      <c r="E8" s="402" t="str">
        <f>IF(ISERROR(VLOOKUP(B8,'KAYIT LİSTESİ'!$B$4:$H$1044,5,0)),"",(VLOOKUP(B8,'KAYIT LİSTESİ'!$B$4:$H$1044,5,0)))</f>
        <v>AYBÜKE BİNGÖL (F)</v>
      </c>
      <c r="F8" s="402" t="str">
        <f>IF(ISERROR(VLOOKUP(B8,'KAYIT LİSTESİ'!$B$4:$H$1044,6,0)),"",(VLOOKUP(B8,'KAYIT LİSTESİ'!$B$4:$H$1044,6,0)))</f>
        <v>BORNOVA MEDİHA MAHMUTBEY ORTAOKULU</v>
      </c>
      <c r="G8" s="171">
        <v>3340</v>
      </c>
      <c r="H8" s="171">
        <v>3090</v>
      </c>
      <c r="I8" s="171" t="s">
        <v>835</v>
      </c>
      <c r="J8" s="210" t="s">
        <v>835</v>
      </c>
      <c r="K8" s="308">
        <f t="shared" ref="K8:K25" si="0">IF(COUNT(G8:J8)=0,"",MAX(G8:J8))</f>
        <v>3340</v>
      </c>
      <c r="L8" s="307"/>
      <c r="M8" s="301"/>
      <c r="P8" s="286"/>
      <c r="Q8" s="285"/>
      <c r="Z8" s="421"/>
    </row>
    <row r="9" spans="1:26" s="73" customFormat="1" ht="51.75" customHeight="1">
      <c r="A9" s="82">
        <v>2</v>
      </c>
      <c r="B9" s="83" t="s">
        <v>405</v>
      </c>
      <c r="C9" s="84">
        <f>IF(ISERROR(VLOOKUP(B9,'KAYIT LİSTESİ'!$B$4:$H$1044,3,0)),"",(VLOOKUP(B9,'KAYIT LİSTESİ'!$B$4:$H$1044,3,0)))</f>
        <v>460</v>
      </c>
      <c r="D9" s="406">
        <f>IF(ISERROR(VLOOKUP(B9,'KAYIT LİSTESİ'!$B$4:$H$1044,4,0)),"",(VLOOKUP(B9,'KAYIT LİSTESİ'!$B$4:$H$1044,4,0)))</f>
        <v>36566</v>
      </c>
      <c r="E9" s="402" t="str">
        <f>IF(ISERROR(VLOOKUP(B9,'KAYIT LİSTESİ'!$B$4:$H$1044,5,0)),"",(VLOOKUP(B9,'KAYIT LİSTESİ'!$B$4:$H$1044,5,0)))</f>
        <v>ZELİHA ERSÖZ</v>
      </c>
      <c r="F9" s="402" t="str">
        <f>IF(ISERROR(VLOOKUP(B9,'KAYIT LİSTESİ'!$B$4:$H$1044,6,0)),"",(VLOOKUP(B9,'KAYIT LİSTESİ'!$B$4:$H$1044,6,0)))</f>
        <v>KKTC YAKINDOĞU KOLEJİ</v>
      </c>
      <c r="G9" s="171">
        <v>3033</v>
      </c>
      <c r="H9" s="171">
        <v>2978</v>
      </c>
      <c r="I9" s="171" t="s">
        <v>835</v>
      </c>
      <c r="J9" s="210">
        <v>3165</v>
      </c>
      <c r="K9" s="308">
        <f t="shared" si="0"/>
        <v>3165</v>
      </c>
      <c r="L9" s="307">
        <f>IF(LEN(K9)&gt;0,VLOOKUP(K9,PUANLAR!$AA$4:$AC$104,3)-IF(COUNTIF(PUANLAR!$AA$4:$AC$104,K9)=0,0,0)," ")</f>
        <v>44</v>
      </c>
      <c r="M9" s="301"/>
      <c r="P9" s="286"/>
      <c r="Q9" s="285"/>
      <c r="Z9" s="421"/>
    </row>
    <row r="10" spans="1:26" s="73" customFormat="1" ht="51.75" customHeight="1">
      <c r="A10" s="82">
        <v>3</v>
      </c>
      <c r="B10" s="83" t="s">
        <v>406</v>
      </c>
      <c r="C10" s="84">
        <f>IF(ISERROR(VLOOKUP(B10,'KAYIT LİSTESİ'!$B$4:$H$1044,3,0)),"",(VLOOKUP(B10,'KAYIT LİSTESİ'!$B$4:$H$1044,3,0)))</f>
        <v>553</v>
      </c>
      <c r="D10" s="406">
        <f>IF(ISERROR(VLOOKUP(B10,'KAYIT LİSTESİ'!$B$4:$H$1044,4,0)),"",(VLOOKUP(B10,'KAYIT LİSTESİ'!$B$4:$H$1044,4,0)))</f>
        <v>36535</v>
      </c>
      <c r="E10" s="402" t="str">
        <f>IF(ISERROR(VLOOKUP(B10,'KAYIT LİSTESİ'!$B$4:$H$1044,5,0)),"",(VLOOKUP(B10,'KAYIT LİSTESİ'!$B$4:$H$1044,5,0)))</f>
        <v>ESRA DEĞİRMENCİ (F)</v>
      </c>
      <c r="F10" s="402" t="str">
        <f>IF(ISERROR(VLOOKUP(B10,'KAYIT LİSTESİ'!$B$4:$H$1044,6,0)),"",(VLOOKUP(B10,'KAYIT LİSTESİ'!$B$4:$H$1044,6,0)))</f>
        <v>GEDİZ ATATÜRK ORTAOKULU</v>
      </c>
      <c r="G10" s="171">
        <v>3003</v>
      </c>
      <c r="H10" s="171" t="s">
        <v>835</v>
      </c>
      <c r="I10" s="171">
        <v>3000</v>
      </c>
      <c r="J10" s="210">
        <v>3007</v>
      </c>
      <c r="K10" s="308">
        <f t="shared" si="0"/>
        <v>3007</v>
      </c>
      <c r="L10" s="307"/>
      <c r="M10" s="301"/>
      <c r="P10" s="286"/>
      <c r="Q10" s="285"/>
      <c r="Z10" s="421"/>
    </row>
    <row r="11" spans="1:26" s="73" customFormat="1" ht="51.75" customHeight="1">
      <c r="A11" s="82">
        <v>4</v>
      </c>
      <c r="B11" s="83" t="s">
        <v>402</v>
      </c>
      <c r="C11" s="84">
        <f>IF(ISERROR(VLOOKUP(B11,'KAYIT LİSTESİ'!$B$4:$H$1044,3,0)),"",(VLOOKUP(B11,'KAYIT LİSTESİ'!$B$4:$H$1044,3,0)))</f>
        <v>475</v>
      </c>
      <c r="D11" s="406">
        <f>IF(ISERROR(VLOOKUP(B11,'KAYIT LİSTESİ'!$B$4:$H$1044,4,0)),"",(VLOOKUP(B11,'KAYIT LİSTESİ'!$B$4:$H$1044,4,0)))</f>
        <v>2000</v>
      </c>
      <c r="E11" s="402" t="str">
        <f>IF(ISERROR(VLOOKUP(B11,'KAYIT LİSTESİ'!$B$4:$H$1044,5,0)),"",(VLOOKUP(B11,'KAYIT LİSTESİ'!$B$4:$H$1044,5,0)))</f>
        <v>BURCU HAMURCUOĞLU</v>
      </c>
      <c r="F11" s="402" t="str">
        <f>IF(ISERROR(VLOOKUP(B11,'KAYIT LİSTESİ'!$B$4:$H$1044,6,0)),"",(VLOOKUP(B11,'KAYIT LİSTESİ'!$B$4:$H$1044,6,0)))</f>
        <v>SAMSUN-CANİK TEVFİK İLERİ(KOCATEPE)O.OKULU</v>
      </c>
      <c r="G11" s="171">
        <v>2274</v>
      </c>
      <c r="H11" s="171">
        <v>3003</v>
      </c>
      <c r="I11" s="171">
        <v>2696</v>
      </c>
      <c r="J11" s="210">
        <v>2832</v>
      </c>
      <c r="K11" s="308">
        <f t="shared" si="0"/>
        <v>3003</v>
      </c>
      <c r="L11" s="307">
        <f>IF(LEN(K11)&gt;0,VLOOKUP(K11,PUANLAR!$AA$4:$AC$104,3)-IF(COUNTIF(PUANLAR!$AA$4:$AC$104,K11)=0,0,0)," ")</f>
        <v>40</v>
      </c>
      <c r="M11" s="301"/>
      <c r="P11" s="286"/>
      <c r="Q11" s="285"/>
      <c r="Z11" s="421"/>
    </row>
    <row r="12" spans="1:26" s="73" customFormat="1" ht="51.75" customHeight="1">
      <c r="A12" s="82">
        <v>5</v>
      </c>
      <c r="B12" s="83" t="s">
        <v>399</v>
      </c>
      <c r="C12" s="84">
        <f>IF(ISERROR(VLOOKUP(B12,'KAYIT LİSTESİ'!$B$4:$H$1044,3,0)),"",(VLOOKUP(B12,'KAYIT LİSTESİ'!$B$4:$H$1044,3,0)))</f>
        <v>434</v>
      </c>
      <c r="D12" s="406">
        <f>IF(ISERROR(VLOOKUP(B12,'KAYIT LİSTESİ'!$B$4:$H$1044,4,0)),"",(VLOOKUP(B12,'KAYIT LİSTESİ'!$B$4:$H$1044,4,0)))</f>
        <v>37207</v>
      </c>
      <c r="E12" s="402" t="str">
        <f>IF(ISERROR(VLOOKUP(B12,'KAYIT LİSTESİ'!$B$4:$H$1044,5,0)),"",(VLOOKUP(B12,'KAYIT LİSTESİ'!$B$4:$H$1044,5,0)))</f>
        <v>BUKET USTA</v>
      </c>
      <c r="F12" s="402" t="str">
        <f>IF(ISERROR(VLOOKUP(B12,'KAYIT LİSTESİ'!$B$4:$H$1044,6,0)),"",(VLOOKUP(B12,'KAYIT LİSTESİ'!$B$4:$H$1044,6,0)))</f>
        <v>İSTANBUL-PAŞABAHÇE O.O</v>
      </c>
      <c r="G12" s="171">
        <v>2846</v>
      </c>
      <c r="H12" s="171">
        <v>2697</v>
      </c>
      <c r="I12" s="171">
        <v>2599</v>
      </c>
      <c r="J12" s="210">
        <v>2630</v>
      </c>
      <c r="K12" s="308">
        <f t="shared" si="0"/>
        <v>2846</v>
      </c>
      <c r="L12" s="307">
        <f>IF(LEN(K12)&gt;0,VLOOKUP(K12,PUANLAR!$AA$4:$AC$104,3)-IF(COUNTIF(PUANLAR!$AA$4:$AC$104,K12)=0,0,0)," ")</f>
        <v>37</v>
      </c>
      <c r="M12" s="301"/>
      <c r="P12" s="286"/>
      <c r="Q12" s="285"/>
      <c r="Z12" s="421"/>
    </row>
    <row r="13" spans="1:26" s="73" customFormat="1" ht="51.75" customHeight="1">
      <c r="A13" s="82">
        <v>6</v>
      </c>
      <c r="B13" s="83" t="s">
        <v>400</v>
      </c>
      <c r="C13" s="84">
        <f>IF(ISERROR(VLOOKUP(B13,'KAYIT LİSTESİ'!$B$4:$H$1044,3,0)),"",(VLOOKUP(B13,'KAYIT LİSTESİ'!$B$4:$H$1044,3,0)))</f>
        <v>386</v>
      </c>
      <c r="D13" s="406" t="str">
        <f>IF(ISERROR(VLOOKUP(B13,'KAYIT LİSTESİ'!$B$4:$H$1044,4,0)),"",(VLOOKUP(B13,'KAYIT LİSTESİ'!$B$4:$H$1044,4,0)))</f>
        <v>28.02.2001-</v>
      </c>
      <c r="E13" s="402" t="str">
        <f>IF(ISERROR(VLOOKUP(B13,'KAYIT LİSTESİ'!$B$4:$H$1044,5,0)),"",(VLOOKUP(B13,'KAYIT LİSTESİ'!$B$4:$H$1044,5,0)))</f>
        <v>SENA KAYNAR</v>
      </c>
      <c r="F13" s="402" t="str">
        <f>IF(ISERROR(VLOOKUP(B13,'KAYIT LİSTESİ'!$B$4:$H$1044,6,0)),"",(VLOOKUP(B13,'KAYIT LİSTESİ'!$B$4:$H$1044,6,0)))</f>
        <v>BALIKESİR ERDEK 18 EYLÜL ORTAOKULU</v>
      </c>
      <c r="G13" s="171">
        <v>2793</v>
      </c>
      <c r="H13" s="171">
        <v>2048</v>
      </c>
      <c r="I13" s="171">
        <v>2589</v>
      </c>
      <c r="J13" s="210">
        <v>2563</v>
      </c>
      <c r="K13" s="308">
        <f t="shared" si="0"/>
        <v>2793</v>
      </c>
      <c r="L13" s="307">
        <f>IF(LEN(K13)&gt;0,VLOOKUP(K13,PUANLAR!$AA$4:$AC$104,3)-IF(COUNTIF(PUANLAR!$AA$4:$AC$104,K13)=0,0,0)," ")</f>
        <v>35</v>
      </c>
      <c r="M13" s="301"/>
      <c r="P13" s="286"/>
      <c r="Q13" s="285"/>
      <c r="Z13" s="421"/>
    </row>
    <row r="14" spans="1:26" s="73" customFormat="1" ht="51.75" customHeight="1">
      <c r="A14" s="82">
        <v>7</v>
      </c>
      <c r="B14" s="83" t="s">
        <v>398</v>
      </c>
      <c r="C14" s="84">
        <f>IF(ISERROR(VLOOKUP(B14,'KAYIT LİSTESİ'!$B$4:$H$1044,3,0)),"",(VLOOKUP(B14,'KAYIT LİSTESİ'!$B$4:$H$1044,3,0)))</f>
        <v>380</v>
      </c>
      <c r="D14" s="406">
        <f>IF(ISERROR(VLOOKUP(B14,'KAYIT LİSTESİ'!$B$4:$H$1044,4,0)),"",(VLOOKUP(B14,'KAYIT LİSTESİ'!$B$4:$H$1044,4,0)))</f>
        <v>36803</v>
      </c>
      <c r="E14" s="402" t="str">
        <f>IF(ISERROR(VLOOKUP(B14,'KAYIT LİSTESİ'!$B$4:$H$1044,5,0)),"",(VLOOKUP(B14,'KAYIT LİSTESİ'!$B$4:$H$1044,5,0)))</f>
        <v>SEVGİ PINAR</v>
      </c>
      <c r="F14" s="402" t="str">
        <f>IF(ISERROR(VLOOKUP(B14,'KAYIT LİSTESİ'!$B$4:$H$1044,6,0)),"",(VLOOKUP(B14,'KAYIT LİSTESİ'!$B$4:$H$1044,6,0)))</f>
        <v>ADANA DERVİŞLER ORTAOKULU</v>
      </c>
      <c r="G14" s="171">
        <v>2590</v>
      </c>
      <c r="H14" s="171" t="s">
        <v>835</v>
      </c>
      <c r="I14" s="171">
        <v>2146</v>
      </c>
      <c r="J14" s="210" t="s">
        <v>835</v>
      </c>
      <c r="K14" s="308">
        <f t="shared" si="0"/>
        <v>2590</v>
      </c>
      <c r="L14" s="307">
        <f>IF(LEN(K14)&gt;0,VLOOKUP(K14,PUANLAR!$AA$4:$AC$104,3)-IF(COUNTIF(PUANLAR!$AA$4:$AC$104,K14)=0,0,0)," ")</f>
        <v>31</v>
      </c>
      <c r="M14" s="301"/>
      <c r="P14" s="286"/>
      <c r="Q14" s="285"/>
      <c r="Z14" s="421"/>
    </row>
    <row r="15" spans="1:26" s="73" customFormat="1" ht="51.75" customHeight="1">
      <c r="A15" s="82">
        <v>8</v>
      </c>
      <c r="B15" s="83" t="s">
        <v>394</v>
      </c>
      <c r="C15" s="84">
        <f>IF(ISERROR(VLOOKUP(B15,'KAYIT LİSTESİ'!$B$4:$H$1044,3,0)),"",(VLOOKUP(B15,'KAYIT LİSTESİ'!$B$4:$H$1044,3,0)))</f>
        <v>470</v>
      </c>
      <c r="D15" s="406">
        <f>IF(ISERROR(VLOOKUP(B15,'KAYIT LİSTESİ'!$B$4:$H$1044,4,0)),"",(VLOOKUP(B15,'KAYIT LİSTESİ'!$B$4:$H$1044,4,0)))</f>
        <v>36666</v>
      </c>
      <c r="E15" s="402" t="str">
        <f>IF(ISERROR(VLOOKUP(B15,'KAYIT LİSTESİ'!$B$4:$H$1044,5,0)),"",(VLOOKUP(B15,'KAYIT LİSTESİ'!$B$4:$H$1044,5,0)))</f>
        <v>ELÇİN TOKTAKAYA</v>
      </c>
      <c r="F15" s="402" t="str">
        <f>IF(ISERROR(VLOOKUP(B15,'KAYIT LİSTESİ'!$B$4:$H$1044,6,0)),"",(VLOOKUP(B15,'KAYIT LİSTESİ'!$B$4:$H$1044,6,0)))</f>
        <v>MUĞLA  DALAMAN CUMHURİYET O.O.</v>
      </c>
      <c r="G15" s="171">
        <v>1952</v>
      </c>
      <c r="H15" s="171">
        <v>2559</v>
      </c>
      <c r="I15" s="171" t="s">
        <v>835</v>
      </c>
      <c r="J15" s="210">
        <v>1724</v>
      </c>
      <c r="K15" s="308">
        <f t="shared" si="0"/>
        <v>2559</v>
      </c>
      <c r="L15" s="307">
        <f>IF(LEN(K15)&gt;0,VLOOKUP(K15,PUANLAR!$AA$4:$AC$104,3)-IF(COUNTIF(PUANLAR!$AA$4:$AC$104,K15)=0,0,0)," ")</f>
        <v>30</v>
      </c>
      <c r="M15" s="301"/>
      <c r="P15" s="286"/>
      <c r="Q15" s="285"/>
      <c r="Z15" s="421"/>
    </row>
    <row r="16" spans="1:26" s="73" customFormat="1" ht="51.75" customHeight="1">
      <c r="A16" s="82">
        <v>9</v>
      </c>
      <c r="B16" s="83" t="s">
        <v>403</v>
      </c>
      <c r="C16" s="84">
        <f>IF(ISERROR(VLOOKUP(B16,'KAYIT LİSTESİ'!$B$4:$H$1044,3,0)),"",(VLOOKUP(B16,'KAYIT LİSTESİ'!$B$4:$H$1044,3,0)))</f>
        <v>387</v>
      </c>
      <c r="D16" s="406" t="str">
        <f>IF(ISERROR(VLOOKUP(B16,'KAYIT LİSTESİ'!$B$4:$H$1044,4,0)),"",(VLOOKUP(B16,'KAYIT LİSTESİ'!$B$4:$H$1044,4,0)))</f>
        <v>01,01,2001</v>
      </c>
      <c r="E16" s="402" t="str">
        <f>IF(ISERROR(VLOOKUP(B16,'KAYIT LİSTESİ'!$B$4:$H$1044,5,0)),"",(VLOOKUP(B16,'KAYIT LİSTESİ'!$B$4:$H$1044,5,0)))</f>
        <v>HİLALGÜL ŞİMŞEK</v>
      </c>
      <c r="F16" s="402" t="str">
        <f>IF(ISERROR(VLOOKUP(B16,'KAYIT LİSTESİ'!$B$4:$H$1044,6,0)),"",(VLOOKUP(B16,'KAYIT LİSTESİ'!$B$4:$H$1044,6,0)))</f>
        <v>BURSA PANAYIR ORTAOKULU</v>
      </c>
      <c r="G16" s="171">
        <v>2269</v>
      </c>
      <c r="H16" s="171" t="s">
        <v>835</v>
      </c>
      <c r="I16" s="171">
        <v>2413</v>
      </c>
      <c r="J16" s="210" t="s">
        <v>835</v>
      </c>
      <c r="K16" s="308">
        <f t="shared" si="0"/>
        <v>2413</v>
      </c>
      <c r="L16" s="307">
        <f>IF(LEN(K16)&gt;0,VLOOKUP(K16,PUANLAR!$AA$4:$AC$104,3)-IF(COUNTIF(PUANLAR!$AA$4:$AC$104,K16)=0,0,0)," ")</f>
        <v>27</v>
      </c>
      <c r="M16" s="301"/>
      <c r="P16" s="286"/>
      <c r="Q16" s="285"/>
      <c r="Z16" s="421"/>
    </row>
    <row r="17" spans="1:26" s="73" customFormat="1" ht="51.75" customHeight="1">
      <c r="A17" s="82">
        <v>10</v>
      </c>
      <c r="B17" s="83" t="s">
        <v>396</v>
      </c>
      <c r="C17" s="84">
        <f>IF(ISERROR(VLOOKUP(B17,'KAYIT LİSTESİ'!$B$4:$H$1044,3,0)),"",(VLOOKUP(B17,'KAYIT LİSTESİ'!$B$4:$H$1044,3,0)))</f>
        <v>462</v>
      </c>
      <c r="D17" s="406">
        <f>IF(ISERROR(VLOOKUP(B17,'KAYIT LİSTESİ'!$B$4:$H$1044,4,0)),"",(VLOOKUP(B17,'KAYIT LİSTESİ'!$B$4:$H$1044,4,0)))</f>
        <v>37036</v>
      </c>
      <c r="E17" s="402" t="str">
        <f>IF(ISERROR(VLOOKUP(B17,'KAYIT LİSTESİ'!$B$4:$H$1044,5,0)),"",(VLOOKUP(B17,'KAYIT LİSTESİ'!$B$4:$H$1044,5,0)))</f>
        <v>CEREN ŞAHİN</v>
      </c>
      <c r="F17" s="402" t="str">
        <f>IF(ISERROR(VLOOKUP(B17,'KAYIT LİSTESİ'!$B$4:$H$1044,6,0)),"",(VLOOKUP(B17,'KAYIT LİSTESİ'!$B$4:$H$1044,6,0)))</f>
        <v>MERSİN- SİLİFKE ATATÜRK ORTA OKULU</v>
      </c>
      <c r="G17" s="171">
        <v>1883</v>
      </c>
      <c r="H17" s="171" t="s">
        <v>835</v>
      </c>
      <c r="I17" s="171">
        <v>2343</v>
      </c>
      <c r="J17" s="210">
        <v>2401</v>
      </c>
      <c r="K17" s="308">
        <f t="shared" si="0"/>
        <v>2401</v>
      </c>
      <c r="L17" s="307">
        <f>IF(LEN(K17)&gt;0,VLOOKUP(K17,PUANLAR!$AA$4:$AC$104,3)-IF(COUNTIF(PUANLAR!$AA$4:$AC$104,K17)=0,0,0)," ")</f>
        <v>27</v>
      </c>
      <c r="M17" s="301"/>
      <c r="P17" s="286"/>
      <c r="Q17" s="285"/>
      <c r="Z17" s="421"/>
    </row>
    <row r="18" spans="1:26" s="73" customFormat="1" ht="51.75" customHeight="1">
      <c r="A18" s="82">
        <v>11</v>
      </c>
      <c r="B18" s="83" t="s">
        <v>393</v>
      </c>
      <c r="C18" s="84">
        <f>IF(ISERROR(VLOOKUP(B18,'KAYIT LİSTESİ'!$B$4:$H$1044,3,0)),"",(VLOOKUP(B18,'KAYIT LİSTESİ'!$B$4:$H$1044,3,0)))</f>
        <v>393</v>
      </c>
      <c r="D18" s="406">
        <f>IF(ISERROR(VLOOKUP(B18,'KAYIT LİSTESİ'!$B$4:$H$1044,4,0)),"",(VLOOKUP(B18,'KAYIT LİSTESİ'!$B$4:$H$1044,4,0)))</f>
        <v>36662</v>
      </c>
      <c r="E18" s="402" t="str">
        <f>IF(ISERROR(VLOOKUP(B18,'KAYIT LİSTESİ'!$B$4:$H$1044,5,0)),"",(VLOOKUP(B18,'KAYIT LİSTESİ'!$B$4:$H$1044,5,0)))</f>
        <v>BETÜL UZUN</v>
      </c>
      <c r="F18" s="402" t="str">
        <f>IF(ISERROR(VLOOKUP(B18,'KAYIT LİSTESİ'!$B$4:$H$1044,6,0)),"",(VLOOKUP(B18,'KAYIT LİSTESİ'!$B$4:$H$1044,6,0)))</f>
        <v>ÇANKIRI-İSMET İNÖNÜ O.O.</v>
      </c>
      <c r="G18" s="171">
        <v>2299</v>
      </c>
      <c r="H18" s="171" t="s">
        <v>835</v>
      </c>
      <c r="I18" s="171" t="s">
        <v>835</v>
      </c>
      <c r="J18" s="210">
        <v>1930</v>
      </c>
      <c r="K18" s="308">
        <f t="shared" si="0"/>
        <v>2299</v>
      </c>
      <c r="L18" s="307">
        <f>IF(LEN(K18)&gt;0,VLOOKUP(K18,PUANLAR!$AA$4:$AC$104,3)-IF(COUNTIF(PUANLAR!$AA$4:$AC$104,K18)=0,0,0)," ")</f>
        <v>24</v>
      </c>
      <c r="M18" s="301"/>
      <c r="P18" s="286"/>
      <c r="Q18" s="285"/>
      <c r="Z18" s="421"/>
    </row>
    <row r="19" spans="1:26" s="73" customFormat="1" ht="51.75" customHeight="1">
      <c r="A19" s="82">
        <v>12</v>
      </c>
      <c r="B19" s="83" t="s">
        <v>397</v>
      </c>
      <c r="C19" s="84">
        <f>IF(ISERROR(VLOOKUP(B19,'KAYIT LİSTESİ'!$B$4:$H$1044,3,0)),"",(VLOOKUP(B19,'KAYIT LİSTESİ'!$B$4:$H$1044,3,0)))</f>
        <v>428</v>
      </c>
      <c r="D19" s="406">
        <f>IF(ISERROR(VLOOKUP(B19,'KAYIT LİSTESİ'!$B$4:$H$1044,4,0)),"",(VLOOKUP(B19,'KAYIT LİSTESİ'!$B$4:$H$1044,4,0)))</f>
        <v>36635</v>
      </c>
      <c r="E19" s="402" t="str">
        <f>IF(ISERROR(VLOOKUP(B19,'KAYIT LİSTESİ'!$B$4:$H$1044,5,0)),"",(VLOOKUP(B19,'KAYIT LİSTESİ'!$B$4:$H$1044,5,0)))</f>
        <v>Esra ABANOZ</v>
      </c>
      <c r="F19" s="402" t="str">
        <f>IF(ISERROR(VLOOKUP(B19,'KAYIT LİSTESİ'!$B$4:$H$1044,6,0)),"",(VLOOKUP(B19,'KAYIT LİSTESİ'!$B$4:$H$1044,6,0)))</f>
        <v>Giresun Eynesil Şht.Şahin Abanoz Orta Okulu</v>
      </c>
      <c r="G19" s="171" t="s">
        <v>835</v>
      </c>
      <c r="H19" s="171">
        <v>2255</v>
      </c>
      <c r="I19" s="171" t="s">
        <v>835</v>
      </c>
      <c r="J19" s="210">
        <v>2071</v>
      </c>
      <c r="K19" s="308">
        <f t="shared" si="0"/>
        <v>2255</v>
      </c>
      <c r="L19" s="307">
        <f>IF(LEN(K19)&gt;0,VLOOKUP(K19,PUANLAR!$AA$4:$AC$104,3)-IF(COUNTIF(PUANLAR!$AA$4:$AC$104,K19)=0,0,0)," ")</f>
        <v>24</v>
      </c>
      <c r="M19" s="301"/>
      <c r="P19" s="286"/>
      <c r="Q19" s="285"/>
      <c r="Z19" s="421"/>
    </row>
    <row r="20" spans="1:26" s="73" customFormat="1" ht="51.75" customHeight="1">
      <c r="A20" s="82">
        <v>13</v>
      </c>
      <c r="B20" s="83" t="s">
        <v>392</v>
      </c>
      <c r="C20" s="84">
        <f>IF(ISERROR(VLOOKUP(B20,'KAYIT LİSTESİ'!$B$4:$H$1044,3,0)),"",(VLOOKUP(B20,'KAYIT LİSTESİ'!$B$4:$H$1044,3,0)))</f>
        <v>483</v>
      </c>
      <c r="D20" s="406">
        <f>IF(ISERROR(VLOOKUP(B20,'KAYIT LİSTESİ'!$B$4:$H$1044,4,0)),"",(VLOOKUP(B20,'KAYIT LİSTESİ'!$B$4:$H$1044,4,0)))</f>
        <v>36826</v>
      </c>
      <c r="E20" s="402" t="str">
        <f>IF(ISERROR(VLOOKUP(B20,'KAYIT LİSTESİ'!$B$4:$H$1044,5,0)),"",(VLOOKUP(B20,'KAYIT LİSTESİ'!$B$4:$H$1044,5,0)))</f>
        <v>BETÜL EKİCİ</v>
      </c>
      <c r="F20" s="402" t="str">
        <f>IF(ISERROR(VLOOKUP(B20,'KAYIT LİSTESİ'!$B$4:$H$1044,6,0)),"",(VLOOKUP(B20,'KAYIT LİSTESİ'!$B$4:$H$1044,6,0)))</f>
        <v>SİVAS-YILDIZELİ ATATÜRK ORTAOKULU</v>
      </c>
      <c r="G20" s="171">
        <v>1730</v>
      </c>
      <c r="H20" s="171">
        <v>2046</v>
      </c>
      <c r="I20" s="171">
        <v>2067</v>
      </c>
      <c r="J20" s="210">
        <v>2233</v>
      </c>
      <c r="K20" s="308">
        <f t="shared" si="0"/>
        <v>2233</v>
      </c>
      <c r="L20" s="307">
        <f>IF(LEN(K20)&gt;0,VLOOKUP(K20,PUANLAR!$AA$4:$AC$104,3)-IF(COUNTIF(PUANLAR!$AA$4:$AC$104,K20)=0,0,0)," ")</f>
        <v>23</v>
      </c>
      <c r="M20" s="301"/>
      <c r="P20" s="286"/>
      <c r="Q20" s="285"/>
      <c r="Z20" s="421"/>
    </row>
    <row r="21" spans="1:26" s="73" customFormat="1" ht="51.75" customHeight="1">
      <c r="A21" s="82">
        <v>14</v>
      </c>
      <c r="B21" s="83" t="s">
        <v>401</v>
      </c>
      <c r="C21" s="84">
        <f>IF(ISERROR(VLOOKUP(B21,'KAYIT LİSTESİ'!$B$4:$H$1044,3,0)),"",(VLOOKUP(B21,'KAYIT LİSTESİ'!$B$4:$H$1044,3,0)))</f>
        <v>425</v>
      </c>
      <c r="D21" s="406">
        <f>IF(ISERROR(VLOOKUP(B21,'KAYIT LİSTESİ'!$B$4:$H$1044,4,0)),"",(VLOOKUP(B21,'KAYIT LİSTESİ'!$B$4:$H$1044,4,0)))</f>
        <v>36526</v>
      </c>
      <c r="E21" s="402" t="str">
        <f>IF(ISERROR(VLOOKUP(B21,'KAYIT LİSTESİ'!$B$4:$H$1044,5,0)),"",(VLOOKUP(B21,'KAYIT LİSTESİ'!$B$4:$H$1044,5,0)))</f>
        <v>ZEYNEP PUSATLI</v>
      </c>
      <c r="F21" s="402" t="str">
        <f>IF(ISERROR(VLOOKUP(B21,'KAYIT LİSTESİ'!$B$4:$H$1044,6,0)),"",(VLOOKUP(B21,'KAYIT LİSTESİ'!$B$4:$H$1044,6,0)))</f>
        <v>ESKİŞEHİR-ŞEHİT ALİ GAFFAR OKKAN ORTAOKULU</v>
      </c>
      <c r="G21" s="171">
        <v>2003</v>
      </c>
      <c r="H21" s="171">
        <v>2190</v>
      </c>
      <c r="I21" s="171">
        <v>2156</v>
      </c>
      <c r="J21" s="210">
        <v>2082</v>
      </c>
      <c r="K21" s="308">
        <f t="shared" si="0"/>
        <v>2190</v>
      </c>
      <c r="L21" s="307">
        <f>IF(LEN(K21)&gt;0,VLOOKUP(K21,PUANLAR!$AA$4:$AC$104,3)-IF(COUNTIF(PUANLAR!$AA$4:$AC$104,K21)=0,0,0)," ")</f>
        <v>22</v>
      </c>
      <c r="M21" s="301"/>
      <c r="P21" s="286"/>
      <c r="Q21" s="285"/>
      <c r="Z21" s="421"/>
    </row>
    <row r="22" spans="1:26" s="73" customFormat="1" ht="51.75" customHeight="1">
      <c r="A22" s="82">
        <v>15</v>
      </c>
      <c r="B22" s="83" t="s">
        <v>395</v>
      </c>
      <c r="C22" s="84">
        <f>IF(ISERROR(VLOOKUP(B22,'KAYIT LİSTESİ'!$B$4:$H$1044,3,0)),"",(VLOOKUP(B22,'KAYIT LİSTESİ'!$B$4:$H$1044,3,0)))</f>
        <v>440</v>
      </c>
      <c r="D22" s="406">
        <f>IF(ISERROR(VLOOKUP(B22,'KAYIT LİSTESİ'!$B$4:$H$1044,4,0)),"",(VLOOKUP(B22,'KAYIT LİSTESİ'!$B$4:$H$1044,4,0)))</f>
        <v>36794</v>
      </c>
      <c r="E22" s="402" t="str">
        <f>IF(ISERROR(VLOOKUP(B22,'KAYIT LİSTESİ'!$B$4:$H$1044,5,0)),"",(VLOOKUP(B22,'KAYIT LİSTESİ'!$B$4:$H$1044,5,0)))</f>
        <v>GÜLSEVEN KILINÇ</v>
      </c>
      <c r="F22" s="402" t="str">
        <f>IF(ISERROR(VLOOKUP(B22,'KAYIT LİSTESİ'!$B$4:$H$1044,6,0)),"",(VLOOKUP(B22,'KAYIT LİSTESİ'!$B$4:$H$1044,6,0)))</f>
        <v>İSTANBUL SULTANBEYLİ MEVLANA ORTA OKULU</v>
      </c>
      <c r="G22" s="171">
        <v>1894</v>
      </c>
      <c r="H22" s="171">
        <v>2030</v>
      </c>
      <c r="I22" s="171" t="s">
        <v>835</v>
      </c>
      <c r="J22" s="210">
        <v>2165</v>
      </c>
      <c r="K22" s="308">
        <f t="shared" si="0"/>
        <v>2165</v>
      </c>
      <c r="L22" s="307">
        <f>IF(LEN(K22)&gt;0,VLOOKUP(K22,PUANLAR!$AA$4:$AC$104,3)-IF(COUNTIF(PUANLAR!$AA$4:$AC$104,K22)=0,0,0)," ")</f>
        <v>22</v>
      </c>
      <c r="M22" s="301"/>
      <c r="P22" s="286"/>
      <c r="Q22" s="285"/>
      <c r="Z22" s="421"/>
    </row>
    <row r="23" spans="1:26" s="73" customFormat="1" ht="51.75" customHeight="1">
      <c r="A23" s="82">
        <v>16</v>
      </c>
      <c r="B23" s="83" t="s">
        <v>404</v>
      </c>
      <c r="C23" s="84">
        <f>IF(ISERROR(VLOOKUP(B23,'KAYIT LİSTESİ'!$B$4:$H$1044,3,0)),"",(VLOOKUP(B23,'KAYIT LİSTESİ'!$B$4:$H$1044,3,0)))</f>
        <v>450</v>
      </c>
      <c r="D23" s="406" t="str">
        <f>IF(ISERROR(VLOOKUP(B23,'KAYIT LİSTESİ'!$B$4:$H$1044,4,0)),"",(VLOOKUP(B23,'KAYIT LİSTESİ'!$B$4:$H$1044,4,0)))</f>
        <v>23,09,2000</v>
      </c>
      <c r="E23" s="402" t="str">
        <f>IF(ISERROR(VLOOKUP(B23,'KAYIT LİSTESİ'!$B$4:$H$1044,5,0)),"",(VLOOKUP(B23,'KAYIT LİSTESİ'!$B$4:$H$1044,5,0)))</f>
        <v>DENİZ ZEYNEP YILMA</v>
      </c>
      <c r="F23" s="402" t="str">
        <f>IF(ISERROR(VLOOKUP(B23,'KAYIT LİSTESİ'!$B$4:$H$1044,6,0)),"",(VLOOKUP(B23,'KAYIT LİSTESİ'!$B$4:$H$1044,6,0)))</f>
        <v>İZMİR-KARŞIYAKA SELÇUK YAŞAR O.O.</v>
      </c>
      <c r="G23" s="171">
        <v>1704</v>
      </c>
      <c r="H23" s="171" t="s">
        <v>835</v>
      </c>
      <c r="I23" s="171">
        <v>2145</v>
      </c>
      <c r="J23" s="210">
        <v>1577</v>
      </c>
      <c r="K23" s="308">
        <f t="shared" si="0"/>
        <v>2145</v>
      </c>
      <c r="L23" s="307">
        <f>IF(LEN(K23)&gt;0,VLOOKUP(K23,PUANLAR!$AA$4:$AC$104,3)-IF(COUNTIF(PUANLAR!$AA$4:$AC$104,K23)=0,0,0)," ")</f>
        <v>21</v>
      </c>
      <c r="M23" s="301"/>
      <c r="P23" s="286"/>
      <c r="Q23" s="285"/>
      <c r="Z23" s="421"/>
    </row>
    <row r="24" spans="1:26" s="73" customFormat="1" ht="51.75" customHeight="1">
      <c r="A24" s="82">
        <v>17</v>
      </c>
      <c r="B24" s="83" t="s">
        <v>391</v>
      </c>
      <c r="C24" s="84">
        <f>IF(ISERROR(VLOOKUP(B24,'KAYIT LİSTESİ'!$B$4:$H$1044,3,0)),"",(VLOOKUP(B24,'KAYIT LİSTESİ'!$B$4:$H$1044,3,0)))</f>
        <v>406</v>
      </c>
      <c r="D24" s="406">
        <f>IF(ISERROR(VLOOKUP(B24,'KAYIT LİSTESİ'!$B$4:$H$1044,4,0)),"",(VLOOKUP(B24,'KAYIT LİSTESİ'!$B$4:$H$1044,4,0)))</f>
        <v>36541</v>
      </c>
      <c r="E24" s="402" t="str">
        <f>IF(ISERROR(VLOOKUP(B24,'KAYIT LİSTESİ'!$B$4:$H$1044,5,0)),"",(VLOOKUP(B24,'KAYIT LİSTESİ'!$B$4:$H$1044,5,0)))</f>
        <v>ZELAL ASLAN</v>
      </c>
      <c r="F24" s="402" t="str">
        <f>IF(ISERROR(VLOOKUP(B24,'KAYIT LİSTESİ'!$B$4:$H$1044,6,0)),"",(VLOOKUP(B24,'KAYIT LİSTESİ'!$B$4:$H$1044,6,0)))</f>
        <v>DİYARBAKIR YAHYA KEMAL BEYATLI İ.O</v>
      </c>
      <c r="G24" s="171">
        <v>1785</v>
      </c>
      <c r="H24" s="171" t="s">
        <v>835</v>
      </c>
      <c r="I24" s="171">
        <v>1761</v>
      </c>
      <c r="J24" s="210">
        <v>1440</v>
      </c>
      <c r="K24" s="308">
        <f t="shared" si="0"/>
        <v>1785</v>
      </c>
      <c r="L24" s="307">
        <f>IF(LEN(K24)&gt;0,VLOOKUP(K24,PUANLAR!$AA$4:$AC$104,3)-IF(COUNTIF(PUANLAR!$AA$4:$AC$104,K24)=0,0,0)," ")</f>
        <v>14</v>
      </c>
      <c r="M24" s="301"/>
      <c r="P24" s="286"/>
      <c r="Q24" s="285"/>
      <c r="Z24" s="421"/>
    </row>
    <row r="25" spans="1:26" s="73" customFormat="1" ht="51.75" customHeight="1">
      <c r="A25" s="82">
        <v>18</v>
      </c>
      <c r="B25" s="83" t="s">
        <v>390</v>
      </c>
      <c r="C25" s="84">
        <f>IF(ISERROR(VLOOKUP(B25,'KAYIT LİSTESİ'!$B$4:$H$1044,3,0)),"",(VLOOKUP(B25,'KAYIT LİSTESİ'!$B$4:$H$1044,3,0)))</f>
        <v>407</v>
      </c>
      <c r="D25" s="406" t="str">
        <f>IF(ISERROR(VLOOKUP(B25,'KAYIT LİSTESİ'!$B$4:$H$1044,4,0)),"",(VLOOKUP(B25,'KAYIT LİSTESİ'!$B$4:$H$1044,4,0)))</f>
        <v>24,04,2000</v>
      </c>
      <c r="E25" s="402" t="str">
        <f>IF(ISERROR(VLOOKUP(B25,'KAYIT LİSTESİ'!$B$4:$H$1044,5,0)),"",(VLOOKUP(B25,'KAYIT LİSTESİ'!$B$4:$H$1044,5,0)))</f>
        <v>CANSU YILDIRIM</v>
      </c>
      <c r="F25" s="402" t="str">
        <f>IF(ISERROR(VLOOKUP(B25,'KAYIT LİSTESİ'!$B$4:$H$1044,6,0)),"",(VLOOKUP(B25,'KAYIT LİSTESİ'!$B$4:$H$1044,6,0)))</f>
        <v>ELAZIĞ-MEZRE ORTAOKULU</v>
      </c>
      <c r="G25" s="171" t="s">
        <v>835</v>
      </c>
      <c r="H25" s="171" t="s">
        <v>835</v>
      </c>
      <c r="I25" s="171" t="s">
        <v>835</v>
      </c>
      <c r="J25" s="210">
        <v>1774</v>
      </c>
      <c r="K25" s="308">
        <f t="shared" si="0"/>
        <v>1774</v>
      </c>
      <c r="L25" s="307">
        <f>IF(LEN(K25)&gt;0,VLOOKUP(K25,PUANLAR!$AA$4:$AC$104,3)-IF(COUNTIF(PUANLAR!$AA$4:$AC$104,K25)=0,0,0)," ")</f>
        <v>14</v>
      </c>
      <c r="M25" s="301"/>
      <c r="P25" s="286"/>
      <c r="Q25" s="285"/>
      <c r="Z25" s="421"/>
    </row>
    <row r="26" spans="1:26" s="73" customFormat="1" ht="37.5" hidden="1" customHeight="1">
      <c r="A26" s="82"/>
      <c r="B26" s="83" t="s">
        <v>408</v>
      </c>
      <c r="C26" s="84" t="str">
        <f>IF(ISERROR(VLOOKUP(B26,'KAYIT LİSTESİ'!$B$4:$H$1044,3,0)),"",(VLOOKUP(B26,'KAYIT LİSTESİ'!$B$4:$H$1044,3,0)))</f>
        <v/>
      </c>
      <c r="D26" s="406" t="str">
        <f>IF(ISERROR(VLOOKUP(B26,'KAYIT LİSTESİ'!$B$4:$H$1044,4,0)),"",(VLOOKUP(B26,'KAYIT LİSTESİ'!$B$4:$H$1044,4,0)))</f>
        <v/>
      </c>
      <c r="E26" s="402" t="str">
        <f>IF(ISERROR(VLOOKUP(B26,'KAYIT LİSTESİ'!$B$4:$H$1044,5,0)),"",(VLOOKUP(B26,'KAYIT LİSTESİ'!$B$4:$H$1044,5,0)))</f>
        <v/>
      </c>
      <c r="F26" s="402" t="str">
        <f>IF(ISERROR(VLOOKUP(B26,'KAYIT LİSTESİ'!$B$4:$H$1044,6,0)),"",(VLOOKUP(B26,'KAYIT LİSTESİ'!$B$4:$H$1044,6,0)))</f>
        <v/>
      </c>
      <c r="G26" s="171"/>
      <c r="H26" s="171"/>
      <c r="I26" s="171"/>
      <c r="J26" s="210"/>
      <c r="K26" s="308" t="str">
        <f t="shared" ref="K26:K37" si="1">IF(COUNT(G26:J26)=0,"",MAX(G26:J26))</f>
        <v/>
      </c>
      <c r="L26" s="307" t="str">
        <f>IF(LEN(K26)&gt;0,VLOOKUP(K26,PUANLAR!$AA$4:$AC$104,3)-IF(COUNTIF(PUANLAR!$AA$4:$AC$104,K26)=0,0,0)," ")</f>
        <v xml:space="preserve"> </v>
      </c>
      <c r="M26" s="301"/>
      <c r="P26" s="286"/>
      <c r="Q26" s="285"/>
      <c r="Z26" s="421"/>
    </row>
    <row r="27" spans="1:26" s="73" customFormat="1" ht="37.5" hidden="1" customHeight="1">
      <c r="A27" s="82"/>
      <c r="B27" s="83" t="s">
        <v>409</v>
      </c>
      <c r="C27" s="84" t="str">
        <f>IF(ISERROR(VLOOKUP(B27,'KAYIT LİSTESİ'!$B$4:$H$1044,3,0)),"",(VLOOKUP(B27,'KAYIT LİSTESİ'!$B$4:$H$1044,3,0)))</f>
        <v/>
      </c>
      <c r="D27" s="406" t="str">
        <f>IF(ISERROR(VLOOKUP(B27,'KAYIT LİSTESİ'!$B$4:$H$1044,4,0)),"",(VLOOKUP(B27,'KAYIT LİSTESİ'!$B$4:$H$1044,4,0)))</f>
        <v/>
      </c>
      <c r="E27" s="402" t="str">
        <f>IF(ISERROR(VLOOKUP(B27,'KAYIT LİSTESİ'!$B$4:$H$1044,5,0)),"",(VLOOKUP(B27,'KAYIT LİSTESİ'!$B$4:$H$1044,5,0)))</f>
        <v/>
      </c>
      <c r="F27" s="402" t="str">
        <f>IF(ISERROR(VLOOKUP(B27,'KAYIT LİSTESİ'!$B$4:$H$1044,6,0)),"",(VLOOKUP(B27,'KAYIT LİSTESİ'!$B$4:$H$1044,6,0)))</f>
        <v/>
      </c>
      <c r="G27" s="171"/>
      <c r="H27" s="171"/>
      <c r="I27" s="171"/>
      <c r="J27" s="210"/>
      <c r="K27" s="308" t="str">
        <f t="shared" si="1"/>
        <v/>
      </c>
      <c r="L27" s="307" t="str">
        <f>IF(LEN(K27)&gt;0,VLOOKUP(K27,PUANLAR!$AA$4:$AC$104,3)-IF(COUNTIF(PUANLAR!$AA$4:$AC$104,K27)=0,0,0)," ")</f>
        <v xml:space="preserve"> </v>
      </c>
      <c r="M27" s="301"/>
      <c r="P27" s="286"/>
      <c r="Q27" s="285"/>
      <c r="Z27" s="421"/>
    </row>
    <row r="28" spans="1:26" s="73" customFormat="1" ht="37.5" hidden="1" customHeight="1">
      <c r="A28" s="82"/>
      <c r="B28" s="83" t="s">
        <v>410</v>
      </c>
      <c r="C28" s="84" t="str">
        <f>IF(ISERROR(VLOOKUP(B28,'KAYIT LİSTESİ'!$B$4:$H$1044,3,0)),"",(VLOOKUP(B28,'KAYIT LİSTESİ'!$B$4:$H$1044,3,0)))</f>
        <v/>
      </c>
      <c r="D28" s="406" t="str">
        <f>IF(ISERROR(VLOOKUP(B28,'KAYIT LİSTESİ'!$B$4:$H$1044,4,0)),"",(VLOOKUP(B28,'KAYIT LİSTESİ'!$B$4:$H$1044,4,0)))</f>
        <v/>
      </c>
      <c r="E28" s="402" t="str">
        <f>IF(ISERROR(VLOOKUP(B28,'KAYIT LİSTESİ'!$B$4:$H$1044,5,0)),"",(VLOOKUP(B28,'KAYIT LİSTESİ'!$B$4:$H$1044,5,0)))</f>
        <v/>
      </c>
      <c r="F28" s="402" t="str">
        <f>IF(ISERROR(VLOOKUP(B28,'KAYIT LİSTESİ'!$B$4:$H$1044,6,0)),"",(VLOOKUP(B28,'KAYIT LİSTESİ'!$B$4:$H$1044,6,0)))</f>
        <v/>
      </c>
      <c r="G28" s="171"/>
      <c r="H28" s="171"/>
      <c r="I28" s="171"/>
      <c r="J28" s="210"/>
      <c r="K28" s="308" t="str">
        <f t="shared" si="1"/>
        <v/>
      </c>
      <c r="L28" s="307" t="str">
        <f>IF(LEN(K28)&gt;0,VLOOKUP(K28,PUANLAR!$AA$4:$AC$104,3)-IF(COUNTIF(PUANLAR!$AA$4:$AC$104,K28)=0,0,0)," ")</f>
        <v xml:space="preserve"> </v>
      </c>
      <c r="M28" s="301"/>
      <c r="P28" s="286"/>
      <c r="Q28" s="285"/>
      <c r="Z28" s="421"/>
    </row>
    <row r="29" spans="1:26" s="73" customFormat="1" ht="37.5" hidden="1" customHeight="1">
      <c r="A29" s="82"/>
      <c r="B29" s="83" t="s">
        <v>411</v>
      </c>
      <c r="C29" s="84" t="str">
        <f>IF(ISERROR(VLOOKUP(B29,'KAYIT LİSTESİ'!$B$4:$H$1044,3,0)),"",(VLOOKUP(B29,'KAYIT LİSTESİ'!$B$4:$H$1044,3,0)))</f>
        <v/>
      </c>
      <c r="D29" s="406" t="str">
        <f>IF(ISERROR(VLOOKUP(B29,'KAYIT LİSTESİ'!$B$4:$H$1044,4,0)),"",(VLOOKUP(B29,'KAYIT LİSTESİ'!$B$4:$H$1044,4,0)))</f>
        <v/>
      </c>
      <c r="E29" s="402" t="str">
        <f>IF(ISERROR(VLOOKUP(B29,'KAYIT LİSTESİ'!$B$4:$H$1044,5,0)),"",(VLOOKUP(B29,'KAYIT LİSTESİ'!$B$4:$H$1044,5,0)))</f>
        <v/>
      </c>
      <c r="F29" s="402" t="str">
        <f>IF(ISERROR(VLOOKUP(B29,'KAYIT LİSTESİ'!$B$4:$H$1044,6,0)),"",(VLOOKUP(B29,'KAYIT LİSTESİ'!$B$4:$H$1044,6,0)))</f>
        <v/>
      </c>
      <c r="G29" s="171"/>
      <c r="H29" s="171"/>
      <c r="I29" s="171"/>
      <c r="J29" s="210"/>
      <c r="K29" s="308" t="str">
        <f t="shared" si="1"/>
        <v/>
      </c>
      <c r="L29" s="307" t="str">
        <f>IF(LEN(K29)&gt;0,VLOOKUP(K29,PUANLAR!$AA$4:$AC$104,3)-IF(COUNTIF(PUANLAR!$AA$4:$AC$104,K29)=0,0,0)," ")</f>
        <v xml:space="preserve"> </v>
      </c>
      <c r="M29" s="301"/>
      <c r="P29" s="286"/>
      <c r="Q29" s="285"/>
      <c r="Z29" s="421"/>
    </row>
    <row r="30" spans="1:26" s="73" customFormat="1" ht="37.5" hidden="1" customHeight="1">
      <c r="A30" s="82"/>
      <c r="B30" s="83" t="s">
        <v>412</v>
      </c>
      <c r="C30" s="84" t="str">
        <f>IF(ISERROR(VLOOKUP(B30,'KAYIT LİSTESİ'!$B$4:$H$1044,3,0)),"",(VLOOKUP(B30,'KAYIT LİSTESİ'!$B$4:$H$1044,3,0)))</f>
        <v/>
      </c>
      <c r="D30" s="406" t="str">
        <f>IF(ISERROR(VLOOKUP(B30,'KAYIT LİSTESİ'!$B$4:$H$1044,4,0)),"",(VLOOKUP(B30,'KAYIT LİSTESİ'!$B$4:$H$1044,4,0)))</f>
        <v/>
      </c>
      <c r="E30" s="402" t="str">
        <f>IF(ISERROR(VLOOKUP(B30,'KAYIT LİSTESİ'!$B$4:$H$1044,5,0)),"",(VLOOKUP(B30,'KAYIT LİSTESİ'!$B$4:$H$1044,5,0)))</f>
        <v/>
      </c>
      <c r="F30" s="402" t="str">
        <f>IF(ISERROR(VLOOKUP(B30,'KAYIT LİSTESİ'!$B$4:$H$1044,6,0)),"",(VLOOKUP(B30,'KAYIT LİSTESİ'!$B$4:$H$1044,6,0)))</f>
        <v/>
      </c>
      <c r="G30" s="171"/>
      <c r="H30" s="171"/>
      <c r="I30" s="171"/>
      <c r="J30" s="210"/>
      <c r="K30" s="308" t="str">
        <f t="shared" si="1"/>
        <v/>
      </c>
      <c r="L30" s="307" t="str">
        <f>IF(LEN(K30)&gt;0,VLOOKUP(K30,PUANLAR!$AA$4:$AC$104,3)-IF(COUNTIF(PUANLAR!$AA$4:$AC$104,K30)=0,0,0)," ")</f>
        <v xml:space="preserve"> </v>
      </c>
      <c r="M30" s="301"/>
      <c r="P30" s="286"/>
      <c r="Q30" s="285"/>
      <c r="Z30" s="421"/>
    </row>
    <row r="31" spans="1:26" s="73" customFormat="1" ht="27.75" hidden="1" customHeight="1">
      <c r="A31" s="82"/>
      <c r="B31" s="83" t="s">
        <v>413</v>
      </c>
      <c r="C31" s="84" t="str">
        <f>IF(ISERROR(VLOOKUP(B31,'KAYIT LİSTESİ'!$B$4:$H$1044,3,0)),"",(VLOOKUP(B31,'KAYIT LİSTESİ'!$B$4:$H$1044,3,0)))</f>
        <v/>
      </c>
      <c r="D31" s="406" t="str">
        <f>IF(ISERROR(VLOOKUP(B31,'KAYIT LİSTESİ'!$B$4:$H$1044,4,0)),"",(VLOOKUP(B31,'KAYIT LİSTESİ'!$B$4:$H$1044,4,0)))</f>
        <v/>
      </c>
      <c r="E31" s="402" t="str">
        <f>IF(ISERROR(VLOOKUP(B31,'KAYIT LİSTESİ'!$B$4:$H$1044,5,0)),"",(VLOOKUP(B31,'KAYIT LİSTESİ'!$B$4:$H$1044,5,0)))</f>
        <v/>
      </c>
      <c r="F31" s="402" t="str">
        <f>IF(ISERROR(VLOOKUP(B31,'KAYIT LİSTESİ'!$B$4:$H$1044,6,0)),"",(VLOOKUP(B31,'KAYIT LİSTESİ'!$B$4:$H$1044,6,0)))</f>
        <v/>
      </c>
      <c r="G31" s="171"/>
      <c r="H31" s="171"/>
      <c r="I31" s="171"/>
      <c r="J31" s="210"/>
      <c r="K31" s="308" t="str">
        <f t="shared" si="1"/>
        <v/>
      </c>
      <c r="L31" s="307" t="str">
        <f>IF(LEN(K31)&gt;0,VLOOKUP(K31,PUANLAR!$AA$4:$AC$104,3)-IF(COUNTIF(PUANLAR!$AA$4:$AC$104,K31)=0,0,0)," ")</f>
        <v xml:space="preserve"> </v>
      </c>
      <c r="M31" s="301"/>
      <c r="P31" s="286"/>
      <c r="Q31" s="285"/>
      <c r="Z31" s="421"/>
    </row>
    <row r="32" spans="1:26" s="73" customFormat="1" ht="27.75" hidden="1" customHeight="1">
      <c r="A32" s="82"/>
      <c r="B32" s="83" t="s">
        <v>414</v>
      </c>
      <c r="C32" s="84" t="str">
        <f>IF(ISERROR(VLOOKUP(B32,'KAYIT LİSTESİ'!$B$4:$H$1044,3,0)),"",(VLOOKUP(B32,'KAYIT LİSTESİ'!$B$4:$H$1044,3,0)))</f>
        <v/>
      </c>
      <c r="D32" s="406" t="str">
        <f>IF(ISERROR(VLOOKUP(B32,'KAYIT LİSTESİ'!$B$4:$H$1044,4,0)),"",(VLOOKUP(B32,'KAYIT LİSTESİ'!$B$4:$H$1044,4,0)))</f>
        <v/>
      </c>
      <c r="E32" s="402" t="str">
        <f>IF(ISERROR(VLOOKUP(B32,'KAYIT LİSTESİ'!$B$4:$H$1044,5,0)),"",(VLOOKUP(B32,'KAYIT LİSTESİ'!$B$4:$H$1044,5,0)))</f>
        <v/>
      </c>
      <c r="F32" s="402" t="str">
        <f>IF(ISERROR(VLOOKUP(B32,'KAYIT LİSTESİ'!$B$4:$H$1044,6,0)),"",(VLOOKUP(B32,'KAYIT LİSTESİ'!$B$4:$H$1044,6,0)))</f>
        <v/>
      </c>
      <c r="G32" s="171"/>
      <c r="H32" s="171"/>
      <c r="I32" s="171"/>
      <c r="J32" s="210"/>
      <c r="K32" s="308" t="str">
        <f t="shared" si="1"/>
        <v/>
      </c>
      <c r="L32" s="307" t="str">
        <f>IF(LEN(K32)&gt;0,VLOOKUP(K32,PUANLAR!$AA$4:$AC$104,3)-IF(COUNTIF(PUANLAR!$AA$4:$AC$104,K32)=0,0,0)," ")</f>
        <v xml:space="preserve"> </v>
      </c>
      <c r="M32" s="301"/>
      <c r="P32" s="286"/>
      <c r="Q32" s="285"/>
      <c r="Z32" s="421"/>
    </row>
    <row r="33" spans="1:26" s="73" customFormat="1" ht="27.75" hidden="1" customHeight="1">
      <c r="A33" s="82"/>
      <c r="B33" s="83" t="s">
        <v>415</v>
      </c>
      <c r="C33" s="84" t="str">
        <f>IF(ISERROR(VLOOKUP(B33,'KAYIT LİSTESİ'!$B$4:$H$1044,3,0)),"",(VLOOKUP(B33,'KAYIT LİSTESİ'!$B$4:$H$1044,3,0)))</f>
        <v/>
      </c>
      <c r="D33" s="406" t="str">
        <f>IF(ISERROR(VLOOKUP(B33,'KAYIT LİSTESİ'!$B$4:$H$1044,4,0)),"",(VLOOKUP(B33,'KAYIT LİSTESİ'!$B$4:$H$1044,4,0)))</f>
        <v/>
      </c>
      <c r="E33" s="402" t="str">
        <f>IF(ISERROR(VLOOKUP(B33,'KAYIT LİSTESİ'!$B$4:$H$1044,5,0)),"",(VLOOKUP(B33,'KAYIT LİSTESİ'!$B$4:$H$1044,5,0)))</f>
        <v/>
      </c>
      <c r="F33" s="402" t="str">
        <f>IF(ISERROR(VLOOKUP(B33,'KAYIT LİSTESİ'!$B$4:$H$1044,6,0)),"",(VLOOKUP(B33,'KAYIT LİSTESİ'!$B$4:$H$1044,6,0)))</f>
        <v/>
      </c>
      <c r="G33" s="171"/>
      <c r="H33" s="171"/>
      <c r="I33" s="171"/>
      <c r="J33" s="210"/>
      <c r="K33" s="308" t="str">
        <f t="shared" si="1"/>
        <v/>
      </c>
      <c r="L33" s="307" t="str">
        <f>IF(LEN(K33)&gt;0,VLOOKUP(K33,PUANLAR!$AA$4:$AC$104,3)-IF(COUNTIF(PUANLAR!$AA$4:$AC$104,K33)=0,0,0)," ")</f>
        <v xml:space="preserve"> </v>
      </c>
      <c r="M33" s="301"/>
      <c r="P33" s="286"/>
      <c r="Q33" s="285"/>
      <c r="Z33" s="421"/>
    </row>
    <row r="34" spans="1:26" s="73" customFormat="1" ht="27.75" hidden="1" customHeight="1">
      <c r="A34" s="82"/>
      <c r="B34" s="83" t="s">
        <v>416</v>
      </c>
      <c r="C34" s="84" t="str">
        <f>IF(ISERROR(VLOOKUP(B34,'KAYIT LİSTESİ'!$B$4:$H$1044,3,0)),"",(VLOOKUP(B34,'KAYIT LİSTESİ'!$B$4:$H$1044,3,0)))</f>
        <v/>
      </c>
      <c r="D34" s="406" t="str">
        <f>IF(ISERROR(VLOOKUP(B34,'KAYIT LİSTESİ'!$B$4:$H$1044,4,0)),"",(VLOOKUP(B34,'KAYIT LİSTESİ'!$B$4:$H$1044,4,0)))</f>
        <v/>
      </c>
      <c r="E34" s="402" t="str">
        <f>IF(ISERROR(VLOOKUP(B34,'KAYIT LİSTESİ'!$B$4:$H$1044,5,0)),"",(VLOOKUP(B34,'KAYIT LİSTESİ'!$B$4:$H$1044,5,0)))</f>
        <v/>
      </c>
      <c r="F34" s="402" t="str">
        <f>IF(ISERROR(VLOOKUP(B34,'KAYIT LİSTESİ'!$B$4:$H$1044,6,0)),"",(VLOOKUP(B34,'KAYIT LİSTESİ'!$B$4:$H$1044,6,0)))</f>
        <v/>
      </c>
      <c r="G34" s="171"/>
      <c r="H34" s="171"/>
      <c r="I34" s="171"/>
      <c r="J34" s="210"/>
      <c r="K34" s="308" t="str">
        <f t="shared" si="1"/>
        <v/>
      </c>
      <c r="L34" s="307" t="str">
        <f>IF(LEN(K34)&gt;0,VLOOKUP(K34,PUANLAR!$AA$4:$AC$104,3)-IF(COUNTIF(PUANLAR!$AA$4:$AC$104,K34)=0,0,0)," ")</f>
        <v xml:space="preserve"> </v>
      </c>
      <c r="M34" s="301"/>
      <c r="P34" s="286"/>
      <c r="Q34" s="285"/>
      <c r="Z34" s="421"/>
    </row>
    <row r="35" spans="1:26" s="73" customFormat="1" ht="27.75" hidden="1" customHeight="1">
      <c r="A35" s="82"/>
      <c r="B35" s="83" t="s">
        <v>417</v>
      </c>
      <c r="C35" s="84" t="str">
        <f>IF(ISERROR(VLOOKUP(B35,'KAYIT LİSTESİ'!$B$4:$H$1044,3,0)),"",(VLOOKUP(B35,'KAYIT LİSTESİ'!$B$4:$H$1044,3,0)))</f>
        <v/>
      </c>
      <c r="D35" s="406" t="str">
        <f>IF(ISERROR(VLOOKUP(B35,'KAYIT LİSTESİ'!$B$4:$H$1044,4,0)),"",(VLOOKUP(B35,'KAYIT LİSTESİ'!$B$4:$H$1044,4,0)))</f>
        <v/>
      </c>
      <c r="E35" s="402" t="str">
        <f>IF(ISERROR(VLOOKUP(B35,'KAYIT LİSTESİ'!$B$4:$H$1044,5,0)),"",(VLOOKUP(B35,'KAYIT LİSTESİ'!$B$4:$H$1044,5,0)))</f>
        <v/>
      </c>
      <c r="F35" s="402" t="str">
        <f>IF(ISERROR(VLOOKUP(B35,'KAYIT LİSTESİ'!$B$4:$H$1044,6,0)),"",(VLOOKUP(B35,'KAYIT LİSTESİ'!$B$4:$H$1044,6,0)))</f>
        <v/>
      </c>
      <c r="G35" s="171"/>
      <c r="H35" s="171"/>
      <c r="I35" s="171"/>
      <c r="J35" s="210"/>
      <c r="K35" s="308" t="str">
        <f t="shared" si="1"/>
        <v/>
      </c>
      <c r="L35" s="307" t="str">
        <f>IF(LEN(K35)&gt;0,VLOOKUP(K35,PUANLAR!$AA$4:$AC$104,3)-IF(COUNTIF(PUANLAR!$AA$4:$AC$104,K35)=0,0,0)," ")</f>
        <v xml:space="preserve"> </v>
      </c>
      <c r="M35" s="301"/>
      <c r="P35" s="286"/>
      <c r="Q35" s="285"/>
      <c r="Z35" s="421"/>
    </row>
    <row r="36" spans="1:26" s="73" customFormat="1" ht="27.75" hidden="1" customHeight="1">
      <c r="A36" s="82"/>
      <c r="B36" s="83" t="s">
        <v>418</v>
      </c>
      <c r="C36" s="84" t="str">
        <f>IF(ISERROR(VLOOKUP(B36,'KAYIT LİSTESİ'!$B$4:$H$1044,3,0)),"",(VLOOKUP(B36,'KAYIT LİSTESİ'!$B$4:$H$1044,3,0)))</f>
        <v/>
      </c>
      <c r="D36" s="406" t="str">
        <f>IF(ISERROR(VLOOKUP(B36,'KAYIT LİSTESİ'!$B$4:$H$1044,4,0)),"",(VLOOKUP(B36,'KAYIT LİSTESİ'!$B$4:$H$1044,4,0)))</f>
        <v/>
      </c>
      <c r="E36" s="402" t="str">
        <f>IF(ISERROR(VLOOKUP(B36,'KAYIT LİSTESİ'!$B$4:$H$1044,5,0)),"",(VLOOKUP(B36,'KAYIT LİSTESİ'!$B$4:$H$1044,5,0)))</f>
        <v/>
      </c>
      <c r="F36" s="402" t="str">
        <f>IF(ISERROR(VLOOKUP(B36,'KAYIT LİSTESİ'!$B$4:$H$1044,6,0)),"",(VLOOKUP(B36,'KAYIT LİSTESİ'!$B$4:$H$1044,6,0)))</f>
        <v/>
      </c>
      <c r="G36" s="171"/>
      <c r="H36" s="171"/>
      <c r="I36" s="171"/>
      <c r="J36" s="210"/>
      <c r="K36" s="308" t="str">
        <f t="shared" si="1"/>
        <v/>
      </c>
      <c r="L36" s="307" t="str">
        <f>IF(LEN(K36)&gt;0,VLOOKUP(K36,PUANLAR!$AA$4:$AC$104,3)-IF(COUNTIF(PUANLAR!$AA$4:$AC$104,K36)=0,0,0)," ")</f>
        <v xml:space="preserve"> </v>
      </c>
      <c r="M36" s="301"/>
      <c r="P36" s="286"/>
      <c r="Q36" s="285"/>
      <c r="Z36" s="421"/>
    </row>
    <row r="37" spans="1:26" s="73" customFormat="1" ht="27.75" hidden="1" customHeight="1">
      <c r="A37" s="82"/>
      <c r="B37" s="83" t="s">
        <v>419</v>
      </c>
      <c r="C37" s="84" t="str">
        <f>IF(ISERROR(VLOOKUP(B37,'KAYIT LİSTESİ'!$B$4:$H$1044,3,0)),"",(VLOOKUP(B37,'KAYIT LİSTESİ'!$B$4:$H$1044,3,0)))</f>
        <v/>
      </c>
      <c r="D37" s="406" t="str">
        <f>IF(ISERROR(VLOOKUP(B37,'KAYIT LİSTESİ'!$B$4:$H$1044,4,0)),"",(VLOOKUP(B37,'KAYIT LİSTESİ'!$B$4:$H$1044,4,0)))</f>
        <v/>
      </c>
      <c r="E37" s="402" t="str">
        <f>IF(ISERROR(VLOOKUP(B37,'KAYIT LİSTESİ'!$B$4:$H$1044,5,0)),"",(VLOOKUP(B37,'KAYIT LİSTESİ'!$B$4:$H$1044,5,0)))</f>
        <v/>
      </c>
      <c r="F37" s="402" t="str">
        <f>IF(ISERROR(VLOOKUP(B37,'KAYIT LİSTESİ'!$B$4:$H$1044,6,0)),"",(VLOOKUP(B37,'KAYIT LİSTESİ'!$B$4:$H$1044,6,0)))</f>
        <v/>
      </c>
      <c r="G37" s="171"/>
      <c r="H37" s="171"/>
      <c r="I37" s="171"/>
      <c r="J37" s="210"/>
      <c r="K37" s="308" t="str">
        <f t="shared" si="1"/>
        <v/>
      </c>
      <c r="L37" s="307" t="str">
        <f>IF(LEN(K37)&gt;0,VLOOKUP(K37,PUANLAR!$AA$4:$AC$104,3)-IF(COUNTIF(PUANLAR!$AA$4:$AC$104,K37)=0,0,0)," ")</f>
        <v xml:space="preserve"> </v>
      </c>
      <c r="M37" s="301"/>
      <c r="P37" s="286"/>
      <c r="Q37" s="285"/>
      <c r="Z37" s="421"/>
    </row>
    <row r="38" spans="1:26" s="73" customFormat="1" ht="27.75" hidden="1" customHeight="1">
      <c r="A38" s="82">
        <v>31</v>
      </c>
      <c r="B38" s="83" t="s">
        <v>420</v>
      </c>
      <c r="C38" s="84" t="str">
        <f>IF(ISERROR(VLOOKUP(B38,'KAYIT LİSTESİ'!$B$4:$H$1044,3,0)),"",(VLOOKUP(B38,'KAYIT LİSTESİ'!$B$4:$H$1044,3,0)))</f>
        <v/>
      </c>
      <c r="D38" s="406" t="str">
        <f>IF(ISERROR(VLOOKUP(B38,'KAYIT LİSTESİ'!$B$4:$H$1044,4,0)),"",(VLOOKUP(B38,'KAYIT LİSTESİ'!$B$4:$H$1044,4,0)))</f>
        <v/>
      </c>
      <c r="E38" s="402" t="str">
        <f>IF(ISERROR(VLOOKUP(B38,'KAYIT LİSTESİ'!$B$4:$H$1044,5,0)),"",(VLOOKUP(B38,'KAYIT LİSTESİ'!$B$4:$H$1044,5,0)))</f>
        <v/>
      </c>
      <c r="F38" s="402" t="str">
        <f>IF(ISERROR(VLOOKUP(B38,'KAYIT LİSTESİ'!$B$4:$H$1044,6,0)),"",(VLOOKUP(B38,'KAYIT LİSTESİ'!$B$4:$H$1044,6,0)))</f>
        <v/>
      </c>
      <c r="G38" s="171"/>
      <c r="H38" s="171"/>
      <c r="I38" s="171"/>
      <c r="J38" s="210"/>
      <c r="K38" s="308" t="str">
        <f t="shared" ref="K38:K47" si="2">IF(COUNT(G38:J38)=0,"",MAX(G38:J38))</f>
        <v/>
      </c>
      <c r="L38" s="307" t="str">
        <f>IF(LEN(K38)&gt;0,VLOOKUP(K38,PUANLAR!$AA$4:$AC$104,3)-IF(COUNTIF(PUANLAR!$AA$4:$AC$104,K38)=0,0,0)," ")</f>
        <v xml:space="preserve"> </v>
      </c>
      <c r="M38" s="301"/>
      <c r="P38" s="286"/>
      <c r="Q38" s="285"/>
      <c r="Z38" s="421"/>
    </row>
    <row r="39" spans="1:26" s="73" customFormat="1" ht="27.75" hidden="1" customHeight="1">
      <c r="A39" s="82">
        <v>32</v>
      </c>
      <c r="B39" s="83" t="s">
        <v>421</v>
      </c>
      <c r="C39" s="84" t="str">
        <f>IF(ISERROR(VLOOKUP(B39,'KAYIT LİSTESİ'!$B$4:$H$1044,3,0)),"",(VLOOKUP(B39,'KAYIT LİSTESİ'!$B$4:$H$1044,3,0)))</f>
        <v/>
      </c>
      <c r="D39" s="406" t="str">
        <f>IF(ISERROR(VLOOKUP(B39,'KAYIT LİSTESİ'!$B$4:$H$1044,4,0)),"",(VLOOKUP(B39,'KAYIT LİSTESİ'!$B$4:$H$1044,4,0)))</f>
        <v/>
      </c>
      <c r="E39" s="402" t="str">
        <f>IF(ISERROR(VLOOKUP(B39,'KAYIT LİSTESİ'!$B$4:$H$1044,5,0)),"",(VLOOKUP(B39,'KAYIT LİSTESİ'!$B$4:$H$1044,5,0)))</f>
        <v/>
      </c>
      <c r="F39" s="402" t="str">
        <f>IF(ISERROR(VLOOKUP(B39,'KAYIT LİSTESİ'!$B$4:$H$1044,6,0)),"",(VLOOKUP(B39,'KAYIT LİSTESİ'!$B$4:$H$1044,6,0)))</f>
        <v/>
      </c>
      <c r="G39" s="171"/>
      <c r="H39" s="171"/>
      <c r="I39" s="171"/>
      <c r="J39" s="210"/>
      <c r="K39" s="308" t="str">
        <f t="shared" si="2"/>
        <v/>
      </c>
      <c r="L39" s="307" t="str">
        <f>IF(LEN(K39)&gt;0,VLOOKUP(K39,PUANLAR!$AA$4:$AC$104,3)-IF(COUNTIF(PUANLAR!$AA$4:$AC$104,K39)=0,0,0)," ")</f>
        <v xml:space="preserve"> </v>
      </c>
      <c r="M39" s="301"/>
      <c r="P39" s="286"/>
      <c r="Q39" s="285"/>
      <c r="Z39" s="421"/>
    </row>
    <row r="40" spans="1:26" s="73" customFormat="1" ht="27.75" hidden="1" customHeight="1">
      <c r="A40" s="82">
        <v>33</v>
      </c>
      <c r="B40" s="83" t="s">
        <v>422</v>
      </c>
      <c r="C40" s="84" t="str">
        <f>IF(ISERROR(VLOOKUP(B40,'KAYIT LİSTESİ'!$B$4:$H$1044,3,0)),"",(VLOOKUP(B40,'KAYIT LİSTESİ'!$B$4:$H$1044,3,0)))</f>
        <v/>
      </c>
      <c r="D40" s="406" t="str">
        <f>IF(ISERROR(VLOOKUP(B40,'KAYIT LİSTESİ'!$B$4:$H$1044,4,0)),"",(VLOOKUP(B40,'KAYIT LİSTESİ'!$B$4:$H$1044,4,0)))</f>
        <v/>
      </c>
      <c r="E40" s="402" t="str">
        <f>IF(ISERROR(VLOOKUP(B40,'KAYIT LİSTESİ'!$B$4:$H$1044,5,0)),"",(VLOOKUP(B40,'KAYIT LİSTESİ'!$B$4:$H$1044,5,0)))</f>
        <v/>
      </c>
      <c r="F40" s="402" t="str">
        <f>IF(ISERROR(VLOOKUP(B40,'KAYIT LİSTESİ'!$B$4:$H$1044,6,0)),"",(VLOOKUP(B40,'KAYIT LİSTESİ'!$B$4:$H$1044,6,0)))</f>
        <v/>
      </c>
      <c r="G40" s="171"/>
      <c r="H40" s="171"/>
      <c r="I40" s="171"/>
      <c r="J40" s="210"/>
      <c r="K40" s="308" t="str">
        <f t="shared" si="2"/>
        <v/>
      </c>
      <c r="L40" s="307" t="str">
        <f>IF(LEN(K40)&gt;0,VLOOKUP(K40,PUANLAR!$AA$4:$AC$104,3)-IF(COUNTIF(PUANLAR!$AA$4:$AC$104,K40)=0,0,0)," ")</f>
        <v xml:space="preserve"> </v>
      </c>
      <c r="M40" s="301"/>
      <c r="P40" s="286"/>
      <c r="Q40" s="285"/>
      <c r="Z40" s="421"/>
    </row>
    <row r="41" spans="1:26" s="73" customFormat="1" ht="27.75" hidden="1" customHeight="1">
      <c r="A41" s="82">
        <v>34</v>
      </c>
      <c r="B41" s="83" t="s">
        <v>423</v>
      </c>
      <c r="C41" s="405" t="str">
        <f>IF(ISERROR(VLOOKUP(B41,'KAYIT LİSTESİ'!$B$4:$H$1044,2,0)),"",(VLOOKUP(B41,'KAYIT LİSTESİ'!$B$4:$H$1044,2,0)))</f>
        <v/>
      </c>
      <c r="D41" s="406" t="str">
        <f>IF(ISERROR(VLOOKUP(B41,'KAYIT LİSTESİ'!$B$4:$H$1044,4,0)),"",(VLOOKUP(B41,'KAYIT LİSTESİ'!$B$4:$H$1044,4,0)))</f>
        <v/>
      </c>
      <c r="E41" s="402" t="str">
        <f>IF(ISERROR(VLOOKUP(B41,'KAYIT LİSTESİ'!$B$4:$H$1044,5,0)),"",(VLOOKUP(B41,'KAYIT LİSTESİ'!$B$4:$H$1044,5,0)))</f>
        <v/>
      </c>
      <c r="F41" s="402" t="str">
        <f>IF(ISERROR(VLOOKUP(B41,'KAYIT LİSTESİ'!$B$4:$H$1044,6,0)),"",(VLOOKUP(B41,'KAYIT LİSTESİ'!$B$4:$H$1044,6,0)))</f>
        <v/>
      </c>
      <c r="G41" s="171"/>
      <c r="H41" s="171"/>
      <c r="I41" s="171"/>
      <c r="J41" s="210"/>
      <c r="K41" s="308" t="str">
        <f t="shared" si="2"/>
        <v/>
      </c>
      <c r="L41" s="307" t="str">
        <f>IF(LEN(K41)&gt;0,VLOOKUP(K41,PUANLAR!$AA$4:$AC$104,3)-IF(COUNTIF(PUANLAR!$AA$4:$AC$104,K41)=0,0,0)," ")</f>
        <v xml:space="preserve"> </v>
      </c>
      <c r="M41" s="301"/>
      <c r="P41" s="286"/>
      <c r="Q41" s="285"/>
      <c r="Z41" s="411"/>
    </row>
    <row r="42" spans="1:26" s="73" customFormat="1" ht="27.75" hidden="1" customHeight="1">
      <c r="A42" s="82">
        <v>35</v>
      </c>
      <c r="B42" s="83" t="s">
        <v>424</v>
      </c>
      <c r="C42" s="405" t="str">
        <f>IF(ISERROR(VLOOKUP(B42,'KAYIT LİSTESİ'!$B$4:$H$1044,2,0)),"",(VLOOKUP(B42,'KAYIT LİSTESİ'!$B$4:$H$1044,2,0)))</f>
        <v/>
      </c>
      <c r="D42" s="406" t="str">
        <f>IF(ISERROR(VLOOKUP(B42,'KAYIT LİSTESİ'!$B$4:$H$1044,4,0)),"",(VLOOKUP(B42,'KAYIT LİSTESİ'!$B$4:$H$1044,4,0)))</f>
        <v/>
      </c>
      <c r="E42" s="402" t="str">
        <f>IF(ISERROR(VLOOKUP(B42,'KAYIT LİSTESİ'!$B$4:$H$1044,5,0)),"",(VLOOKUP(B42,'KAYIT LİSTESİ'!$B$4:$H$1044,5,0)))</f>
        <v/>
      </c>
      <c r="F42" s="402" t="str">
        <f>IF(ISERROR(VLOOKUP(B42,'KAYIT LİSTESİ'!$B$4:$H$1044,6,0)),"",(VLOOKUP(B42,'KAYIT LİSTESİ'!$B$4:$H$1044,6,0)))</f>
        <v/>
      </c>
      <c r="G42" s="171"/>
      <c r="H42" s="171"/>
      <c r="I42" s="171"/>
      <c r="J42" s="210"/>
      <c r="K42" s="308" t="str">
        <f t="shared" si="2"/>
        <v/>
      </c>
      <c r="L42" s="307" t="str">
        <f>IF(LEN(K42)&gt;0,VLOOKUP(K42,PUANLAR!$AA$4:$AC$104,3)-IF(COUNTIF(PUANLAR!$AA$4:$AC$104,K42)=0,0,0)," ")</f>
        <v xml:space="preserve"> </v>
      </c>
      <c r="M42" s="301"/>
      <c r="P42" s="286"/>
      <c r="Q42" s="285"/>
      <c r="Z42" s="411"/>
    </row>
    <row r="43" spans="1:26" s="73" customFormat="1" ht="27.75" hidden="1" customHeight="1">
      <c r="A43" s="82">
        <v>36</v>
      </c>
      <c r="B43" s="83" t="s">
        <v>425</v>
      </c>
      <c r="C43" s="405" t="str">
        <f>IF(ISERROR(VLOOKUP(B43,'KAYIT LİSTESİ'!$B$4:$H$1044,2,0)),"",(VLOOKUP(B43,'KAYIT LİSTESİ'!$B$4:$H$1044,2,0)))</f>
        <v/>
      </c>
      <c r="D43" s="406" t="str">
        <f>IF(ISERROR(VLOOKUP(B43,'KAYIT LİSTESİ'!$B$4:$H$1044,4,0)),"",(VLOOKUP(B43,'KAYIT LİSTESİ'!$B$4:$H$1044,4,0)))</f>
        <v/>
      </c>
      <c r="E43" s="402" t="str">
        <f>IF(ISERROR(VLOOKUP(B43,'KAYIT LİSTESİ'!$B$4:$H$1044,5,0)),"",(VLOOKUP(B43,'KAYIT LİSTESİ'!$B$4:$H$1044,5,0)))</f>
        <v/>
      </c>
      <c r="F43" s="402" t="str">
        <f>IF(ISERROR(VLOOKUP(B43,'KAYIT LİSTESİ'!$B$4:$H$1044,6,0)),"",(VLOOKUP(B43,'KAYIT LİSTESİ'!$B$4:$H$1044,6,0)))</f>
        <v/>
      </c>
      <c r="G43" s="171"/>
      <c r="H43" s="171"/>
      <c r="I43" s="171"/>
      <c r="J43" s="210"/>
      <c r="K43" s="308" t="str">
        <f t="shared" si="2"/>
        <v/>
      </c>
      <c r="L43" s="307" t="str">
        <f>IF(LEN(K43)&gt;0,VLOOKUP(K43,PUANLAR!$AA$4:$AC$104,3)-IF(COUNTIF(PUANLAR!$AA$4:$AC$104,K43)=0,0,0)," ")</f>
        <v xml:space="preserve"> </v>
      </c>
      <c r="M43" s="301"/>
      <c r="P43" s="286"/>
      <c r="Q43" s="285"/>
      <c r="Z43" s="411"/>
    </row>
    <row r="44" spans="1:26" s="73" customFormat="1" ht="27.75" hidden="1" customHeight="1">
      <c r="A44" s="82">
        <v>37</v>
      </c>
      <c r="B44" s="83" t="s">
        <v>426</v>
      </c>
      <c r="C44" s="405" t="str">
        <f>IF(ISERROR(VLOOKUP(B44,'KAYIT LİSTESİ'!$B$4:$H$1044,2,0)),"",(VLOOKUP(B44,'KAYIT LİSTESİ'!$B$4:$H$1044,2,0)))</f>
        <v/>
      </c>
      <c r="D44" s="406" t="str">
        <f>IF(ISERROR(VLOOKUP(B44,'KAYIT LİSTESİ'!$B$4:$H$1044,4,0)),"",(VLOOKUP(B44,'KAYIT LİSTESİ'!$B$4:$H$1044,4,0)))</f>
        <v/>
      </c>
      <c r="E44" s="402" t="str">
        <f>IF(ISERROR(VLOOKUP(B44,'KAYIT LİSTESİ'!$B$4:$H$1044,5,0)),"",(VLOOKUP(B44,'KAYIT LİSTESİ'!$B$4:$H$1044,5,0)))</f>
        <v/>
      </c>
      <c r="F44" s="402" t="str">
        <f>IF(ISERROR(VLOOKUP(B44,'KAYIT LİSTESİ'!$B$4:$H$1044,6,0)),"",(VLOOKUP(B44,'KAYIT LİSTESİ'!$B$4:$H$1044,6,0)))</f>
        <v/>
      </c>
      <c r="G44" s="171"/>
      <c r="H44" s="171"/>
      <c r="I44" s="171"/>
      <c r="J44" s="210"/>
      <c r="K44" s="308" t="str">
        <f t="shared" si="2"/>
        <v/>
      </c>
      <c r="L44" s="307" t="str">
        <f>IF(LEN(K44)&gt;0,VLOOKUP(K44,PUANLAR!$AA$4:$AC$104,3)-IF(COUNTIF(PUANLAR!$AA$4:$AC$104,K44)=0,0,0)," ")</f>
        <v xml:space="preserve"> </v>
      </c>
      <c r="M44" s="301"/>
      <c r="P44" s="286"/>
      <c r="Q44" s="285"/>
      <c r="Z44" s="411"/>
    </row>
    <row r="45" spans="1:26" s="73" customFormat="1" ht="27.75" hidden="1" customHeight="1">
      <c r="A45" s="82">
        <v>38</v>
      </c>
      <c r="B45" s="83" t="s">
        <v>427</v>
      </c>
      <c r="C45" s="405" t="str">
        <f>IF(ISERROR(VLOOKUP(B45,'KAYIT LİSTESİ'!$B$4:$H$1044,2,0)),"",(VLOOKUP(B45,'KAYIT LİSTESİ'!$B$4:$H$1044,2,0)))</f>
        <v/>
      </c>
      <c r="D45" s="406" t="str">
        <f>IF(ISERROR(VLOOKUP(B45,'KAYIT LİSTESİ'!$B$4:$H$1044,4,0)),"",(VLOOKUP(B45,'KAYIT LİSTESİ'!$B$4:$H$1044,4,0)))</f>
        <v/>
      </c>
      <c r="E45" s="402" t="str">
        <f>IF(ISERROR(VLOOKUP(B45,'KAYIT LİSTESİ'!$B$4:$H$1044,5,0)),"",(VLOOKUP(B45,'KAYIT LİSTESİ'!$B$4:$H$1044,5,0)))</f>
        <v/>
      </c>
      <c r="F45" s="402" t="str">
        <f>IF(ISERROR(VLOOKUP(B45,'KAYIT LİSTESİ'!$B$4:$H$1044,6,0)),"",(VLOOKUP(B45,'KAYIT LİSTESİ'!$B$4:$H$1044,6,0)))</f>
        <v/>
      </c>
      <c r="G45" s="171"/>
      <c r="H45" s="171"/>
      <c r="I45" s="171"/>
      <c r="J45" s="210"/>
      <c r="K45" s="308" t="str">
        <f t="shared" si="2"/>
        <v/>
      </c>
      <c r="L45" s="307" t="str">
        <f>IF(LEN(K45)&gt;0,VLOOKUP(K45,PUANLAR!$AA$4:$AC$104,3)-IF(COUNTIF(PUANLAR!$AA$4:$AC$104,K45)=0,0,0)," ")</f>
        <v xml:space="preserve"> </v>
      </c>
      <c r="M45" s="301"/>
      <c r="P45" s="286"/>
      <c r="Q45" s="285"/>
      <c r="Z45" s="411"/>
    </row>
    <row r="46" spans="1:26" s="73" customFormat="1" ht="27.75" hidden="1" customHeight="1">
      <c r="A46" s="82">
        <v>39</v>
      </c>
      <c r="B46" s="83" t="s">
        <v>428</v>
      </c>
      <c r="C46" s="405" t="str">
        <f>IF(ISERROR(VLOOKUP(B46,'KAYIT LİSTESİ'!$B$4:$H$1044,2,0)),"",(VLOOKUP(B46,'KAYIT LİSTESİ'!$B$4:$H$1044,2,0)))</f>
        <v/>
      </c>
      <c r="D46" s="406" t="str">
        <f>IF(ISERROR(VLOOKUP(B46,'KAYIT LİSTESİ'!$B$4:$H$1044,4,0)),"",(VLOOKUP(B46,'KAYIT LİSTESİ'!$B$4:$H$1044,4,0)))</f>
        <v/>
      </c>
      <c r="E46" s="402" t="str">
        <f>IF(ISERROR(VLOOKUP(B46,'KAYIT LİSTESİ'!$B$4:$H$1044,5,0)),"",(VLOOKUP(B46,'KAYIT LİSTESİ'!$B$4:$H$1044,5,0)))</f>
        <v/>
      </c>
      <c r="F46" s="402" t="str">
        <f>IF(ISERROR(VLOOKUP(B46,'KAYIT LİSTESİ'!$B$4:$H$1044,6,0)),"",(VLOOKUP(B46,'KAYIT LİSTESİ'!$B$4:$H$1044,6,0)))</f>
        <v/>
      </c>
      <c r="G46" s="171"/>
      <c r="H46" s="171"/>
      <c r="I46" s="171"/>
      <c r="J46" s="210"/>
      <c r="K46" s="308" t="str">
        <f t="shared" si="2"/>
        <v/>
      </c>
      <c r="L46" s="307" t="str">
        <f>IF(LEN(K46)&gt;0,VLOOKUP(K46,PUANLAR!$AA$4:$AC$104,3)-IF(COUNTIF(PUANLAR!$AA$4:$AC$104,K46)=0,0,0)," ")</f>
        <v xml:space="preserve"> </v>
      </c>
      <c r="M46" s="301"/>
      <c r="P46" s="286"/>
      <c r="Q46" s="285"/>
      <c r="Z46" s="411"/>
    </row>
    <row r="47" spans="1:26" s="73" customFormat="1" ht="27.75" hidden="1" customHeight="1">
      <c r="A47" s="82">
        <v>40</v>
      </c>
      <c r="B47" s="83" t="s">
        <v>429</v>
      </c>
      <c r="C47" s="405" t="str">
        <f>IF(ISERROR(VLOOKUP(B47,'KAYIT LİSTESİ'!$B$4:$H$1044,2,0)),"",(VLOOKUP(B47,'KAYIT LİSTESİ'!$B$4:$H$1044,2,0)))</f>
        <v/>
      </c>
      <c r="D47" s="406" t="str">
        <f>IF(ISERROR(VLOOKUP(B47,'KAYIT LİSTESİ'!$B$4:$H$1044,4,0)),"",(VLOOKUP(B47,'KAYIT LİSTESİ'!$B$4:$H$1044,4,0)))</f>
        <v/>
      </c>
      <c r="E47" s="402" t="str">
        <f>IF(ISERROR(VLOOKUP(B47,'KAYIT LİSTESİ'!$B$4:$H$1044,5,0)),"",(VLOOKUP(B47,'KAYIT LİSTESİ'!$B$4:$H$1044,5,0)))</f>
        <v/>
      </c>
      <c r="F47" s="402" t="str">
        <f>IF(ISERROR(VLOOKUP(B47,'KAYIT LİSTESİ'!$B$4:$H$1044,6,0)),"",(VLOOKUP(B47,'KAYIT LİSTESİ'!$B$4:$H$1044,6,0)))</f>
        <v/>
      </c>
      <c r="G47" s="171"/>
      <c r="H47" s="171"/>
      <c r="I47" s="171"/>
      <c r="J47" s="210"/>
      <c r="K47" s="308" t="str">
        <f t="shared" si="2"/>
        <v/>
      </c>
      <c r="L47" s="307" t="str">
        <f>IF(LEN(K47)&gt;0,VLOOKUP(K47,PUANLAR!$AA$4:$AC$104,3)-IF(COUNTIF(PUANLAR!$AA$4:$AC$104,K47)=0,0,0)," ")</f>
        <v xml:space="preserve"> </v>
      </c>
      <c r="M47" s="301"/>
      <c r="P47" s="286"/>
      <c r="Q47" s="285"/>
      <c r="Z47" s="411"/>
    </row>
    <row r="48" spans="1:26" s="76" customFormat="1" ht="9" customHeight="1">
      <c r="A48" s="74"/>
      <c r="B48" s="74"/>
      <c r="C48" s="74"/>
      <c r="D48" s="75"/>
      <c r="E48" s="74"/>
      <c r="K48" s="77"/>
      <c r="L48" s="74"/>
      <c r="P48" s="286"/>
      <c r="Q48" s="285"/>
    </row>
    <row r="49" spans="1:17" s="76" customFormat="1" ht="25.5" customHeight="1">
      <c r="A49" s="630" t="s">
        <v>4</v>
      </c>
      <c r="B49" s="630"/>
      <c r="C49" s="630"/>
      <c r="D49" s="630"/>
      <c r="E49" s="78" t="s">
        <v>0</v>
      </c>
      <c r="F49" s="78" t="s">
        <v>1</v>
      </c>
      <c r="G49" s="631" t="s">
        <v>2</v>
      </c>
      <c r="H49" s="631"/>
      <c r="I49" s="631"/>
      <c r="J49" s="631"/>
      <c r="K49" s="631" t="s">
        <v>3</v>
      </c>
      <c r="L49" s="631"/>
      <c r="P49" s="286"/>
      <c r="Q49" s="285"/>
    </row>
    <row r="53" spans="1:17">
      <c r="P53" s="287"/>
      <c r="Q53" s="78"/>
    </row>
    <row r="54" spans="1:17">
      <c r="P54" s="287"/>
      <c r="Q54" s="78"/>
    </row>
    <row r="55" spans="1:17">
      <c r="P55" s="287"/>
      <c r="Q55" s="78"/>
    </row>
    <row r="56" spans="1:17">
      <c r="P56" s="287"/>
      <c r="Q56" s="78"/>
    </row>
    <row r="57" spans="1:17">
      <c r="P57" s="287"/>
      <c r="Q57" s="78"/>
    </row>
    <row r="58" spans="1:17">
      <c r="P58" s="287"/>
      <c r="Q58" s="78"/>
    </row>
    <row r="59" spans="1:17">
      <c r="P59" s="287"/>
      <c r="Q59" s="78"/>
    </row>
    <row r="60" spans="1:17">
      <c r="P60" s="287"/>
      <c r="Q60" s="78"/>
    </row>
    <row r="61" spans="1:17">
      <c r="P61" s="287"/>
      <c r="Q61" s="78"/>
    </row>
    <row r="62" spans="1:17">
      <c r="P62" s="287"/>
      <c r="Q62" s="78"/>
    </row>
    <row r="63" spans="1:17">
      <c r="P63" s="287"/>
      <c r="Q63" s="78"/>
    </row>
    <row r="64" spans="1:17">
      <c r="P64" s="287"/>
      <c r="Q64" s="78"/>
    </row>
    <row r="65" spans="16:17">
      <c r="P65" s="287"/>
      <c r="Q65" s="78"/>
    </row>
    <row r="66" spans="16:17">
      <c r="P66" s="287"/>
      <c r="Q66" s="78"/>
    </row>
    <row r="67" spans="16:17">
      <c r="P67" s="287"/>
      <c r="Q67" s="78"/>
    </row>
    <row r="68" spans="16:17">
      <c r="P68" s="287"/>
      <c r="Q68" s="78"/>
    </row>
    <row r="69" spans="16:17">
      <c r="P69" s="287"/>
      <c r="Q69" s="78"/>
    </row>
    <row r="70" spans="16:17">
      <c r="P70" s="287"/>
      <c r="Q70" s="78"/>
    </row>
    <row r="71" spans="16:17">
      <c r="P71" s="287"/>
      <c r="Q71" s="78"/>
    </row>
    <row r="72" spans="16:17">
      <c r="P72" s="287"/>
      <c r="Q72" s="78"/>
    </row>
    <row r="73" spans="16:17">
      <c r="P73" s="287"/>
      <c r="Q73" s="78"/>
    </row>
    <row r="74" spans="16:17">
      <c r="P74" s="287"/>
      <c r="Q74" s="78"/>
    </row>
    <row r="75" spans="16:17">
      <c r="P75" s="287"/>
      <c r="Q75" s="78"/>
    </row>
    <row r="76" spans="16:17">
      <c r="P76" s="287"/>
      <c r="Q76" s="78"/>
    </row>
    <row r="77" spans="16:17">
      <c r="P77" s="287"/>
      <c r="Q77" s="78"/>
    </row>
    <row r="78" spans="16:17">
      <c r="P78" s="287"/>
      <c r="Q78" s="78"/>
    </row>
    <row r="79" spans="16:17">
      <c r="P79" s="287"/>
      <c r="Q79" s="78"/>
    </row>
    <row r="80" spans="16:17">
      <c r="P80" s="287"/>
      <c r="Q80" s="78"/>
    </row>
    <row r="81" spans="16:17">
      <c r="P81" s="287"/>
      <c r="Q81" s="78"/>
    </row>
    <row r="82" spans="16:17">
      <c r="P82" s="287"/>
      <c r="Q82" s="78"/>
    </row>
    <row r="83" spans="16:17">
      <c r="P83" s="287"/>
      <c r="Q83" s="78"/>
    </row>
    <row r="84" spans="16:17">
      <c r="P84" s="287"/>
      <c r="Q84" s="78"/>
    </row>
    <row r="85" spans="16:17">
      <c r="P85" s="287"/>
      <c r="Q85" s="78"/>
    </row>
    <row r="86" spans="16:17">
      <c r="P86" s="287"/>
      <c r="Q86" s="78"/>
    </row>
    <row r="87" spans="16:17">
      <c r="P87" s="287"/>
      <c r="Q87" s="78"/>
    </row>
    <row r="88" spans="16:17">
      <c r="P88" s="287"/>
      <c r="Q88" s="78"/>
    </row>
    <row r="89" spans="16:17">
      <c r="P89" s="287"/>
      <c r="Q89" s="78"/>
    </row>
    <row r="90" spans="16:17">
      <c r="P90" s="287"/>
      <c r="Q90" s="78"/>
    </row>
    <row r="91" spans="16:17">
      <c r="P91" s="287"/>
      <c r="Q91" s="78"/>
    </row>
    <row r="92" spans="16:17">
      <c r="P92" s="287"/>
      <c r="Q92" s="78"/>
    </row>
    <row r="93" spans="16:17">
      <c r="P93" s="287"/>
      <c r="Q93" s="78"/>
    </row>
    <row r="94" spans="16:17">
      <c r="P94" s="287"/>
      <c r="Q94" s="78"/>
    </row>
    <row r="65512" spans="1:9" ht="63.75">
      <c r="A65512" s="79" t="s">
        <v>547</v>
      </c>
      <c r="B65512" s="79" t="s">
        <v>547</v>
      </c>
      <c r="C65512" s="79" t="s">
        <v>547</v>
      </c>
      <c r="D65512" s="79" t="s">
        <v>547</v>
      </c>
      <c r="E65512" s="79" t="s">
        <v>547</v>
      </c>
      <c r="F65512" s="79" t="s">
        <v>547</v>
      </c>
      <c r="G65512" s="79" t="s">
        <v>547</v>
      </c>
      <c r="H65512" s="79" t="s">
        <v>547</v>
      </c>
      <c r="I65512" s="79" t="s">
        <v>547</v>
      </c>
    </row>
    <row r="65513" spans="1:9" ht="63.75">
      <c r="A65513" s="79" t="s">
        <v>547</v>
      </c>
      <c r="B65513" s="79" t="s">
        <v>547</v>
      </c>
      <c r="C65513" s="79" t="s">
        <v>547</v>
      </c>
      <c r="D65513" s="79" t="s">
        <v>547</v>
      </c>
      <c r="E65513" s="79" t="s">
        <v>547</v>
      </c>
      <c r="F65513" s="79" t="s">
        <v>547</v>
      </c>
      <c r="G65513" s="79" t="s">
        <v>547</v>
      </c>
      <c r="H65513" s="79" t="s">
        <v>547</v>
      </c>
      <c r="I65513" s="79" t="s">
        <v>547</v>
      </c>
    </row>
    <row r="65514" spans="1:9" ht="63.75">
      <c r="A65514" s="79" t="s">
        <v>547</v>
      </c>
      <c r="B65514" s="79" t="s">
        <v>547</v>
      </c>
      <c r="C65514" s="79" t="s">
        <v>547</v>
      </c>
      <c r="D65514" s="79" t="s">
        <v>547</v>
      </c>
      <c r="E65514" s="79" t="s">
        <v>547</v>
      </c>
      <c r="F65514" s="79" t="s">
        <v>547</v>
      </c>
      <c r="G65514" s="79" t="s">
        <v>547</v>
      </c>
      <c r="H65514" s="79" t="s">
        <v>547</v>
      </c>
      <c r="I65514" s="79" t="s">
        <v>547</v>
      </c>
    </row>
    <row r="65515" spans="1:9" ht="63.75">
      <c r="A65515" s="79" t="s">
        <v>547</v>
      </c>
      <c r="B65515" s="79" t="s">
        <v>547</v>
      </c>
      <c r="C65515" s="79" t="s">
        <v>547</v>
      </c>
      <c r="D65515" s="79" t="s">
        <v>547</v>
      </c>
      <c r="E65515" s="79" t="s">
        <v>547</v>
      </c>
      <c r="F65515" s="79" t="s">
        <v>547</v>
      </c>
      <c r="G65515" s="79" t="s">
        <v>547</v>
      </c>
      <c r="H65515" s="79" t="s">
        <v>547</v>
      </c>
      <c r="I65515" s="79" t="s">
        <v>547</v>
      </c>
    </row>
    <row r="65516" spans="1:9" ht="63.75">
      <c r="A65516" s="79" t="s">
        <v>547</v>
      </c>
      <c r="B65516" s="79" t="s">
        <v>547</v>
      </c>
      <c r="C65516" s="79" t="s">
        <v>547</v>
      </c>
      <c r="D65516" s="79" t="s">
        <v>547</v>
      </c>
      <c r="E65516" s="79" t="s">
        <v>547</v>
      </c>
      <c r="F65516" s="79" t="s">
        <v>547</v>
      </c>
      <c r="G65516" s="79" t="s">
        <v>547</v>
      </c>
      <c r="H65516" s="79" t="s">
        <v>547</v>
      </c>
      <c r="I65516" s="79" t="s">
        <v>547</v>
      </c>
    </row>
    <row r="65517" spans="1:9" ht="63.75">
      <c r="A65517" s="79" t="s">
        <v>547</v>
      </c>
      <c r="B65517" s="79" t="s">
        <v>547</v>
      </c>
      <c r="C65517" s="79" t="s">
        <v>547</v>
      </c>
      <c r="D65517" s="79" t="s">
        <v>547</v>
      </c>
      <c r="E65517" s="79" t="s">
        <v>547</v>
      </c>
      <c r="F65517" s="79" t="s">
        <v>547</v>
      </c>
      <c r="G65517" s="79" t="s">
        <v>547</v>
      </c>
      <c r="H65517" s="79" t="s">
        <v>547</v>
      </c>
      <c r="I65517" s="79" t="s">
        <v>547</v>
      </c>
    </row>
    <row r="65518" spans="1:9" ht="63.75">
      <c r="A65518" s="79" t="s">
        <v>547</v>
      </c>
      <c r="B65518" s="79" t="s">
        <v>547</v>
      </c>
      <c r="C65518" s="79" t="s">
        <v>547</v>
      </c>
      <c r="D65518" s="79" t="s">
        <v>547</v>
      </c>
      <c r="E65518" s="79" t="s">
        <v>547</v>
      </c>
      <c r="F65518" s="79" t="s">
        <v>547</v>
      </c>
      <c r="G65518" s="79" t="s">
        <v>547</v>
      </c>
      <c r="H65518" s="79" t="s">
        <v>547</v>
      </c>
      <c r="I65518" s="79" t="s">
        <v>547</v>
      </c>
    </row>
    <row r="65519" spans="1:9" ht="63.75">
      <c r="A65519" s="79" t="s">
        <v>547</v>
      </c>
      <c r="B65519" s="79" t="s">
        <v>547</v>
      </c>
      <c r="C65519" s="79" t="s">
        <v>547</v>
      </c>
      <c r="D65519" s="79" t="s">
        <v>547</v>
      </c>
      <c r="E65519" s="79" t="s">
        <v>547</v>
      </c>
      <c r="F65519" s="79" t="s">
        <v>547</v>
      </c>
      <c r="G65519" s="79" t="s">
        <v>547</v>
      </c>
      <c r="H65519" s="79" t="s">
        <v>547</v>
      </c>
      <c r="I65519" s="79" t="s">
        <v>547</v>
      </c>
    </row>
    <row r="65520" spans="1:9" ht="63.75">
      <c r="A65520" s="79" t="s">
        <v>547</v>
      </c>
      <c r="B65520" s="79" t="s">
        <v>547</v>
      </c>
      <c r="C65520" s="79" t="s">
        <v>547</v>
      </c>
      <c r="D65520" s="79" t="s">
        <v>547</v>
      </c>
      <c r="E65520" s="79" t="s">
        <v>547</v>
      </c>
      <c r="F65520" s="79" t="s">
        <v>547</v>
      </c>
      <c r="G65520" s="79" t="s">
        <v>547</v>
      </c>
      <c r="H65520" s="79" t="s">
        <v>547</v>
      </c>
      <c r="I65520" s="79" t="s">
        <v>547</v>
      </c>
    </row>
    <row r="65521" spans="1:9" ht="63.75">
      <c r="A65521" s="79" t="s">
        <v>547</v>
      </c>
      <c r="B65521" s="79" t="s">
        <v>547</v>
      </c>
      <c r="C65521" s="79" t="s">
        <v>547</v>
      </c>
      <c r="D65521" s="79" t="s">
        <v>547</v>
      </c>
      <c r="E65521" s="79" t="s">
        <v>547</v>
      </c>
      <c r="F65521" s="79" t="s">
        <v>547</v>
      </c>
      <c r="G65521" s="79" t="s">
        <v>547</v>
      </c>
      <c r="H65521" s="79" t="s">
        <v>547</v>
      </c>
      <c r="I65521" s="79" t="s">
        <v>547</v>
      </c>
    </row>
    <row r="65522" spans="1:9" ht="63.75">
      <c r="A65522" s="79" t="s">
        <v>547</v>
      </c>
      <c r="B65522" s="79" t="s">
        <v>547</v>
      </c>
      <c r="C65522" s="79" t="s">
        <v>547</v>
      </c>
      <c r="D65522" s="79" t="s">
        <v>547</v>
      </c>
      <c r="E65522" s="79" t="s">
        <v>547</v>
      </c>
      <c r="F65522" s="79" t="s">
        <v>547</v>
      </c>
      <c r="G65522" s="79" t="s">
        <v>547</v>
      </c>
      <c r="H65522" s="79" t="s">
        <v>547</v>
      </c>
      <c r="I65522" s="79" t="s">
        <v>547</v>
      </c>
    </row>
    <row r="65523" spans="1:9" ht="63.75">
      <c r="A65523" s="79" t="s">
        <v>547</v>
      </c>
      <c r="B65523" s="79" t="s">
        <v>547</v>
      </c>
      <c r="C65523" s="79" t="s">
        <v>547</v>
      </c>
      <c r="D65523" s="79" t="s">
        <v>547</v>
      </c>
      <c r="E65523" s="79" t="s">
        <v>547</v>
      </c>
      <c r="F65523" s="79" t="s">
        <v>547</v>
      </c>
      <c r="G65523" s="79" t="s">
        <v>547</v>
      </c>
      <c r="H65523" s="79" t="s">
        <v>547</v>
      </c>
      <c r="I65523" s="79" t="s">
        <v>547</v>
      </c>
    </row>
    <row r="65524" spans="1:9" ht="63.75">
      <c r="A65524" s="79" t="s">
        <v>547</v>
      </c>
      <c r="B65524" s="79" t="s">
        <v>547</v>
      </c>
      <c r="C65524" s="79" t="s">
        <v>547</v>
      </c>
      <c r="D65524" s="79" t="s">
        <v>547</v>
      </c>
      <c r="E65524" s="79" t="s">
        <v>547</v>
      </c>
      <c r="F65524" s="79" t="s">
        <v>547</v>
      </c>
      <c r="G65524" s="79" t="s">
        <v>547</v>
      </c>
      <c r="H65524" s="79" t="s">
        <v>547</v>
      </c>
      <c r="I65524" s="79" t="s">
        <v>547</v>
      </c>
    </row>
    <row r="65525" spans="1:9" ht="63.75">
      <c r="A65525" s="79" t="s">
        <v>547</v>
      </c>
      <c r="B65525" s="79" t="s">
        <v>547</v>
      </c>
      <c r="C65525" s="79" t="s">
        <v>547</v>
      </c>
      <c r="D65525" s="79" t="s">
        <v>547</v>
      </c>
      <c r="E65525" s="79" t="s">
        <v>547</v>
      </c>
      <c r="F65525" s="79" t="s">
        <v>547</v>
      </c>
      <c r="G65525" s="79" t="s">
        <v>547</v>
      </c>
      <c r="H65525" s="79" t="s">
        <v>547</v>
      </c>
      <c r="I65525" s="79" t="s">
        <v>547</v>
      </c>
    </row>
    <row r="65526" spans="1:9" ht="63.75">
      <c r="A65526" s="79" t="s">
        <v>547</v>
      </c>
      <c r="B65526" s="79" t="s">
        <v>547</v>
      </c>
      <c r="C65526" s="79" t="s">
        <v>547</v>
      </c>
      <c r="D65526" s="79" t="s">
        <v>547</v>
      </c>
      <c r="E65526" s="79" t="s">
        <v>547</v>
      </c>
      <c r="F65526" s="79" t="s">
        <v>547</v>
      </c>
      <c r="G65526" s="79" t="s">
        <v>547</v>
      </c>
      <c r="H65526" s="79" t="s">
        <v>547</v>
      </c>
      <c r="I65526" s="79" t="s">
        <v>547</v>
      </c>
    </row>
    <row r="65527" spans="1:9" ht="63.75">
      <c r="A65527" s="79" t="s">
        <v>547</v>
      </c>
      <c r="B65527" s="79" t="s">
        <v>547</v>
      </c>
      <c r="C65527" s="79" t="s">
        <v>547</v>
      </c>
      <c r="D65527" s="79" t="s">
        <v>547</v>
      </c>
      <c r="E65527" s="79" t="s">
        <v>547</v>
      </c>
      <c r="F65527" s="79" t="s">
        <v>547</v>
      </c>
      <c r="G65527" s="79" t="s">
        <v>547</v>
      </c>
      <c r="H65527" s="79" t="s">
        <v>547</v>
      </c>
      <c r="I65527" s="79" t="s">
        <v>547</v>
      </c>
    </row>
    <row r="65528" spans="1:9" ht="63.75">
      <c r="A65528" s="79" t="s">
        <v>547</v>
      </c>
      <c r="B65528" s="79" t="s">
        <v>547</v>
      </c>
      <c r="C65528" s="79" t="s">
        <v>547</v>
      </c>
      <c r="D65528" s="79" t="s">
        <v>547</v>
      </c>
      <c r="E65528" s="79" t="s">
        <v>547</v>
      </c>
      <c r="F65528" s="79" t="s">
        <v>547</v>
      </c>
      <c r="G65528" s="79" t="s">
        <v>547</v>
      </c>
      <c r="H65528" s="79" t="s">
        <v>547</v>
      </c>
      <c r="I65528" s="79" t="s">
        <v>547</v>
      </c>
    </row>
    <row r="65529" spans="1:9" ht="63.75">
      <c r="A65529" s="79" t="s">
        <v>547</v>
      </c>
      <c r="B65529" s="79" t="s">
        <v>547</v>
      </c>
      <c r="C65529" s="79" t="s">
        <v>547</v>
      </c>
      <c r="D65529" s="79" t="s">
        <v>547</v>
      </c>
      <c r="E65529" s="79" t="s">
        <v>547</v>
      </c>
      <c r="F65529" s="79" t="s">
        <v>547</v>
      </c>
      <c r="G65529" s="79" t="s">
        <v>547</v>
      </c>
      <c r="H65529" s="79" t="s">
        <v>547</v>
      </c>
      <c r="I65529" s="79" t="s">
        <v>547</v>
      </c>
    </row>
    <row r="65530" spans="1:9" ht="63.75">
      <c r="A65530" s="79" t="s">
        <v>547</v>
      </c>
      <c r="B65530" s="79" t="s">
        <v>547</v>
      </c>
      <c r="C65530" s="79" t="s">
        <v>547</v>
      </c>
      <c r="D65530" s="79" t="s">
        <v>547</v>
      </c>
      <c r="E65530" s="79" t="s">
        <v>547</v>
      </c>
      <c r="F65530" s="79" t="s">
        <v>547</v>
      </c>
      <c r="G65530" s="79" t="s">
        <v>547</v>
      </c>
      <c r="H65530" s="79" t="s">
        <v>547</v>
      </c>
      <c r="I65530" s="79" t="s">
        <v>547</v>
      </c>
    </row>
    <row r="65531" spans="1:9" ht="63.75">
      <c r="A65531" s="79" t="s">
        <v>547</v>
      </c>
      <c r="B65531" s="79" t="s">
        <v>547</v>
      </c>
      <c r="C65531" s="79" t="s">
        <v>547</v>
      </c>
      <c r="D65531" s="79" t="s">
        <v>547</v>
      </c>
      <c r="E65531" s="79" t="s">
        <v>547</v>
      </c>
      <c r="F65531" s="79" t="s">
        <v>547</v>
      </c>
      <c r="G65531" s="79" t="s">
        <v>547</v>
      </c>
      <c r="H65531" s="79" t="s">
        <v>547</v>
      </c>
      <c r="I65531" s="79" t="s">
        <v>547</v>
      </c>
    </row>
    <row r="65532" spans="1:9" ht="63.75">
      <c r="A65532" s="79" t="s">
        <v>547</v>
      </c>
      <c r="B65532" s="79" t="s">
        <v>547</v>
      </c>
      <c r="C65532" s="79" t="s">
        <v>547</v>
      </c>
      <c r="D65532" s="79" t="s">
        <v>547</v>
      </c>
      <c r="E65532" s="79" t="s">
        <v>547</v>
      </c>
      <c r="F65532" s="79" t="s">
        <v>547</v>
      </c>
      <c r="G65532" s="79" t="s">
        <v>547</v>
      </c>
      <c r="H65532" s="79" t="s">
        <v>547</v>
      </c>
      <c r="I65532" s="79" t="s">
        <v>547</v>
      </c>
    </row>
    <row r="65533" spans="1:9" ht="63.75">
      <c r="A65533" s="79" t="s">
        <v>547</v>
      </c>
      <c r="B65533" s="79" t="s">
        <v>547</v>
      </c>
      <c r="C65533" s="79" t="s">
        <v>547</v>
      </c>
      <c r="D65533" s="79" t="s">
        <v>547</v>
      </c>
      <c r="E65533" s="79" t="s">
        <v>547</v>
      </c>
      <c r="F65533" s="79" t="s">
        <v>547</v>
      </c>
      <c r="G65533" s="79" t="s">
        <v>547</v>
      </c>
      <c r="H65533" s="79" t="s">
        <v>547</v>
      </c>
      <c r="I65533" s="79" t="s">
        <v>547</v>
      </c>
    </row>
    <row r="65534" spans="1:9" ht="63.75">
      <c r="A65534" s="79" t="s">
        <v>547</v>
      </c>
      <c r="B65534" s="79" t="s">
        <v>547</v>
      </c>
      <c r="C65534" s="79" t="s">
        <v>547</v>
      </c>
      <c r="D65534" s="79" t="s">
        <v>547</v>
      </c>
      <c r="E65534" s="79" t="s">
        <v>547</v>
      </c>
      <c r="F65534" s="79" t="s">
        <v>547</v>
      </c>
      <c r="G65534" s="79" t="s">
        <v>547</v>
      </c>
      <c r="H65534" s="79" t="s">
        <v>547</v>
      </c>
      <c r="I65534" s="79" t="s">
        <v>547</v>
      </c>
    </row>
    <row r="65535" spans="1:9" ht="63.75">
      <c r="A65535" s="79" t="s">
        <v>547</v>
      </c>
      <c r="B65535" s="79" t="s">
        <v>547</v>
      </c>
      <c r="C65535" s="79" t="s">
        <v>547</v>
      </c>
      <c r="D65535" s="79" t="s">
        <v>547</v>
      </c>
      <c r="E65535" s="79" t="s">
        <v>547</v>
      </c>
      <c r="F65535" s="79" t="s">
        <v>547</v>
      </c>
      <c r="G65535" s="79" t="s">
        <v>547</v>
      </c>
      <c r="H65535" s="79" t="s">
        <v>547</v>
      </c>
      <c r="I65535" s="79" t="s">
        <v>547</v>
      </c>
    </row>
    <row r="65536" spans="1:9" ht="63.75">
      <c r="A65536" s="79" t="s">
        <v>547</v>
      </c>
      <c r="B65536" s="79" t="s">
        <v>547</v>
      </c>
      <c r="C65536" s="79" t="s">
        <v>547</v>
      </c>
      <c r="D65536" s="79" t="s">
        <v>547</v>
      </c>
      <c r="E65536" s="79" t="s">
        <v>547</v>
      </c>
      <c r="F65536" s="79" t="s">
        <v>547</v>
      </c>
      <c r="G65536" s="79" t="s">
        <v>547</v>
      </c>
      <c r="H65536" s="79" t="s">
        <v>547</v>
      </c>
      <c r="I65536" s="79" t="s">
        <v>547</v>
      </c>
    </row>
  </sheetData>
  <sortState ref="B8:Z25">
    <sortCondition descending="1" ref="Z8"/>
  </sortState>
  <mergeCells count="23">
    <mergeCell ref="M6:M7"/>
    <mergeCell ref="A1:M1"/>
    <mergeCell ref="A2:M2"/>
    <mergeCell ref="G6:J6"/>
    <mergeCell ref="K6:K7"/>
    <mergeCell ref="L6:L7"/>
    <mergeCell ref="D3:E3"/>
    <mergeCell ref="G3:H3"/>
    <mergeCell ref="D6:D7"/>
    <mergeCell ref="E6:E7"/>
    <mergeCell ref="B6:B7"/>
    <mergeCell ref="C6:C7"/>
    <mergeCell ref="F4:H4"/>
    <mergeCell ref="A49:D49"/>
    <mergeCell ref="G49:J49"/>
    <mergeCell ref="F6:F7"/>
    <mergeCell ref="A3:C3"/>
    <mergeCell ref="K49:L49"/>
    <mergeCell ref="A4:C4"/>
    <mergeCell ref="D4:E4"/>
    <mergeCell ref="J4:L4"/>
    <mergeCell ref="K5:L5"/>
    <mergeCell ref="A6:A7"/>
  </mergeCells>
  <conditionalFormatting sqref="E1:E1048576">
    <cfRule type="containsText" dxfId="65" priority="2" operator="containsText" text="(F)">
      <formula>NOT(ISERROR(SEARCH("(F)",E1)))</formula>
    </cfRule>
    <cfRule type="containsText" dxfId="64"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7" orientation="portrait" horizontalDpi="300" verticalDpi="300" r:id="rId1"/>
  <headerFooter alignWithMargins="0"/>
  <ignoredErrors>
    <ignoredError sqref="C41:F47 D38:F40" unlockedFormula="1"/>
  </ignoredErrors>
  <drawing r:id="rId2"/>
</worksheet>
</file>

<file path=xl/worksheets/sheet8.xml><?xml version="1.0" encoding="utf-8"?>
<worksheet xmlns="http://schemas.openxmlformats.org/spreadsheetml/2006/main" xmlns:r="http://schemas.openxmlformats.org/officeDocument/2006/relationships">
  <sheetPr codeName="Sayfa9">
    <tabColor rgb="FF00B050"/>
  </sheetPr>
  <dimension ref="A1:Z65536"/>
  <sheetViews>
    <sheetView view="pageBreakPreview" topLeftCell="G1" zoomScaleSheetLayoutView="100" workbookViewId="0">
      <selection activeCell="Z1" sqref="Z1:Z1048576"/>
    </sheetView>
  </sheetViews>
  <sheetFormatPr defaultRowHeight="12.75"/>
  <cols>
    <col min="1" max="1" width="6" style="79" customWidth="1"/>
    <col min="2" max="2" width="11.5703125" style="79" hidden="1" customWidth="1"/>
    <col min="3" max="3" width="7" style="79" customWidth="1"/>
    <col min="4" max="4" width="13.5703125" style="80" customWidth="1"/>
    <col min="5" max="5" width="24.28515625" style="79" customWidth="1"/>
    <col min="6" max="6" width="31.28515625" style="3" customWidth="1"/>
    <col min="7" max="10" width="9.42578125" style="3" customWidth="1"/>
    <col min="11" max="11" width="9.140625" style="81" customWidth="1"/>
    <col min="12" max="12" width="7.7109375" style="79" customWidth="1"/>
    <col min="13" max="13" width="10.28515625" style="3" customWidth="1"/>
    <col min="14" max="15" width="9.140625" style="3"/>
    <col min="16" max="16" width="6" style="286" bestFit="1" customWidth="1"/>
    <col min="17" max="17" width="4.42578125" style="285" bestFit="1" customWidth="1"/>
    <col min="18" max="16384" width="9.140625" style="3"/>
  </cols>
  <sheetData>
    <row r="1" spans="1:26" ht="48.75" customHeight="1">
      <c r="A1" s="639" t="s">
        <v>138</v>
      </c>
      <c r="B1" s="639"/>
      <c r="C1" s="639"/>
      <c r="D1" s="639"/>
      <c r="E1" s="639"/>
      <c r="F1" s="639"/>
      <c r="G1" s="639"/>
      <c r="H1" s="639"/>
      <c r="I1" s="639"/>
      <c r="J1" s="639"/>
      <c r="K1" s="639"/>
      <c r="L1" s="639"/>
      <c r="M1" s="639"/>
      <c r="P1" s="305"/>
    </row>
    <row r="2" spans="1:26" ht="25.5" customHeight="1">
      <c r="A2" s="640" t="s">
        <v>832</v>
      </c>
      <c r="B2" s="640"/>
      <c r="C2" s="640"/>
      <c r="D2" s="640"/>
      <c r="E2" s="640"/>
      <c r="F2" s="640"/>
      <c r="G2" s="640"/>
      <c r="H2" s="640"/>
      <c r="I2" s="640"/>
      <c r="J2" s="640"/>
      <c r="K2" s="640"/>
      <c r="L2" s="640"/>
      <c r="M2" s="640"/>
      <c r="P2" s="305"/>
      <c r="Q2" s="312"/>
    </row>
    <row r="3" spans="1:26" s="4" customFormat="1" ht="27" customHeight="1">
      <c r="A3" s="633" t="s">
        <v>88</v>
      </c>
      <c r="B3" s="633"/>
      <c r="C3" s="633"/>
      <c r="D3" s="642" t="s">
        <v>350</v>
      </c>
      <c r="E3" s="642"/>
      <c r="F3" s="450"/>
      <c r="G3" s="646"/>
      <c r="H3" s="646"/>
      <c r="I3" s="450"/>
      <c r="J3" s="453"/>
      <c r="K3" s="453"/>
      <c r="L3" s="453"/>
      <c r="M3" s="453"/>
      <c r="P3" s="286"/>
      <c r="Q3" s="285"/>
    </row>
    <row r="4" spans="1:26" s="4" customFormat="1" ht="17.25" customHeight="1">
      <c r="A4" s="634" t="s">
        <v>89</v>
      </c>
      <c r="B4" s="634"/>
      <c r="C4" s="634"/>
      <c r="D4" s="635" t="s">
        <v>265</v>
      </c>
      <c r="E4" s="635"/>
      <c r="F4" s="645" t="s">
        <v>815</v>
      </c>
      <c r="G4" s="645"/>
      <c r="H4" s="645"/>
      <c r="I4" s="454" t="s">
        <v>87</v>
      </c>
      <c r="J4" s="636" t="s">
        <v>811</v>
      </c>
      <c r="K4" s="636"/>
      <c r="L4" s="636"/>
      <c r="M4" s="475"/>
      <c r="P4" s="286"/>
      <c r="Q4" s="285"/>
    </row>
    <row r="5" spans="1:26" ht="15" customHeight="1">
      <c r="A5" s="455"/>
      <c r="B5" s="455"/>
      <c r="C5" s="455"/>
      <c r="D5" s="456"/>
      <c r="E5" s="457"/>
      <c r="F5" s="458"/>
      <c r="G5" s="459"/>
      <c r="H5" s="459"/>
      <c r="I5" s="459"/>
      <c r="J5" s="459"/>
      <c r="K5" s="637">
        <v>41790.802482060186</v>
      </c>
      <c r="L5" s="637"/>
      <c r="M5" s="460"/>
    </row>
    <row r="6" spans="1:26" ht="15.75">
      <c r="A6" s="632" t="s">
        <v>6</v>
      </c>
      <c r="B6" s="632"/>
      <c r="C6" s="644" t="s">
        <v>72</v>
      </c>
      <c r="D6" s="644" t="s">
        <v>91</v>
      </c>
      <c r="E6" s="632" t="s">
        <v>7</v>
      </c>
      <c r="F6" s="632" t="s">
        <v>176</v>
      </c>
      <c r="G6" s="641" t="s">
        <v>524</v>
      </c>
      <c r="H6" s="641"/>
      <c r="I6" s="641"/>
      <c r="J6" s="641"/>
      <c r="K6" s="638" t="s">
        <v>8</v>
      </c>
      <c r="L6" s="638" t="s">
        <v>137</v>
      </c>
      <c r="M6" s="638" t="s">
        <v>9</v>
      </c>
    </row>
    <row r="7" spans="1:26" ht="21" customHeight="1">
      <c r="A7" s="632"/>
      <c r="B7" s="632"/>
      <c r="C7" s="644"/>
      <c r="D7" s="644"/>
      <c r="E7" s="632"/>
      <c r="F7" s="632"/>
      <c r="G7" s="461">
        <v>1</v>
      </c>
      <c r="H7" s="461">
        <v>2</v>
      </c>
      <c r="I7" s="461">
        <v>3</v>
      </c>
      <c r="J7" s="461">
        <v>4</v>
      </c>
      <c r="K7" s="638"/>
      <c r="L7" s="638"/>
      <c r="M7" s="638"/>
    </row>
    <row r="8" spans="1:26" s="73" customFormat="1" ht="44.25" customHeight="1">
      <c r="A8" s="82">
        <v>1</v>
      </c>
      <c r="B8" s="83" t="s">
        <v>492</v>
      </c>
      <c r="C8" s="84">
        <v>556</v>
      </c>
      <c r="D8" s="85">
        <v>36804</v>
      </c>
      <c r="E8" s="182" t="s">
        <v>789</v>
      </c>
      <c r="F8" s="182" t="s">
        <v>790</v>
      </c>
      <c r="G8" s="428">
        <v>1090</v>
      </c>
      <c r="H8" s="428">
        <v>1079</v>
      </c>
      <c r="I8" s="428" t="s">
        <v>835</v>
      </c>
      <c r="J8" s="429">
        <v>1146</v>
      </c>
      <c r="K8" s="308">
        <v>1146</v>
      </c>
      <c r="L8" s="307"/>
      <c r="M8" s="301"/>
      <c r="P8" s="286"/>
      <c r="Q8" s="285"/>
      <c r="Z8" s="421"/>
    </row>
    <row r="9" spans="1:26" s="73" customFormat="1" ht="44.25" customHeight="1">
      <c r="A9" s="82">
        <v>2</v>
      </c>
      <c r="B9" s="83" t="s">
        <v>491</v>
      </c>
      <c r="C9" s="84">
        <v>557</v>
      </c>
      <c r="D9" s="85">
        <v>36608</v>
      </c>
      <c r="E9" s="182" t="s">
        <v>791</v>
      </c>
      <c r="F9" s="182" t="s">
        <v>792</v>
      </c>
      <c r="G9" s="428">
        <v>1029</v>
      </c>
      <c r="H9" s="428">
        <v>1006</v>
      </c>
      <c r="I9" s="428">
        <v>1048</v>
      </c>
      <c r="J9" s="429">
        <v>929</v>
      </c>
      <c r="K9" s="308">
        <v>1048</v>
      </c>
      <c r="L9" s="307"/>
      <c r="M9" s="301"/>
      <c r="P9" s="286"/>
      <c r="Q9" s="285"/>
      <c r="Z9" s="421"/>
    </row>
    <row r="10" spans="1:26" s="73" customFormat="1" ht="44.25" customHeight="1">
      <c r="A10" s="82">
        <v>3</v>
      </c>
      <c r="B10" s="83" t="s">
        <v>493</v>
      </c>
      <c r="C10" s="84">
        <v>558</v>
      </c>
      <c r="D10" s="85" t="s">
        <v>793</v>
      </c>
      <c r="E10" s="182" t="s">
        <v>794</v>
      </c>
      <c r="F10" s="182" t="s">
        <v>795</v>
      </c>
      <c r="G10" s="428">
        <v>972</v>
      </c>
      <c r="H10" s="428">
        <v>1007</v>
      </c>
      <c r="I10" s="428">
        <v>949</v>
      </c>
      <c r="J10" s="429">
        <v>960</v>
      </c>
      <c r="K10" s="308">
        <v>1007</v>
      </c>
      <c r="L10" s="307"/>
      <c r="M10" s="301"/>
      <c r="P10" s="286"/>
      <c r="Q10" s="285"/>
      <c r="Z10" s="421"/>
    </row>
    <row r="11" spans="1:26" s="73" customFormat="1" ht="44.25" customHeight="1">
      <c r="A11" s="82">
        <v>4</v>
      </c>
      <c r="B11" s="83" t="s">
        <v>482</v>
      </c>
      <c r="C11" s="84">
        <v>435</v>
      </c>
      <c r="D11" s="85">
        <v>36661</v>
      </c>
      <c r="E11" s="182" t="s">
        <v>649</v>
      </c>
      <c r="F11" s="402" t="s">
        <v>645</v>
      </c>
      <c r="G11" s="428">
        <v>901</v>
      </c>
      <c r="H11" s="428">
        <v>907</v>
      </c>
      <c r="I11" s="428">
        <v>975</v>
      </c>
      <c r="J11" s="429">
        <v>918</v>
      </c>
      <c r="K11" s="308">
        <v>975</v>
      </c>
      <c r="L11" s="307">
        <v>41</v>
      </c>
      <c r="M11" s="301"/>
      <c r="P11" s="286"/>
      <c r="Q11" s="285"/>
      <c r="Z11" s="421"/>
    </row>
    <row r="12" spans="1:26" s="73" customFormat="1" ht="44.25" customHeight="1">
      <c r="A12" s="82">
        <v>5</v>
      </c>
      <c r="B12" s="83" t="s">
        <v>489</v>
      </c>
      <c r="C12" s="84">
        <v>555</v>
      </c>
      <c r="D12" s="85" t="s">
        <v>552</v>
      </c>
      <c r="E12" s="182" t="s">
        <v>787</v>
      </c>
      <c r="F12" s="182" t="s">
        <v>788</v>
      </c>
      <c r="G12" s="428" t="s">
        <v>835</v>
      </c>
      <c r="H12" s="428" t="s">
        <v>835</v>
      </c>
      <c r="I12" s="428">
        <v>905</v>
      </c>
      <c r="J12" s="429">
        <v>954</v>
      </c>
      <c r="K12" s="308">
        <v>954</v>
      </c>
      <c r="L12" s="307"/>
      <c r="M12" s="301"/>
      <c r="P12" s="286"/>
      <c r="Q12" s="285"/>
      <c r="Z12" s="421"/>
    </row>
    <row r="13" spans="1:26" s="73" customFormat="1" ht="44.25" customHeight="1">
      <c r="A13" s="82">
        <v>6</v>
      </c>
      <c r="B13" s="83" t="s">
        <v>490</v>
      </c>
      <c r="C13" s="84">
        <v>554</v>
      </c>
      <c r="D13" s="85">
        <v>36737</v>
      </c>
      <c r="E13" s="182" t="s">
        <v>785</v>
      </c>
      <c r="F13" s="182" t="s">
        <v>786</v>
      </c>
      <c r="G13" s="428">
        <v>868</v>
      </c>
      <c r="H13" s="428">
        <v>950</v>
      </c>
      <c r="I13" s="428">
        <v>873</v>
      </c>
      <c r="J13" s="429">
        <v>919</v>
      </c>
      <c r="K13" s="308">
        <v>950</v>
      </c>
      <c r="L13" s="307"/>
      <c r="M13" s="301"/>
      <c r="P13" s="286"/>
      <c r="Q13" s="285"/>
      <c r="Z13" s="421"/>
    </row>
    <row r="14" spans="1:26" s="73" customFormat="1" ht="44.25" customHeight="1">
      <c r="A14" s="82">
        <v>7</v>
      </c>
      <c r="B14" s="83" t="s">
        <v>488</v>
      </c>
      <c r="C14" s="84">
        <v>459</v>
      </c>
      <c r="D14" s="85">
        <v>36911</v>
      </c>
      <c r="E14" s="182" t="s">
        <v>677</v>
      </c>
      <c r="F14" s="182" t="s">
        <v>673</v>
      </c>
      <c r="G14" s="428">
        <v>926</v>
      </c>
      <c r="H14" s="428" t="s">
        <v>835</v>
      </c>
      <c r="I14" s="428">
        <v>896</v>
      </c>
      <c r="J14" s="429">
        <v>903</v>
      </c>
      <c r="K14" s="308">
        <v>926</v>
      </c>
      <c r="L14" s="307">
        <v>38</v>
      </c>
      <c r="M14" s="301"/>
      <c r="P14" s="286"/>
      <c r="Q14" s="285"/>
      <c r="Z14" s="421"/>
    </row>
    <row r="15" spans="1:26" s="73" customFormat="1" ht="44.25" customHeight="1">
      <c r="A15" s="82">
        <v>8</v>
      </c>
      <c r="B15" s="83" t="s">
        <v>485</v>
      </c>
      <c r="C15" s="84">
        <v>479</v>
      </c>
      <c r="D15" s="85">
        <v>2000</v>
      </c>
      <c r="E15" s="182" t="s">
        <v>702</v>
      </c>
      <c r="F15" s="182" t="s">
        <v>698</v>
      </c>
      <c r="G15" s="428">
        <v>908</v>
      </c>
      <c r="H15" s="428">
        <v>827</v>
      </c>
      <c r="I15" s="428">
        <v>918</v>
      </c>
      <c r="J15" s="429" t="s">
        <v>835</v>
      </c>
      <c r="K15" s="308">
        <v>918</v>
      </c>
      <c r="L15" s="307">
        <v>37</v>
      </c>
      <c r="M15" s="301"/>
      <c r="P15" s="286"/>
      <c r="Q15" s="285"/>
      <c r="Z15" s="421"/>
    </row>
    <row r="16" spans="1:26" s="73" customFormat="1" ht="44.25" customHeight="1">
      <c r="A16" s="82">
        <v>9</v>
      </c>
      <c r="B16" s="83" t="s">
        <v>477</v>
      </c>
      <c r="C16" s="84">
        <v>469</v>
      </c>
      <c r="D16" s="85">
        <v>36559</v>
      </c>
      <c r="E16" s="182" t="s">
        <v>694</v>
      </c>
      <c r="F16" s="402" t="s">
        <v>690</v>
      </c>
      <c r="G16" s="428" t="s">
        <v>835</v>
      </c>
      <c r="H16" s="428">
        <v>835</v>
      </c>
      <c r="I16" s="428">
        <v>841</v>
      </c>
      <c r="J16" s="429">
        <v>885</v>
      </c>
      <c r="K16" s="308">
        <v>885</v>
      </c>
      <c r="L16" s="307">
        <v>35</v>
      </c>
      <c r="M16" s="301"/>
      <c r="P16" s="286"/>
      <c r="Q16" s="285"/>
      <c r="Z16" s="421"/>
    </row>
    <row r="17" spans="1:26" s="73" customFormat="1" ht="44.25" customHeight="1">
      <c r="A17" s="82">
        <v>10</v>
      </c>
      <c r="B17" s="83" t="s">
        <v>481</v>
      </c>
      <c r="C17" s="84">
        <v>378</v>
      </c>
      <c r="D17" s="85">
        <v>36702</v>
      </c>
      <c r="E17" s="182" t="s">
        <v>559</v>
      </c>
      <c r="F17" s="402" t="s">
        <v>555</v>
      </c>
      <c r="G17" s="428" t="s">
        <v>835</v>
      </c>
      <c r="H17" s="428" t="s">
        <v>835</v>
      </c>
      <c r="I17" s="428">
        <v>814</v>
      </c>
      <c r="J17" s="429" t="s">
        <v>835</v>
      </c>
      <c r="K17" s="308">
        <v>814</v>
      </c>
      <c r="L17" s="307">
        <v>30</v>
      </c>
      <c r="M17" s="301"/>
      <c r="P17" s="286"/>
      <c r="Q17" s="285"/>
      <c r="Z17" s="421"/>
    </row>
    <row r="18" spans="1:26" s="73" customFormat="1" ht="44.25" customHeight="1">
      <c r="A18" s="82">
        <v>11</v>
      </c>
      <c r="B18" s="83" t="s">
        <v>476</v>
      </c>
      <c r="C18" s="84">
        <v>393</v>
      </c>
      <c r="D18" s="85">
        <v>36662</v>
      </c>
      <c r="E18" s="182" t="s">
        <v>593</v>
      </c>
      <c r="F18" s="402" t="s">
        <v>589</v>
      </c>
      <c r="G18" s="428" t="s">
        <v>835</v>
      </c>
      <c r="H18" s="428">
        <v>774</v>
      </c>
      <c r="I18" s="428">
        <v>708</v>
      </c>
      <c r="J18" s="429">
        <v>812</v>
      </c>
      <c r="K18" s="308">
        <v>812</v>
      </c>
      <c r="L18" s="307">
        <v>30</v>
      </c>
      <c r="M18" s="301"/>
      <c r="P18" s="286"/>
      <c r="Q18" s="285"/>
      <c r="Z18" s="421"/>
    </row>
    <row r="19" spans="1:26" s="73" customFormat="1" ht="44.25" customHeight="1">
      <c r="A19" s="82">
        <v>12</v>
      </c>
      <c r="B19" s="83" t="s">
        <v>480</v>
      </c>
      <c r="C19" s="84">
        <v>428</v>
      </c>
      <c r="D19" s="85">
        <v>36635</v>
      </c>
      <c r="E19" s="182" t="s">
        <v>641</v>
      </c>
      <c r="F19" s="402" t="s">
        <v>636</v>
      </c>
      <c r="G19" s="428" t="s">
        <v>835</v>
      </c>
      <c r="H19" s="428" t="s">
        <v>835</v>
      </c>
      <c r="I19" s="428">
        <v>791</v>
      </c>
      <c r="J19" s="429" t="s">
        <v>835</v>
      </c>
      <c r="K19" s="308">
        <v>791</v>
      </c>
      <c r="L19" s="307">
        <v>29</v>
      </c>
      <c r="M19" s="301"/>
      <c r="P19" s="286"/>
      <c r="Q19" s="285"/>
      <c r="Z19" s="421"/>
    </row>
    <row r="20" spans="1:26" s="73" customFormat="1" ht="44.25" customHeight="1">
      <c r="A20" s="82">
        <v>13</v>
      </c>
      <c r="B20" s="83" t="s">
        <v>483</v>
      </c>
      <c r="C20" s="84">
        <v>382</v>
      </c>
      <c r="D20" s="85" t="s">
        <v>570</v>
      </c>
      <c r="E20" s="182" t="s">
        <v>571</v>
      </c>
      <c r="F20" s="402" t="s">
        <v>563</v>
      </c>
      <c r="G20" s="428">
        <v>747</v>
      </c>
      <c r="H20" s="428">
        <v>724</v>
      </c>
      <c r="I20" s="428" t="s">
        <v>835</v>
      </c>
      <c r="J20" s="429">
        <v>778</v>
      </c>
      <c r="K20" s="308">
        <v>778</v>
      </c>
      <c r="L20" s="307">
        <v>28</v>
      </c>
      <c r="M20" s="301"/>
      <c r="P20" s="286"/>
      <c r="Q20" s="285"/>
      <c r="Z20" s="421"/>
    </row>
    <row r="21" spans="1:26" s="73" customFormat="1" ht="44.25" customHeight="1">
      <c r="A21" s="82">
        <v>14</v>
      </c>
      <c r="B21" s="83" t="s">
        <v>486</v>
      </c>
      <c r="C21" s="84">
        <v>387</v>
      </c>
      <c r="D21" s="85" t="s">
        <v>583</v>
      </c>
      <c r="E21" s="182" t="s">
        <v>584</v>
      </c>
      <c r="F21" s="182" t="s">
        <v>576</v>
      </c>
      <c r="G21" s="428" t="s">
        <v>835</v>
      </c>
      <c r="H21" s="428">
        <v>757</v>
      </c>
      <c r="I21" s="428" t="s">
        <v>835</v>
      </c>
      <c r="J21" s="429">
        <v>737</v>
      </c>
      <c r="K21" s="308">
        <v>757</v>
      </c>
      <c r="L21" s="307">
        <v>27</v>
      </c>
      <c r="M21" s="301"/>
      <c r="P21" s="286"/>
      <c r="Q21" s="285"/>
      <c r="Z21" s="421"/>
    </row>
    <row r="22" spans="1:26" s="73" customFormat="1" ht="44.25" customHeight="1">
      <c r="A22" s="82">
        <v>15</v>
      </c>
      <c r="B22" s="83" t="s">
        <v>484</v>
      </c>
      <c r="C22" s="84">
        <v>419</v>
      </c>
      <c r="D22" s="85">
        <v>36526</v>
      </c>
      <c r="E22" s="182" t="s">
        <v>631</v>
      </c>
      <c r="F22" s="182" t="s">
        <v>626</v>
      </c>
      <c r="G22" s="428">
        <v>740</v>
      </c>
      <c r="H22" s="428">
        <v>706</v>
      </c>
      <c r="I22" s="428">
        <v>694</v>
      </c>
      <c r="J22" s="429" t="s">
        <v>835</v>
      </c>
      <c r="K22" s="308">
        <v>740</v>
      </c>
      <c r="L22" s="307">
        <v>26</v>
      </c>
      <c r="M22" s="301"/>
      <c r="P22" s="286"/>
      <c r="Q22" s="285"/>
      <c r="Z22" s="421"/>
    </row>
    <row r="23" spans="1:26" s="73" customFormat="1" ht="44.25" customHeight="1">
      <c r="A23" s="82">
        <v>16</v>
      </c>
      <c r="B23" s="83" t="s">
        <v>473</v>
      </c>
      <c r="C23" s="84">
        <v>416</v>
      </c>
      <c r="D23" s="85" t="s">
        <v>617</v>
      </c>
      <c r="E23" s="182" t="s">
        <v>618</v>
      </c>
      <c r="F23" s="402" t="s">
        <v>606</v>
      </c>
      <c r="G23" s="428">
        <v>680</v>
      </c>
      <c r="H23" s="428">
        <v>718</v>
      </c>
      <c r="I23" s="428">
        <v>737</v>
      </c>
      <c r="J23" s="429" t="s">
        <v>835</v>
      </c>
      <c r="K23" s="308">
        <v>737</v>
      </c>
      <c r="L23" s="307">
        <v>26</v>
      </c>
      <c r="M23" s="301"/>
      <c r="P23" s="286"/>
      <c r="Q23" s="285"/>
      <c r="Z23" s="421"/>
    </row>
    <row r="24" spans="1:26" s="73" customFormat="1" ht="44.25" customHeight="1">
      <c r="A24" s="82">
        <v>17</v>
      </c>
      <c r="B24" s="83" t="s">
        <v>475</v>
      </c>
      <c r="C24" s="84">
        <v>484</v>
      </c>
      <c r="D24" s="85">
        <v>1052000</v>
      </c>
      <c r="E24" s="182" t="s">
        <v>711</v>
      </c>
      <c r="F24" s="402" t="s">
        <v>706</v>
      </c>
      <c r="G24" s="428">
        <v>646</v>
      </c>
      <c r="H24" s="428">
        <v>683</v>
      </c>
      <c r="I24" s="428">
        <v>651</v>
      </c>
      <c r="J24" s="429">
        <v>647</v>
      </c>
      <c r="K24" s="308">
        <v>683</v>
      </c>
      <c r="L24" s="307">
        <v>22</v>
      </c>
      <c r="M24" s="301"/>
      <c r="P24" s="286"/>
      <c r="Q24" s="285"/>
      <c r="Z24" s="421"/>
    </row>
    <row r="25" spans="1:26" s="73" customFormat="1" ht="44.25" customHeight="1">
      <c r="A25" s="82">
        <v>18</v>
      </c>
      <c r="B25" s="83" t="s">
        <v>479</v>
      </c>
      <c r="C25" s="84">
        <v>462</v>
      </c>
      <c r="D25" s="85">
        <v>37036</v>
      </c>
      <c r="E25" s="182" t="s">
        <v>687</v>
      </c>
      <c r="F25" s="402" t="s">
        <v>682</v>
      </c>
      <c r="G25" s="428" t="s">
        <v>835</v>
      </c>
      <c r="H25" s="428" t="s">
        <v>835</v>
      </c>
      <c r="I25" s="428">
        <v>656</v>
      </c>
      <c r="J25" s="429">
        <v>678</v>
      </c>
      <c r="K25" s="308">
        <v>678</v>
      </c>
      <c r="L25" s="307">
        <v>22</v>
      </c>
      <c r="M25" s="301"/>
      <c r="P25" s="286"/>
      <c r="Q25" s="285"/>
      <c r="Z25" s="421"/>
    </row>
    <row r="26" spans="1:26" s="73" customFormat="1" ht="44.25" customHeight="1">
      <c r="A26" s="82">
        <v>19</v>
      </c>
      <c r="B26" s="83" t="s">
        <v>478</v>
      </c>
      <c r="C26" s="84">
        <v>444</v>
      </c>
      <c r="D26" s="85">
        <v>36971</v>
      </c>
      <c r="E26" s="182" t="s">
        <v>656</v>
      </c>
      <c r="F26" s="402" t="s">
        <v>652</v>
      </c>
      <c r="G26" s="428">
        <v>646</v>
      </c>
      <c r="H26" s="428">
        <v>646</v>
      </c>
      <c r="I26" s="428">
        <v>635</v>
      </c>
      <c r="J26" s="429" t="s">
        <v>835</v>
      </c>
      <c r="K26" s="308">
        <v>646</v>
      </c>
      <c r="L26" s="307">
        <v>20</v>
      </c>
      <c r="M26" s="301"/>
      <c r="P26" s="286"/>
      <c r="Q26" s="285"/>
      <c r="Z26" s="421"/>
    </row>
    <row r="27" spans="1:26" s="73" customFormat="1" ht="44.25" customHeight="1">
      <c r="A27" s="82">
        <v>20</v>
      </c>
      <c r="B27" s="83" t="s">
        <v>474</v>
      </c>
      <c r="C27" s="84">
        <v>406</v>
      </c>
      <c r="D27" s="85">
        <v>36541</v>
      </c>
      <c r="E27" s="182" t="s">
        <v>603</v>
      </c>
      <c r="F27" s="402" t="s">
        <v>597</v>
      </c>
      <c r="G27" s="428" t="s">
        <v>835</v>
      </c>
      <c r="H27" s="428">
        <v>568</v>
      </c>
      <c r="I27" s="428">
        <v>635</v>
      </c>
      <c r="J27" s="429">
        <v>554</v>
      </c>
      <c r="K27" s="308">
        <v>635</v>
      </c>
      <c r="L27" s="307">
        <v>19</v>
      </c>
      <c r="M27" s="301"/>
      <c r="P27" s="286"/>
      <c r="Q27" s="285"/>
      <c r="Z27" s="421"/>
    </row>
    <row r="28" spans="1:26" s="73" customFormat="1" ht="44.25" customHeight="1">
      <c r="A28" s="82">
        <v>21</v>
      </c>
      <c r="B28" s="83" t="s">
        <v>487</v>
      </c>
      <c r="C28" s="84">
        <v>450</v>
      </c>
      <c r="D28" s="85" t="s">
        <v>667</v>
      </c>
      <c r="E28" s="182" t="s">
        <v>668</v>
      </c>
      <c r="F28" s="182" t="s">
        <v>660</v>
      </c>
      <c r="G28" s="428" t="s">
        <v>835</v>
      </c>
      <c r="H28" s="428" t="s">
        <v>835</v>
      </c>
      <c r="I28" s="428">
        <v>576</v>
      </c>
      <c r="J28" s="429">
        <v>503</v>
      </c>
      <c r="K28" s="308">
        <v>576</v>
      </c>
      <c r="L28" s="307">
        <v>16</v>
      </c>
      <c r="M28" s="301"/>
      <c r="P28" s="286"/>
      <c r="Q28" s="285"/>
      <c r="Z28" s="421"/>
    </row>
    <row r="29" spans="1:26" s="73" customFormat="1" ht="24" hidden="1" customHeight="1">
      <c r="A29" s="82"/>
      <c r="B29" s="83" t="s">
        <v>494</v>
      </c>
      <c r="C29" s="84" t="s">
        <v>837</v>
      </c>
      <c r="D29" s="85" t="s">
        <v>837</v>
      </c>
      <c r="E29" s="182" t="s">
        <v>837</v>
      </c>
      <c r="F29" s="182" t="s">
        <v>837</v>
      </c>
      <c r="G29" s="428"/>
      <c r="H29" s="428"/>
      <c r="I29" s="428"/>
      <c r="J29" s="429"/>
      <c r="K29" s="308" t="s">
        <v>837</v>
      </c>
      <c r="L29" s="307" t="s">
        <v>838</v>
      </c>
      <c r="M29" s="301"/>
      <c r="P29" s="286"/>
      <c r="Q29" s="285"/>
      <c r="Z29" s="421"/>
    </row>
    <row r="30" spans="1:26" s="73" customFormat="1" ht="24" hidden="1" customHeight="1">
      <c r="A30" s="82"/>
      <c r="B30" s="83" t="s">
        <v>495</v>
      </c>
      <c r="C30" s="84" t="s">
        <v>837</v>
      </c>
      <c r="D30" s="85" t="s">
        <v>837</v>
      </c>
      <c r="E30" s="182" t="s">
        <v>837</v>
      </c>
      <c r="F30" s="182" t="s">
        <v>837</v>
      </c>
      <c r="G30" s="428"/>
      <c r="H30" s="428"/>
      <c r="I30" s="428"/>
      <c r="J30" s="429"/>
      <c r="K30" s="308" t="s">
        <v>837</v>
      </c>
      <c r="L30" s="307" t="s">
        <v>838</v>
      </c>
      <c r="M30" s="301"/>
      <c r="P30" s="286"/>
      <c r="Q30" s="285"/>
      <c r="Z30" s="421"/>
    </row>
    <row r="31" spans="1:26" s="73" customFormat="1" ht="24" hidden="1" customHeight="1">
      <c r="A31" s="82"/>
      <c r="B31" s="83" t="s">
        <v>496</v>
      </c>
      <c r="C31" s="84" t="s">
        <v>837</v>
      </c>
      <c r="D31" s="85" t="s">
        <v>837</v>
      </c>
      <c r="E31" s="182" t="s">
        <v>837</v>
      </c>
      <c r="F31" s="182" t="s">
        <v>837</v>
      </c>
      <c r="G31" s="428"/>
      <c r="H31" s="428"/>
      <c r="I31" s="428"/>
      <c r="J31" s="429"/>
      <c r="K31" s="308" t="s">
        <v>837</v>
      </c>
      <c r="L31" s="307" t="s">
        <v>838</v>
      </c>
      <c r="M31" s="301"/>
      <c r="P31" s="286"/>
      <c r="Q31" s="285"/>
      <c r="Z31" s="421"/>
    </row>
    <row r="32" spans="1:26" s="73" customFormat="1" ht="24" hidden="1" customHeight="1">
      <c r="A32" s="82"/>
      <c r="B32" s="83" t="s">
        <v>497</v>
      </c>
      <c r="C32" s="84" t="s">
        <v>837</v>
      </c>
      <c r="D32" s="85" t="s">
        <v>837</v>
      </c>
      <c r="E32" s="182" t="s">
        <v>837</v>
      </c>
      <c r="F32" s="182" t="s">
        <v>837</v>
      </c>
      <c r="G32" s="428"/>
      <c r="H32" s="428"/>
      <c r="I32" s="428"/>
      <c r="J32" s="429"/>
      <c r="K32" s="308" t="s">
        <v>837</v>
      </c>
      <c r="L32" s="307" t="s">
        <v>838</v>
      </c>
      <c r="M32" s="301"/>
      <c r="P32" s="286"/>
      <c r="Q32" s="285"/>
      <c r="Z32" s="421"/>
    </row>
    <row r="33" spans="1:26" s="73" customFormat="1" ht="24" hidden="1" customHeight="1">
      <c r="A33" s="82"/>
      <c r="B33" s="83" t="s">
        <v>498</v>
      </c>
      <c r="C33" s="84" t="s">
        <v>837</v>
      </c>
      <c r="D33" s="85" t="s">
        <v>837</v>
      </c>
      <c r="E33" s="182" t="s">
        <v>837</v>
      </c>
      <c r="F33" s="182" t="s">
        <v>837</v>
      </c>
      <c r="G33" s="428"/>
      <c r="H33" s="428"/>
      <c r="I33" s="428"/>
      <c r="J33" s="429"/>
      <c r="K33" s="308" t="s">
        <v>837</v>
      </c>
      <c r="L33" s="307" t="s">
        <v>838</v>
      </c>
      <c r="M33" s="301"/>
      <c r="P33" s="286"/>
      <c r="Q33" s="285"/>
      <c r="Z33" s="421"/>
    </row>
    <row r="34" spans="1:26" s="73" customFormat="1" ht="24" hidden="1" customHeight="1">
      <c r="A34" s="82"/>
      <c r="B34" s="83" t="s">
        <v>499</v>
      </c>
      <c r="C34" s="84" t="s">
        <v>837</v>
      </c>
      <c r="D34" s="85" t="s">
        <v>837</v>
      </c>
      <c r="E34" s="182" t="s">
        <v>837</v>
      </c>
      <c r="F34" s="182" t="s">
        <v>837</v>
      </c>
      <c r="G34" s="428"/>
      <c r="H34" s="428"/>
      <c r="I34" s="428"/>
      <c r="J34" s="429"/>
      <c r="K34" s="308" t="s">
        <v>837</v>
      </c>
      <c r="L34" s="307" t="s">
        <v>838</v>
      </c>
      <c r="M34" s="301"/>
      <c r="P34" s="286"/>
      <c r="Q34" s="285"/>
      <c r="Z34" s="421"/>
    </row>
    <row r="35" spans="1:26" s="73" customFormat="1" ht="24" hidden="1" customHeight="1">
      <c r="A35" s="82"/>
      <c r="B35" s="83" t="s">
        <v>500</v>
      </c>
      <c r="C35" s="84" t="s">
        <v>837</v>
      </c>
      <c r="D35" s="85" t="s">
        <v>837</v>
      </c>
      <c r="E35" s="182" t="s">
        <v>837</v>
      </c>
      <c r="F35" s="182" t="s">
        <v>837</v>
      </c>
      <c r="G35" s="428"/>
      <c r="H35" s="428"/>
      <c r="I35" s="428"/>
      <c r="J35" s="429"/>
      <c r="K35" s="308" t="s">
        <v>837</v>
      </c>
      <c r="L35" s="307" t="s">
        <v>838</v>
      </c>
      <c r="M35" s="301"/>
      <c r="P35" s="286"/>
      <c r="Q35" s="285"/>
      <c r="Z35" s="421"/>
    </row>
    <row r="36" spans="1:26" s="73" customFormat="1" ht="24" hidden="1" customHeight="1">
      <c r="A36" s="82"/>
      <c r="B36" s="83" t="s">
        <v>501</v>
      </c>
      <c r="C36" s="84" t="s">
        <v>837</v>
      </c>
      <c r="D36" s="85" t="s">
        <v>837</v>
      </c>
      <c r="E36" s="182" t="s">
        <v>837</v>
      </c>
      <c r="F36" s="182" t="s">
        <v>837</v>
      </c>
      <c r="G36" s="428"/>
      <c r="H36" s="428"/>
      <c r="I36" s="428"/>
      <c r="J36" s="429"/>
      <c r="K36" s="308" t="s">
        <v>837</v>
      </c>
      <c r="L36" s="307" t="s">
        <v>838</v>
      </c>
      <c r="M36" s="301"/>
      <c r="P36" s="286"/>
      <c r="Q36" s="285"/>
      <c r="Z36" s="421"/>
    </row>
    <row r="37" spans="1:26" s="73" customFormat="1" ht="24" hidden="1" customHeight="1">
      <c r="A37" s="82"/>
      <c r="B37" s="83" t="s">
        <v>502</v>
      </c>
      <c r="C37" s="84" t="s">
        <v>837</v>
      </c>
      <c r="D37" s="85" t="s">
        <v>837</v>
      </c>
      <c r="E37" s="182" t="s">
        <v>837</v>
      </c>
      <c r="F37" s="182" t="s">
        <v>837</v>
      </c>
      <c r="G37" s="428"/>
      <c r="H37" s="428"/>
      <c r="I37" s="428"/>
      <c r="J37" s="429"/>
      <c r="K37" s="308" t="s">
        <v>837</v>
      </c>
      <c r="L37" s="307" t="s">
        <v>838</v>
      </c>
      <c r="M37" s="301"/>
      <c r="P37" s="286"/>
      <c r="Q37" s="285"/>
      <c r="Z37" s="421"/>
    </row>
    <row r="38" spans="1:26" s="73" customFormat="1" ht="24" hidden="1" customHeight="1">
      <c r="A38" s="82">
        <v>31</v>
      </c>
      <c r="B38" s="83" t="s">
        <v>503</v>
      </c>
      <c r="C38" s="84" t="s">
        <v>837</v>
      </c>
      <c r="D38" s="85" t="s">
        <v>837</v>
      </c>
      <c r="E38" s="182" t="s">
        <v>837</v>
      </c>
      <c r="F38" s="182" t="s">
        <v>837</v>
      </c>
      <c r="G38" s="171"/>
      <c r="H38" s="171"/>
      <c r="I38" s="171"/>
      <c r="J38" s="210"/>
      <c r="K38" s="308" t="s">
        <v>837</v>
      </c>
      <c r="L38" s="307" t="s">
        <v>838</v>
      </c>
      <c r="M38" s="301"/>
      <c r="P38" s="286"/>
      <c r="Q38" s="285"/>
      <c r="Z38" s="421"/>
    </row>
    <row r="39" spans="1:26" s="73" customFormat="1" ht="24" hidden="1" customHeight="1">
      <c r="A39" s="82">
        <v>32</v>
      </c>
      <c r="B39" s="83" t="s">
        <v>504</v>
      </c>
      <c r="C39" s="84" t="s">
        <v>837</v>
      </c>
      <c r="D39" s="85" t="s">
        <v>837</v>
      </c>
      <c r="E39" s="182" t="s">
        <v>837</v>
      </c>
      <c r="F39" s="402" t="s">
        <v>837</v>
      </c>
      <c r="G39" s="171"/>
      <c r="H39" s="171"/>
      <c r="I39" s="171"/>
      <c r="J39" s="210"/>
      <c r="K39" s="308" t="s">
        <v>837</v>
      </c>
      <c r="L39" s="307" t="s">
        <v>838</v>
      </c>
      <c r="M39" s="301"/>
      <c r="P39" s="286"/>
      <c r="Q39" s="285"/>
      <c r="Z39" s="421"/>
    </row>
    <row r="40" spans="1:26" s="73" customFormat="1" ht="24" hidden="1" customHeight="1">
      <c r="A40" s="82">
        <v>33</v>
      </c>
      <c r="B40" s="83" t="s">
        <v>505</v>
      </c>
      <c r="C40" s="84" t="s">
        <v>837</v>
      </c>
      <c r="D40" s="85" t="s">
        <v>837</v>
      </c>
      <c r="E40" s="182" t="s">
        <v>837</v>
      </c>
      <c r="F40" s="402" t="s">
        <v>837</v>
      </c>
      <c r="G40" s="171"/>
      <c r="H40" s="171"/>
      <c r="I40" s="171"/>
      <c r="J40" s="210"/>
      <c r="K40" s="308" t="s">
        <v>837</v>
      </c>
      <c r="L40" s="307" t="s">
        <v>838</v>
      </c>
      <c r="M40" s="301"/>
      <c r="P40" s="286"/>
      <c r="Q40" s="285"/>
      <c r="Z40" s="421"/>
    </row>
    <row r="41" spans="1:26" s="73" customFormat="1" ht="24" hidden="1" customHeight="1">
      <c r="A41" s="82">
        <v>34</v>
      </c>
      <c r="B41" s="83" t="s">
        <v>506</v>
      </c>
      <c r="C41" s="84" t="s">
        <v>837</v>
      </c>
      <c r="D41" s="85" t="s">
        <v>837</v>
      </c>
      <c r="E41" s="182" t="s">
        <v>837</v>
      </c>
      <c r="F41" s="182" t="s">
        <v>837</v>
      </c>
      <c r="G41" s="171"/>
      <c r="H41" s="171"/>
      <c r="I41" s="171"/>
      <c r="J41" s="210"/>
      <c r="K41" s="308" t="s">
        <v>837</v>
      </c>
      <c r="L41" s="307" t="s">
        <v>838</v>
      </c>
      <c r="M41" s="301"/>
      <c r="P41" s="286"/>
      <c r="Q41" s="285"/>
      <c r="Z41" s="411"/>
    </row>
    <row r="42" spans="1:26" s="73" customFormat="1" ht="24" hidden="1" customHeight="1">
      <c r="A42" s="82">
        <v>35</v>
      </c>
      <c r="B42" s="83" t="s">
        <v>507</v>
      </c>
      <c r="C42" s="84" t="s">
        <v>837</v>
      </c>
      <c r="D42" s="85" t="s">
        <v>837</v>
      </c>
      <c r="E42" s="182" t="s">
        <v>837</v>
      </c>
      <c r="F42" s="182" t="s">
        <v>837</v>
      </c>
      <c r="G42" s="171"/>
      <c r="H42" s="171"/>
      <c r="I42" s="171"/>
      <c r="J42" s="210"/>
      <c r="K42" s="308" t="s">
        <v>837</v>
      </c>
      <c r="L42" s="307" t="s">
        <v>838</v>
      </c>
      <c r="M42" s="301"/>
      <c r="P42" s="286"/>
      <c r="Q42" s="285"/>
      <c r="Z42" s="411"/>
    </row>
    <row r="43" spans="1:26" s="73" customFormat="1" ht="24" hidden="1" customHeight="1">
      <c r="A43" s="82">
        <v>36</v>
      </c>
      <c r="B43" s="83" t="s">
        <v>508</v>
      </c>
      <c r="C43" s="84" t="s">
        <v>837</v>
      </c>
      <c r="D43" s="85" t="s">
        <v>837</v>
      </c>
      <c r="E43" s="182" t="s">
        <v>837</v>
      </c>
      <c r="F43" s="182" t="s">
        <v>837</v>
      </c>
      <c r="G43" s="171"/>
      <c r="H43" s="171"/>
      <c r="I43" s="171"/>
      <c r="J43" s="210"/>
      <c r="K43" s="308" t="s">
        <v>837</v>
      </c>
      <c r="L43" s="307" t="s">
        <v>838</v>
      </c>
      <c r="M43" s="301"/>
      <c r="P43" s="286"/>
      <c r="Q43" s="285"/>
      <c r="Z43" s="411"/>
    </row>
    <row r="44" spans="1:26" s="73" customFormat="1" ht="24" hidden="1" customHeight="1">
      <c r="A44" s="82">
        <v>37</v>
      </c>
      <c r="B44" s="83" t="s">
        <v>509</v>
      </c>
      <c r="C44" s="84" t="s">
        <v>837</v>
      </c>
      <c r="D44" s="85" t="s">
        <v>837</v>
      </c>
      <c r="E44" s="182" t="s">
        <v>837</v>
      </c>
      <c r="F44" s="182" t="s">
        <v>837</v>
      </c>
      <c r="G44" s="171"/>
      <c r="H44" s="171"/>
      <c r="I44" s="171"/>
      <c r="J44" s="210"/>
      <c r="K44" s="308" t="s">
        <v>837</v>
      </c>
      <c r="L44" s="307" t="s">
        <v>838</v>
      </c>
      <c r="M44" s="301"/>
      <c r="P44" s="286"/>
      <c r="Q44" s="285"/>
      <c r="Z44" s="411"/>
    </row>
    <row r="45" spans="1:26" s="73" customFormat="1" ht="24" hidden="1" customHeight="1">
      <c r="A45" s="82">
        <v>38</v>
      </c>
      <c r="B45" s="83" t="s">
        <v>510</v>
      </c>
      <c r="C45" s="84" t="s">
        <v>837</v>
      </c>
      <c r="D45" s="85" t="s">
        <v>837</v>
      </c>
      <c r="E45" s="182" t="s">
        <v>837</v>
      </c>
      <c r="F45" s="182" t="s">
        <v>837</v>
      </c>
      <c r="G45" s="171"/>
      <c r="H45" s="171"/>
      <c r="I45" s="171"/>
      <c r="J45" s="210"/>
      <c r="K45" s="308" t="s">
        <v>837</v>
      </c>
      <c r="L45" s="307" t="s">
        <v>838</v>
      </c>
      <c r="M45" s="301"/>
      <c r="P45" s="286"/>
      <c r="Q45" s="285"/>
      <c r="Z45" s="411"/>
    </row>
    <row r="46" spans="1:26" s="73" customFormat="1" ht="24" hidden="1" customHeight="1">
      <c r="A46" s="82">
        <v>39</v>
      </c>
      <c r="B46" s="83" t="s">
        <v>511</v>
      </c>
      <c r="C46" s="84" t="s">
        <v>837</v>
      </c>
      <c r="D46" s="85" t="s">
        <v>837</v>
      </c>
      <c r="E46" s="182" t="s">
        <v>837</v>
      </c>
      <c r="F46" s="182" t="s">
        <v>837</v>
      </c>
      <c r="G46" s="171"/>
      <c r="H46" s="171"/>
      <c r="I46" s="171"/>
      <c r="J46" s="210"/>
      <c r="K46" s="308" t="s">
        <v>837</v>
      </c>
      <c r="L46" s="307" t="s">
        <v>838</v>
      </c>
      <c r="M46" s="301"/>
      <c r="P46" s="286"/>
      <c r="Q46" s="285"/>
      <c r="Z46" s="411"/>
    </row>
    <row r="47" spans="1:26" s="73" customFormat="1" ht="24" hidden="1" customHeight="1">
      <c r="A47" s="82">
        <v>40</v>
      </c>
      <c r="B47" s="83" t="s">
        <v>512</v>
      </c>
      <c r="C47" s="84" t="s">
        <v>837</v>
      </c>
      <c r="D47" s="85" t="s">
        <v>837</v>
      </c>
      <c r="E47" s="182" t="s">
        <v>837</v>
      </c>
      <c r="F47" s="182" t="s">
        <v>837</v>
      </c>
      <c r="G47" s="171"/>
      <c r="H47" s="171"/>
      <c r="I47" s="171"/>
      <c r="J47" s="210"/>
      <c r="K47" s="308" t="s">
        <v>837</v>
      </c>
      <c r="L47" s="307" t="s">
        <v>838</v>
      </c>
      <c r="M47" s="301"/>
      <c r="P47" s="286"/>
      <c r="Q47" s="285"/>
      <c r="Z47" s="411"/>
    </row>
    <row r="48" spans="1:26" s="76" customFormat="1" ht="9" customHeight="1">
      <c r="A48" s="74"/>
      <c r="B48" s="74"/>
      <c r="C48" s="74"/>
      <c r="D48" s="75"/>
      <c r="E48" s="74"/>
      <c r="K48" s="77"/>
      <c r="L48" s="74"/>
      <c r="P48" s="286"/>
      <c r="Q48" s="285"/>
    </row>
    <row r="49" spans="1:17" s="76" customFormat="1" ht="25.5" customHeight="1">
      <c r="A49" s="630" t="s">
        <v>4</v>
      </c>
      <c r="B49" s="630"/>
      <c r="C49" s="630"/>
      <c r="D49" s="630"/>
      <c r="E49" s="78" t="s">
        <v>0</v>
      </c>
      <c r="F49" s="78" t="s">
        <v>1</v>
      </c>
      <c r="G49" s="631" t="s">
        <v>2</v>
      </c>
      <c r="H49" s="631"/>
      <c r="I49" s="631"/>
      <c r="J49" s="631"/>
      <c r="K49" s="631" t="s">
        <v>3</v>
      </c>
      <c r="L49" s="631"/>
      <c r="P49" s="286"/>
      <c r="Q49" s="285"/>
    </row>
    <row r="53" spans="1:17">
      <c r="P53" s="287"/>
      <c r="Q53" s="78"/>
    </row>
    <row r="54" spans="1:17">
      <c r="P54" s="287"/>
      <c r="Q54" s="78"/>
    </row>
    <row r="55" spans="1:17">
      <c r="P55" s="287"/>
      <c r="Q55" s="78"/>
    </row>
    <row r="56" spans="1:17">
      <c r="P56" s="287"/>
      <c r="Q56" s="78"/>
    </row>
    <row r="57" spans="1:17">
      <c r="P57" s="287"/>
      <c r="Q57" s="78"/>
    </row>
    <row r="58" spans="1:17">
      <c r="P58" s="287"/>
      <c r="Q58" s="78"/>
    </row>
    <row r="59" spans="1:17">
      <c r="P59" s="287"/>
      <c r="Q59" s="78"/>
    </row>
    <row r="60" spans="1:17">
      <c r="P60" s="287"/>
      <c r="Q60" s="78"/>
    </row>
    <row r="61" spans="1:17">
      <c r="P61" s="287"/>
      <c r="Q61" s="78"/>
    </row>
    <row r="62" spans="1:17">
      <c r="P62" s="287"/>
      <c r="Q62" s="78"/>
    </row>
    <row r="63" spans="1:17">
      <c r="P63" s="287"/>
      <c r="Q63" s="78"/>
    </row>
    <row r="64" spans="1:17">
      <c r="P64" s="287"/>
      <c r="Q64" s="78"/>
    </row>
    <row r="65" spans="16:17">
      <c r="P65" s="287"/>
      <c r="Q65" s="78"/>
    </row>
    <row r="66" spans="16:17">
      <c r="P66" s="287"/>
      <c r="Q66" s="78"/>
    </row>
    <row r="67" spans="16:17">
      <c r="P67" s="287"/>
      <c r="Q67" s="78"/>
    </row>
    <row r="68" spans="16:17">
      <c r="P68" s="287"/>
      <c r="Q68" s="78"/>
    </row>
    <row r="69" spans="16:17">
      <c r="P69" s="287"/>
      <c r="Q69" s="78"/>
    </row>
    <row r="70" spans="16:17">
      <c r="P70" s="287"/>
      <c r="Q70" s="78"/>
    </row>
    <row r="71" spans="16:17">
      <c r="P71" s="287"/>
      <c r="Q71" s="78"/>
    </row>
    <row r="72" spans="16:17">
      <c r="P72" s="287"/>
      <c r="Q72" s="78"/>
    </row>
    <row r="73" spans="16:17">
      <c r="P73" s="287"/>
      <c r="Q73" s="78"/>
    </row>
    <row r="74" spans="16:17">
      <c r="P74" s="287"/>
      <c r="Q74" s="78"/>
    </row>
    <row r="75" spans="16:17">
      <c r="P75" s="287"/>
      <c r="Q75" s="78"/>
    </row>
    <row r="76" spans="16:17">
      <c r="P76" s="287"/>
      <c r="Q76" s="78"/>
    </row>
    <row r="77" spans="16:17">
      <c r="P77" s="287"/>
      <c r="Q77" s="78"/>
    </row>
    <row r="78" spans="16:17">
      <c r="P78" s="287"/>
      <c r="Q78" s="78"/>
    </row>
    <row r="79" spans="16:17">
      <c r="P79" s="287"/>
      <c r="Q79" s="78"/>
    </row>
    <row r="80" spans="16:17">
      <c r="P80" s="287"/>
      <c r="Q80" s="78"/>
    </row>
    <row r="81" spans="16:17">
      <c r="P81" s="287"/>
      <c r="Q81" s="78"/>
    </row>
    <row r="82" spans="16:17">
      <c r="P82" s="287"/>
      <c r="Q82" s="78"/>
    </row>
    <row r="83" spans="16:17">
      <c r="P83" s="287"/>
      <c r="Q83" s="78"/>
    </row>
    <row r="84" spans="16:17">
      <c r="P84" s="287"/>
      <c r="Q84" s="78"/>
    </row>
    <row r="85" spans="16:17">
      <c r="P85" s="287"/>
      <c r="Q85" s="78"/>
    </row>
    <row r="86" spans="16:17">
      <c r="P86" s="287"/>
      <c r="Q86" s="78"/>
    </row>
    <row r="87" spans="16:17">
      <c r="P87" s="287"/>
      <c r="Q87" s="78"/>
    </row>
    <row r="88" spans="16:17">
      <c r="P88" s="287"/>
      <c r="Q88" s="78"/>
    </row>
    <row r="89" spans="16:17">
      <c r="P89" s="287"/>
      <c r="Q89" s="78"/>
    </row>
    <row r="90" spans="16:17">
      <c r="P90" s="287"/>
      <c r="Q90" s="78"/>
    </row>
    <row r="91" spans="16:17">
      <c r="P91" s="287"/>
      <c r="Q91" s="78"/>
    </row>
    <row r="92" spans="16:17">
      <c r="P92" s="287"/>
      <c r="Q92" s="78"/>
    </row>
    <row r="93" spans="16:17">
      <c r="P93" s="287"/>
      <c r="Q93" s="78"/>
    </row>
    <row r="94" spans="16:17">
      <c r="P94" s="287"/>
      <c r="Q94" s="78"/>
    </row>
    <row r="65512" spans="1:9" ht="63.75">
      <c r="A65512" s="79" t="s">
        <v>547</v>
      </c>
      <c r="B65512" s="79" t="s">
        <v>547</v>
      </c>
      <c r="C65512" s="79" t="s">
        <v>547</v>
      </c>
      <c r="D65512" s="79" t="s">
        <v>547</v>
      </c>
      <c r="E65512" s="79" t="s">
        <v>547</v>
      </c>
      <c r="F65512" s="79" t="s">
        <v>547</v>
      </c>
      <c r="G65512" s="79" t="s">
        <v>547</v>
      </c>
      <c r="H65512" s="79" t="s">
        <v>547</v>
      </c>
      <c r="I65512" s="79" t="s">
        <v>547</v>
      </c>
    </row>
    <row r="65513" spans="1:9" ht="63.75">
      <c r="A65513" s="79" t="s">
        <v>547</v>
      </c>
      <c r="B65513" s="79" t="s">
        <v>547</v>
      </c>
      <c r="C65513" s="79" t="s">
        <v>547</v>
      </c>
      <c r="D65513" s="79" t="s">
        <v>547</v>
      </c>
      <c r="E65513" s="79" t="s">
        <v>547</v>
      </c>
      <c r="F65513" s="79" t="s">
        <v>547</v>
      </c>
      <c r="G65513" s="79" t="s">
        <v>547</v>
      </c>
      <c r="H65513" s="79" t="s">
        <v>547</v>
      </c>
      <c r="I65513" s="79" t="s">
        <v>547</v>
      </c>
    </row>
    <row r="65514" spans="1:9" ht="63.75">
      <c r="A65514" s="79" t="s">
        <v>547</v>
      </c>
      <c r="B65514" s="79" t="s">
        <v>547</v>
      </c>
      <c r="C65514" s="79" t="s">
        <v>547</v>
      </c>
      <c r="D65514" s="79" t="s">
        <v>547</v>
      </c>
      <c r="E65514" s="79" t="s">
        <v>547</v>
      </c>
      <c r="F65514" s="79" t="s">
        <v>547</v>
      </c>
      <c r="G65514" s="79" t="s">
        <v>547</v>
      </c>
      <c r="H65514" s="79" t="s">
        <v>547</v>
      </c>
      <c r="I65514" s="79" t="s">
        <v>547</v>
      </c>
    </row>
    <row r="65515" spans="1:9" ht="63.75">
      <c r="A65515" s="79" t="s">
        <v>547</v>
      </c>
      <c r="B65515" s="79" t="s">
        <v>547</v>
      </c>
      <c r="C65515" s="79" t="s">
        <v>547</v>
      </c>
      <c r="D65515" s="79" t="s">
        <v>547</v>
      </c>
      <c r="E65515" s="79" t="s">
        <v>547</v>
      </c>
      <c r="F65515" s="79" t="s">
        <v>547</v>
      </c>
      <c r="G65515" s="79" t="s">
        <v>547</v>
      </c>
      <c r="H65515" s="79" t="s">
        <v>547</v>
      </c>
      <c r="I65515" s="79" t="s">
        <v>547</v>
      </c>
    </row>
    <row r="65516" spans="1:9" ht="63.75">
      <c r="A65516" s="79" t="s">
        <v>547</v>
      </c>
      <c r="B65516" s="79" t="s">
        <v>547</v>
      </c>
      <c r="C65516" s="79" t="s">
        <v>547</v>
      </c>
      <c r="D65516" s="79" t="s">
        <v>547</v>
      </c>
      <c r="E65516" s="79" t="s">
        <v>547</v>
      </c>
      <c r="F65516" s="79" t="s">
        <v>547</v>
      </c>
      <c r="G65516" s="79" t="s">
        <v>547</v>
      </c>
      <c r="H65516" s="79" t="s">
        <v>547</v>
      </c>
      <c r="I65516" s="79" t="s">
        <v>547</v>
      </c>
    </row>
    <row r="65517" spans="1:9" ht="63.75">
      <c r="A65517" s="79" t="s">
        <v>547</v>
      </c>
      <c r="B65517" s="79" t="s">
        <v>547</v>
      </c>
      <c r="C65517" s="79" t="s">
        <v>547</v>
      </c>
      <c r="D65517" s="79" t="s">
        <v>547</v>
      </c>
      <c r="E65517" s="79" t="s">
        <v>547</v>
      </c>
      <c r="F65517" s="79" t="s">
        <v>547</v>
      </c>
      <c r="G65517" s="79" t="s">
        <v>547</v>
      </c>
      <c r="H65517" s="79" t="s">
        <v>547</v>
      </c>
      <c r="I65517" s="79" t="s">
        <v>547</v>
      </c>
    </row>
    <row r="65518" spans="1:9" ht="63.75">
      <c r="A65518" s="79" t="s">
        <v>547</v>
      </c>
      <c r="B65518" s="79" t="s">
        <v>547</v>
      </c>
      <c r="C65518" s="79" t="s">
        <v>547</v>
      </c>
      <c r="D65518" s="79" t="s">
        <v>547</v>
      </c>
      <c r="E65518" s="79" t="s">
        <v>547</v>
      </c>
      <c r="F65518" s="79" t="s">
        <v>547</v>
      </c>
      <c r="G65518" s="79" t="s">
        <v>547</v>
      </c>
      <c r="H65518" s="79" t="s">
        <v>547</v>
      </c>
      <c r="I65518" s="79" t="s">
        <v>547</v>
      </c>
    </row>
    <row r="65519" spans="1:9" ht="63.75">
      <c r="A65519" s="79" t="s">
        <v>547</v>
      </c>
      <c r="B65519" s="79" t="s">
        <v>547</v>
      </c>
      <c r="C65519" s="79" t="s">
        <v>547</v>
      </c>
      <c r="D65519" s="79" t="s">
        <v>547</v>
      </c>
      <c r="E65519" s="79" t="s">
        <v>547</v>
      </c>
      <c r="F65519" s="79" t="s">
        <v>547</v>
      </c>
      <c r="G65519" s="79" t="s">
        <v>547</v>
      </c>
      <c r="H65519" s="79" t="s">
        <v>547</v>
      </c>
      <c r="I65519" s="79" t="s">
        <v>547</v>
      </c>
    </row>
    <row r="65520" spans="1:9" ht="63.75">
      <c r="A65520" s="79" t="s">
        <v>547</v>
      </c>
      <c r="B65520" s="79" t="s">
        <v>547</v>
      </c>
      <c r="C65520" s="79" t="s">
        <v>547</v>
      </c>
      <c r="D65520" s="79" t="s">
        <v>547</v>
      </c>
      <c r="E65520" s="79" t="s">
        <v>547</v>
      </c>
      <c r="F65520" s="79" t="s">
        <v>547</v>
      </c>
      <c r="G65520" s="79" t="s">
        <v>547</v>
      </c>
      <c r="H65520" s="79" t="s">
        <v>547</v>
      </c>
      <c r="I65520" s="79" t="s">
        <v>547</v>
      </c>
    </row>
    <row r="65521" spans="1:9" ht="63.75">
      <c r="A65521" s="79" t="s">
        <v>547</v>
      </c>
      <c r="B65521" s="79" t="s">
        <v>547</v>
      </c>
      <c r="C65521" s="79" t="s">
        <v>547</v>
      </c>
      <c r="D65521" s="79" t="s">
        <v>547</v>
      </c>
      <c r="E65521" s="79" t="s">
        <v>547</v>
      </c>
      <c r="F65521" s="79" t="s">
        <v>547</v>
      </c>
      <c r="G65521" s="79" t="s">
        <v>547</v>
      </c>
      <c r="H65521" s="79" t="s">
        <v>547</v>
      </c>
      <c r="I65521" s="79" t="s">
        <v>547</v>
      </c>
    </row>
    <row r="65522" spans="1:9" ht="63.75">
      <c r="A65522" s="79" t="s">
        <v>547</v>
      </c>
      <c r="B65522" s="79" t="s">
        <v>547</v>
      </c>
      <c r="C65522" s="79" t="s">
        <v>547</v>
      </c>
      <c r="D65522" s="79" t="s">
        <v>547</v>
      </c>
      <c r="E65522" s="79" t="s">
        <v>547</v>
      </c>
      <c r="F65522" s="79" t="s">
        <v>547</v>
      </c>
      <c r="G65522" s="79" t="s">
        <v>547</v>
      </c>
      <c r="H65522" s="79" t="s">
        <v>547</v>
      </c>
      <c r="I65522" s="79" t="s">
        <v>547</v>
      </c>
    </row>
    <row r="65523" spans="1:9" ht="63.75">
      <c r="A65523" s="79" t="s">
        <v>547</v>
      </c>
      <c r="B65523" s="79" t="s">
        <v>547</v>
      </c>
      <c r="C65523" s="79" t="s">
        <v>547</v>
      </c>
      <c r="D65523" s="79" t="s">
        <v>547</v>
      </c>
      <c r="E65523" s="79" t="s">
        <v>547</v>
      </c>
      <c r="F65523" s="79" t="s">
        <v>547</v>
      </c>
      <c r="G65523" s="79" t="s">
        <v>547</v>
      </c>
      <c r="H65523" s="79" t="s">
        <v>547</v>
      </c>
      <c r="I65523" s="79" t="s">
        <v>547</v>
      </c>
    </row>
    <row r="65524" spans="1:9" ht="63.75">
      <c r="A65524" s="79" t="s">
        <v>547</v>
      </c>
      <c r="B65524" s="79" t="s">
        <v>547</v>
      </c>
      <c r="C65524" s="79" t="s">
        <v>547</v>
      </c>
      <c r="D65524" s="79" t="s">
        <v>547</v>
      </c>
      <c r="E65524" s="79" t="s">
        <v>547</v>
      </c>
      <c r="F65524" s="79" t="s">
        <v>547</v>
      </c>
      <c r="G65524" s="79" t="s">
        <v>547</v>
      </c>
      <c r="H65524" s="79" t="s">
        <v>547</v>
      </c>
      <c r="I65524" s="79" t="s">
        <v>547</v>
      </c>
    </row>
    <row r="65525" spans="1:9" ht="63.75">
      <c r="A65525" s="79" t="s">
        <v>547</v>
      </c>
      <c r="B65525" s="79" t="s">
        <v>547</v>
      </c>
      <c r="C65525" s="79" t="s">
        <v>547</v>
      </c>
      <c r="D65525" s="79" t="s">
        <v>547</v>
      </c>
      <c r="E65525" s="79" t="s">
        <v>547</v>
      </c>
      <c r="F65525" s="79" t="s">
        <v>547</v>
      </c>
      <c r="G65525" s="79" t="s">
        <v>547</v>
      </c>
      <c r="H65525" s="79" t="s">
        <v>547</v>
      </c>
      <c r="I65525" s="79" t="s">
        <v>547</v>
      </c>
    </row>
    <row r="65526" spans="1:9" ht="63.75">
      <c r="A65526" s="79" t="s">
        <v>547</v>
      </c>
      <c r="B65526" s="79" t="s">
        <v>547</v>
      </c>
      <c r="C65526" s="79" t="s">
        <v>547</v>
      </c>
      <c r="D65526" s="79" t="s">
        <v>547</v>
      </c>
      <c r="E65526" s="79" t="s">
        <v>547</v>
      </c>
      <c r="F65526" s="79" t="s">
        <v>547</v>
      </c>
      <c r="G65526" s="79" t="s">
        <v>547</v>
      </c>
      <c r="H65526" s="79" t="s">
        <v>547</v>
      </c>
      <c r="I65526" s="79" t="s">
        <v>547</v>
      </c>
    </row>
    <row r="65527" spans="1:9" ht="63.75">
      <c r="A65527" s="79" t="s">
        <v>547</v>
      </c>
      <c r="B65527" s="79" t="s">
        <v>547</v>
      </c>
      <c r="C65527" s="79" t="s">
        <v>547</v>
      </c>
      <c r="D65527" s="79" t="s">
        <v>547</v>
      </c>
      <c r="E65527" s="79" t="s">
        <v>547</v>
      </c>
      <c r="F65527" s="79" t="s">
        <v>547</v>
      </c>
      <c r="G65527" s="79" t="s">
        <v>547</v>
      </c>
      <c r="H65527" s="79" t="s">
        <v>547</v>
      </c>
      <c r="I65527" s="79" t="s">
        <v>547</v>
      </c>
    </row>
    <row r="65528" spans="1:9" ht="63.75">
      <c r="A65528" s="79" t="s">
        <v>547</v>
      </c>
      <c r="B65528" s="79" t="s">
        <v>547</v>
      </c>
      <c r="C65528" s="79" t="s">
        <v>547</v>
      </c>
      <c r="D65528" s="79" t="s">
        <v>547</v>
      </c>
      <c r="E65528" s="79" t="s">
        <v>547</v>
      </c>
      <c r="F65528" s="79" t="s">
        <v>547</v>
      </c>
      <c r="G65528" s="79" t="s">
        <v>547</v>
      </c>
      <c r="H65528" s="79" t="s">
        <v>547</v>
      </c>
      <c r="I65528" s="79" t="s">
        <v>547</v>
      </c>
    </row>
    <row r="65529" spans="1:9" ht="63.75">
      <c r="A65529" s="79" t="s">
        <v>547</v>
      </c>
      <c r="B65529" s="79" t="s">
        <v>547</v>
      </c>
      <c r="C65529" s="79" t="s">
        <v>547</v>
      </c>
      <c r="D65529" s="79" t="s">
        <v>547</v>
      </c>
      <c r="E65529" s="79" t="s">
        <v>547</v>
      </c>
      <c r="F65529" s="79" t="s">
        <v>547</v>
      </c>
      <c r="G65529" s="79" t="s">
        <v>547</v>
      </c>
      <c r="H65529" s="79" t="s">
        <v>547</v>
      </c>
      <c r="I65529" s="79" t="s">
        <v>547</v>
      </c>
    </row>
    <row r="65530" spans="1:9" ht="63.75">
      <c r="A65530" s="79" t="s">
        <v>547</v>
      </c>
      <c r="B65530" s="79" t="s">
        <v>547</v>
      </c>
      <c r="C65530" s="79" t="s">
        <v>547</v>
      </c>
      <c r="D65530" s="79" t="s">
        <v>547</v>
      </c>
      <c r="E65530" s="79" t="s">
        <v>547</v>
      </c>
      <c r="F65530" s="79" t="s">
        <v>547</v>
      </c>
      <c r="G65530" s="79" t="s">
        <v>547</v>
      </c>
      <c r="H65530" s="79" t="s">
        <v>547</v>
      </c>
      <c r="I65530" s="79" t="s">
        <v>547</v>
      </c>
    </row>
    <row r="65531" spans="1:9" ht="63.75">
      <c r="A65531" s="79" t="s">
        <v>547</v>
      </c>
      <c r="B65531" s="79" t="s">
        <v>547</v>
      </c>
      <c r="C65531" s="79" t="s">
        <v>547</v>
      </c>
      <c r="D65531" s="79" t="s">
        <v>547</v>
      </c>
      <c r="E65531" s="79" t="s">
        <v>547</v>
      </c>
      <c r="F65531" s="79" t="s">
        <v>547</v>
      </c>
      <c r="G65531" s="79" t="s">
        <v>547</v>
      </c>
      <c r="H65531" s="79" t="s">
        <v>547</v>
      </c>
      <c r="I65531" s="79" t="s">
        <v>547</v>
      </c>
    </row>
    <row r="65532" spans="1:9" ht="63.75">
      <c r="A65532" s="79" t="s">
        <v>547</v>
      </c>
      <c r="B65532" s="79" t="s">
        <v>547</v>
      </c>
      <c r="C65532" s="79" t="s">
        <v>547</v>
      </c>
      <c r="D65532" s="79" t="s">
        <v>547</v>
      </c>
      <c r="E65532" s="79" t="s">
        <v>547</v>
      </c>
      <c r="F65532" s="79" t="s">
        <v>547</v>
      </c>
      <c r="G65532" s="79" t="s">
        <v>547</v>
      </c>
      <c r="H65532" s="79" t="s">
        <v>547</v>
      </c>
      <c r="I65532" s="79" t="s">
        <v>547</v>
      </c>
    </row>
    <row r="65533" spans="1:9" ht="63.75">
      <c r="A65533" s="79" t="s">
        <v>547</v>
      </c>
      <c r="B65533" s="79" t="s">
        <v>547</v>
      </c>
      <c r="C65533" s="79" t="s">
        <v>547</v>
      </c>
      <c r="D65533" s="79" t="s">
        <v>547</v>
      </c>
      <c r="E65533" s="79" t="s">
        <v>547</v>
      </c>
      <c r="F65533" s="79" t="s">
        <v>547</v>
      </c>
      <c r="G65533" s="79" t="s">
        <v>547</v>
      </c>
      <c r="H65533" s="79" t="s">
        <v>547</v>
      </c>
      <c r="I65533" s="79" t="s">
        <v>547</v>
      </c>
    </row>
    <row r="65534" spans="1:9" ht="63.75">
      <c r="A65534" s="79" t="s">
        <v>547</v>
      </c>
      <c r="B65534" s="79" t="s">
        <v>547</v>
      </c>
      <c r="C65534" s="79" t="s">
        <v>547</v>
      </c>
      <c r="D65534" s="79" t="s">
        <v>547</v>
      </c>
      <c r="E65534" s="79" t="s">
        <v>547</v>
      </c>
      <c r="F65534" s="79" t="s">
        <v>547</v>
      </c>
      <c r="G65534" s="79" t="s">
        <v>547</v>
      </c>
      <c r="H65534" s="79" t="s">
        <v>547</v>
      </c>
      <c r="I65534" s="79" t="s">
        <v>547</v>
      </c>
    </row>
    <row r="65535" spans="1:9" ht="63.75">
      <c r="A65535" s="79" t="s">
        <v>547</v>
      </c>
      <c r="B65535" s="79" t="s">
        <v>547</v>
      </c>
      <c r="C65535" s="79" t="s">
        <v>547</v>
      </c>
      <c r="D65535" s="79" t="s">
        <v>547</v>
      </c>
      <c r="E65535" s="79" t="s">
        <v>547</v>
      </c>
      <c r="F65535" s="79" t="s">
        <v>547</v>
      </c>
      <c r="G65535" s="79" t="s">
        <v>547</v>
      </c>
      <c r="H65535" s="79" t="s">
        <v>547</v>
      </c>
      <c r="I65535" s="79" t="s">
        <v>547</v>
      </c>
    </row>
    <row r="65536" spans="1:9" ht="63.75">
      <c r="A65536" s="79" t="s">
        <v>547</v>
      </c>
      <c r="B65536" s="79" t="s">
        <v>547</v>
      </c>
      <c r="C65536" s="79" t="s">
        <v>547</v>
      </c>
      <c r="D65536" s="79" t="s">
        <v>547</v>
      </c>
      <c r="E65536" s="79" t="s">
        <v>547</v>
      </c>
      <c r="F65536" s="79" t="s">
        <v>547</v>
      </c>
      <c r="G65536" s="79" t="s">
        <v>547</v>
      </c>
      <c r="H65536" s="79" t="s">
        <v>547</v>
      </c>
      <c r="I65536" s="79" t="s">
        <v>547</v>
      </c>
    </row>
  </sheetData>
  <sortState ref="B8:Z28">
    <sortCondition descending="1" ref="Z8"/>
  </sortState>
  <mergeCells count="23">
    <mergeCell ref="F4:H4"/>
    <mergeCell ref="A49:D49"/>
    <mergeCell ref="G49:J49"/>
    <mergeCell ref="K49:L49"/>
    <mergeCell ref="K5:L5"/>
    <mergeCell ref="G6:J6"/>
    <mergeCell ref="B6:B7"/>
    <mergeCell ref="A1:M1"/>
    <mergeCell ref="A2:M2"/>
    <mergeCell ref="L6:L7"/>
    <mergeCell ref="A6:A7"/>
    <mergeCell ref="A4:C4"/>
    <mergeCell ref="D4:E4"/>
    <mergeCell ref="D6:D7"/>
    <mergeCell ref="C6:C7"/>
    <mergeCell ref="G3:H3"/>
    <mergeCell ref="A3:C3"/>
    <mergeCell ref="D3:E3"/>
    <mergeCell ref="M6:M7"/>
    <mergeCell ref="E6:E7"/>
    <mergeCell ref="F6:F7"/>
    <mergeCell ref="J4:L4"/>
    <mergeCell ref="K6:K7"/>
  </mergeCells>
  <conditionalFormatting sqref="E1:E1048576">
    <cfRule type="containsText" dxfId="63"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7"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sheetPr codeName="Sayfa8">
    <tabColor rgb="FF00B050"/>
  </sheetPr>
  <dimension ref="A1:Z65529"/>
  <sheetViews>
    <sheetView view="pageBreakPreview" topLeftCell="G7" zoomScale="90" zoomScaleSheetLayoutView="90" workbookViewId="0">
      <selection activeCell="Z7" sqref="Z1:Z1048576"/>
    </sheetView>
  </sheetViews>
  <sheetFormatPr defaultRowHeight="12.75"/>
  <cols>
    <col min="1" max="1" width="6" style="79" customWidth="1"/>
    <col min="2" max="2" width="11.85546875" style="79" hidden="1" customWidth="1"/>
    <col min="3" max="3" width="7" style="79" customWidth="1"/>
    <col min="4" max="4" width="13.5703125" style="80" customWidth="1"/>
    <col min="5" max="5" width="23.5703125" style="79" customWidth="1"/>
    <col min="6" max="6" width="31.140625" style="3" customWidth="1"/>
    <col min="7" max="7" width="10.85546875" style="3" customWidth="1"/>
    <col min="8" max="9" width="10.7109375" style="3" customWidth="1"/>
    <col min="10" max="10" width="10.85546875" style="3" customWidth="1"/>
    <col min="11" max="11" width="10.5703125" style="81" customWidth="1"/>
    <col min="12" max="12" width="7.7109375" style="79" customWidth="1"/>
    <col min="13" max="13" width="9.140625" style="3" customWidth="1"/>
    <col min="14" max="15" width="9.140625" style="3"/>
    <col min="16" max="16" width="4.85546875" style="288" bestFit="1" customWidth="1"/>
    <col min="17" max="17" width="4.42578125" style="285" bestFit="1" customWidth="1"/>
    <col min="18" max="16384" width="9.140625" style="3"/>
  </cols>
  <sheetData>
    <row r="1" spans="1:26" ht="48.75" customHeight="1">
      <c r="A1" s="639" t="s">
        <v>138</v>
      </c>
      <c r="B1" s="639"/>
      <c r="C1" s="639"/>
      <c r="D1" s="639"/>
      <c r="E1" s="639"/>
      <c r="F1" s="639"/>
      <c r="G1" s="639"/>
      <c r="H1" s="639"/>
      <c r="I1" s="639"/>
      <c r="J1" s="639"/>
      <c r="K1" s="639"/>
      <c r="L1" s="639"/>
      <c r="M1" s="639"/>
      <c r="P1" s="306"/>
    </row>
    <row r="2" spans="1:26" ht="25.5" customHeight="1">
      <c r="A2" s="647" t="s">
        <v>832</v>
      </c>
      <c r="B2" s="647"/>
      <c r="C2" s="647"/>
      <c r="D2" s="647"/>
      <c r="E2" s="647"/>
      <c r="F2" s="647"/>
      <c r="G2" s="647"/>
      <c r="H2" s="647"/>
      <c r="I2" s="647"/>
      <c r="J2" s="647"/>
      <c r="K2" s="647"/>
      <c r="L2" s="647"/>
      <c r="M2" s="647"/>
      <c r="P2" s="306"/>
      <c r="Q2" s="312"/>
    </row>
    <row r="3" spans="1:26" s="4" customFormat="1" ht="27" customHeight="1">
      <c r="A3" s="633" t="s">
        <v>88</v>
      </c>
      <c r="B3" s="633"/>
      <c r="C3" s="633"/>
      <c r="D3" s="642" t="s">
        <v>141</v>
      </c>
      <c r="E3" s="642"/>
      <c r="F3" s="450"/>
      <c r="G3" s="451"/>
      <c r="H3" s="452"/>
      <c r="I3" s="450"/>
      <c r="J3" s="453"/>
      <c r="K3" s="453"/>
      <c r="L3" s="453"/>
      <c r="M3" s="453"/>
      <c r="P3" s="288"/>
      <c r="Q3" s="285"/>
    </row>
    <row r="4" spans="1:26" s="4" customFormat="1" ht="17.25" customHeight="1">
      <c r="A4" s="634" t="s">
        <v>89</v>
      </c>
      <c r="B4" s="634"/>
      <c r="C4" s="634"/>
      <c r="D4" s="635" t="s">
        <v>265</v>
      </c>
      <c r="E4" s="635"/>
      <c r="F4" s="648" t="s">
        <v>816</v>
      </c>
      <c r="G4" s="648"/>
      <c r="H4" s="648"/>
      <c r="I4" s="454" t="s">
        <v>87</v>
      </c>
      <c r="J4" s="615" t="s">
        <v>811</v>
      </c>
      <c r="K4" s="615"/>
      <c r="L4" s="615"/>
      <c r="M4" s="615"/>
      <c r="P4" s="288"/>
      <c r="Q4" s="285"/>
    </row>
    <row r="5" spans="1:26" ht="21" customHeight="1">
      <c r="A5" s="455"/>
      <c r="B5" s="455"/>
      <c r="C5" s="455"/>
      <c r="D5" s="456"/>
      <c r="E5" s="457"/>
      <c r="F5" s="458"/>
      <c r="G5" s="459"/>
      <c r="H5" s="459"/>
      <c r="I5" s="459"/>
      <c r="J5" s="459"/>
      <c r="K5" s="637">
        <v>41790.810545601853</v>
      </c>
      <c r="L5" s="637"/>
      <c r="M5" s="460"/>
    </row>
    <row r="6" spans="1:26" ht="15.75">
      <c r="A6" s="632" t="s">
        <v>6</v>
      </c>
      <c r="B6" s="632"/>
      <c r="C6" s="644" t="s">
        <v>72</v>
      </c>
      <c r="D6" s="644" t="s">
        <v>91</v>
      </c>
      <c r="E6" s="632" t="s">
        <v>7</v>
      </c>
      <c r="F6" s="632" t="s">
        <v>43</v>
      </c>
      <c r="G6" s="641" t="s">
        <v>34</v>
      </c>
      <c r="H6" s="641"/>
      <c r="I6" s="641"/>
      <c r="J6" s="641"/>
      <c r="K6" s="638" t="s">
        <v>8</v>
      </c>
      <c r="L6" s="638" t="s">
        <v>137</v>
      </c>
      <c r="M6" s="638" t="s">
        <v>523</v>
      </c>
    </row>
    <row r="7" spans="1:26" ht="24.75" customHeight="1">
      <c r="A7" s="632"/>
      <c r="B7" s="632"/>
      <c r="C7" s="644"/>
      <c r="D7" s="644"/>
      <c r="E7" s="632"/>
      <c r="F7" s="632"/>
      <c r="G7" s="461">
        <v>1</v>
      </c>
      <c r="H7" s="461">
        <v>2</v>
      </c>
      <c r="I7" s="461">
        <v>3</v>
      </c>
      <c r="J7" s="461">
        <v>4</v>
      </c>
      <c r="K7" s="638"/>
      <c r="L7" s="638"/>
      <c r="M7" s="638"/>
      <c r="Z7" s="420"/>
    </row>
    <row r="8" spans="1:26" s="73" customFormat="1" ht="44.25" customHeight="1">
      <c r="A8" s="82">
        <v>1</v>
      </c>
      <c r="B8" s="83" t="s">
        <v>200</v>
      </c>
      <c r="C8" s="84">
        <v>562</v>
      </c>
      <c r="D8" s="85">
        <v>36637</v>
      </c>
      <c r="E8" s="182" t="s">
        <v>800</v>
      </c>
      <c r="F8" s="182" t="s">
        <v>801</v>
      </c>
      <c r="G8" s="171">
        <v>416</v>
      </c>
      <c r="H8" s="171">
        <v>504</v>
      </c>
      <c r="I8" s="171">
        <v>503</v>
      </c>
      <c r="J8" s="210">
        <v>490</v>
      </c>
      <c r="K8" s="308">
        <v>504</v>
      </c>
      <c r="L8" s="307"/>
      <c r="M8" s="301"/>
      <c r="P8" s="288"/>
      <c r="Q8" s="285"/>
      <c r="Z8" s="421"/>
    </row>
    <row r="9" spans="1:26" s="73" customFormat="1" ht="44.25" customHeight="1">
      <c r="A9" s="82">
        <v>2</v>
      </c>
      <c r="B9" s="83" t="s">
        <v>191</v>
      </c>
      <c r="C9" s="84">
        <v>391</v>
      </c>
      <c r="D9" s="85" t="s">
        <v>581</v>
      </c>
      <c r="E9" s="182" t="s">
        <v>582</v>
      </c>
      <c r="F9" s="182" t="s">
        <v>576</v>
      </c>
      <c r="G9" s="171">
        <v>496</v>
      </c>
      <c r="H9" s="171">
        <v>487</v>
      </c>
      <c r="I9" s="171">
        <v>481</v>
      </c>
      <c r="J9" s="210">
        <v>484</v>
      </c>
      <c r="K9" s="308">
        <v>496</v>
      </c>
      <c r="L9" s="307">
        <v>57</v>
      </c>
      <c r="M9" s="301"/>
      <c r="P9" s="288"/>
      <c r="Q9" s="285"/>
      <c r="Z9" s="421"/>
    </row>
    <row r="10" spans="1:26" s="73" customFormat="1" ht="44.25" customHeight="1">
      <c r="A10" s="82">
        <v>3</v>
      </c>
      <c r="B10" s="83" t="s">
        <v>192</v>
      </c>
      <c r="C10" s="84">
        <v>452</v>
      </c>
      <c r="D10" s="85" t="s">
        <v>665</v>
      </c>
      <c r="E10" s="182" t="s">
        <v>666</v>
      </c>
      <c r="F10" s="182" t="s">
        <v>660</v>
      </c>
      <c r="G10" s="171">
        <v>478</v>
      </c>
      <c r="H10" s="171">
        <v>489</v>
      </c>
      <c r="I10" s="171">
        <v>489</v>
      </c>
      <c r="J10" s="210">
        <v>487</v>
      </c>
      <c r="K10" s="308">
        <v>489</v>
      </c>
      <c r="L10" s="307">
        <v>56</v>
      </c>
      <c r="M10" s="301"/>
      <c r="P10" s="288"/>
      <c r="Q10" s="285"/>
      <c r="Z10" s="421"/>
    </row>
    <row r="11" spans="1:26" s="73" customFormat="1" ht="44.25" customHeight="1">
      <c r="A11" s="82">
        <v>4</v>
      </c>
      <c r="B11" s="83" t="s">
        <v>196</v>
      </c>
      <c r="C11" s="84">
        <v>561</v>
      </c>
      <c r="D11" s="85">
        <v>36896</v>
      </c>
      <c r="E11" s="182" t="s">
        <v>798</v>
      </c>
      <c r="F11" s="182" t="s">
        <v>799</v>
      </c>
      <c r="G11" s="171" t="s">
        <v>835</v>
      </c>
      <c r="H11" s="171">
        <v>483</v>
      </c>
      <c r="I11" s="171" t="s">
        <v>835</v>
      </c>
      <c r="J11" s="210">
        <v>489</v>
      </c>
      <c r="K11" s="308">
        <v>489</v>
      </c>
      <c r="L11" s="307"/>
      <c r="M11" s="301"/>
      <c r="P11" s="288"/>
      <c r="Q11" s="285"/>
      <c r="Z11" s="421"/>
    </row>
    <row r="12" spans="1:26" s="73" customFormat="1" ht="44.25" customHeight="1">
      <c r="A12" s="82">
        <v>5</v>
      </c>
      <c r="B12" s="83" t="s">
        <v>197</v>
      </c>
      <c r="C12" s="84">
        <v>524</v>
      </c>
      <c r="D12" s="85">
        <v>36581</v>
      </c>
      <c r="E12" s="182" t="s">
        <v>731</v>
      </c>
      <c r="F12" s="182" t="s">
        <v>732</v>
      </c>
      <c r="G12" s="171">
        <v>485</v>
      </c>
      <c r="H12" s="171">
        <v>483</v>
      </c>
      <c r="I12" s="171">
        <v>485</v>
      </c>
      <c r="J12" s="210">
        <v>488</v>
      </c>
      <c r="K12" s="308">
        <v>488</v>
      </c>
      <c r="L12" s="307"/>
      <c r="M12" s="301"/>
      <c r="P12" s="288"/>
      <c r="Q12" s="285"/>
      <c r="Z12" s="421"/>
    </row>
    <row r="13" spans="1:26" s="73" customFormat="1" ht="44.25" customHeight="1">
      <c r="A13" s="82">
        <v>6</v>
      </c>
      <c r="B13" s="83" t="s">
        <v>199</v>
      </c>
      <c r="C13" s="84">
        <v>526</v>
      </c>
      <c r="D13" s="85">
        <v>36794</v>
      </c>
      <c r="E13" s="182" t="s">
        <v>733</v>
      </c>
      <c r="F13" s="182" t="s">
        <v>734</v>
      </c>
      <c r="G13" s="171" t="s">
        <v>835</v>
      </c>
      <c r="H13" s="171">
        <v>455</v>
      </c>
      <c r="I13" s="171" t="s">
        <v>835</v>
      </c>
      <c r="J13" s="210">
        <v>482</v>
      </c>
      <c r="K13" s="308">
        <v>482</v>
      </c>
      <c r="L13" s="307"/>
      <c r="M13" s="301"/>
      <c r="P13" s="288"/>
      <c r="Q13" s="285"/>
      <c r="Z13" s="421"/>
    </row>
    <row r="14" spans="1:26" s="73" customFormat="1" ht="44.25" customHeight="1">
      <c r="A14" s="82">
        <v>7</v>
      </c>
      <c r="B14" s="83" t="s">
        <v>195</v>
      </c>
      <c r="C14" s="84">
        <v>559</v>
      </c>
      <c r="D14" s="85">
        <v>36709</v>
      </c>
      <c r="E14" s="182" t="s">
        <v>796</v>
      </c>
      <c r="F14" s="182" t="s">
        <v>758</v>
      </c>
      <c r="G14" s="171">
        <v>479</v>
      </c>
      <c r="H14" s="171">
        <v>474</v>
      </c>
      <c r="I14" s="171">
        <v>477</v>
      </c>
      <c r="J14" s="210">
        <v>470</v>
      </c>
      <c r="K14" s="308">
        <v>479</v>
      </c>
      <c r="L14" s="307"/>
      <c r="M14" s="301"/>
      <c r="P14" s="288"/>
      <c r="Q14" s="285"/>
      <c r="Z14" s="421"/>
    </row>
    <row r="15" spans="1:26" s="73" customFormat="1" ht="44.25" customHeight="1">
      <c r="A15" s="82">
        <v>8</v>
      </c>
      <c r="B15" s="83" t="s">
        <v>182</v>
      </c>
      <c r="C15" s="84">
        <v>473</v>
      </c>
      <c r="D15" s="85">
        <v>37062</v>
      </c>
      <c r="E15" s="182" t="s">
        <v>692</v>
      </c>
      <c r="F15" s="182" t="s">
        <v>690</v>
      </c>
      <c r="G15" s="171">
        <v>468</v>
      </c>
      <c r="H15" s="171">
        <v>456</v>
      </c>
      <c r="I15" s="171">
        <v>460</v>
      </c>
      <c r="J15" s="210">
        <v>432</v>
      </c>
      <c r="K15" s="308">
        <v>468</v>
      </c>
      <c r="L15" s="307">
        <v>50</v>
      </c>
      <c r="M15" s="301"/>
      <c r="P15" s="288"/>
      <c r="Q15" s="285"/>
      <c r="Z15" s="421"/>
    </row>
    <row r="16" spans="1:26" s="73" customFormat="1" ht="44.25" customHeight="1">
      <c r="A16" s="82">
        <v>9</v>
      </c>
      <c r="B16" s="83" t="s">
        <v>186</v>
      </c>
      <c r="C16" s="84">
        <v>376</v>
      </c>
      <c r="D16" s="85">
        <v>36702</v>
      </c>
      <c r="E16" s="182" t="s">
        <v>558</v>
      </c>
      <c r="F16" s="182" t="s">
        <v>555</v>
      </c>
      <c r="G16" s="171">
        <v>465</v>
      </c>
      <c r="H16" s="171">
        <v>458</v>
      </c>
      <c r="I16" s="171">
        <v>464</v>
      </c>
      <c r="J16" s="210">
        <v>460</v>
      </c>
      <c r="K16" s="308">
        <v>465</v>
      </c>
      <c r="L16" s="307">
        <v>50</v>
      </c>
      <c r="M16" s="301"/>
      <c r="P16" s="288"/>
      <c r="Q16" s="285"/>
      <c r="Z16" s="421"/>
    </row>
    <row r="17" spans="1:26" s="73" customFormat="1" ht="44.25" customHeight="1">
      <c r="A17" s="82">
        <v>10</v>
      </c>
      <c r="B17" s="83" t="s">
        <v>198</v>
      </c>
      <c r="C17" s="84">
        <v>520</v>
      </c>
      <c r="D17" s="85">
        <v>36853</v>
      </c>
      <c r="E17" s="182" t="s">
        <v>725</v>
      </c>
      <c r="F17" s="182" t="s">
        <v>726</v>
      </c>
      <c r="G17" s="171">
        <v>465</v>
      </c>
      <c r="H17" s="171">
        <v>456</v>
      </c>
      <c r="I17" s="171">
        <v>453</v>
      </c>
      <c r="J17" s="210">
        <v>464</v>
      </c>
      <c r="K17" s="308">
        <v>465</v>
      </c>
      <c r="L17" s="307"/>
      <c r="M17" s="301"/>
      <c r="P17" s="288"/>
      <c r="Q17" s="285"/>
      <c r="Z17" s="421"/>
    </row>
    <row r="18" spans="1:26" s="73" customFormat="1" ht="44.25" customHeight="1">
      <c r="A18" s="82">
        <v>11</v>
      </c>
      <c r="B18" s="83" t="s">
        <v>194</v>
      </c>
      <c r="C18" s="84">
        <v>560</v>
      </c>
      <c r="D18" s="85">
        <v>36916</v>
      </c>
      <c r="E18" s="182" t="s">
        <v>797</v>
      </c>
      <c r="F18" s="182" t="s">
        <v>728</v>
      </c>
      <c r="G18" s="171" t="s">
        <v>835</v>
      </c>
      <c r="H18" s="171" t="s">
        <v>835</v>
      </c>
      <c r="I18" s="171">
        <v>465</v>
      </c>
      <c r="J18" s="210">
        <v>462</v>
      </c>
      <c r="K18" s="308">
        <v>465</v>
      </c>
      <c r="L18" s="307"/>
      <c r="M18" s="301"/>
      <c r="P18" s="288"/>
      <c r="Q18" s="285"/>
      <c r="Z18" s="421"/>
    </row>
    <row r="19" spans="1:26" s="73" customFormat="1" ht="44.25" customHeight="1">
      <c r="A19" s="82">
        <v>12</v>
      </c>
      <c r="B19" s="83" t="s">
        <v>185</v>
      </c>
      <c r="C19" s="84">
        <v>427</v>
      </c>
      <c r="D19" s="85">
        <v>37166</v>
      </c>
      <c r="E19" s="182" t="s">
        <v>639</v>
      </c>
      <c r="F19" s="182" t="s">
        <v>636</v>
      </c>
      <c r="G19" s="171">
        <v>450</v>
      </c>
      <c r="H19" s="171">
        <v>458</v>
      </c>
      <c r="I19" s="171">
        <v>462</v>
      </c>
      <c r="J19" s="210">
        <v>441</v>
      </c>
      <c r="K19" s="308">
        <v>462</v>
      </c>
      <c r="L19" s="307">
        <v>49</v>
      </c>
      <c r="M19" s="301"/>
      <c r="P19" s="288"/>
      <c r="Q19" s="285"/>
      <c r="Z19" s="421"/>
    </row>
    <row r="20" spans="1:26" s="73" customFormat="1" ht="44.25" customHeight="1">
      <c r="A20" s="82">
        <v>13</v>
      </c>
      <c r="B20" s="83" t="s">
        <v>193</v>
      </c>
      <c r="C20" s="84">
        <v>454</v>
      </c>
      <c r="D20" s="85">
        <v>36536</v>
      </c>
      <c r="E20" s="182" t="s">
        <v>675</v>
      </c>
      <c r="F20" s="182" t="s">
        <v>673</v>
      </c>
      <c r="G20" s="171">
        <v>457</v>
      </c>
      <c r="H20" s="171">
        <v>458</v>
      </c>
      <c r="I20" s="171">
        <v>462</v>
      </c>
      <c r="J20" s="210">
        <v>440</v>
      </c>
      <c r="K20" s="308">
        <v>462</v>
      </c>
      <c r="L20" s="307">
        <v>49</v>
      </c>
      <c r="M20" s="301"/>
      <c r="P20" s="288"/>
      <c r="Q20" s="285"/>
      <c r="Z20" s="421"/>
    </row>
    <row r="21" spans="1:26" s="73" customFormat="1" ht="44.25" customHeight="1">
      <c r="A21" s="82">
        <v>14</v>
      </c>
      <c r="B21" s="83" t="s">
        <v>187</v>
      </c>
      <c r="C21" s="84">
        <v>436</v>
      </c>
      <c r="D21" s="85">
        <v>37026</v>
      </c>
      <c r="E21" s="182" t="s">
        <v>648</v>
      </c>
      <c r="F21" s="182" t="s">
        <v>645</v>
      </c>
      <c r="G21" s="171">
        <v>451</v>
      </c>
      <c r="H21" s="171" t="s">
        <v>835</v>
      </c>
      <c r="I21" s="171">
        <v>455</v>
      </c>
      <c r="J21" s="210" t="s">
        <v>835</v>
      </c>
      <c r="K21" s="308">
        <v>455</v>
      </c>
      <c r="L21" s="307">
        <v>48</v>
      </c>
      <c r="M21" s="301"/>
      <c r="P21" s="288"/>
      <c r="Q21" s="285"/>
      <c r="Z21" s="421"/>
    </row>
    <row r="22" spans="1:26" s="73" customFormat="1" ht="44.25" customHeight="1">
      <c r="A22" s="82">
        <v>15</v>
      </c>
      <c r="B22" s="83" t="s">
        <v>190</v>
      </c>
      <c r="C22" s="84">
        <v>478</v>
      </c>
      <c r="D22" s="85">
        <v>2000</v>
      </c>
      <c r="E22" s="182" t="s">
        <v>697</v>
      </c>
      <c r="F22" s="182" t="s">
        <v>698</v>
      </c>
      <c r="G22" s="171">
        <v>443</v>
      </c>
      <c r="H22" s="171">
        <v>423</v>
      </c>
      <c r="I22" s="171" t="s">
        <v>835</v>
      </c>
      <c r="J22" s="210">
        <v>455</v>
      </c>
      <c r="K22" s="308">
        <v>455</v>
      </c>
      <c r="L22" s="307">
        <v>48</v>
      </c>
      <c r="M22" s="301"/>
      <c r="P22" s="288"/>
      <c r="Q22" s="285"/>
      <c r="Z22" s="421"/>
    </row>
    <row r="23" spans="1:26" s="73" customFormat="1" ht="44.25" customHeight="1">
      <c r="A23" s="82">
        <v>16</v>
      </c>
      <c r="B23" s="83" t="s">
        <v>189</v>
      </c>
      <c r="C23" s="84">
        <v>420</v>
      </c>
      <c r="D23" s="85">
        <v>36892</v>
      </c>
      <c r="E23" s="182" t="s">
        <v>630</v>
      </c>
      <c r="F23" s="182" t="s">
        <v>626</v>
      </c>
      <c r="G23" s="171" t="s">
        <v>835</v>
      </c>
      <c r="H23" s="171">
        <v>447</v>
      </c>
      <c r="I23" s="171">
        <v>446</v>
      </c>
      <c r="J23" s="210" t="s">
        <v>835</v>
      </c>
      <c r="K23" s="308">
        <v>447</v>
      </c>
      <c r="L23" s="307">
        <v>46</v>
      </c>
      <c r="M23" s="301"/>
      <c r="P23" s="288"/>
      <c r="Q23" s="285"/>
      <c r="Z23" s="421"/>
    </row>
    <row r="24" spans="1:26" s="73" customFormat="1" ht="44.25" customHeight="1">
      <c r="A24" s="82">
        <v>17</v>
      </c>
      <c r="B24" s="83" t="s">
        <v>188</v>
      </c>
      <c r="C24" s="84">
        <v>383</v>
      </c>
      <c r="D24" s="85" t="s">
        <v>568</v>
      </c>
      <c r="E24" s="182" t="s">
        <v>569</v>
      </c>
      <c r="F24" s="182" t="s">
        <v>563</v>
      </c>
      <c r="G24" s="171">
        <v>435</v>
      </c>
      <c r="H24" s="171">
        <v>425</v>
      </c>
      <c r="I24" s="171">
        <v>436</v>
      </c>
      <c r="J24" s="210">
        <v>439</v>
      </c>
      <c r="K24" s="308">
        <v>439</v>
      </c>
      <c r="L24" s="307">
        <v>44</v>
      </c>
      <c r="M24" s="301"/>
      <c r="P24" s="288"/>
      <c r="Q24" s="285"/>
      <c r="Z24" s="421"/>
    </row>
    <row r="25" spans="1:26" s="73" customFormat="1" ht="44.25" customHeight="1">
      <c r="A25" s="82">
        <v>18</v>
      </c>
      <c r="B25" s="83" t="s">
        <v>180</v>
      </c>
      <c r="C25" s="84">
        <v>487</v>
      </c>
      <c r="D25" s="85">
        <v>36557</v>
      </c>
      <c r="E25" s="182" t="s">
        <v>705</v>
      </c>
      <c r="F25" s="182" t="s">
        <v>706</v>
      </c>
      <c r="G25" s="171">
        <v>433</v>
      </c>
      <c r="H25" s="171">
        <v>439</v>
      </c>
      <c r="I25" s="171">
        <v>404</v>
      </c>
      <c r="J25" s="210">
        <v>414</v>
      </c>
      <c r="K25" s="308">
        <v>439</v>
      </c>
      <c r="L25" s="307">
        <v>44</v>
      </c>
      <c r="M25" s="301"/>
      <c r="P25" s="288"/>
      <c r="Q25" s="285"/>
      <c r="Z25" s="421"/>
    </row>
    <row r="26" spans="1:26" s="73" customFormat="1" ht="44.25" customHeight="1">
      <c r="A26" s="82">
        <v>19</v>
      </c>
      <c r="B26" s="83" t="s">
        <v>178</v>
      </c>
      <c r="C26" s="84">
        <v>413</v>
      </c>
      <c r="D26" s="85" t="s">
        <v>613</v>
      </c>
      <c r="E26" s="182" t="s">
        <v>614</v>
      </c>
      <c r="F26" s="182" t="s">
        <v>606</v>
      </c>
      <c r="G26" s="171">
        <v>437</v>
      </c>
      <c r="H26" s="171">
        <v>407</v>
      </c>
      <c r="I26" s="171" t="s">
        <v>835</v>
      </c>
      <c r="J26" s="210">
        <v>420</v>
      </c>
      <c r="K26" s="308">
        <v>437</v>
      </c>
      <c r="L26" s="307">
        <v>44</v>
      </c>
      <c r="M26" s="301"/>
      <c r="P26" s="288"/>
      <c r="Q26" s="285"/>
      <c r="Z26" s="421"/>
    </row>
    <row r="27" spans="1:26" s="73" customFormat="1" ht="44.25" customHeight="1">
      <c r="A27" s="82">
        <v>20</v>
      </c>
      <c r="B27" s="83" t="s">
        <v>181</v>
      </c>
      <c r="C27" s="84">
        <v>399</v>
      </c>
      <c r="D27" s="85">
        <v>36896</v>
      </c>
      <c r="E27" s="182" t="s">
        <v>592</v>
      </c>
      <c r="F27" s="182" t="s">
        <v>589</v>
      </c>
      <c r="G27" s="171">
        <v>409</v>
      </c>
      <c r="H27" s="171" t="s">
        <v>835</v>
      </c>
      <c r="I27" s="171">
        <v>386</v>
      </c>
      <c r="J27" s="210">
        <v>42</v>
      </c>
      <c r="K27" s="308">
        <v>409</v>
      </c>
      <c r="L27" s="307">
        <v>38</v>
      </c>
      <c r="M27" s="301"/>
      <c r="P27" s="288"/>
      <c r="Q27" s="285"/>
      <c r="Z27" s="421"/>
    </row>
    <row r="28" spans="1:26" s="73" customFormat="1" ht="44.25" customHeight="1">
      <c r="A28" s="82">
        <v>21</v>
      </c>
      <c r="B28" s="83" t="s">
        <v>183</v>
      </c>
      <c r="C28" s="84">
        <v>443</v>
      </c>
      <c r="D28" s="85">
        <v>36759</v>
      </c>
      <c r="E28" s="182" t="s">
        <v>654</v>
      </c>
      <c r="F28" s="182" t="s">
        <v>652</v>
      </c>
      <c r="G28" s="171" t="s">
        <v>835</v>
      </c>
      <c r="H28" s="171">
        <v>401</v>
      </c>
      <c r="I28" s="171" t="s">
        <v>552</v>
      </c>
      <c r="J28" s="210" t="s">
        <v>835</v>
      </c>
      <c r="K28" s="308">
        <v>401</v>
      </c>
      <c r="L28" s="307">
        <v>36</v>
      </c>
      <c r="M28" s="301"/>
      <c r="P28" s="288"/>
      <c r="Q28" s="285"/>
      <c r="Z28" s="421"/>
    </row>
    <row r="29" spans="1:26" s="73" customFormat="1" ht="44.25" customHeight="1">
      <c r="A29" s="82">
        <v>22</v>
      </c>
      <c r="B29" s="83" t="s">
        <v>184</v>
      </c>
      <c r="C29" s="84">
        <v>461</v>
      </c>
      <c r="D29" s="85">
        <v>36933</v>
      </c>
      <c r="E29" s="182" t="s">
        <v>683</v>
      </c>
      <c r="F29" s="182" t="s">
        <v>682</v>
      </c>
      <c r="G29" s="171">
        <v>389</v>
      </c>
      <c r="H29" s="171" t="s">
        <v>835</v>
      </c>
      <c r="I29" s="171">
        <v>364</v>
      </c>
      <c r="J29" s="210" t="s">
        <v>835</v>
      </c>
      <c r="K29" s="308">
        <v>389</v>
      </c>
      <c r="L29" s="307">
        <v>34</v>
      </c>
      <c r="M29" s="301"/>
      <c r="P29" s="288"/>
      <c r="Q29" s="285"/>
      <c r="Z29" s="421"/>
    </row>
    <row r="30" spans="1:26" s="73" customFormat="1" ht="44.25" customHeight="1">
      <c r="A30" s="82">
        <v>23</v>
      </c>
      <c r="B30" s="83" t="s">
        <v>179</v>
      </c>
      <c r="C30" s="84">
        <v>402</v>
      </c>
      <c r="D30" s="85">
        <v>36595</v>
      </c>
      <c r="E30" s="182" t="s">
        <v>601</v>
      </c>
      <c r="F30" s="182" t="s">
        <v>597</v>
      </c>
      <c r="G30" s="171" t="s">
        <v>835</v>
      </c>
      <c r="H30" s="171">
        <v>362</v>
      </c>
      <c r="I30" s="171">
        <v>367</v>
      </c>
      <c r="J30" s="210">
        <v>370</v>
      </c>
      <c r="K30" s="308">
        <v>370</v>
      </c>
      <c r="L30" s="307">
        <v>30</v>
      </c>
      <c r="M30" s="301"/>
      <c r="P30" s="288"/>
      <c r="Q30" s="285"/>
      <c r="Z30" s="421"/>
    </row>
    <row r="31" spans="1:26" s="73" customFormat="1" ht="29.25" hidden="1" customHeight="1">
      <c r="A31" s="82"/>
      <c r="B31" s="83" t="s">
        <v>201</v>
      </c>
      <c r="C31" s="84" t="s">
        <v>837</v>
      </c>
      <c r="D31" s="85" t="s">
        <v>837</v>
      </c>
      <c r="E31" s="182" t="s">
        <v>837</v>
      </c>
      <c r="F31" s="182" t="s">
        <v>837</v>
      </c>
      <c r="G31" s="171"/>
      <c r="H31" s="171"/>
      <c r="I31" s="171"/>
      <c r="J31" s="210"/>
      <c r="K31" s="308" t="s">
        <v>837</v>
      </c>
      <c r="L31" s="307" t="s">
        <v>838</v>
      </c>
      <c r="M31" s="301"/>
      <c r="P31" s="288"/>
      <c r="Q31" s="285"/>
      <c r="Z31" s="421"/>
    </row>
    <row r="32" spans="1:26" s="73" customFormat="1" ht="29.25" hidden="1" customHeight="1">
      <c r="A32" s="82"/>
      <c r="B32" s="83" t="s">
        <v>202</v>
      </c>
      <c r="C32" s="84" t="s">
        <v>837</v>
      </c>
      <c r="D32" s="85" t="s">
        <v>837</v>
      </c>
      <c r="E32" s="182" t="s">
        <v>837</v>
      </c>
      <c r="F32" s="182" t="s">
        <v>837</v>
      </c>
      <c r="G32" s="171"/>
      <c r="H32" s="171"/>
      <c r="I32" s="171"/>
      <c r="J32" s="210"/>
      <c r="K32" s="308" t="s">
        <v>837</v>
      </c>
      <c r="L32" s="307" t="s">
        <v>838</v>
      </c>
      <c r="M32" s="301"/>
      <c r="P32" s="288"/>
      <c r="Q32" s="285"/>
      <c r="Z32" s="421"/>
    </row>
    <row r="33" spans="1:26" s="73" customFormat="1" ht="29.25" hidden="1" customHeight="1">
      <c r="A33" s="82"/>
      <c r="B33" s="83" t="s">
        <v>203</v>
      </c>
      <c r="C33" s="84" t="s">
        <v>837</v>
      </c>
      <c r="D33" s="85" t="s">
        <v>837</v>
      </c>
      <c r="E33" s="182" t="s">
        <v>837</v>
      </c>
      <c r="F33" s="182" t="s">
        <v>837</v>
      </c>
      <c r="G33" s="171"/>
      <c r="H33" s="171"/>
      <c r="I33" s="171"/>
      <c r="J33" s="210"/>
      <c r="K33" s="308" t="s">
        <v>837</v>
      </c>
      <c r="L33" s="307" t="s">
        <v>838</v>
      </c>
      <c r="M33" s="301"/>
      <c r="P33" s="288"/>
      <c r="Q33" s="285"/>
      <c r="Z33" s="421"/>
    </row>
    <row r="34" spans="1:26" s="73" customFormat="1" ht="29.25" hidden="1" customHeight="1">
      <c r="A34" s="82"/>
      <c r="B34" s="83" t="s">
        <v>204</v>
      </c>
      <c r="C34" s="84" t="s">
        <v>837</v>
      </c>
      <c r="D34" s="85" t="s">
        <v>837</v>
      </c>
      <c r="E34" s="182" t="s">
        <v>837</v>
      </c>
      <c r="F34" s="182" t="s">
        <v>837</v>
      </c>
      <c r="G34" s="171"/>
      <c r="H34" s="171"/>
      <c r="I34" s="171"/>
      <c r="J34" s="210"/>
      <c r="K34" s="308" t="s">
        <v>837</v>
      </c>
      <c r="L34" s="307" t="s">
        <v>838</v>
      </c>
      <c r="M34" s="301"/>
      <c r="P34" s="288"/>
      <c r="Q34" s="285"/>
      <c r="Z34" s="421"/>
    </row>
    <row r="35" spans="1:26" s="73" customFormat="1" ht="29.25" hidden="1" customHeight="1">
      <c r="A35" s="82"/>
      <c r="B35" s="83" t="s">
        <v>205</v>
      </c>
      <c r="C35" s="84" t="s">
        <v>837</v>
      </c>
      <c r="D35" s="85" t="s">
        <v>837</v>
      </c>
      <c r="E35" s="182" t="s">
        <v>837</v>
      </c>
      <c r="F35" s="182" t="s">
        <v>837</v>
      </c>
      <c r="G35" s="171"/>
      <c r="H35" s="171"/>
      <c r="I35" s="171"/>
      <c r="J35" s="210"/>
      <c r="K35" s="308" t="s">
        <v>837</v>
      </c>
      <c r="L35" s="307" t="s">
        <v>838</v>
      </c>
      <c r="M35" s="301"/>
      <c r="P35" s="288"/>
      <c r="Q35" s="285"/>
      <c r="Z35" s="421"/>
    </row>
    <row r="36" spans="1:26" s="73" customFormat="1" ht="29.25" hidden="1" customHeight="1">
      <c r="A36" s="82"/>
      <c r="B36" s="83" t="s">
        <v>206</v>
      </c>
      <c r="C36" s="84" t="s">
        <v>837</v>
      </c>
      <c r="D36" s="85" t="s">
        <v>837</v>
      </c>
      <c r="E36" s="182" t="s">
        <v>837</v>
      </c>
      <c r="F36" s="182" t="s">
        <v>837</v>
      </c>
      <c r="G36" s="171"/>
      <c r="H36" s="171"/>
      <c r="I36" s="171"/>
      <c r="J36" s="210"/>
      <c r="K36" s="308" t="s">
        <v>837</v>
      </c>
      <c r="L36" s="307" t="s">
        <v>838</v>
      </c>
      <c r="M36" s="301"/>
      <c r="P36" s="288"/>
      <c r="Q36" s="285"/>
      <c r="Z36" s="421"/>
    </row>
    <row r="37" spans="1:26" s="73" customFormat="1" ht="29.25" hidden="1" customHeight="1">
      <c r="A37" s="82"/>
      <c r="B37" s="83" t="s">
        <v>207</v>
      </c>
      <c r="C37" s="84" t="s">
        <v>837</v>
      </c>
      <c r="D37" s="85" t="s">
        <v>837</v>
      </c>
      <c r="E37" s="182" t="s">
        <v>837</v>
      </c>
      <c r="F37" s="182" t="s">
        <v>837</v>
      </c>
      <c r="G37" s="171"/>
      <c r="H37" s="171"/>
      <c r="I37" s="171"/>
      <c r="J37" s="210"/>
      <c r="K37" s="308" t="s">
        <v>837</v>
      </c>
      <c r="L37" s="307" t="s">
        <v>838</v>
      </c>
      <c r="M37" s="301"/>
      <c r="P37" s="288"/>
      <c r="Q37" s="285"/>
      <c r="Z37" s="421"/>
    </row>
    <row r="38" spans="1:26" s="73" customFormat="1" ht="29.25" hidden="1" customHeight="1">
      <c r="A38" s="82"/>
      <c r="B38" s="83" t="s">
        <v>208</v>
      </c>
      <c r="C38" s="84" t="s">
        <v>837</v>
      </c>
      <c r="D38" s="85" t="s">
        <v>837</v>
      </c>
      <c r="E38" s="182" t="s">
        <v>837</v>
      </c>
      <c r="F38" s="182" t="s">
        <v>837</v>
      </c>
      <c r="G38" s="171"/>
      <c r="H38" s="171"/>
      <c r="I38" s="171"/>
      <c r="J38" s="210"/>
      <c r="K38" s="308" t="s">
        <v>837</v>
      </c>
      <c r="L38" s="307" t="s">
        <v>838</v>
      </c>
      <c r="M38" s="301"/>
      <c r="P38" s="288"/>
      <c r="Q38" s="285"/>
      <c r="Z38" s="421"/>
    </row>
    <row r="39" spans="1:26" s="73" customFormat="1" ht="29.25" hidden="1" customHeight="1">
      <c r="A39" s="82"/>
      <c r="B39" s="83" t="s">
        <v>209</v>
      </c>
      <c r="C39" s="84" t="s">
        <v>837</v>
      </c>
      <c r="D39" s="85" t="s">
        <v>837</v>
      </c>
      <c r="E39" s="182" t="s">
        <v>837</v>
      </c>
      <c r="F39" s="182" t="s">
        <v>837</v>
      </c>
      <c r="G39" s="171"/>
      <c r="H39" s="171"/>
      <c r="I39" s="171"/>
      <c r="J39" s="210"/>
      <c r="K39" s="308" t="s">
        <v>837</v>
      </c>
      <c r="L39" s="307" t="s">
        <v>838</v>
      </c>
      <c r="M39" s="301"/>
      <c r="P39" s="288"/>
      <c r="Q39" s="285"/>
      <c r="Z39" s="421"/>
    </row>
    <row r="40" spans="1:26" s="73" customFormat="1" ht="29.25" hidden="1" customHeight="1">
      <c r="A40" s="82"/>
      <c r="B40" s="83" t="s">
        <v>210</v>
      </c>
      <c r="C40" s="84" t="s">
        <v>837</v>
      </c>
      <c r="D40" s="85" t="s">
        <v>837</v>
      </c>
      <c r="E40" s="182" t="s">
        <v>837</v>
      </c>
      <c r="F40" s="182" t="s">
        <v>837</v>
      </c>
      <c r="G40" s="171"/>
      <c r="H40" s="171"/>
      <c r="I40" s="171"/>
      <c r="J40" s="210"/>
      <c r="K40" s="308" t="s">
        <v>837</v>
      </c>
      <c r="L40" s="307" t="s">
        <v>838</v>
      </c>
      <c r="M40" s="301"/>
      <c r="P40" s="288"/>
      <c r="Q40" s="285"/>
      <c r="Z40" s="421"/>
    </row>
    <row r="41" spans="1:26" s="76" customFormat="1" ht="9" customHeight="1">
      <c r="A41" s="74"/>
      <c r="B41" s="74"/>
      <c r="C41" s="74"/>
      <c r="D41" s="75"/>
      <c r="E41" s="74"/>
      <c r="K41" s="77"/>
      <c r="L41" s="74"/>
      <c r="P41" s="288"/>
      <c r="Q41" s="285"/>
    </row>
    <row r="42" spans="1:26" s="76" customFormat="1" ht="25.5" customHeight="1">
      <c r="A42" s="630" t="s">
        <v>4</v>
      </c>
      <c r="B42" s="630"/>
      <c r="C42" s="630"/>
      <c r="D42" s="630"/>
      <c r="E42" s="78" t="s">
        <v>0</v>
      </c>
      <c r="F42" s="78" t="s">
        <v>1</v>
      </c>
      <c r="G42" s="631" t="s">
        <v>2</v>
      </c>
      <c r="H42" s="631"/>
      <c r="I42" s="631"/>
      <c r="J42" s="631"/>
      <c r="K42" s="631" t="s">
        <v>3</v>
      </c>
      <c r="L42" s="631"/>
      <c r="P42" s="288"/>
      <c r="Q42" s="285"/>
    </row>
    <row r="46" spans="1:26">
      <c r="P46" s="289"/>
      <c r="Q46" s="78"/>
    </row>
    <row r="47" spans="1:26">
      <c r="P47" s="289"/>
      <c r="Q47" s="78"/>
    </row>
    <row r="48" spans="1:26">
      <c r="P48" s="289"/>
      <c r="Q48" s="78"/>
    </row>
    <row r="49" spans="16:17">
      <c r="P49" s="289"/>
      <c r="Q49" s="78"/>
    </row>
    <row r="50" spans="16:17">
      <c r="P50" s="289"/>
      <c r="Q50" s="78"/>
    </row>
    <row r="51" spans="16:17">
      <c r="P51" s="289"/>
      <c r="Q51" s="78"/>
    </row>
    <row r="52" spans="16:17">
      <c r="P52" s="289"/>
      <c r="Q52" s="78"/>
    </row>
    <row r="53" spans="16:17">
      <c r="P53" s="289"/>
      <c r="Q53" s="78"/>
    </row>
    <row r="54" spans="16:17">
      <c r="P54" s="289"/>
      <c r="Q54" s="78"/>
    </row>
    <row r="55" spans="16:17">
      <c r="P55" s="289"/>
      <c r="Q55" s="78"/>
    </row>
    <row r="56" spans="16:17">
      <c r="P56" s="289"/>
      <c r="Q56" s="78"/>
    </row>
    <row r="57" spans="16:17">
      <c r="P57" s="289"/>
      <c r="Q57" s="78"/>
    </row>
    <row r="58" spans="16:17">
      <c r="P58" s="289"/>
      <c r="Q58" s="78"/>
    </row>
    <row r="59" spans="16:17">
      <c r="P59" s="289"/>
      <c r="Q59" s="78"/>
    </row>
    <row r="60" spans="16:17">
      <c r="P60" s="289"/>
      <c r="Q60" s="78"/>
    </row>
    <row r="61" spans="16:17">
      <c r="P61" s="289"/>
      <c r="Q61" s="78"/>
    </row>
    <row r="62" spans="16:17">
      <c r="P62" s="289"/>
      <c r="Q62" s="78"/>
    </row>
    <row r="63" spans="16:17">
      <c r="P63" s="289"/>
      <c r="Q63" s="78"/>
    </row>
    <row r="64" spans="16:17">
      <c r="P64" s="289"/>
      <c r="Q64" s="78"/>
    </row>
    <row r="65" spans="16:17">
      <c r="P65" s="289"/>
      <c r="Q65" s="78"/>
    </row>
    <row r="66" spans="16:17">
      <c r="P66" s="289"/>
      <c r="Q66" s="78"/>
    </row>
    <row r="67" spans="16:17">
      <c r="P67" s="289"/>
      <c r="Q67" s="78"/>
    </row>
    <row r="68" spans="16:17">
      <c r="P68" s="289"/>
      <c r="Q68" s="78"/>
    </row>
    <row r="69" spans="16:17">
      <c r="P69" s="289"/>
      <c r="Q69" s="78"/>
    </row>
    <row r="70" spans="16:17">
      <c r="P70" s="289"/>
      <c r="Q70" s="78"/>
    </row>
    <row r="71" spans="16:17">
      <c r="P71" s="289"/>
      <c r="Q71" s="78"/>
    </row>
    <row r="72" spans="16:17">
      <c r="P72" s="289"/>
      <c r="Q72" s="78"/>
    </row>
    <row r="73" spans="16:17">
      <c r="P73" s="289"/>
      <c r="Q73" s="78"/>
    </row>
    <row r="74" spans="16:17">
      <c r="P74" s="289"/>
      <c r="Q74" s="78"/>
    </row>
    <row r="75" spans="16:17">
      <c r="P75" s="289"/>
      <c r="Q75" s="78"/>
    </row>
    <row r="76" spans="16:17">
      <c r="P76" s="289"/>
      <c r="Q76" s="78"/>
    </row>
    <row r="77" spans="16:17">
      <c r="P77" s="289"/>
      <c r="Q77" s="78"/>
    </row>
    <row r="78" spans="16:17">
      <c r="P78" s="289"/>
      <c r="Q78" s="78"/>
    </row>
    <row r="79" spans="16:17">
      <c r="P79" s="289"/>
      <c r="Q79" s="78"/>
    </row>
    <row r="80" spans="16:17">
      <c r="P80" s="289"/>
      <c r="Q80" s="78"/>
    </row>
    <row r="81" spans="16:17">
      <c r="P81" s="289"/>
      <c r="Q81" s="78"/>
    </row>
    <row r="82" spans="16:17">
      <c r="P82" s="289"/>
      <c r="Q82" s="78"/>
    </row>
    <row r="83" spans="16:17">
      <c r="P83" s="289"/>
      <c r="Q83" s="78"/>
    </row>
    <row r="84" spans="16:17">
      <c r="P84" s="289"/>
      <c r="Q84" s="78"/>
    </row>
    <row r="85" spans="16:17">
      <c r="P85" s="289"/>
      <c r="Q85" s="78"/>
    </row>
    <row r="86" spans="16:17">
      <c r="P86" s="289"/>
      <c r="Q86" s="78"/>
    </row>
    <row r="87" spans="16:17">
      <c r="P87" s="289"/>
      <c r="Q87" s="78"/>
    </row>
    <row r="65505" spans="1:9" ht="63.75">
      <c r="A65505" s="79" t="s">
        <v>547</v>
      </c>
      <c r="B65505" s="79" t="s">
        <v>547</v>
      </c>
      <c r="C65505" s="79" t="s">
        <v>547</v>
      </c>
      <c r="D65505" s="79" t="s">
        <v>547</v>
      </c>
      <c r="E65505" s="79" t="s">
        <v>547</v>
      </c>
      <c r="F65505" s="79" t="s">
        <v>547</v>
      </c>
      <c r="G65505" s="79" t="s">
        <v>547</v>
      </c>
      <c r="H65505" s="79" t="s">
        <v>547</v>
      </c>
      <c r="I65505" s="79" t="s">
        <v>547</v>
      </c>
    </row>
    <row r="65506" spans="1:9" ht="63.75">
      <c r="A65506" s="79" t="s">
        <v>547</v>
      </c>
      <c r="B65506" s="79" t="s">
        <v>547</v>
      </c>
      <c r="C65506" s="79" t="s">
        <v>547</v>
      </c>
      <c r="D65506" s="79" t="s">
        <v>547</v>
      </c>
      <c r="E65506" s="79" t="s">
        <v>547</v>
      </c>
      <c r="F65506" s="79" t="s">
        <v>547</v>
      </c>
      <c r="G65506" s="79" t="s">
        <v>547</v>
      </c>
      <c r="H65506" s="79" t="s">
        <v>547</v>
      </c>
      <c r="I65506" s="79" t="s">
        <v>547</v>
      </c>
    </row>
    <row r="65507" spans="1:9" ht="63.75">
      <c r="A65507" s="79" t="s">
        <v>547</v>
      </c>
      <c r="B65507" s="79" t="s">
        <v>547</v>
      </c>
      <c r="C65507" s="79" t="s">
        <v>547</v>
      </c>
      <c r="D65507" s="79" t="s">
        <v>547</v>
      </c>
      <c r="E65507" s="79" t="s">
        <v>547</v>
      </c>
      <c r="F65507" s="79" t="s">
        <v>547</v>
      </c>
      <c r="G65507" s="79" t="s">
        <v>547</v>
      </c>
      <c r="H65507" s="79" t="s">
        <v>547</v>
      </c>
      <c r="I65507" s="79" t="s">
        <v>547</v>
      </c>
    </row>
    <row r="65508" spans="1:9" ht="63.75">
      <c r="A65508" s="79" t="s">
        <v>547</v>
      </c>
      <c r="B65508" s="79" t="s">
        <v>547</v>
      </c>
      <c r="C65508" s="79" t="s">
        <v>547</v>
      </c>
      <c r="D65508" s="79" t="s">
        <v>547</v>
      </c>
      <c r="E65508" s="79" t="s">
        <v>547</v>
      </c>
      <c r="F65508" s="79" t="s">
        <v>547</v>
      </c>
      <c r="G65508" s="79" t="s">
        <v>547</v>
      </c>
      <c r="H65508" s="79" t="s">
        <v>547</v>
      </c>
      <c r="I65508" s="79" t="s">
        <v>547</v>
      </c>
    </row>
    <row r="65509" spans="1:9" ht="63.75">
      <c r="A65509" s="79" t="s">
        <v>547</v>
      </c>
      <c r="B65509" s="79" t="s">
        <v>547</v>
      </c>
      <c r="C65509" s="79" t="s">
        <v>547</v>
      </c>
      <c r="D65509" s="79" t="s">
        <v>547</v>
      </c>
      <c r="E65509" s="79" t="s">
        <v>547</v>
      </c>
      <c r="F65509" s="79" t="s">
        <v>547</v>
      </c>
      <c r="G65509" s="79" t="s">
        <v>547</v>
      </c>
      <c r="H65509" s="79" t="s">
        <v>547</v>
      </c>
      <c r="I65509" s="79" t="s">
        <v>547</v>
      </c>
    </row>
    <row r="65510" spans="1:9" ht="63.75">
      <c r="A65510" s="79" t="s">
        <v>547</v>
      </c>
      <c r="B65510" s="79" t="s">
        <v>547</v>
      </c>
      <c r="C65510" s="79" t="s">
        <v>547</v>
      </c>
      <c r="D65510" s="79" t="s">
        <v>547</v>
      </c>
      <c r="E65510" s="79" t="s">
        <v>547</v>
      </c>
      <c r="F65510" s="79" t="s">
        <v>547</v>
      </c>
      <c r="G65510" s="79" t="s">
        <v>547</v>
      </c>
      <c r="H65510" s="79" t="s">
        <v>547</v>
      </c>
      <c r="I65510" s="79" t="s">
        <v>547</v>
      </c>
    </row>
    <row r="65511" spans="1:9" ht="63.75">
      <c r="A65511" s="79" t="s">
        <v>547</v>
      </c>
      <c r="B65511" s="79" t="s">
        <v>547</v>
      </c>
      <c r="C65511" s="79" t="s">
        <v>547</v>
      </c>
      <c r="D65511" s="79" t="s">
        <v>547</v>
      </c>
      <c r="E65511" s="79" t="s">
        <v>547</v>
      </c>
      <c r="F65511" s="79" t="s">
        <v>547</v>
      </c>
      <c r="G65511" s="79" t="s">
        <v>547</v>
      </c>
      <c r="H65511" s="79" t="s">
        <v>547</v>
      </c>
      <c r="I65511" s="79" t="s">
        <v>547</v>
      </c>
    </row>
    <row r="65512" spans="1:9" ht="63.75">
      <c r="A65512" s="79" t="s">
        <v>547</v>
      </c>
      <c r="B65512" s="79" t="s">
        <v>547</v>
      </c>
      <c r="C65512" s="79" t="s">
        <v>547</v>
      </c>
      <c r="D65512" s="79" t="s">
        <v>547</v>
      </c>
      <c r="E65512" s="79" t="s">
        <v>547</v>
      </c>
      <c r="F65512" s="79" t="s">
        <v>547</v>
      </c>
      <c r="G65512" s="79" t="s">
        <v>547</v>
      </c>
      <c r="H65512" s="79" t="s">
        <v>547</v>
      </c>
      <c r="I65512" s="79" t="s">
        <v>547</v>
      </c>
    </row>
    <row r="65513" spans="1:9" ht="63.75">
      <c r="A65513" s="79" t="s">
        <v>547</v>
      </c>
      <c r="B65513" s="79" t="s">
        <v>547</v>
      </c>
      <c r="C65513" s="79" t="s">
        <v>547</v>
      </c>
      <c r="D65513" s="79" t="s">
        <v>547</v>
      </c>
      <c r="E65513" s="79" t="s">
        <v>547</v>
      </c>
      <c r="F65513" s="79" t="s">
        <v>547</v>
      </c>
      <c r="G65513" s="79" t="s">
        <v>547</v>
      </c>
      <c r="H65513" s="79" t="s">
        <v>547</v>
      </c>
      <c r="I65513" s="79" t="s">
        <v>547</v>
      </c>
    </row>
    <row r="65514" spans="1:9" ht="63.75">
      <c r="A65514" s="79" t="s">
        <v>547</v>
      </c>
      <c r="B65514" s="79" t="s">
        <v>547</v>
      </c>
      <c r="C65514" s="79" t="s">
        <v>547</v>
      </c>
      <c r="D65514" s="79" t="s">
        <v>547</v>
      </c>
      <c r="E65514" s="79" t="s">
        <v>547</v>
      </c>
      <c r="F65514" s="79" t="s">
        <v>547</v>
      </c>
      <c r="G65514" s="79" t="s">
        <v>547</v>
      </c>
      <c r="H65514" s="79" t="s">
        <v>547</v>
      </c>
      <c r="I65514" s="79" t="s">
        <v>547</v>
      </c>
    </row>
    <row r="65515" spans="1:9" ht="63.75">
      <c r="A65515" s="79" t="s">
        <v>547</v>
      </c>
      <c r="B65515" s="79" t="s">
        <v>547</v>
      </c>
      <c r="C65515" s="79" t="s">
        <v>547</v>
      </c>
      <c r="D65515" s="79" t="s">
        <v>547</v>
      </c>
      <c r="E65515" s="79" t="s">
        <v>547</v>
      </c>
      <c r="F65515" s="79" t="s">
        <v>547</v>
      </c>
      <c r="G65515" s="79" t="s">
        <v>547</v>
      </c>
      <c r="H65515" s="79" t="s">
        <v>547</v>
      </c>
      <c r="I65515" s="79" t="s">
        <v>547</v>
      </c>
    </row>
    <row r="65516" spans="1:9" ht="63.75">
      <c r="A65516" s="79" t="s">
        <v>547</v>
      </c>
      <c r="B65516" s="79" t="s">
        <v>547</v>
      </c>
      <c r="C65516" s="79" t="s">
        <v>547</v>
      </c>
      <c r="D65516" s="79" t="s">
        <v>547</v>
      </c>
      <c r="E65516" s="79" t="s">
        <v>547</v>
      </c>
      <c r="F65516" s="79" t="s">
        <v>547</v>
      </c>
      <c r="G65516" s="79" t="s">
        <v>547</v>
      </c>
      <c r="H65516" s="79" t="s">
        <v>547</v>
      </c>
      <c r="I65516" s="79" t="s">
        <v>547</v>
      </c>
    </row>
    <row r="65517" spans="1:9" ht="63.75">
      <c r="A65517" s="79" t="s">
        <v>547</v>
      </c>
      <c r="B65517" s="79" t="s">
        <v>547</v>
      </c>
      <c r="C65517" s="79" t="s">
        <v>547</v>
      </c>
      <c r="D65517" s="79" t="s">
        <v>547</v>
      </c>
      <c r="E65517" s="79" t="s">
        <v>547</v>
      </c>
      <c r="F65517" s="79" t="s">
        <v>547</v>
      </c>
      <c r="G65517" s="79" t="s">
        <v>547</v>
      </c>
      <c r="H65517" s="79" t="s">
        <v>547</v>
      </c>
      <c r="I65517" s="79" t="s">
        <v>547</v>
      </c>
    </row>
    <row r="65518" spans="1:9" ht="63.75">
      <c r="A65518" s="79" t="s">
        <v>547</v>
      </c>
      <c r="B65518" s="79" t="s">
        <v>547</v>
      </c>
      <c r="C65518" s="79" t="s">
        <v>547</v>
      </c>
      <c r="D65518" s="79" t="s">
        <v>547</v>
      </c>
      <c r="E65518" s="79" t="s">
        <v>547</v>
      </c>
      <c r="F65518" s="79" t="s">
        <v>547</v>
      </c>
      <c r="G65518" s="79" t="s">
        <v>547</v>
      </c>
      <c r="H65518" s="79" t="s">
        <v>547</v>
      </c>
      <c r="I65518" s="79" t="s">
        <v>547</v>
      </c>
    </row>
    <row r="65519" spans="1:9" ht="63.75">
      <c r="A65519" s="79" t="s">
        <v>547</v>
      </c>
      <c r="B65519" s="79" t="s">
        <v>547</v>
      </c>
      <c r="C65519" s="79" t="s">
        <v>547</v>
      </c>
      <c r="D65519" s="79" t="s">
        <v>547</v>
      </c>
      <c r="E65519" s="79" t="s">
        <v>547</v>
      </c>
      <c r="F65519" s="79" t="s">
        <v>547</v>
      </c>
      <c r="G65519" s="79" t="s">
        <v>547</v>
      </c>
      <c r="H65519" s="79" t="s">
        <v>547</v>
      </c>
      <c r="I65519" s="79" t="s">
        <v>547</v>
      </c>
    </row>
    <row r="65520" spans="1:9" ht="63.75">
      <c r="A65520" s="79" t="s">
        <v>547</v>
      </c>
      <c r="B65520" s="79" t="s">
        <v>547</v>
      </c>
      <c r="C65520" s="79" t="s">
        <v>547</v>
      </c>
      <c r="D65520" s="79" t="s">
        <v>547</v>
      </c>
      <c r="E65520" s="79" t="s">
        <v>547</v>
      </c>
      <c r="F65520" s="79" t="s">
        <v>547</v>
      </c>
      <c r="G65520" s="79" t="s">
        <v>547</v>
      </c>
      <c r="H65520" s="79" t="s">
        <v>547</v>
      </c>
      <c r="I65520" s="79" t="s">
        <v>547</v>
      </c>
    </row>
    <row r="65521" spans="1:9" ht="63.75">
      <c r="A65521" s="79" t="s">
        <v>547</v>
      </c>
      <c r="B65521" s="79" t="s">
        <v>547</v>
      </c>
      <c r="C65521" s="79" t="s">
        <v>547</v>
      </c>
      <c r="D65521" s="79" t="s">
        <v>547</v>
      </c>
      <c r="E65521" s="79" t="s">
        <v>547</v>
      </c>
      <c r="F65521" s="79" t="s">
        <v>547</v>
      </c>
      <c r="G65521" s="79" t="s">
        <v>547</v>
      </c>
      <c r="H65521" s="79" t="s">
        <v>547</v>
      </c>
      <c r="I65521" s="79" t="s">
        <v>547</v>
      </c>
    </row>
    <row r="65522" spans="1:9" ht="63.75">
      <c r="A65522" s="79" t="s">
        <v>547</v>
      </c>
      <c r="B65522" s="79" t="s">
        <v>547</v>
      </c>
      <c r="C65522" s="79" t="s">
        <v>547</v>
      </c>
      <c r="D65522" s="79" t="s">
        <v>547</v>
      </c>
      <c r="E65522" s="79" t="s">
        <v>547</v>
      </c>
      <c r="F65522" s="79" t="s">
        <v>547</v>
      </c>
      <c r="G65522" s="79" t="s">
        <v>547</v>
      </c>
      <c r="H65522" s="79" t="s">
        <v>547</v>
      </c>
      <c r="I65522" s="79" t="s">
        <v>547</v>
      </c>
    </row>
    <row r="65523" spans="1:9" ht="63.75">
      <c r="A65523" s="79" t="s">
        <v>547</v>
      </c>
      <c r="B65523" s="79" t="s">
        <v>547</v>
      </c>
      <c r="C65523" s="79" t="s">
        <v>547</v>
      </c>
      <c r="D65523" s="79" t="s">
        <v>547</v>
      </c>
      <c r="E65523" s="79" t="s">
        <v>547</v>
      </c>
      <c r="F65523" s="79" t="s">
        <v>547</v>
      </c>
      <c r="G65523" s="79" t="s">
        <v>547</v>
      </c>
      <c r="H65523" s="79" t="s">
        <v>547</v>
      </c>
      <c r="I65523" s="79" t="s">
        <v>547</v>
      </c>
    </row>
    <row r="65524" spans="1:9" ht="63.75">
      <c r="A65524" s="79" t="s">
        <v>547</v>
      </c>
      <c r="B65524" s="79" t="s">
        <v>547</v>
      </c>
      <c r="C65524" s="79" t="s">
        <v>547</v>
      </c>
      <c r="D65524" s="79" t="s">
        <v>547</v>
      </c>
      <c r="E65524" s="79" t="s">
        <v>547</v>
      </c>
      <c r="F65524" s="79" t="s">
        <v>547</v>
      </c>
      <c r="G65524" s="79" t="s">
        <v>547</v>
      </c>
      <c r="H65524" s="79" t="s">
        <v>547</v>
      </c>
      <c r="I65524" s="79" t="s">
        <v>547</v>
      </c>
    </row>
    <row r="65525" spans="1:9" ht="63.75">
      <c r="A65525" s="79" t="s">
        <v>547</v>
      </c>
      <c r="B65525" s="79" t="s">
        <v>547</v>
      </c>
      <c r="C65525" s="79" t="s">
        <v>547</v>
      </c>
      <c r="D65525" s="79" t="s">
        <v>547</v>
      </c>
      <c r="E65525" s="79" t="s">
        <v>547</v>
      </c>
      <c r="F65525" s="79" t="s">
        <v>547</v>
      </c>
      <c r="G65525" s="79" t="s">
        <v>547</v>
      </c>
      <c r="H65525" s="79" t="s">
        <v>547</v>
      </c>
      <c r="I65525" s="79" t="s">
        <v>547</v>
      </c>
    </row>
    <row r="65526" spans="1:9" ht="63.75">
      <c r="A65526" s="79" t="s">
        <v>547</v>
      </c>
      <c r="B65526" s="79" t="s">
        <v>547</v>
      </c>
      <c r="C65526" s="79" t="s">
        <v>547</v>
      </c>
      <c r="D65526" s="79" t="s">
        <v>547</v>
      </c>
      <c r="E65526" s="79" t="s">
        <v>547</v>
      </c>
      <c r="F65526" s="79" t="s">
        <v>547</v>
      </c>
      <c r="G65526" s="79" t="s">
        <v>547</v>
      </c>
      <c r="H65526" s="79" t="s">
        <v>547</v>
      </c>
      <c r="I65526" s="79" t="s">
        <v>547</v>
      </c>
    </row>
    <row r="65527" spans="1:9" ht="63.75">
      <c r="A65527" s="79" t="s">
        <v>547</v>
      </c>
      <c r="B65527" s="79" t="s">
        <v>547</v>
      </c>
      <c r="C65527" s="79" t="s">
        <v>547</v>
      </c>
      <c r="D65527" s="79" t="s">
        <v>547</v>
      </c>
      <c r="E65527" s="79" t="s">
        <v>547</v>
      </c>
      <c r="F65527" s="79" t="s">
        <v>547</v>
      </c>
      <c r="G65527" s="79" t="s">
        <v>547</v>
      </c>
      <c r="H65527" s="79" t="s">
        <v>547</v>
      </c>
      <c r="I65527" s="79" t="s">
        <v>547</v>
      </c>
    </row>
    <row r="65528" spans="1:9" ht="63.75">
      <c r="A65528" s="79" t="s">
        <v>547</v>
      </c>
      <c r="B65528" s="79" t="s">
        <v>547</v>
      </c>
      <c r="C65528" s="79" t="s">
        <v>547</v>
      </c>
      <c r="D65528" s="79" t="s">
        <v>547</v>
      </c>
      <c r="E65528" s="79" t="s">
        <v>547</v>
      </c>
      <c r="F65528" s="79" t="s">
        <v>547</v>
      </c>
      <c r="G65528" s="79" t="s">
        <v>547</v>
      </c>
      <c r="H65528" s="79" t="s">
        <v>547</v>
      </c>
      <c r="I65528" s="79" t="s">
        <v>547</v>
      </c>
    </row>
    <row r="65529" spans="1:9" ht="63.75">
      <c r="A65529" s="79" t="s">
        <v>547</v>
      </c>
      <c r="B65529" s="79" t="s">
        <v>547</v>
      </c>
      <c r="C65529" s="79" t="s">
        <v>547</v>
      </c>
      <c r="D65529" s="79" t="s">
        <v>547</v>
      </c>
      <c r="E65529" s="79" t="s">
        <v>547</v>
      </c>
      <c r="F65529" s="79" t="s">
        <v>547</v>
      </c>
      <c r="G65529" s="79" t="s">
        <v>547</v>
      </c>
      <c r="H65529" s="79" t="s">
        <v>547</v>
      </c>
      <c r="I65529" s="79" t="s">
        <v>547</v>
      </c>
    </row>
  </sheetData>
  <sortState ref="A24:M25">
    <sortCondition ref="A24"/>
  </sortState>
  <mergeCells count="22">
    <mergeCell ref="A1:M1"/>
    <mergeCell ref="A2:M2"/>
    <mergeCell ref="A3:C3"/>
    <mergeCell ref="D3:E3"/>
    <mergeCell ref="A4:C4"/>
    <mergeCell ref="J4:M4"/>
    <mergeCell ref="F4:H4"/>
    <mergeCell ref="K5:L5"/>
    <mergeCell ref="M6:M7"/>
    <mergeCell ref="L6:L7"/>
    <mergeCell ref="G6:J6"/>
    <mergeCell ref="D4:E4"/>
    <mergeCell ref="D6:D7"/>
    <mergeCell ref="F6:F7"/>
    <mergeCell ref="K6:K7"/>
    <mergeCell ref="E6:E7"/>
    <mergeCell ref="A42:D42"/>
    <mergeCell ref="G42:J42"/>
    <mergeCell ref="K42:L42"/>
    <mergeCell ref="A6:A7"/>
    <mergeCell ref="B6:B7"/>
    <mergeCell ref="C6:C7"/>
  </mergeCells>
  <conditionalFormatting sqref="E1:E1048576">
    <cfRule type="containsText" dxfId="62" priority="2" operator="containsText" text="(F)">
      <formula>NOT(ISERROR(SEARCH("(F)",E1)))</formula>
    </cfRule>
    <cfRule type="containsText" dxfId="61" priority="1" operator="containsText" text="(F)">
      <formula>NOT(ISERROR(SEARCH("(F)",E1)))</formula>
    </cfRule>
  </conditionalFormatting>
  <hyperlinks>
    <hyperlink ref="D3" location="'YARIŞMA PROGRAMI'!C14" display="'YARIŞMA PROGRAMI'!C14"/>
    <hyperlink ref="D3:E3" location="'YARIŞMA PROGRAMI'!C9" display="'YARIŞMA PROGRAMI'!C9"/>
  </hyperlinks>
  <printOptions horizontalCentered="1"/>
  <pageMargins left="0.43307086614173229" right="0.15748031496062992" top="0.35433070866141736" bottom="0.23622047244094491" header="0.27559055118110237" footer="0.15748031496062992"/>
  <pageSetup paperSize="9" scale="63"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19</vt:i4>
      </vt:variant>
      <vt:variant>
        <vt:lpstr>Adlandırılmış Aralıklar</vt:lpstr>
      </vt:variant>
      <vt:variant>
        <vt:i4>19</vt:i4>
      </vt:variant>
    </vt:vector>
  </HeadingPairs>
  <TitlesOfParts>
    <vt:vector size="38" baseType="lpstr">
      <vt:lpstr>YARIŞMA BİLGİLERİ</vt:lpstr>
      <vt:lpstr>YARIŞMA PROGRAMI</vt:lpstr>
      <vt:lpstr>KAYIT LİSTESİ</vt:lpstr>
      <vt:lpstr>1.Gün Start Listesi</vt:lpstr>
      <vt:lpstr>100m.</vt:lpstr>
      <vt:lpstr>300m.</vt:lpstr>
      <vt:lpstr>Disk</vt:lpstr>
      <vt:lpstr>Gülle</vt:lpstr>
      <vt:lpstr>Uzun</vt:lpstr>
      <vt:lpstr>1500m.</vt:lpstr>
      <vt:lpstr>Genel Puan Tablosu</vt:lpstr>
      <vt:lpstr>2.Gün Start Listesi </vt:lpstr>
      <vt:lpstr>800m.</vt:lpstr>
      <vt:lpstr>100m.Eng</vt:lpstr>
      <vt:lpstr>Cirit</vt:lpstr>
      <vt:lpstr>Yüksek</vt:lpstr>
      <vt:lpstr>PUANLAR</vt:lpstr>
      <vt:lpstr>4x100metre.</vt:lpstr>
      <vt:lpstr>ALMANAK TOPLU SONUÇ</vt:lpstr>
      <vt:lpstr>'1.Gün Start Listesi'!Yazdırma_Alanı</vt:lpstr>
      <vt:lpstr>'100m.'!Yazdırma_Alanı</vt:lpstr>
      <vt:lpstr>'100m.Eng'!Yazdırma_Alanı</vt:lpstr>
      <vt:lpstr>'1500m.'!Yazdırma_Alanı</vt:lpstr>
      <vt:lpstr>'2.Gün Start Listesi '!Yazdırma_Alanı</vt:lpstr>
      <vt:lpstr>'300m.'!Yazdırma_Alanı</vt:lpstr>
      <vt:lpstr>'4x100metre.'!Yazdırma_Alanı</vt:lpstr>
      <vt:lpstr>'800m.'!Yazdırma_Alanı</vt:lpstr>
      <vt:lpstr>Cirit!Yazdırma_Alanı</vt:lpstr>
      <vt:lpstr>Disk!Yazdırma_Alanı</vt:lpstr>
      <vt:lpstr>'Genel Puan Tablosu'!Yazdırma_Alanı</vt:lpstr>
      <vt:lpstr>Gülle!Yazdırma_Alanı</vt:lpstr>
      <vt:lpstr>'KAYIT LİSTESİ'!Yazdırma_Alanı</vt:lpstr>
      <vt:lpstr>Uzun!Yazdırma_Alanı</vt:lpstr>
      <vt:lpstr>'YARIŞMA BİLGİLERİ'!Yazdırma_Alanı</vt:lpstr>
      <vt:lpstr>'YARIŞMA PROGRAMI'!Yazdırma_Alanı</vt:lpstr>
      <vt:lpstr>Yüksek!Yazdırma_Alanı</vt:lpstr>
      <vt:lpstr>'Genel Puan Tablosu'!Yazdırma_Başlıkları</vt:lpstr>
      <vt:lpstr>'KAYIT LİSTESİ'!Yazdırma_Başlıkları</vt:lpstr>
    </vt:vector>
  </TitlesOfParts>
  <Manager>celalkayaoz@hotmail.com</Manager>
  <Company>MHK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CELAL KAYAÖZ</dc:creator>
  <cp:lastModifiedBy>celal</cp:lastModifiedBy>
  <cp:lastPrinted>2014-06-01T11:41:46Z</cp:lastPrinted>
  <dcterms:created xsi:type="dcterms:W3CDTF">2004-05-10T13:01:28Z</dcterms:created>
  <dcterms:modified xsi:type="dcterms:W3CDTF">2014-06-01T17:39:31Z</dcterms:modified>
</cp:coreProperties>
</file>