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60" windowWidth="15480" windowHeight="9525" tabRatio="939" activeTab="0"/>
  </bookViews>
  <sheets>
    <sheet name="YARIŞMA BİLGİLERİ" sheetId="1" r:id="rId1"/>
    <sheet name="YARIŞMA PROGRAMI" sheetId="2" r:id="rId2"/>
    <sheet name="KAYIT LİSTESİ" sheetId="3" r:id="rId3"/>
    <sheet name="1.Gün Start Listesi" sheetId="4" r:id="rId4"/>
    <sheet name="Uzun" sheetId="5" r:id="rId5"/>
    <sheet name="Gülle" sheetId="6" r:id="rId6"/>
    <sheet name="400m." sheetId="7" r:id="rId7"/>
    <sheet name="Çekiç" sheetId="8" r:id="rId8"/>
    <sheet name="100m." sheetId="9" r:id="rId9"/>
    <sheet name="110m.Eng" sheetId="10" r:id="rId10"/>
    <sheet name="Yüksek" sheetId="11" r:id="rId11"/>
    <sheet name="2.Gün Start Listesi " sheetId="12" r:id="rId12"/>
    <sheet name="400m.Eng" sheetId="13" r:id="rId13"/>
    <sheet name="200m." sheetId="14" r:id="rId14"/>
    <sheet name="Üçadım" sheetId="15" r:id="rId15"/>
    <sheet name="Disk" sheetId="16" r:id="rId16"/>
    <sheet name="Cirit" sheetId="17" r:id="rId17"/>
    <sheet name="Sırık" sheetId="18" r:id="rId18"/>
    <sheet name="ALMANAK TOPLU SONUÇ" sheetId="19" r:id="rId19"/>
  </sheets>
  <externalReferences>
    <externalReference r:id="rId22"/>
    <externalReference r:id="rId23"/>
  </externalReferences>
  <definedNames>
    <definedName name="_xlnm._FilterDatabase" localSheetId="18" hidden="1">'ALMANAK TOPLU SONUÇ'!$A$2:$M$159</definedName>
    <definedName name="_xlnm._FilterDatabase" localSheetId="2" hidden="1">'KAYIT LİSTESİ'!$A$3:$K$283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8">#REF!</definedName>
    <definedName name="Excel_BuiltIn_Print_Area_11" localSheetId="9">#REF!</definedName>
    <definedName name="Excel_BuiltIn_Print_Area_11" localSheetId="11">#REF!</definedName>
    <definedName name="Excel_BuiltIn_Print_Area_11" localSheetId="13">#REF!</definedName>
    <definedName name="Excel_BuiltIn_Print_Area_11" localSheetId="6">#REF!</definedName>
    <definedName name="Excel_BuiltIn_Print_Area_11" localSheetId="12">#REF!</definedName>
    <definedName name="Excel_BuiltIn_Print_Area_11" localSheetId="16">#REF!</definedName>
    <definedName name="Excel_BuiltIn_Print_Area_11" localSheetId="7">#REF!</definedName>
    <definedName name="Excel_BuiltIn_Print_Area_11" localSheetId="15">#REF!</definedName>
    <definedName name="Excel_BuiltIn_Print_Area_11" localSheetId="5">#REF!</definedName>
    <definedName name="Excel_BuiltIn_Print_Area_11" localSheetId="2">#REF!</definedName>
    <definedName name="Excel_BuiltIn_Print_Area_11" localSheetId="17">#REF!</definedName>
    <definedName name="Excel_BuiltIn_Print_Area_11" localSheetId="4">#REF!</definedName>
    <definedName name="Excel_BuiltIn_Print_Area_11" localSheetId="14">#REF!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8">#REF!</definedName>
    <definedName name="Excel_BuiltIn_Print_Area_12" localSheetId="9">#REF!</definedName>
    <definedName name="Excel_BuiltIn_Print_Area_12" localSheetId="11">#REF!</definedName>
    <definedName name="Excel_BuiltIn_Print_Area_12" localSheetId="13">#REF!</definedName>
    <definedName name="Excel_BuiltIn_Print_Area_12" localSheetId="6">#REF!</definedName>
    <definedName name="Excel_BuiltIn_Print_Area_12" localSheetId="12">#REF!</definedName>
    <definedName name="Excel_BuiltIn_Print_Area_12" localSheetId="16">#REF!</definedName>
    <definedName name="Excel_BuiltIn_Print_Area_12" localSheetId="7">#REF!</definedName>
    <definedName name="Excel_BuiltIn_Print_Area_12" localSheetId="15">#REF!</definedName>
    <definedName name="Excel_BuiltIn_Print_Area_12" localSheetId="5">#REF!</definedName>
    <definedName name="Excel_BuiltIn_Print_Area_12" localSheetId="2">#REF!</definedName>
    <definedName name="Excel_BuiltIn_Print_Area_12" localSheetId="17">#REF!</definedName>
    <definedName name="Excel_BuiltIn_Print_Area_12" localSheetId="4">#REF!</definedName>
    <definedName name="Excel_BuiltIn_Print_Area_12" localSheetId="14">#REF!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8">#REF!</definedName>
    <definedName name="Excel_BuiltIn_Print_Area_13" localSheetId="9">#REF!</definedName>
    <definedName name="Excel_BuiltIn_Print_Area_13" localSheetId="11">#REF!</definedName>
    <definedName name="Excel_BuiltIn_Print_Area_13" localSheetId="13">#REF!</definedName>
    <definedName name="Excel_BuiltIn_Print_Area_13" localSheetId="6">#REF!</definedName>
    <definedName name="Excel_BuiltIn_Print_Area_13" localSheetId="12">#REF!</definedName>
    <definedName name="Excel_BuiltIn_Print_Area_13" localSheetId="16">#REF!</definedName>
    <definedName name="Excel_BuiltIn_Print_Area_13" localSheetId="7">#REF!</definedName>
    <definedName name="Excel_BuiltIn_Print_Area_13" localSheetId="15">#REF!</definedName>
    <definedName name="Excel_BuiltIn_Print_Area_13" localSheetId="5">#REF!</definedName>
    <definedName name="Excel_BuiltIn_Print_Area_13" localSheetId="2">#REF!</definedName>
    <definedName name="Excel_BuiltIn_Print_Area_13" localSheetId="17">#REF!</definedName>
    <definedName name="Excel_BuiltIn_Print_Area_13" localSheetId="4">#REF!</definedName>
    <definedName name="Excel_BuiltIn_Print_Area_13" localSheetId="14">#REF!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8">#REF!</definedName>
    <definedName name="Excel_BuiltIn_Print_Area_16" localSheetId="9">#REF!</definedName>
    <definedName name="Excel_BuiltIn_Print_Area_16" localSheetId="11">#REF!</definedName>
    <definedName name="Excel_BuiltIn_Print_Area_16" localSheetId="13">#REF!</definedName>
    <definedName name="Excel_BuiltIn_Print_Area_16" localSheetId="6">#REF!</definedName>
    <definedName name="Excel_BuiltIn_Print_Area_16" localSheetId="12">#REF!</definedName>
    <definedName name="Excel_BuiltIn_Print_Area_16" localSheetId="16">#REF!</definedName>
    <definedName name="Excel_BuiltIn_Print_Area_16" localSheetId="7">#REF!</definedName>
    <definedName name="Excel_BuiltIn_Print_Area_16" localSheetId="15">#REF!</definedName>
    <definedName name="Excel_BuiltIn_Print_Area_16" localSheetId="5">#REF!</definedName>
    <definedName name="Excel_BuiltIn_Print_Area_16" localSheetId="2">#REF!</definedName>
    <definedName name="Excel_BuiltIn_Print_Area_16" localSheetId="17">#REF!</definedName>
    <definedName name="Excel_BuiltIn_Print_Area_16" localSheetId="4">#REF!</definedName>
    <definedName name="Excel_BuiltIn_Print_Area_16" localSheetId="14">#REF!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8">#REF!</definedName>
    <definedName name="Excel_BuiltIn_Print_Area_19" localSheetId="9">#REF!</definedName>
    <definedName name="Excel_BuiltIn_Print_Area_19" localSheetId="11">#REF!</definedName>
    <definedName name="Excel_BuiltIn_Print_Area_19" localSheetId="13">#REF!</definedName>
    <definedName name="Excel_BuiltIn_Print_Area_19" localSheetId="6">#REF!</definedName>
    <definedName name="Excel_BuiltIn_Print_Area_19" localSheetId="12">#REF!</definedName>
    <definedName name="Excel_BuiltIn_Print_Area_19" localSheetId="16">#REF!</definedName>
    <definedName name="Excel_BuiltIn_Print_Area_19" localSheetId="7">#REF!</definedName>
    <definedName name="Excel_BuiltIn_Print_Area_19" localSheetId="15">#REF!</definedName>
    <definedName name="Excel_BuiltIn_Print_Area_19" localSheetId="5">#REF!</definedName>
    <definedName name="Excel_BuiltIn_Print_Area_19" localSheetId="2">#REF!</definedName>
    <definedName name="Excel_BuiltIn_Print_Area_19" localSheetId="17">#REF!</definedName>
    <definedName name="Excel_BuiltIn_Print_Area_19" localSheetId="4">#REF!</definedName>
    <definedName name="Excel_BuiltIn_Print_Area_19" localSheetId="14">#REF!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8">#REF!</definedName>
    <definedName name="Excel_BuiltIn_Print_Area_20" localSheetId="9">#REF!</definedName>
    <definedName name="Excel_BuiltIn_Print_Area_20" localSheetId="11">#REF!</definedName>
    <definedName name="Excel_BuiltIn_Print_Area_20" localSheetId="13">#REF!</definedName>
    <definedName name="Excel_BuiltIn_Print_Area_20" localSheetId="6">#REF!</definedName>
    <definedName name="Excel_BuiltIn_Print_Area_20" localSheetId="12">#REF!</definedName>
    <definedName name="Excel_BuiltIn_Print_Area_20" localSheetId="16">#REF!</definedName>
    <definedName name="Excel_BuiltIn_Print_Area_20" localSheetId="7">#REF!</definedName>
    <definedName name="Excel_BuiltIn_Print_Area_20" localSheetId="15">#REF!</definedName>
    <definedName name="Excel_BuiltIn_Print_Area_20" localSheetId="5">#REF!</definedName>
    <definedName name="Excel_BuiltIn_Print_Area_20" localSheetId="2">#REF!</definedName>
    <definedName name="Excel_BuiltIn_Print_Area_20" localSheetId="17">#REF!</definedName>
    <definedName name="Excel_BuiltIn_Print_Area_20" localSheetId="4">#REF!</definedName>
    <definedName name="Excel_BuiltIn_Print_Area_20" localSheetId="14">#REF!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8">#REF!</definedName>
    <definedName name="Excel_BuiltIn_Print_Area_21" localSheetId="9">#REF!</definedName>
    <definedName name="Excel_BuiltIn_Print_Area_21" localSheetId="11">#REF!</definedName>
    <definedName name="Excel_BuiltIn_Print_Area_21" localSheetId="13">#REF!</definedName>
    <definedName name="Excel_BuiltIn_Print_Area_21" localSheetId="6">#REF!</definedName>
    <definedName name="Excel_BuiltIn_Print_Area_21" localSheetId="12">#REF!</definedName>
    <definedName name="Excel_BuiltIn_Print_Area_21" localSheetId="16">#REF!</definedName>
    <definedName name="Excel_BuiltIn_Print_Area_21" localSheetId="7">#REF!</definedName>
    <definedName name="Excel_BuiltIn_Print_Area_21" localSheetId="15">#REF!</definedName>
    <definedName name="Excel_BuiltIn_Print_Area_21" localSheetId="5">#REF!</definedName>
    <definedName name="Excel_BuiltIn_Print_Area_21" localSheetId="2">#REF!</definedName>
    <definedName name="Excel_BuiltIn_Print_Area_21" localSheetId="17">#REF!</definedName>
    <definedName name="Excel_BuiltIn_Print_Area_21" localSheetId="4">#REF!</definedName>
    <definedName name="Excel_BuiltIn_Print_Area_21" localSheetId="14">#REF!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8">#REF!</definedName>
    <definedName name="Excel_BuiltIn_Print_Area_4" localSheetId="9">#REF!</definedName>
    <definedName name="Excel_BuiltIn_Print_Area_4" localSheetId="11">#REF!</definedName>
    <definedName name="Excel_BuiltIn_Print_Area_4" localSheetId="13">#REF!</definedName>
    <definedName name="Excel_BuiltIn_Print_Area_4" localSheetId="6">#REF!</definedName>
    <definedName name="Excel_BuiltIn_Print_Area_4" localSheetId="12">#REF!</definedName>
    <definedName name="Excel_BuiltIn_Print_Area_4" localSheetId="16">#REF!</definedName>
    <definedName name="Excel_BuiltIn_Print_Area_4" localSheetId="7">#REF!</definedName>
    <definedName name="Excel_BuiltIn_Print_Area_4" localSheetId="15">#REF!</definedName>
    <definedName name="Excel_BuiltIn_Print_Area_4" localSheetId="5">#REF!</definedName>
    <definedName name="Excel_BuiltIn_Print_Area_4" localSheetId="2">#REF!</definedName>
    <definedName name="Excel_BuiltIn_Print_Area_4" localSheetId="17">#REF!</definedName>
    <definedName name="Excel_BuiltIn_Print_Area_4" localSheetId="4">#REF!</definedName>
    <definedName name="Excel_BuiltIn_Print_Area_4" localSheetId="14">#REF!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8">#REF!</definedName>
    <definedName name="Excel_BuiltIn_Print_Area_5" localSheetId="9">#REF!</definedName>
    <definedName name="Excel_BuiltIn_Print_Area_5" localSheetId="11">#REF!</definedName>
    <definedName name="Excel_BuiltIn_Print_Area_5" localSheetId="13">#REF!</definedName>
    <definedName name="Excel_BuiltIn_Print_Area_5" localSheetId="6">#REF!</definedName>
    <definedName name="Excel_BuiltIn_Print_Area_5" localSheetId="12">#REF!</definedName>
    <definedName name="Excel_BuiltIn_Print_Area_5" localSheetId="16">#REF!</definedName>
    <definedName name="Excel_BuiltIn_Print_Area_5" localSheetId="7">#REF!</definedName>
    <definedName name="Excel_BuiltIn_Print_Area_5" localSheetId="15">#REF!</definedName>
    <definedName name="Excel_BuiltIn_Print_Area_5" localSheetId="5">#REF!</definedName>
    <definedName name="Excel_BuiltIn_Print_Area_5" localSheetId="2">#REF!</definedName>
    <definedName name="Excel_BuiltIn_Print_Area_5" localSheetId="17">#REF!</definedName>
    <definedName name="Excel_BuiltIn_Print_Area_5" localSheetId="4">#REF!</definedName>
    <definedName name="Excel_BuiltIn_Print_Area_5" localSheetId="14">#REF!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8">#REF!</definedName>
    <definedName name="Excel_BuiltIn_Print_Area_9" localSheetId="9">#REF!</definedName>
    <definedName name="Excel_BuiltIn_Print_Area_9" localSheetId="11">#REF!</definedName>
    <definedName name="Excel_BuiltIn_Print_Area_9" localSheetId="13">#REF!</definedName>
    <definedName name="Excel_BuiltIn_Print_Area_9" localSheetId="6">#REF!</definedName>
    <definedName name="Excel_BuiltIn_Print_Area_9" localSheetId="12">#REF!</definedName>
    <definedName name="Excel_BuiltIn_Print_Area_9" localSheetId="16">#REF!</definedName>
    <definedName name="Excel_BuiltIn_Print_Area_9" localSheetId="7">#REF!</definedName>
    <definedName name="Excel_BuiltIn_Print_Area_9" localSheetId="15">#REF!</definedName>
    <definedName name="Excel_BuiltIn_Print_Area_9" localSheetId="5">#REF!</definedName>
    <definedName name="Excel_BuiltIn_Print_Area_9" localSheetId="2">#REF!</definedName>
    <definedName name="Excel_BuiltIn_Print_Area_9" localSheetId="17">#REF!</definedName>
    <definedName name="Excel_BuiltIn_Print_Area_9" localSheetId="4">#REF!</definedName>
    <definedName name="Excel_BuiltIn_Print_Area_9" localSheetId="14">#REF!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Listesi'!$A$1:$P$43</definedName>
    <definedName name="_xlnm.Print_Area" localSheetId="8">'100m.'!$A$1:$P$31</definedName>
    <definedName name="_xlnm.Print_Area" localSheetId="9">'110m.Eng'!$A$1:$P$31</definedName>
    <definedName name="_xlnm.Print_Area" localSheetId="11">'2.Gün Start Listesi '!$A$1:$O$61</definedName>
    <definedName name="_xlnm.Print_Area" localSheetId="13">'200m.'!$A$1:$P$31</definedName>
    <definedName name="_xlnm.Print_Area" localSheetId="6">'400m.'!$A$1:$P$31</definedName>
    <definedName name="_xlnm.Print_Area" localSheetId="12">'400m.Eng'!$A$1:$P$31</definedName>
    <definedName name="_xlnm.Print_Area" localSheetId="16">'Cirit'!$A$1:$P$29</definedName>
    <definedName name="_xlnm.Print_Area" localSheetId="7">'Çekiç'!$A$1:$P$29</definedName>
    <definedName name="_xlnm.Print_Area" localSheetId="15">'Disk'!$A$1:$P$29</definedName>
    <definedName name="_xlnm.Print_Area" localSheetId="5">'Gülle'!$A$1:$P$29</definedName>
    <definedName name="_xlnm.Print_Area" localSheetId="2">'KAYIT LİSTESİ'!$A$1:$K$283</definedName>
    <definedName name="_xlnm.Print_Area" localSheetId="17">'Sırık'!$A$1:$BQ$30</definedName>
    <definedName name="_xlnm.Print_Area" localSheetId="4">'Uzun'!$A$1:$P$29</definedName>
    <definedName name="_xlnm.Print_Area" localSheetId="14">'Üçadım'!$A$1:$P$29</definedName>
    <definedName name="_xlnm.Print_Area" localSheetId="10">'Yüksek'!$A$1:$BQ$25</definedName>
    <definedName name="_xlnm.Print_Titles" localSheetId="2">'KAYIT LİSTESİ'!$1:$3</definedName>
  </definedNames>
  <calcPr fullCalcOnLoad="1"/>
</workbook>
</file>

<file path=xl/sharedStrings.xml><?xml version="1.0" encoding="utf-8"?>
<sst xmlns="http://schemas.openxmlformats.org/spreadsheetml/2006/main" count="2333" uniqueCount="501">
  <si>
    <t>Baş Hakem</t>
  </si>
  <si>
    <t>Lider</t>
  </si>
  <si>
    <t>Sekreter</t>
  </si>
  <si>
    <t>Hakem</t>
  </si>
  <si>
    <t>Müsabaka 
Direktörü</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</si>
  <si>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</si>
  <si>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</si>
  <si>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</si>
  <si>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</si>
  <si>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</si>
  <si>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</si>
  <si>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</si>
  <si>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</si>
  <si>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</si>
  <si>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</si>
  <si>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</si>
  <si>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</si>
  <si>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</si>
  <si>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</si>
  <si>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</si>
  <si>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</si>
  <si>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</si>
  <si>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</si>
  <si>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</si>
  <si>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</si>
  <si>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</si>
  <si>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</si>
  <si>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</si>
  <si>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</si>
  <si>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</si>
  <si>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</si>
  <si>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</si>
  <si>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</si>
  <si>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</si>
  <si>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</si>
  <si>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</si>
  <si>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</si>
  <si>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</si>
  <si>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</si>
  <si>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</si>
  <si>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</si>
  <si>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</si>
  <si>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</si>
  <si>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</si>
  <si>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</si>
  <si>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</si>
  <si>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</si>
  <si>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</si>
  <si>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</si>
  <si>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</si>
  <si>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</si>
  <si>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</si>
  <si>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</si>
  <si>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</si>
  <si>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</si>
  <si>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</si>
  <si>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</si>
  <si>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</si>
  <si>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</si>
  <si>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</si>
  <si>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</si>
  <si>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</si>
  <si>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</si>
  <si>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</si>
  <si>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</si>
  <si>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</si>
  <si>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</si>
  <si>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</si>
  <si>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</si>
  <si>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</si>
  <si>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</si>
  <si>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</si>
  <si>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</si>
  <si>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</si>
  <si>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</si>
  <si>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</si>
  <si>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</si>
  <si>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</si>
  <si>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</si>
  <si>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</si>
  <si>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</si>
  <si>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</si>
  <si>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</si>
  <si>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</si>
  <si>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</si>
  <si>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</si>
  <si>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</si>
  <si>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</si>
  <si>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</si>
  <si>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</si>
  <si>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</si>
  <si>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</si>
  <si>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</si>
  <si>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</si>
  <si>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</si>
  <si>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</si>
  <si>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</si>
  <si>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</si>
  <si>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</si>
  <si>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</si>
  <si>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</si>
  <si>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</si>
  <si>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</si>
  <si>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</si>
  <si>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</si>
  <si>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</si>
  <si>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</si>
  <si>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</si>
  <si>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</si>
  <si>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</si>
  <si>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</si>
  <si>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</si>
  <si>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</si>
  <si>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</si>
  <si>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</si>
  <si>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</si>
  <si>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</si>
  <si>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</si>
  <si>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</si>
  <si>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</si>
  <si>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</si>
  <si>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</si>
  <si>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</si>
  <si>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</si>
  <si>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</si>
  <si>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</si>
  <si>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</si>
  <si>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</si>
  <si>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</si>
  <si>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</si>
  <si>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</si>
  <si>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</si>
  <si>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</si>
  <si>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</si>
  <si>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</si>
  <si>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</si>
  <si>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</si>
  <si>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</si>
  <si>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</si>
  <si>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</si>
  <si>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</si>
  <si>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</si>
  <si>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Uzun Atlama</t>
  </si>
  <si>
    <t>100M</t>
  </si>
  <si>
    <t>100M-1-1</t>
  </si>
  <si>
    <t>100M-1-2</t>
  </si>
  <si>
    <t>100M-1-3</t>
  </si>
  <si>
    <t>100M-1-4</t>
  </si>
  <si>
    <t>100M-1-5</t>
  </si>
  <si>
    <t>100M-1-6</t>
  </si>
  <si>
    <t>100M-2-1</t>
  </si>
  <si>
    <t>100M-2-2</t>
  </si>
  <si>
    <t>100M-2-3</t>
  </si>
  <si>
    <t>100M-2-4</t>
  </si>
  <si>
    <t>100M-2-5</t>
  </si>
  <si>
    <t>100M-2-6</t>
  </si>
  <si>
    <t>100M-3-1</t>
  </si>
  <si>
    <t>100M-3-2</t>
  </si>
  <si>
    <t>100M-3-3</t>
  </si>
  <si>
    <t>100M-3-4</t>
  </si>
  <si>
    <t>100M-3-5</t>
  </si>
  <si>
    <t>100M-3-6</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</si>
  <si>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</si>
  <si>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</si>
  <si>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</si>
  <si>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</si>
  <si>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</si>
  <si>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</si>
  <si>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</si>
  <si>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</si>
  <si>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</si>
  <si>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</si>
  <si>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</si>
  <si>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</si>
  <si>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</si>
  <si>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</si>
  <si>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</si>
  <si>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</si>
  <si>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</si>
  <si>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</si>
  <si>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</si>
  <si>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</si>
  <si>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100 METRE</t>
  </si>
  <si>
    <t>Start Kontrol</t>
  </si>
  <si>
    <t>YÜKSEK ATLAMA</t>
  </si>
  <si>
    <t>UZUN ATLAMA</t>
  </si>
  <si>
    <t>Puan</t>
  </si>
  <si>
    <t>START KONTROL</t>
  </si>
  <si>
    <t>100 metre</t>
  </si>
  <si>
    <t>100M.ENG</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</si>
  <si>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</si>
  <si>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</si>
  <si>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</si>
  <si>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</si>
  <si>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</si>
  <si>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</si>
  <si>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</si>
  <si>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</si>
  <si>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</si>
  <si>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</si>
  <si>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</si>
  <si>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</si>
  <si>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</si>
  <si>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</si>
  <si>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</si>
  <si>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</si>
  <si>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</si>
  <si>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</si>
  <si>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</si>
  <si>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</si>
  <si>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</si>
  <si>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</si>
  <si>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</si>
  <si>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</si>
  <si>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</si>
  <si>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</si>
  <si>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</si>
  <si>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</si>
  <si>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</si>
  <si>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</si>
  <si>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</si>
  <si>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</si>
  <si>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</si>
  <si>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</si>
  <si>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</si>
  <si>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</si>
  <si>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</si>
  <si>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</si>
  <si>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</si>
  <si>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</si>
  <si>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</si>
  <si>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</si>
  <si>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</si>
  <si>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</si>
  <si>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</si>
  <si>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</si>
  <si>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</si>
  <si>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</si>
  <si>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</si>
  <si>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</si>
  <si>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</si>
  <si>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</si>
  <si>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</si>
  <si>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</si>
  <si>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</si>
  <si>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</si>
  <si>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</si>
  <si>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</si>
  <si>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</si>
  <si>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</si>
  <si>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</si>
  <si>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</si>
  <si>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</si>
  <si>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</si>
  <si>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</si>
  <si>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</si>
  <si>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</si>
  <si>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</si>
  <si>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</si>
  <si>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</si>
  <si>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</si>
  <si>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</si>
  <si>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DİSK ATMA</t>
  </si>
  <si>
    <t>CİRİT ATMA</t>
  </si>
  <si>
    <t>200M</t>
  </si>
  <si>
    <t>400M</t>
  </si>
  <si>
    <t>ÜÇADIM</t>
  </si>
  <si>
    <t>SIRIK</t>
  </si>
  <si>
    <t>400 METRE</t>
  </si>
  <si>
    <t>SIRIKLA ATLAMA</t>
  </si>
  <si>
    <t>ÜÇ ADIM ATLAMA</t>
  </si>
  <si>
    <t>400 Metre</t>
  </si>
  <si>
    <t>Sırıkla Atlama</t>
  </si>
  <si>
    <t>200 Metre</t>
  </si>
  <si>
    <t>Yüksek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</si>
  <si>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</si>
  <si>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</si>
  <si>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</si>
  <si>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</si>
  <si>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</si>
  <si>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</si>
  <si>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</si>
  <si>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</si>
  <si>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</si>
  <si>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</si>
  <si>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</si>
  <si>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</si>
  <si>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</si>
  <si>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</si>
  <si>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</si>
  <si>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</si>
  <si>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</si>
  <si>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</si>
  <si>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</si>
  <si>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</si>
  <si>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</si>
  <si>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</si>
  <si>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</si>
  <si>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</si>
  <si>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</si>
  <si>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</si>
  <si>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</si>
  <si>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</si>
  <si>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</si>
  <si>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</si>
  <si>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</si>
  <si>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</si>
  <si>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</si>
  <si>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</si>
  <si>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</si>
  <si>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</si>
  <si>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</si>
  <si>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</si>
  <si>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</si>
  <si>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</si>
  <si>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</si>
  <si>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YÜKSEK-1</t>
  </si>
  <si>
    <t>YÜKSEK-2</t>
  </si>
  <si>
    <t>YÜKSEK-3</t>
  </si>
  <si>
    <t>YÜKSEK-4</t>
  </si>
  <si>
    <t>YÜKSEK-5</t>
  </si>
  <si>
    <t>YÜKSEK-6</t>
  </si>
  <si>
    <t>PİST</t>
  </si>
  <si>
    <t>ARA DERECE</t>
  </si>
  <si>
    <t>Rüzgar:</t>
  </si>
  <si>
    <t>RÜZGAR</t>
  </si>
  <si>
    <t>A  T  M  A  L  A  R</t>
  </si>
  <si>
    <t>Çekiç Atma</t>
  </si>
  <si>
    <t>Rekor:</t>
  </si>
  <si>
    <t>400M.ENG</t>
  </si>
  <si>
    <t>3000M</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</si>
  <si>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</si>
  <si>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</si>
  <si>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</si>
  <si>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</si>
  <si>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</si>
  <si>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</si>
  <si>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</si>
  <si>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</si>
  <si>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</si>
  <si>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</si>
  <si>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</si>
  <si>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</si>
  <si>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</si>
  <si>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</si>
  <si>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</si>
  <si>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</si>
  <si>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</si>
  <si>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</si>
  <si>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</si>
  <si>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</si>
  <si>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</si>
  <si>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400M.ENG-1-1</t>
  </si>
  <si>
    <t>400M.ENG-1-2</t>
  </si>
  <si>
    <t>400M.ENG-1-3</t>
  </si>
  <si>
    <t>400M.ENG-1-4</t>
  </si>
  <si>
    <t>400M.ENG-1-5</t>
  </si>
  <si>
    <t>400M.ENG-1-6</t>
  </si>
  <si>
    <t>400M.ENG-2-1</t>
  </si>
  <si>
    <t>400M.ENG-2-2</t>
  </si>
  <si>
    <t>400M.ENG-2-3</t>
  </si>
  <si>
    <t>400M.ENG-2-4</t>
  </si>
  <si>
    <t>400M.ENG-2-5</t>
  </si>
  <si>
    <t>400M.ENG-2-6</t>
  </si>
  <si>
    <t>400M.ENG-3-1</t>
  </si>
  <si>
    <t>400M.ENG-3-2</t>
  </si>
  <si>
    <t>400M.ENG-3-3</t>
  </si>
  <si>
    <t>400M.ENG-3-4</t>
  </si>
  <si>
    <t>400M.ENG-3-5</t>
  </si>
  <si>
    <t>400M.ENG-3-6</t>
  </si>
  <si>
    <t>400 Metre Engelli</t>
  </si>
  <si>
    <t>ÇEKİÇ ATMA</t>
  </si>
  <si>
    <t>4X100 METRE</t>
  </si>
  <si>
    <t>4X400 METRE</t>
  </si>
  <si>
    <t>400 METRE ENGELLİ</t>
  </si>
  <si>
    <t>3000 METRE</t>
  </si>
  <si>
    <t>İli-Takımı</t>
  </si>
  <si>
    <t>İLİ-İli-Takımı</t>
  </si>
  <si>
    <t>İLİ-TAKIMI</t>
  </si>
  <si>
    <t xml:space="preserve"> </t>
  </si>
  <si>
    <t>110 Metre Engelli</t>
  </si>
  <si>
    <t>Üç Adım  Atlama</t>
  </si>
  <si>
    <t>110 METRE ENGELLİ</t>
  </si>
  <si>
    <t>110M.ENG-1-1</t>
  </si>
  <si>
    <t>110M.ENG-1-2</t>
  </si>
  <si>
    <t>110M.ENG-1-3</t>
  </si>
  <si>
    <t>110M.ENG-1-4</t>
  </si>
  <si>
    <t>110M.ENG-1-5</t>
  </si>
  <si>
    <t>110M.ENG-1-6</t>
  </si>
  <si>
    <t>110M.ENG-2-1</t>
  </si>
  <si>
    <t>110M.ENG-2-2</t>
  </si>
  <si>
    <t>110M.ENG-2-3</t>
  </si>
  <si>
    <t>110M.ENG-2-4</t>
  </si>
  <si>
    <t>110M.ENG-2-5</t>
  </si>
  <si>
    <t>110M.ENG-2-6</t>
  </si>
  <si>
    <t>110M.ENG-3-1</t>
  </si>
  <si>
    <t>110M.ENG-3-2</t>
  </si>
  <si>
    <t>110M.ENG-3-3</t>
  </si>
  <si>
    <t>110M.ENG-3-4</t>
  </si>
  <si>
    <t>110M.ENG-3-5</t>
  </si>
  <si>
    <t>110M.ENG-3-6</t>
  </si>
  <si>
    <t>Türkiye Atletizm Federasyonu
Kastamonu Atletizm İl Temsilciliği</t>
  </si>
  <si>
    <t>KASTAMONU</t>
  </si>
  <si>
    <t>12-13 Temmuz 2014</t>
  </si>
  <si>
    <t>110M.ENG</t>
  </si>
  <si>
    <t>Federasyon Deneme Yarışmaları</t>
  </si>
  <si>
    <t>Baraj:</t>
  </si>
  <si>
    <t>800 gr.</t>
  </si>
  <si>
    <t>13.50</t>
  </si>
  <si>
    <t>12 Temmuz 2014 - 15.00</t>
  </si>
  <si>
    <t>12 Temmuz 2014 - 15.10</t>
  </si>
  <si>
    <t>12 Temmuz 2014 - 16.15</t>
  </si>
  <si>
    <t>12 Temmuz 2014 - 16.55</t>
  </si>
  <si>
    <t>12 Temmuz 2014 - 17.35</t>
  </si>
  <si>
    <t>12 Temmuz 2014 - 17.55</t>
  </si>
  <si>
    <t>12 Temmuz 2014 - 18.25</t>
  </si>
  <si>
    <t>13 Temmuz 2014 - 14.50</t>
  </si>
  <si>
    <t>13 Temmuz 2014 - 15.30</t>
  </si>
  <si>
    <t>13 Temmuz 2014 - 16.00</t>
  </si>
  <si>
    <t>Genç Erkekler</t>
  </si>
  <si>
    <t>1.GÜN GENÇ ERKEKLER START LİSTELERİ</t>
  </si>
  <si>
    <t>2.GÜN GENÇ ERKEKLER START LİSTELERİ</t>
  </si>
  <si>
    <t>1.90</t>
  </si>
  <si>
    <t>4.00</t>
  </si>
  <si>
    <t>6.70</t>
  </si>
  <si>
    <t>14.00</t>
  </si>
  <si>
    <t>11.34</t>
  </si>
  <si>
    <t>23.24</t>
  </si>
  <si>
    <t>51.14</t>
  </si>
  <si>
    <t>16.34</t>
  </si>
  <si>
    <t>48.00</t>
  </si>
  <si>
    <t>40.00</t>
  </si>
  <si>
    <t>47.00</t>
  </si>
  <si>
    <t>6 kg.</t>
  </si>
  <si>
    <t>1750 gr.</t>
  </si>
  <si>
    <t>59.04</t>
  </si>
  <si>
    <t>Aykut AY  10.46</t>
  </si>
  <si>
    <t>İzzet SAFER  21.32</t>
  </si>
  <si>
    <t>Halit KILIÇ  46.41</t>
  </si>
  <si>
    <t>Batuhan Buğra ERUGUN  13.96</t>
  </si>
  <si>
    <t>Tuncay ÖRS  50.89</t>
  </si>
  <si>
    <t>Ümit TAN  2.25</t>
  </si>
  <si>
    <t>Hasan Birinci  4.91</t>
  </si>
  <si>
    <t>Kaan ŞENCAN  7.92</t>
  </si>
  <si>
    <t>Aşkın KARACA  16.10</t>
  </si>
  <si>
    <t>Osman Can ÖZDEVECİ  19.14</t>
  </si>
  <si>
    <t>Fatih ŞENER  57.51</t>
  </si>
  <si>
    <t>Özkan BALTACI  81.16</t>
  </si>
  <si>
    <t>Mustafa TAN  72.78</t>
  </si>
  <si>
    <t>YAŞAR NURİ ÖZYURT</t>
  </si>
  <si>
    <t>ANKARA</t>
  </si>
  <si>
    <t>KAMİL CAN MUYAN</t>
  </si>
  <si>
    <t>OĞULCAN DÜZYURT</t>
  </si>
  <si>
    <t>SEZAİ TURHAN</t>
  </si>
  <si>
    <t>BATUHAN ALTINTAŞ</t>
  </si>
  <si>
    <t>RAMAZAN KARA</t>
  </si>
  <si>
    <t>ANTALYA</t>
  </si>
  <si>
    <t>ZAFER SEVGİLİ</t>
  </si>
  <si>
    <t>BOLU</t>
  </si>
  <si>
    <t>YİĞİT YEŞİLÇİÇEK</t>
  </si>
  <si>
    <t>BURSA</t>
  </si>
  <si>
    <t>EMRE BERK CAN</t>
  </si>
  <si>
    <t>DİYARBAKIR</t>
  </si>
  <si>
    <t>ALPEREN KAYA</t>
  </si>
  <si>
    <t>ESKİŞEHİR</t>
  </si>
  <si>
    <t>İBRAHİM ŞAN</t>
  </si>
  <si>
    <t>İSTANBUL</t>
  </si>
  <si>
    <t>EMRE AYDIN</t>
  </si>
  <si>
    <t>ALİCAN CİCİ</t>
  </si>
  <si>
    <t>İZMİR</t>
  </si>
  <si>
    <t>ATAKAN YAHYAOĞLU</t>
  </si>
  <si>
    <t>DAVUT GÜNEŞ</t>
  </si>
  <si>
    <t>MERSİN</t>
  </si>
  <si>
    <t xml:space="preserve">SAMET YILDIZ </t>
  </si>
  <si>
    <t xml:space="preserve">NEVŞEHİR </t>
  </si>
  <si>
    <t xml:space="preserve">ERDEM ÖZ </t>
  </si>
  <si>
    <t>ANIL KALAYCI</t>
  </si>
  <si>
    <t>UĞUR MUT</t>
  </si>
  <si>
    <t xml:space="preserve">SAKARYA </t>
  </si>
  <si>
    <t>CENGIZ EKEN</t>
  </si>
  <si>
    <t>26.01.1995</t>
  </si>
  <si>
    <t>FATİH AKTAŞ</t>
  </si>
  <si>
    <t>SAMSUN</t>
  </si>
  <si>
    <t>AHMET TALHA KILIÇ</t>
  </si>
  <si>
    <t>ZONGULDAK</t>
  </si>
  <si>
    <t>2</t>
  </si>
  <si>
    <t>1</t>
  </si>
  <si>
    <t>3</t>
  </si>
  <si>
    <t>4</t>
  </si>
  <si>
    <t>5</t>
  </si>
  <si>
    <t>6</t>
  </si>
  <si>
    <t>KATILIM YOKTUR</t>
  </si>
  <si>
    <t xml:space="preserve"> +0.6</t>
  </si>
  <si>
    <t>DNS</t>
  </si>
  <si>
    <t>DQ 162-6</t>
  </si>
  <si>
    <t>-</t>
  </si>
  <si>
    <t>+2.2</t>
  </si>
  <si>
    <t>DNF</t>
  </si>
  <si>
    <t>X</t>
  </si>
  <si>
    <t>1.7</t>
  </si>
  <si>
    <t>0.3</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</si>
</sst>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sz val="16"/>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2"/>
      <name val="Cambria"/>
      <family val="1"/>
    </font>
    <font>
      <sz val="15"/>
      <name val="Cambria"/>
      <family val="1"/>
    </font>
    <font>
      <b/>
      <sz val="14"/>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b/>
      <sz val="11"/>
      <color indexed="56"/>
      <name val="Cambria"/>
      <family val="1"/>
    </font>
    <font>
      <sz val="18"/>
      <name val="Cambria"/>
      <family val="1"/>
    </font>
    <font>
      <sz val="8"/>
      <color indexed="10"/>
      <name val="Arial"/>
      <family val="2"/>
    </font>
    <font>
      <b/>
      <sz val="11"/>
      <color indexed="23"/>
      <name val="Cambria"/>
      <family val="1"/>
    </font>
    <font>
      <b/>
      <sz val="18"/>
      <color indexed="10"/>
      <name val="Cambria"/>
      <family val="1"/>
    </font>
    <font>
      <sz val="24"/>
      <name val="Cambria"/>
      <family val="1"/>
    </font>
    <font>
      <sz val="14"/>
      <color indexed="10"/>
      <name val="Cambria"/>
      <family val="1"/>
    </font>
    <font>
      <sz val="14"/>
      <color indexed="8"/>
      <name val="Cambria"/>
      <family val="1"/>
    </font>
    <font>
      <sz val="18"/>
      <color indexed="10"/>
      <name val="Cambria"/>
      <family val="1"/>
    </font>
    <font>
      <sz val="18"/>
      <color indexed="8"/>
      <name val="Cambria"/>
      <family val="1"/>
    </font>
    <font>
      <sz val="16"/>
      <color indexed="10"/>
      <name val="Cambria"/>
      <family val="1"/>
    </font>
    <font>
      <sz val="16"/>
      <color indexed="9"/>
      <name val="Cambria"/>
      <family val="1"/>
    </font>
    <font>
      <sz val="16"/>
      <color indexed="8"/>
      <name val="Cambria"/>
      <family val="1"/>
    </font>
    <font>
      <b/>
      <sz val="16"/>
      <color indexed="9"/>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sz val="18"/>
      <name val="Cambria"/>
      <family val="1"/>
    </font>
    <font>
      <b/>
      <u val="single"/>
      <sz val="12"/>
      <color indexed="10"/>
      <name val="Cambria"/>
      <family val="1"/>
    </font>
    <font>
      <b/>
      <u val="single"/>
      <sz val="12"/>
      <color indexed="10"/>
      <name val="Arial"/>
      <family val="2"/>
    </font>
    <font>
      <b/>
      <sz val="48"/>
      <color indexed="10"/>
      <name val="Cambria"/>
      <family val="1"/>
    </font>
    <font>
      <b/>
      <u val="single"/>
      <sz val="15"/>
      <color indexed="10"/>
      <name val="Cambria"/>
      <family val="1"/>
    </font>
    <font>
      <b/>
      <sz val="15"/>
      <color indexed="8"/>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4"/>
      <color rgb="FFFF0000"/>
      <name val="Cambria"/>
      <family val="1"/>
    </font>
    <font>
      <sz val="14"/>
      <color theme="1"/>
      <name val="Cambria"/>
      <family val="1"/>
    </font>
    <font>
      <sz val="18"/>
      <color rgb="FFFF0000"/>
      <name val="Cambria"/>
      <family val="1"/>
    </font>
    <font>
      <sz val="18"/>
      <color theme="1"/>
      <name val="Cambria"/>
      <family val="1"/>
    </font>
    <font>
      <sz val="16"/>
      <color rgb="FFFF0000"/>
      <name val="Cambria"/>
      <family val="1"/>
    </font>
    <font>
      <sz val="16"/>
      <color theme="0"/>
      <name val="Cambria"/>
      <family val="1"/>
    </font>
    <font>
      <sz val="16"/>
      <color theme="1"/>
      <name val="Cambria"/>
      <family val="1"/>
    </font>
    <font>
      <b/>
      <sz val="16"/>
      <color theme="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Arial"/>
      <family val="2"/>
    </font>
    <font>
      <b/>
      <u val="single"/>
      <sz val="12"/>
      <color rgb="FFFF0000"/>
      <name val="Cambria"/>
      <family val="1"/>
    </font>
    <font>
      <b/>
      <sz val="18"/>
      <color rgb="FF002060"/>
      <name val="Cambria"/>
      <family val="1"/>
    </font>
    <font>
      <b/>
      <sz val="16"/>
      <color rgb="FF002060"/>
      <name val="Cambria"/>
      <family val="1"/>
    </font>
    <font>
      <b/>
      <sz val="15"/>
      <color rgb="FFFF0000"/>
      <name val="Cambria"/>
      <family val="1"/>
    </font>
    <font>
      <b/>
      <sz val="48"/>
      <color rgb="FFFF0000"/>
      <name val="Cambria"/>
      <family val="1"/>
    </font>
    <font>
      <b/>
      <u val="single"/>
      <sz val="15"/>
      <color rgb="FFFF0000"/>
      <name val="Cambria"/>
      <family val="1"/>
    </font>
    <font>
      <b/>
      <sz val="28"/>
      <color rgb="FFFF0000"/>
      <name val="Cambria"/>
      <family val="1"/>
    </font>
    <font>
      <b/>
      <sz val="14"/>
      <color theme="1"/>
      <name val="Cambria"/>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7999799847602844"/>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dashDotDot"/>
      <right>
        <color indexed="63"/>
      </right>
      <top style="dashDotDot"/>
      <bottom style="dashDotDot"/>
    </border>
    <border>
      <left style="thin"/>
      <right style="thin"/>
      <top>
        <color indexed="63"/>
      </top>
      <bottom style="thin"/>
    </border>
    <border>
      <left style="thin"/>
      <right style="thin"/>
      <top style="thin"/>
      <bottom style="mediu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89">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6"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1" fillId="25" borderId="10" xfId="52" applyFont="1" applyFill="1" applyBorder="1" applyAlignment="1" applyProtection="1">
      <alignment vertical="center" wrapText="1"/>
      <protection locked="0"/>
    </xf>
    <xf numFmtId="0" fontId="52" fillId="25" borderId="10" xfId="52" applyFont="1" applyFill="1" applyBorder="1" applyAlignment="1" applyProtection="1">
      <alignment vertical="center" wrapText="1"/>
      <protection locked="0"/>
    </xf>
    <xf numFmtId="0" fontId="52" fillId="0" borderId="0" xfId="52" applyFont="1" applyAlignment="1" applyProtection="1">
      <alignment vertical="center" wrapText="1"/>
      <protection locked="0"/>
    </xf>
    <xf numFmtId="0" fontId="52" fillId="25" borderId="11" xfId="52" applyFont="1" applyFill="1" applyBorder="1" applyAlignment="1" applyProtection="1">
      <alignment vertical="center" wrapText="1"/>
      <protection locked="0"/>
    </xf>
    <xf numFmtId="0" fontId="53"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4" fillId="0" borderId="12" xfId="52" applyFont="1" applyFill="1" applyBorder="1" applyAlignment="1">
      <alignment horizontal="center" vertic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55" fillId="0" borderId="0" xfId="52" applyFont="1" applyFill="1" applyAlignment="1">
      <alignment horizontal="center"/>
      <protection/>
    </xf>
    <xf numFmtId="0" fontId="55" fillId="0" borderId="0" xfId="52" applyFont="1" applyFill="1">
      <alignment/>
      <protection/>
    </xf>
    <xf numFmtId="49" fontId="55"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53" fillId="5" borderId="0" xfId="0" applyFont="1" applyFill="1" applyAlignment="1">
      <alignment horizontal="center" vertical="center"/>
    </xf>
    <xf numFmtId="0" fontId="53" fillId="5" borderId="0" xfId="0" applyFont="1" applyFill="1" applyAlignment="1">
      <alignment horizontal="left" vertical="center"/>
    </xf>
    <xf numFmtId="0" fontId="53" fillId="0" borderId="0" xfId="0" applyFont="1" applyAlignment="1">
      <alignment horizontal="center" vertical="center"/>
    </xf>
    <xf numFmtId="0" fontId="53"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53"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53" fillId="0" borderId="0" xfId="0" applyFont="1" applyAlignment="1">
      <alignment horizontal="center" vertical="center" wrapText="1"/>
    </xf>
    <xf numFmtId="0" fontId="53" fillId="0" borderId="0" xfId="0" applyFont="1" applyFill="1" applyAlignment="1">
      <alignment horizontal="center" vertical="center" wrapText="1"/>
    </xf>
    <xf numFmtId="0" fontId="53"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0" fontId="25" fillId="0" borderId="0" xfId="52" applyFont="1" applyFill="1" applyAlignment="1" applyProtection="1">
      <alignment wrapText="1"/>
      <protection locked="0"/>
    </xf>
    <xf numFmtId="0" fontId="28"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left" vertical="center"/>
      <protection/>
    </xf>
    <xf numFmtId="0" fontId="110" fillId="2" borderId="12" xfId="0" applyFont="1" applyFill="1" applyBorder="1" applyAlignment="1">
      <alignment horizontal="center" vertical="center" wrapText="1"/>
    </xf>
    <xf numFmtId="0" fontId="47"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8" fillId="28" borderId="12" xfId="52" applyNumberFormat="1" applyFont="1" applyFill="1" applyBorder="1" applyAlignment="1" applyProtection="1">
      <alignment horizontal="center" vertical="center" wrapText="1"/>
      <protection locked="0"/>
    </xf>
    <xf numFmtId="1" fontId="28"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53" fillId="5" borderId="0" xfId="0" applyFont="1" applyFill="1" applyAlignment="1">
      <alignment vertical="center"/>
    </xf>
    <xf numFmtId="0" fontId="28" fillId="25" borderId="11"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118" fillId="25" borderId="12" xfId="52" applyFont="1" applyFill="1" applyBorder="1" applyAlignment="1">
      <alignment horizontal="center" vertical="center" wrapText="1"/>
      <protection/>
    </xf>
    <xf numFmtId="14" fontId="118" fillId="25" borderId="12" xfId="52" applyNumberFormat="1" applyFont="1" applyFill="1" applyBorder="1" applyAlignment="1">
      <alignment horizontal="center" vertical="center" wrapText="1"/>
      <protection/>
    </xf>
    <xf numFmtId="0" fontId="118" fillId="25" borderId="12" xfId="52" applyNumberFormat="1" applyFont="1" applyFill="1" applyBorder="1" applyAlignment="1">
      <alignment horizontal="center" vertical="center" wrapText="1"/>
      <protection/>
    </xf>
    <xf numFmtId="206" fontId="118" fillId="25" borderId="12" xfId="52" applyNumberFormat="1" applyFont="1" applyFill="1" applyBorder="1" applyAlignment="1">
      <alignment horizontal="center" vertical="center" wrapText="1"/>
      <protection/>
    </xf>
    <xf numFmtId="207" fontId="71" fillId="0" borderId="12" xfId="52" applyNumberFormat="1"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109" fillId="26" borderId="12"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4" fillId="30" borderId="15" xfId="52" applyFont="1" applyFill="1" applyBorder="1" applyAlignment="1">
      <alignment vertical="center" wrapText="1"/>
      <protection/>
    </xf>
    <xf numFmtId="0" fontId="104" fillId="30" borderId="0" xfId="52" applyFont="1" applyFill="1" applyBorder="1" applyAlignment="1">
      <alignment vertical="center" wrapText="1"/>
      <protection/>
    </xf>
    <xf numFmtId="0" fontId="104" fillId="25" borderId="24" xfId="52" applyFont="1" applyFill="1" applyBorder="1" applyAlignment="1">
      <alignment vertical="center" wrapText="1"/>
      <protection/>
    </xf>
    <xf numFmtId="0" fontId="0" fillId="33" borderId="0" xfId="0" applyFill="1" applyAlignment="1">
      <alignment/>
    </xf>
    <xf numFmtId="0" fontId="0" fillId="34" borderId="0" xfId="0" applyFill="1" applyAlignment="1">
      <alignment/>
    </xf>
    <xf numFmtId="0" fontId="24" fillId="34" borderId="13" xfId="0" applyFont="1" applyFill="1" applyBorder="1" applyAlignment="1">
      <alignment horizontal="center"/>
    </xf>
    <xf numFmtId="0" fontId="24" fillId="34" borderId="0" xfId="0" applyFont="1" applyFill="1" applyBorder="1" applyAlignment="1">
      <alignment horizontal="center"/>
    </xf>
    <xf numFmtId="0" fontId="104" fillId="25" borderId="24" xfId="52" applyFont="1" applyFill="1" applyBorder="1" applyAlignment="1">
      <alignment textRotation="90"/>
      <protection/>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104" fillId="27" borderId="12" xfId="52"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0" fontId="102" fillId="27" borderId="12" xfId="52" applyFont="1" applyFill="1" applyBorder="1" applyAlignment="1" applyProtection="1">
      <alignment horizontal="center" vertical="center" wrapText="1"/>
      <protection locked="0"/>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107" fillId="30" borderId="25" xfId="52" applyFont="1" applyFill="1" applyBorder="1" applyAlignment="1">
      <alignment vertical="center"/>
      <protection/>
    </xf>
    <xf numFmtId="0" fontId="107" fillId="30" borderId="23" xfId="52" applyFont="1" applyFill="1" applyBorder="1" applyAlignment="1">
      <alignment vertical="center"/>
      <protection/>
    </xf>
    <xf numFmtId="0" fontId="107" fillId="30" borderId="26"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0" fontId="109" fillId="0" borderId="0" xfId="52" applyFont="1" applyFill="1" applyAlignment="1" applyProtection="1">
      <alignment horizontal="center" wrapText="1"/>
      <protection locked="0"/>
    </xf>
    <xf numFmtId="0" fontId="122" fillId="0" borderId="12"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102" fillId="27" borderId="12" xfId="52"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206" fontId="107" fillId="30" borderId="23" xfId="52" applyNumberFormat="1" applyFont="1" applyFill="1" applyBorder="1" applyAlignment="1">
      <alignment vertical="center"/>
      <protection/>
    </xf>
    <xf numFmtId="206" fontId="102" fillId="25" borderId="12" xfId="52" applyNumberFormat="1" applyFont="1" applyFill="1" applyBorder="1" applyAlignment="1">
      <alignment horizontal="center" vertical="center" wrapText="1"/>
      <protection/>
    </xf>
    <xf numFmtId="0" fontId="22" fillId="0" borderId="12" xfId="0" applyFont="1" applyBorder="1" applyAlignment="1">
      <alignment vertical="center"/>
    </xf>
    <xf numFmtId="0" fontId="37" fillId="0" borderId="12"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5" fillId="0" borderId="12" xfId="52" applyNumberFormat="1" applyFont="1" applyFill="1" applyBorder="1" applyAlignment="1">
      <alignment horizontal="center" vertical="center"/>
      <protection/>
    </xf>
    <xf numFmtId="49" fontId="75" fillId="35" borderId="12" xfId="52" applyNumberFormat="1" applyFont="1" applyFill="1" applyBorder="1" applyAlignment="1" applyProtection="1">
      <alignment horizontal="center" vertical="center"/>
      <protection hidden="1" locked="0"/>
    </xf>
    <xf numFmtId="49" fontId="75" fillId="35" borderId="12" xfId="52" applyNumberFormat="1" applyFont="1" applyFill="1" applyBorder="1" applyAlignment="1">
      <alignment horizontal="center" vertical="center"/>
      <protection/>
    </xf>
    <xf numFmtId="49" fontId="75" fillId="0" borderId="12" xfId="52" applyNumberFormat="1" applyFont="1" applyFill="1" applyBorder="1" applyAlignment="1" applyProtection="1">
      <alignment horizontal="center" vertical="center"/>
      <protection hidden="1" locked="0"/>
    </xf>
    <xf numFmtId="49" fontId="75" fillId="35" borderId="12" xfId="52" applyNumberFormat="1" applyFont="1" applyFill="1" applyBorder="1" applyAlignment="1">
      <alignment vertical="center"/>
      <protection/>
    </xf>
    <xf numFmtId="49" fontId="75" fillId="0" borderId="12" xfId="52" applyNumberFormat="1" applyFont="1" applyFill="1" applyBorder="1" applyAlignment="1">
      <alignment vertical="center"/>
      <protection/>
    </xf>
    <xf numFmtId="0" fontId="22" fillId="26" borderId="12" xfId="52" applyFont="1" applyFill="1" applyBorder="1" applyAlignment="1" applyProtection="1">
      <alignment horizontal="center" vertical="center" wrapText="1"/>
      <protection locked="0"/>
    </xf>
    <xf numFmtId="1" fontId="107" fillId="0" borderId="12"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1" fontId="107" fillId="0" borderId="12" xfId="52" applyNumberFormat="1" applyFont="1" applyFill="1" applyBorder="1" applyAlignment="1">
      <alignment horizontal="center" vertical="center"/>
      <protection/>
    </xf>
    <xf numFmtId="14" fontId="42" fillId="0" borderId="12" xfId="52" applyNumberFormat="1" applyFont="1" applyFill="1" applyBorder="1" applyAlignment="1">
      <alignment horizontal="center" vertical="center"/>
      <protection/>
    </xf>
    <xf numFmtId="0" fontId="42" fillId="0" borderId="12" xfId="52" applyNumberFormat="1" applyFont="1" applyFill="1" applyBorder="1" applyAlignment="1">
      <alignment horizontal="left" vertical="center" wrapText="1"/>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1" fontId="107" fillId="0" borderId="12" xfId="52" applyNumberFormat="1" applyFont="1" applyFill="1" applyBorder="1" applyAlignment="1">
      <alignment horizontal="center" vertical="center" wrapText="1"/>
      <protection/>
    </xf>
    <xf numFmtId="14" fontId="124" fillId="0" borderId="12" xfId="52" applyNumberFormat="1" applyFont="1" applyFill="1" applyBorder="1" applyAlignment="1">
      <alignment horizontal="center" vertical="center" wrapText="1"/>
      <protection/>
    </xf>
    <xf numFmtId="0" fontId="124" fillId="0" borderId="12" xfId="52" applyFont="1" applyFill="1" applyBorder="1" applyAlignment="1">
      <alignment vertical="center" wrapText="1"/>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4" fontId="42" fillId="0" borderId="12" xfId="52" applyNumberFormat="1" applyFont="1" applyFill="1" applyBorder="1" applyAlignment="1" applyProtection="1">
      <alignment horizontal="center" vertical="center" wrapText="1"/>
      <protection locked="0"/>
    </xf>
    <xf numFmtId="0" fontId="42" fillId="0" borderId="12" xfId="52" applyFont="1" applyFill="1" applyBorder="1" applyAlignment="1" applyProtection="1">
      <alignment horizontal="left" vertical="center" wrapText="1"/>
      <protection locked="0"/>
    </xf>
    <xf numFmtId="1" fontId="42" fillId="0" borderId="12" xfId="52" applyNumberFormat="1" applyFont="1" applyFill="1" applyBorder="1" applyAlignment="1">
      <alignment horizontal="center" vertical="center"/>
      <protection/>
    </xf>
    <xf numFmtId="0" fontId="107" fillId="0" borderId="12" xfId="52" applyFont="1" applyFill="1" applyBorder="1" applyAlignment="1">
      <alignment horizontal="center" vertical="center"/>
      <protection/>
    </xf>
    <xf numFmtId="0" fontId="42" fillId="0" borderId="12" xfId="52" applyFont="1" applyFill="1" applyBorder="1" applyAlignment="1">
      <alignment horizontal="left" vertical="center" wrapText="1"/>
      <protection/>
    </xf>
    <xf numFmtId="0" fontId="124" fillId="0" borderId="12" xfId="52" applyFont="1" applyFill="1" applyBorder="1" applyAlignment="1">
      <alignment horizontal="left" vertical="center" wrapText="1"/>
      <protection/>
    </xf>
    <xf numFmtId="0" fontId="71" fillId="0" borderId="12" xfId="52" applyFont="1" applyFill="1" applyBorder="1" applyAlignment="1">
      <alignment horizontal="center" vertical="center"/>
      <protection/>
    </xf>
    <xf numFmtId="0" fontId="125" fillId="0" borderId="12" xfId="52" applyFont="1" applyFill="1" applyBorder="1" applyAlignment="1">
      <alignment horizontal="center" vertical="center"/>
      <protection/>
    </xf>
    <xf numFmtId="1" fontId="122" fillId="0" borderId="12" xfId="52" applyNumberFormat="1" applyFont="1" applyFill="1" applyBorder="1" applyAlignment="1">
      <alignment horizontal="center" vertical="center" wrapText="1"/>
      <protection/>
    </xf>
    <xf numFmtId="14" fontId="126" fillId="0" borderId="12" xfId="52" applyNumberFormat="1" applyFont="1" applyFill="1" applyBorder="1" applyAlignment="1">
      <alignment horizontal="center" vertical="center" wrapText="1"/>
      <protection/>
    </xf>
    <xf numFmtId="0" fontId="126" fillId="0" borderId="12" xfId="52" applyFont="1" applyFill="1" applyBorder="1" applyAlignment="1">
      <alignment horizontal="left" vertical="center" wrapText="1"/>
      <protection/>
    </xf>
    <xf numFmtId="0" fontId="43" fillId="0" borderId="12" xfId="52" applyFont="1" applyFill="1" applyBorder="1" applyAlignment="1" applyProtection="1">
      <alignment horizontal="center" vertical="center" wrapText="1"/>
      <protection locked="0"/>
    </xf>
    <xf numFmtId="0" fontId="127" fillId="0" borderId="12" xfId="52" applyFont="1" applyFill="1" applyBorder="1" applyAlignment="1" applyProtection="1">
      <alignment horizontal="center" vertical="center" wrapText="1"/>
      <protection locked="0"/>
    </xf>
    <xf numFmtId="1" fontId="108" fillId="0" borderId="12" xfId="52" applyNumberFormat="1" applyFont="1" applyFill="1" applyBorder="1" applyAlignment="1" applyProtection="1">
      <alignment horizontal="center" vertical="center" wrapText="1"/>
      <protection locked="0"/>
    </xf>
    <xf numFmtId="14" fontId="43" fillId="0" borderId="12" xfId="52" applyNumberFormat="1" applyFont="1" applyFill="1" applyBorder="1" applyAlignment="1" applyProtection="1">
      <alignment horizontal="center" vertical="center" wrapText="1"/>
      <protection locked="0"/>
    </xf>
    <xf numFmtId="0" fontId="43" fillId="0" borderId="12" xfId="52" applyFont="1" applyFill="1" applyBorder="1" applyAlignment="1" applyProtection="1">
      <alignment horizontal="left" vertical="center" wrapText="1"/>
      <protection locked="0"/>
    </xf>
    <xf numFmtId="207" fontId="43" fillId="0" borderId="12" xfId="52" applyNumberFormat="1" applyFont="1" applyFill="1" applyBorder="1" applyAlignment="1" applyProtection="1">
      <alignment horizontal="center" vertical="center" wrapText="1"/>
      <protection locked="0"/>
    </xf>
    <xf numFmtId="207" fontId="128" fillId="0" borderId="12" xfId="52" applyNumberFormat="1" applyFont="1" applyFill="1" applyBorder="1" applyAlignment="1" applyProtection="1">
      <alignment horizontal="center" vertical="center" wrapText="1"/>
      <protection locked="0"/>
    </xf>
    <xf numFmtId="207" fontId="129" fillId="0" borderId="12" xfId="52" applyNumberFormat="1" applyFont="1" applyFill="1" applyBorder="1" applyAlignment="1" applyProtection="1">
      <alignment horizontal="center" vertical="center" wrapText="1"/>
      <protection locked="0"/>
    </xf>
    <xf numFmtId="207" fontId="130" fillId="0" borderId="12" xfId="52" applyNumberFormat="1" applyFont="1" applyFill="1" applyBorder="1" applyAlignment="1" applyProtection="1">
      <alignment horizontal="center" vertical="center" wrapText="1"/>
      <protection hidden="1"/>
    </xf>
    <xf numFmtId="49" fontId="24" fillId="0" borderId="12" xfId="52" applyNumberFormat="1" applyFont="1" applyFill="1" applyBorder="1" applyAlignment="1" applyProtection="1">
      <alignment vertical="center" wrapText="1"/>
      <protection locked="0"/>
    </xf>
    <xf numFmtId="49" fontId="107" fillId="29" borderId="12" xfId="47" applyNumberFormat="1" applyFont="1" applyFill="1" applyBorder="1" applyAlignment="1" applyProtection="1">
      <alignment horizontal="center" vertical="center" wrapText="1"/>
      <protection/>
    </xf>
    <xf numFmtId="0" fontId="109" fillId="26" borderId="12" xfId="52" applyFont="1" applyFill="1" applyBorder="1" applyAlignment="1" applyProtection="1">
      <alignment horizontal="center" vertical="center" wrapText="1"/>
      <protection hidden="1"/>
    </xf>
    <xf numFmtId="14" fontId="22" fillId="26" borderId="12" xfId="52" applyNumberFormat="1" applyFont="1" applyFill="1" applyBorder="1" applyAlignment="1" applyProtection="1">
      <alignment horizontal="center" vertical="center" wrapText="1"/>
      <protection locked="0"/>
    </xf>
    <xf numFmtId="0" fontId="22" fillId="26" borderId="12" xfId="52" applyFont="1" applyFill="1" applyBorder="1" applyAlignment="1" applyProtection="1">
      <alignment vertical="center" wrapText="1"/>
      <protection locked="0"/>
    </xf>
    <xf numFmtId="0" fontId="22" fillId="26" borderId="12" xfId="52" applyFont="1" applyFill="1" applyBorder="1" applyAlignment="1" applyProtection="1">
      <alignment horizontal="left" vertical="center" wrapText="1"/>
      <protection locked="0"/>
    </xf>
    <xf numFmtId="0" fontId="100" fillId="26" borderId="12" xfId="52" applyFont="1" applyFill="1" applyBorder="1" applyAlignment="1" applyProtection="1">
      <alignment horizontal="center" vertical="center" wrapText="1"/>
      <protection locked="0"/>
    </xf>
    <xf numFmtId="203" fontId="22" fillId="26" borderId="12" xfId="52" applyNumberFormat="1" applyFont="1" applyFill="1" applyBorder="1" applyAlignment="1" applyProtection="1">
      <alignment horizontal="center" vertical="center" wrapText="1"/>
      <protection locked="0"/>
    </xf>
    <xf numFmtId="49" fontId="22" fillId="26" borderId="12" xfId="52" applyNumberFormat="1" applyFont="1" applyFill="1" applyBorder="1" applyAlignment="1" applyProtection="1">
      <alignment horizontal="center" vertical="center" wrapText="1"/>
      <protection locked="0"/>
    </xf>
    <xf numFmtId="1" fontId="22" fillId="26" borderId="12" xfId="52" applyNumberFormat="1" applyFont="1" applyFill="1" applyBorder="1" applyAlignment="1" applyProtection="1">
      <alignment horizontal="center" vertical="center" wrapText="1"/>
      <protection locked="0"/>
    </xf>
    <xf numFmtId="0" fontId="117" fillId="32" borderId="27" xfId="0" applyNumberFormat="1" applyFont="1" applyFill="1" applyBorder="1" applyAlignment="1">
      <alignment horizontal="left" vertical="center" wrapText="1"/>
    </xf>
    <xf numFmtId="0" fontId="42" fillId="0" borderId="28" xfId="52" applyFont="1" applyFill="1" applyBorder="1" applyAlignment="1">
      <alignment horizontal="center" vertical="center"/>
      <protection/>
    </xf>
    <xf numFmtId="0" fontId="107" fillId="0" borderId="28" xfId="52" applyFont="1" applyFill="1" applyBorder="1" applyAlignment="1">
      <alignment horizontal="center" vertical="center"/>
      <protection/>
    </xf>
    <xf numFmtId="14" fontId="42" fillId="0" borderId="28" xfId="52" applyNumberFormat="1" applyFont="1" applyFill="1" applyBorder="1" applyAlignment="1">
      <alignment horizontal="center" vertical="center"/>
      <protection/>
    </xf>
    <xf numFmtId="0" fontId="42" fillId="0" borderId="28" xfId="52" applyFont="1" applyFill="1" applyBorder="1" applyAlignment="1">
      <alignment horizontal="left" vertical="center" wrapText="1"/>
      <protection/>
    </xf>
    <xf numFmtId="0" fontId="124" fillId="0" borderId="28" xfId="52" applyFont="1" applyFill="1" applyBorder="1" applyAlignment="1">
      <alignment horizontal="left" vertical="center" wrapText="1"/>
      <protection/>
    </xf>
    <xf numFmtId="203" fontId="42" fillId="0" borderId="28" xfId="52" applyNumberFormat="1" applyFont="1" applyFill="1" applyBorder="1" applyAlignment="1">
      <alignment horizontal="center" vertical="center"/>
      <protection/>
    </xf>
    <xf numFmtId="0" fontId="42" fillId="0" borderId="29" xfId="52" applyFont="1" applyFill="1" applyBorder="1" applyAlignment="1">
      <alignment horizontal="center" vertical="center"/>
      <protection/>
    </xf>
    <xf numFmtId="0" fontId="107" fillId="0" borderId="29" xfId="52" applyFont="1" applyFill="1" applyBorder="1" applyAlignment="1">
      <alignment horizontal="center" vertical="center"/>
      <protection/>
    </xf>
    <xf numFmtId="14" fontId="42" fillId="0" borderId="29" xfId="52" applyNumberFormat="1" applyFont="1" applyFill="1" applyBorder="1" applyAlignment="1">
      <alignment horizontal="center" vertical="center"/>
      <protection/>
    </xf>
    <xf numFmtId="0" fontId="42" fillId="0" borderId="29" xfId="52" applyFont="1" applyFill="1" applyBorder="1" applyAlignment="1">
      <alignment horizontal="left" vertical="center" wrapText="1"/>
      <protection/>
    </xf>
    <xf numFmtId="0" fontId="124" fillId="0" borderId="29" xfId="52" applyFont="1" applyFill="1" applyBorder="1" applyAlignment="1">
      <alignment horizontal="left" vertical="center" wrapText="1"/>
      <protection/>
    </xf>
    <xf numFmtId="203" fontId="42" fillId="0" borderId="29" xfId="52" applyNumberFormat="1" applyFont="1" applyFill="1" applyBorder="1" applyAlignment="1">
      <alignment horizontal="center" vertical="center"/>
      <protection/>
    </xf>
    <xf numFmtId="1" fontId="107" fillId="0" borderId="28" xfId="52" applyNumberFormat="1" applyFont="1" applyFill="1" applyBorder="1" applyAlignment="1">
      <alignment horizontal="center" vertical="center"/>
      <protection/>
    </xf>
    <xf numFmtId="1" fontId="107" fillId="0" borderId="29" xfId="52" applyNumberFormat="1" applyFont="1" applyFill="1" applyBorder="1" applyAlignment="1">
      <alignment horizontal="center" vertical="center"/>
      <protection/>
    </xf>
    <xf numFmtId="207" fontId="24" fillId="0" borderId="12" xfId="52" applyNumberFormat="1" applyFont="1" applyFill="1" applyBorder="1" applyAlignment="1" applyProtection="1">
      <alignment horizontal="center" vertical="center" wrapText="1"/>
      <protection hidden="1"/>
    </xf>
    <xf numFmtId="1" fontId="24" fillId="0" borderId="12" xfId="52" applyNumberFormat="1" applyFont="1" applyFill="1" applyBorder="1" applyAlignment="1" applyProtection="1">
      <alignment horizontal="center" vertical="center" wrapText="1"/>
      <protection locked="0"/>
    </xf>
    <xf numFmtId="0" fontId="43" fillId="0" borderId="28" xfId="52" applyFont="1" applyFill="1" applyBorder="1" applyAlignment="1" applyProtection="1">
      <alignment horizontal="center" vertical="center" wrapText="1"/>
      <protection locked="0"/>
    </xf>
    <xf numFmtId="0" fontId="127" fillId="0" borderId="28" xfId="52" applyFont="1" applyFill="1" applyBorder="1" applyAlignment="1" applyProtection="1">
      <alignment horizontal="center" vertical="center" wrapText="1"/>
      <protection locked="0"/>
    </xf>
    <xf numFmtId="1" fontId="108" fillId="0" borderId="28" xfId="52" applyNumberFormat="1" applyFont="1" applyFill="1" applyBorder="1" applyAlignment="1" applyProtection="1">
      <alignment horizontal="center" vertical="center" wrapText="1"/>
      <protection locked="0"/>
    </xf>
    <xf numFmtId="14" fontId="43" fillId="0" borderId="28" xfId="52" applyNumberFormat="1" applyFont="1" applyFill="1" applyBorder="1" applyAlignment="1" applyProtection="1">
      <alignment horizontal="center" vertical="center" wrapText="1"/>
      <protection locked="0"/>
    </xf>
    <xf numFmtId="0" fontId="43" fillId="0" borderId="28" xfId="52" applyFont="1" applyFill="1" applyBorder="1" applyAlignment="1" applyProtection="1">
      <alignment horizontal="left" vertical="center" wrapText="1"/>
      <protection locked="0"/>
    </xf>
    <xf numFmtId="207" fontId="43" fillId="0" borderId="28" xfId="52" applyNumberFormat="1" applyFont="1" applyFill="1" applyBorder="1" applyAlignment="1" applyProtection="1">
      <alignment horizontal="center" vertical="center" wrapText="1"/>
      <protection locked="0"/>
    </xf>
    <xf numFmtId="207" fontId="24" fillId="0" borderId="28" xfId="52" applyNumberFormat="1" applyFont="1" applyFill="1" applyBorder="1" applyAlignment="1" applyProtection="1">
      <alignment horizontal="center" vertical="center" wrapText="1"/>
      <protection hidden="1"/>
    </xf>
    <xf numFmtId="1" fontId="24" fillId="0" borderId="28" xfId="52" applyNumberFormat="1" applyFont="1" applyFill="1" applyBorder="1" applyAlignment="1" applyProtection="1">
      <alignment horizontal="center" vertical="center" wrapText="1"/>
      <protection locked="0"/>
    </xf>
    <xf numFmtId="49" fontId="24" fillId="0" borderId="28" xfId="52" applyNumberFormat="1" applyFont="1" applyFill="1" applyBorder="1" applyAlignment="1" applyProtection="1">
      <alignment vertical="center" wrapText="1"/>
      <protection locked="0"/>
    </xf>
    <xf numFmtId="0" fontId="43" fillId="0" borderId="29" xfId="52" applyFont="1" applyFill="1" applyBorder="1" applyAlignment="1" applyProtection="1">
      <alignment horizontal="center" vertical="center" wrapText="1"/>
      <protection locked="0"/>
    </xf>
    <xf numFmtId="0" fontId="127" fillId="0" borderId="29" xfId="52" applyFont="1" applyFill="1" applyBorder="1" applyAlignment="1" applyProtection="1">
      <alignment horizontal="center" vertical="center" wrapText="1"/>
      <protection locked="0"/>
    </xf>
    <xf numFmtId="1" fontId="108" fillId="0" borderId="29" xfId="52" applyNumberFormat="1" applyFont="1" applyFill="1" applyBorder="1" applyAlignment="1" applyProtection="1">
      <alignment horizontal="center" vertical="center" wrapText="1"/>
      <protection locked="0"/>
    </xf>
    <xf numFmtId="14" fontId="43" fillId="0" borderId="29" xfId="52" applyNumberFormat="1" applyFont="1" applyFill="1" applyBorder="1" applyAlignment="1" applyProtection="1">
      <alignment horizontal="center" vertical="center" wrapText="1"/>
      <protection locked="0"/>
    </xf>
    <xf numFmtId="0" fontId="43" fillId="0" borderId="29" xfId="52" applyFont="1" applyFill="1" applyBorder="1" applyAlignment="1" applyProtection="1">
      <alignment horizontal="left" vertical="center" wrapText="1"/>
      <protection locked="0"/>
    </xf>
    <xf numFmtId="207" fontId="43" fillId="0" borderId="29" xfId="52" applyNumberFormat="1" applyFont="1" applyFill="1" applyBorder="1" applyAlignment="1" applyProtection="1">
      <alignment horizontal="center" vertical="center" wrapText="1"/>
      <protection locked="0"/>
    </xf>
    <xf numFmtId="207" fontId="24" fillId="0" borderId="29" xfId="52" applyNumberFormat="1" applyFont="1" applyFill="1" applyBorder="1" applyAlignment="1" applyProtection="1">
      <alignment horizontal="center" vertical="center" wrapText="1"/>
      <protection hidden="1"/>
    </xf>
    <xf numFmtId="1" fontId="24" fillId="0" borderId="29" xfId="52" applyNumberFormat="1" applyFont="1" applyFill="1" applyBorder="1" applyAlignment="1" applyProtection="1">
      <alignment horizontal="center" vertical="center" wrapText="1"/>
      <protection locked="0"/>
    </xf>
    <xf numFmtId="49" fontId="24" fillId="0" borderId="29" xfId="52" applyNumberFormat="1" applyFont="1" applyFill="1" applyBorder="1" applyAlignment="1" applyProtection="1">
      <alignment vertical="center" wrapText="1"/>
      <protection locked="0"/>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117" fillId="32" borderId="27"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110" fillId="25" borderId="30" xfId="0" applyNumberFormat="1" applyFont="1" applyFill="1" applyBorder="1" applyAlignment="1">
      <alignment horizontal="center" vertical="center"/>
    </xf>
    <xf numFmtId="180" fontId="110" fillId="25" borderId="31" xfId="0" applyNumberFormat="1" applyFont="1" applyFill="1" applyBorder="1" applyAlignment="1">
      <alignment horizontal="center" vertical="center"/>
    </xf>
    <xf numFmtId="180" fontId="110" fillId="25" borderId="32"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33" xfId="0" applyNumberFormat="1" applyFont="1" applyFill="1" applyBorder="1" applyAlignment="1">
      <alignment horizontal="right" vertical="center"/>
    </xf>
    <xf numFmtId="180" fontId="131" fillId="32" borderId="34" xfId="0" applyNumberFormat="1" applyFont="1" applyFill="1" applyBorder="1" applyAlignment="1">
      <alignment horizontal="right" vertical="center"/>
    </xf>
    <xf numFmtId="180" fontId="131" fillId="32" borderId="35"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6" xfId="0" applyNumberFormat="1" applyFont="1" applyFill="1" applyBorder="1" applyAlignment="1">
      <alignment horizontal="right" vertical="center"/>
    </xf>
    <xf numFmtId="180" fontId="131" fillId="32" borderId="37" xfId="0" applyNumberFormat="1" applyFont="1" applyFill="1" applyBorder="1" applyAlignment="1">
      <alignment horizontal="right" vertical="center"/>
    </xf>
    <xf numFmtId="180" fontId="131" fillId="32" borderId="38" xfId="0" applyNumberFormat="1" applyFont="1" applyFill="1" applyBorder="1" applyAlignment="1">
      <alignment horizontal="right" vertical="center"/>
    </xf>
    <xf numFmtId="180" fontId="131" fillId="32" borderId="39" xfId="0" applyNumberFormat="1" applyFont="1" applyFill="1" applyBorder="1" applyAlignment="1">
      <alignment horizontal="right" vertical="center"/>
    </xf>
    <xf numFmtId="0" fontId="133" fillId="30" borderId="12" xfId="0" applyFont="1" applyFill="1" applyBorder="1" applyAlignment="1">
      <alignment horizontal="center" vertical="center" wrapText="1"/>
    </xf>
    <xf numFmtId="0" fontId="134"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55" fillId="2" borderId="1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04" fillId="30" borderId="12" xfId="52" applyFont="1" applyFill="1" applyBorder="1" applyAlignment="1">
      <alignment horizontal="center" textRotation="90"/>
      <protection/>
    </xf>
    <xf numFmtId="0" fontId="24" fillId="33" borderId="23" xfId="0" applyFont="1" applyFill="1" applyBorder="1" applyAlignment="1">
      <alignment horizontal="center" vertical="center"/>
    </xf>
    <xf numFmtId="0" fontId="104" fillId="30" borderId="24" xfId="52" applyFont="1" applyFill="1" applyBorder="1" applyAlignment="1">
      <alignment horizontal="center" vertical="center" wrapText="1"/>
      <protection/>
    </xf>
    <xf numFmtId="0" fontId="104" fillId="30" borderId="28" xfId="52" applyFont="1" applyFill="1" applyBorder="1" applyAlignment="1">
      <alignment horizontal="center" vertical="center" wrapText="1"/>
      <protection/>
    </xf>
    <xf numFmtId="0" fontId="24" fillId="33" borderId="13" xfId="0" applyFont="1" applyFill="1" applyBorder="1" applyAlignment="1">
      <alignment horizontal="center" vertical="center"/>
    </xf>
    <xf numFmtId="0" fontId="107" fillId="30" borderId="25"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24" fillId="33" borderId="13" xfId="0" applyFont="1" applyFill="1" applyBorder="1" applyAlignment="1">
      <alignment horizontal="center"/>
    </xf>
    <xf numFmtId="0" fontId="135"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90" fillId="28" borderId="0" xfId="0" applyFont="1" applyFill="1" applyBorder="1" applyAlignment="1">
      <alignment horizontal="center" vertical="center"/>
    </xf>
    <xf numFmtId="0" fontId="102" fillId="27" borderId="12" xfId="52" applyFont="1" applyFill="1" applyBorder="1" applyAlignment="1" applyProtection="1">
      <alignment horizontal="center" vertical="center" wrapText="1"/>
      <protection locked="0"/>
    </xf>
    <xf numFmtId="2" fontId="102" fillId="27" borderId="12"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190" fontId="25" fillId="24" borderId="40" xfId="52" applyNumberFormat="1"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0" fontId="136" fillId="25" borderId="10" xfId="47" applyFont="1" applyFill="1" applyBorder="1" applyAlignment="1" applyProtection="1">
      <alignment horizontal="left" vertical="center" wrapText="1"/>
      <protection locked="0"/>
    </xf>
    <xf numFmtId="14" fontId="102" fillId="27" borderId="12" xfId="52" applyNumberFormat="1"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06" fillId="25" borderId="10" xfId="52" applyFont="1" applyFill="1" applyBorder="1" applyAlignment="1" applyProtection="1">
      <alignment horizontal="left"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181" fontId="30" fillId="25" borderId="11" xfId="52" applyNumberFormat="1" applyFont="1" applyFill="1" applyBorder="1" applyAlignment="1" applyProtection="1">
      <alignment horizontal="left" vertical="center" wrapText="1"/>
      <protection locked="0"/>
    </xf>
    <xf numFmtId="0" fontId="30" fillId="25" borderId="11" xfId="52" applyFont="1" applyFill="1" applyBorder="1" applyAlignment="1" applyProtection="1">
      <alignment horizontal="left"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3" fillId="30" borderId="12" xfId="52" applyFont="1" applyFill="1" applyBorder="1" applyAlignment="1">
      <alignment horizontal="center" textRotation="90" wrapText="1"/>
      <protection/>
    </xf>
    <xf numFmtId="0" fontId="103" fillId="30" borderId="24" xfId="52" applyFont="1" applyFill="1" applyBorder="1" applyAlignment="1">
      <alignment horizontal="center" textRotation="90" wrapText="1"/>
      <protection/>
    </xf>
    <xf numFmtId="0" fontId="103" fillId="30" borderId="28" xfId="52" applyFont="1" applyFill="1" applyBorder="1" applyAlignment="1">
      <alignment horizontal="center" textRotation="90" wrapText="1"/>
      <protection/>
    </xf>
    <xf numFmtId="0" fontId="34"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7"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0" fontId="30" fillId="25" borderId="11"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49" fontId="45"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30" fillId="25" borderId="11" xfId="52" applyNumberFormat="1" applyFont="1" applyFill="1" applyBorder="1" applyAlignment="1" applyProtection="1">
      <alignment horizontal="left" vertical="center" wrapText="1"/>
      <protection locked="0"/>
    </xf>
    <xf numFmtId="190" fontId="28" fillId="24" borderId="40" xfId="52" applyNumberFormat="1" applyFont="1" applyFill="1" applyBorder="1" applyAlignment="1" applyProtection="1">
      <alignment horizontal="center" vertical="center" wrapText="1"/>
      <protection locked="0"/>
    </xf>
    <xf numFmtId="0" fontId="102" fillId="30" borderId="24" xfId="52" applyFont="1" applyFill="1" applyBorder="1" applyAlignment="1">
      <alignment horizontal="center" vertical="center" wrapText="1"/>
      <protection/>
    </xf>
    <xf numFmtId="0" fontId="102" fillId="30" borderId="28" xfId="52" applyFont="1" applyFill="1" applyBorder="1" applyAlignment="1">
      <alignment horizontal="center" vertical="center" wrapText="1"/>
      <protection/>
    </xf>
    <xf numFmtId="206" fontId="102" fillId="30" borderId="12" xfId="52" applyNumberFormat="1" applyFont="1" applyFill="1" applyBorder="1" applyAlignment="1">
      <alignment horizontal="center" vertical="center" wrapText="1"/>
      <protection/>
    </xf>
    <xf numFmtId="0" fontId="102" fillId="30" borderId="12" xfId="52" applyFont="1" applyFill="1" applyBorder="1" applyAlignment="1" applyProtection="1">
      <alignment horizontal="center" vertical="center" wrapText="1"/>
      <protection locked="0"/>
    </xf>
    <xf numFmtId="0" fontId="102" fillId="30" borderId="12" xfId="52" applyFont="1" applyFill="1" applyBorder="1" applyAlignment="1">
      <alignment horizontal="center" vertical="center" wrapText="1"/>
      <protection/>
    </xf>
    <xf numFmtId="207" fontId="138" fillId="30" borderId="12" xfId="52" applyNumberFormat="1" applyFont="1" applyFill="1" applyBorder="1" applyAlignment="1">
      <alignment horizontal="center" vertical="center"/>
      <protection/>
    </xf>
    <xf numFmtId="49" fontId="139"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190" fontId="24" fillId="24" borderId="40" xfId="52" applyNumberFormat="1" applyFont="1" applyFill="1" applyBorder="1" applyAlignment="1" applyProtection="1">
      <alignment horizontal="center" vertical="center" wrapText="1"/>
      <protection locked="0"/>
    </xf>
    <xf numFmtId="0" fontId="52" fillId="25" borderId="11" xfId="52" applyFont="1" applyFill="1" applyBorder="1" applyAlignment="1" applyProtection="1">
      <alignment horizontal="right" vertical="center" wrapText="1"/>
      <protection locked="0"/>
    </xf>
    <xf numFmtId="181" fontId="140" fillId="25" borderId="11" xfId="52" applyNumberFormat="1" applyFont="1" applyFill="1" applyBorder="1" applyAlignment="1" applyProtection="1">
      <alignment horizontal="left" vertical="center" wrapText="1"/>
      <protection locked="0"/>
    </xf>
    <xf numFmtId="2" fontId="139" fillId="30" borderId="12" xfId="52" applyNumberFormat="1" applyFont="1" applyFill="1" applyBorder="1" applyAlignment="1">
      <alignment horizontal="center" vertical="center" textRotation="90" wrapText="1"/>
      <protection/>
    </xf>
    <xf numFmtId="0" fontId="139" fillId="30" borderId="12" xfId="52" applyFont="1" applyFill="1" applyBorder="1" applyAlignment="1">
      <alignment horizontal="center" vertical="center" textRotation="90" wrapText="1"/>
      <protection/>
    </xf>
    <xf numFmtId="0" fontId="51" fillId="25" borderId="10" xfId="52" applyFont="1" applyFill="1" applyBorder="1" applyAlignment="1" applyProtection="1">
      <alignment horizontal="center" vertical="center" wrapText="1"/>
      <protection locked="0"/>
    </xf>
    <xf numFmtId="0" fontId="139" fillId="30" borderId="12" xfId="52" applyFont="1" applyFill="1" applyBorder="1" applyAlignment="1">
      <alignment horizontal="center" textRotation="90"/>
      <protection/>
    </xf>
    <xf numFmtId="0" fontId="139" fillId="30" borderId="24" xfId="52" applyFont="1" applyFill="1" applyBorder="1" applyAlignment="1">
      <alignment horizontal="center" vertical="center" wrapText="1"/>
      <protection/>
    </xf>
    <xf numFmtId="0" fontId="139" fillId="30" borderId="28" xfId="52" applyFont="1" applyFill="1" applyBorder="1" applyAlignment="1">
      <alignment horizontal="center" vertical="center" wrapText="1"/>
      <protection/>
    </xf>
    <xf numFmtId="0" fontId="51" fillId="25" borderId="11" xfId="52" applyFont="1" applyFill="1" applyBorder="1" applyAlignment="1" applyProtection="1">
      <alignment horizontal="left" vertical="center" wrapText="1"/>
      <protection locked="0"/>
    </xf>
    <xf numFmtId="1" fontId="141" fillId="33" borderId="25" xfId="52" applyNumberFormat="1" applyFont="1" applyFill="1" applyBorder="1" applyAlignment="1">
      <alignment horizontal="center" vertical="center" wrapText="1"/>
      <protection/>
    </xf>
    <xf numFmtId="1" fontId="141" fillId="33" borderId="23" xfId="52" applyNumberFormat="1" applyFont="1" applyFill="1" applyBorder="1" applyAlignment="1">
      <alignment horizontal="center" vertical="center" wrapText="1"/>
      <protection/>
    </xf>
    <xf numFmtId="1" fontId="141" fillId="33" borderId="26" xfId="52" applyNumberFormat="1"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2" fillId="27" borderId="41" xfId="52" applyFont="1" applyFill="1" applyBorder="1" applyAlignment="1" applyProtection="1">
      <alignment horizontal="center" vertical="center" wrapText="1"/>
      <protection locked="0"/>
    </xf>
    <xf numFmtId="0" fontId="52" fillId="25" borderId="10" xfId="52" applyFont="1" applyFill="1" applyBorder="1" applyAlignment="1" applyProtection="1">
      <alignment horizontal="right" vertical="center" wrapText="1"/>
      <protection locked="0"/>
    </xf>
    <xf numFmtId="0" fontId="142" fillId="25" borderId="10" xfId="47" applyFont="1" applyFill="1" applyBorder="1" applyAlignment="1" applyProtection="1">
      <alignment horizontal="left" vertical="center" wrapText="1"/>
      <protection locked="0"/>
    </xf>
    <xf numFmtId="49" fontId="95" fillId="25" borderId="10" xfId="52" applyNumberFormat="1" applyFont="1" applyFill="1" applyBorder="1" applyAlignment="1" applyProtection="1">
      <alignment horizontal="center" vertical="center" wrapText="1"/>
      <protection locked="0"/>
    </xf>
    <xf numFmtId="0" fontId="95"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40" fillId="25" borderId="10" xfId="52" applyFont="1" applyFill="1" applyBorder="1" applyAlignment="1" applyProtection="1">
      <alignment horizontal="left" vertical="center" wrapText="1"/>
      <protection locked="0"/>
    </xf>
    <xf numFmtId="0" fontId="121" fillId="25" borderId="10" xfId="52" applyFont="1" applyFill="1" applyBorder="1" applyAlignment="1" applyProtection="1">
      <alignment horizontal="left" vertical="center" wrapText="1"/>
      <protection locked="0"/>
    </xf>
    <xf numFmtId="0" fontId="34" fillId="27" borderId="41" xfId="52" applyFont="1" applyFill="1" applyBorder="1" applyAlignment="1" applyProtection="1">
      <alignment horizontal="center" vertical="center" wrapText="1"/>
      <protection locked="0"/>
    </xf>
    <xf numFmtId="0" fontId="106" fillId="25" borderId="10" xfId="52" applyFont="1" applyFill="1" applyBorder="1" applyAlignment="1" applyProtection="1">
      <alignment horizontal="center" vertical="center" wrapText="1"/>
      <protection locked="0"/>
    </xf>
    <xf numFmtId="49" fontId="88" fillId="25" borderId="10" xfId="52" applyNumberFormat="1" applyFont="1" applyFill="1" applyBorder="1" applyAlignment="1" applyProtection="1">
      <alignment horizontal="center" vertical="center" wrapText="1"/>
      <protection locked="0"/>
    </xf>
    <xf numFmtId="0" fontId="88" fillId="25" borderId="10" xfId="52" applyFont="1" applyFill="1" applyBorder="1" applyAlignment="1" applyProtection="1">
      <alignment horizontal="center" vertical="center" wrapText="1"/>
      <protection locked="0"/>
    </xf>
    <xf numFmtId="0" fontId="62" fillId="25" borderId="10" xfId="52" applyFont="1" applyFill="1" applyBorder="1" applyAlignment="1" applyProtection="1">
      <alignment horizontal="center" vertical="center" wrapText="1"/>
      <protection locked="0"/>
    </xf>
    <xf numFmtId="1" fontId="143" fillId="33" borderId="25" xfId="52" applyNumberFormat="1" applyFont="1" applyFill="1" applyBorder="1" applyAlignment="1">
      <alignment horizontal="center" vertical="center" wrapText="1"/>
      <protection/>
    </xf>
    <xf numFmtId="1" fontId="143" fillId="33" borderId="23" xfId="52" applyNumberFormat="1" applyFont="1" applyFill="1" applyBorder="1" applyAlignment="1">
      <alignment horizontal="center" vertical="center" wrapText="1"/>
      <protection/>
    </xf>
    <xf numFmtId="1" fontId="143" fillId="33" borderId="26" xfId="52" applyNumberFormat="1" applyFont="1" applyFill="1" applyBorder="1" applyAlignment="1">
      <alignment horizontal="center" vertical="center" wrapText="1"/>
      <protection/>
    </xf>
    <xf numFmtId="0" fontId="144"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1219200</xdr:colOff>
      <xdr:row>0</xdr:row>
      <xdr:rowOff>219075</xdr:rowOff>
    </xdr:from>
    <xdr:to>
      <xdr:col>14</xdr:col>
      <xdr:colOff>76200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506450" y="219075"/>
          <a:ext cx="923925"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1152525</xdr:colOff>
      <xdr:row>0</xdr:row>
      <xdr:rowOff>95250</xdr:rowOff>
    </xdr:from>
    <xdr:to>
      <xdr:col>14</xdr:col>
      <xdr:colOff>38100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48975" y="95250"/>
          <a:ext cx="923925"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104775</xdr:rowOff>
    </xdr:from>
    <xdr:to>
      <xdr:col>14</xdr:col>
      <xdr:colOff>66675</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68050" y="104775"/>
          <a:ext cx="914400"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20450" y="123825"/>
          <a:ext cx="923925" cy="904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95250</xdr:rowOff>
    </xdr:from>
    <xdr:to>
      <xdr:col>14</xdr:col>
      <xdr:colOff>123825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782175" y="95250"/>
          <a:ext cx="923925" cy="914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0</xdr:row>
      <xdr:rowOff>104775</xdr:rowOff>
    </xdr:from>
    <xdr:to>
      <xdr:col>14</xdr:col>
      <xdr:colOff>171450</xdr:colOff>
      <xdr:row>2</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163175" y="104775"/>
          <a:ext cx="923925" cy="914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0</xdr:colOff>
      <xdr:row>0</xdr:row>
      <xdr:rowOff>123825</xdr:rowOff>
    </xdr:from>
    <xdr:to>
      <xdr:col>64</xdr:col>
      <xdr:colOff>9525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736550" y="123825"/>
          <a:ext cx="1266825"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4440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123825</xdr:rowOff>
    </xdr:from>
    <xdr:to>
      <xdr:col>13</xdr:col>
      <xdr:colOff>495300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01400" y="123825"/>
          <a:ext cx="9144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53825" y="66675"/>
          <a:ext cx="9048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96600" y="133350"/>
          <a:ext cx="92392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601200" y="95250"/>
          <a:ext cx="904875"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82325" y="95250"/>
          <a:ext cx="914400"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123825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01400" y="133350"/>
          <a:ext cx="923925"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95250</xdr:rowOff>
    </xdr:from>
    <xdr:to>
      <xdr:col>60</xdr:col>
      <xdr:colOff>180975</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431750" y="95250"/>
          <a:ext cx="1323975"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0"/>
  <sheetViews>
    <sheetView tabSelected="1" view="pageBreakPreview" zoomScale="112" zoomScaleSheetLayoutView="112" zoomScalePageLayoutView="0" workbookViewId="0" topLeftCell="A16">
      <selection activeCell="F23" sqref="F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3"/>
      <c r="B1" s="154"/>
      <c r="C1" s="154"/>
      <c r="D1" s="154"/>
      <c r="E1" s="154"/>
      <c r="F1" s="154"/>
      <c r="G1" s="154"/>
      <c r="H1" s="154"/>
      <c r="I1" s="154"/>
      <c r="J1" s="154"/>
      <c r="K1" s="155"/>
    </row>
    <row r="2" spans="1:11" ht="116.25" customHeight="1">
      <c r="A2" s="349" t="s">
        <v>401</v>
      </c>
      <c r="B2" s="350"/>
      <c r="C2" s="350"/>
      <c r="D2" s="350"/>
      <c r="E2" s="350"/>
      <c r="F2" s="350"/>
      <c r="G2" s="350"/>
      <c r="H2" s="350"/>
      <c r="I2" s="350"/>
      <c r="J2" s="350"/>
      <c r="K2" s="351"/>
    </row>
    <row r="3" spans="1:11" ht="14.25">
      <c r="A3" s="156"/>
      <c r="B3" s="157"/>
      <c r="C3" s="157"/>
      <c r="D3" s="157"/>
      <c r="E3" s="157"/>
      <c r="F3" s="157"/>
      <c r="G3" s="157"/>
      <c r="H3" s="157"/>
      <c r="I3" s="157"/>
      <c r="J3" s="157"/>
      <c r="K3" s="158"/>
    </row>
    <row r="4" spans="1:11" ht="12.75">
      <c r="A4" s="159"/>
      <c r="B4" s="160"/>
      <c r="C4" s="160"/>
      <c r="D4" s="160"/>
      <c r="E4" s="160"/>
      <c r="F4" s="160"/>
      <c r="G4" s="160"/>
      <c r="H4" s="160"/>
      <c r="I4" s="160"/>
      <c r="J4" s="160"/>
      <c r="K4" s="161"/>
    </row>
    <row r="5" spans="1:11" ht="12.75">
      <c r="A5" s="159"/>
      <c r="B5" s="160"/>
      <c r="C5" s="160"/>
      <c r="D5" s="160"/>
      <c r="E5" s="160"/>
      <c r="F5" s="160"/>
      <c r="G5" s="160"/>
      <c r="H5" s="160"/>
      <c r="I5" s="160"/>
      <c r="J5" s="160"/>
      <c r="K5" s="161"/>
    </row>
    <row r="6" spans="1:11" ht="12.75">
      <c r="A6" s="159"/>
      <c r="B6" s="160"/>
      <c r="C6" s="160"/>
      <c r="D6" s="160"/>
      <c r="E6" s="160"/>
      <c r="F6" s="160"/>
      <c r="G6" s="160"/>
      <c r="H6" s="160"/>
      <c r="I6" s="160"/>
      <c r="J6" s="160"/>
      <c r="K6" s="161"/>
    </row>
    <row r="7" spans="1:11" ht="12.75">
      <c r="A7" s="159"/>
      <c r="B7" s="160"/>
      <c r="C7" s="160"/>
      <c r="D7" s="160"/>
      <c r="E7" s="160"/>
      <c r="F7" s="160"/>
      <c r="G7" s="160"/>
      <c r="H7" s="160"/>
      <c r="I7" s="160"/>
      <c r="J7" s="160"/>
      <c r="K7" s="161"/>
    </row>
    <row r="8" spans="1:11" ht="12.75">
      <c r="A8" s="159"/>
      <c r="B8" s="160"/>
      <c r="C8" s="160"/>
      <c r="D8" s="160"/>
      <c r="E8" s="160"/>
      <c r="F8" s="160"/>
      <c r="G8" s="160"/>
      <c r="H8" s="160"/>
      <c r="I8" s="160"/>
      <c r="J8" s="160"/>
      <c r="K8" s="161"/>
    </row>
    <row r="9" spans="1:11" ht="12.75">
      <c r="A9" s="159"/>
      <c r="B9" s="160"/>
      <c r="C9" s="160"/>
      <c r="D9" s="160"/>
      <c r="E9" s="160"/>
      <c r="F9" s="160"/>
      <c r="G9" s="160"/>
      <c r="H9" s="160"/>
      <c r="I9" s="160"/>
      <c r="J9" s="160"/>
      <c r="K9" s="161"/>
    </row>
    <row r="10" spans="1:11" ht="12.75">
      <c r="A10" s="159"/>
      <c r="B10" s="160"/>
      <c r="C10" s="160"/>
      <c r="D10" s="160"/>
      <c r="E10" s="160"/>
      <c r="F10" s="160"/>
      <c r="G10" s="160"/>
      <c r="H10" s="160"/>
      <c r="I10" s="160"/>
      <c r="J10" s="160"/>
      <c r="K10" s="161"/>
    </row>
    <row r="11" spans="1:11" ht="12.75">
      <c r="A11" s="159"/>
      <c r="B11" s="160"/>
      <c r="C11" s="160"/>
      <c r="D11" s="160"/>
      <c r="E11" s="160"/>
      <c r="F11" s="160"/>
      <c r="G11" s="160"/>
      <c r="H11" s="160"/>
      <c r="I11" s="160"/>
      <c r="J11" s="160"/>
      <c r="K11" s="161"/>
    </row>
    <row r="12" spans="1:11" ht="51.75" customHeight="1">
      <c r="A12" s="367"/>
      <c r="B12" s="368"/>
      <c r="C12" s="368"/>
      <c r="D12" s="368"/>
      <c r="E12" s="368"/>
      <c r="F12" s="368"/>
      <c r="G12" s="368"/>
      <c r="H12" s="368"/>
      <c r="I12" s="368"/>
      <c r="J12" s="368"/>
      <c r="K12" s="369"/>
    </row>
    <row r="13" spans="1:11" ht="71.25" customHeight="1">
      <c r="A13" s="352"/>
      <c r="B13" s="353"/>
      <c r="C13" s="353"/>
      <c r="D13" s="353"/>
      <c r="E13" s="353"/>
      <c r="F13" s="353"/>
      <c r="G13" s="353"/>
      <c r="H13" s="353"/>
      <c r="I13" s="353"/>
      <c r="J13" s="353"/>
      <c r="K13" s="354"/>
    </row>
    <row r="14" spans="1:11" ht="72" customHeight="1">
      <c r="A14" s="358" t="str">
        <f>F19</f>
        <v>Federasyon Deneme Yarışmaları</v>
      </c>
      <c r="B14" s="359"/>
      <c r="C14" s="359"/>
      <c r="D14" s="359"/>
      <c r="E14" s="359"/>
      <c r="F14" s="359"/>
      <c r="G14" s="359"/>
      <c r="H14" s="359"/>
      <c r="I14" s="359"/>
      <c r="J14" s="359"/>
      <c r="K14" s="360"/>
    </row>
    <row r="15" spans="1:11" ht="51.75" customHeight="1">
      <c r="A15" s="355"/>
      <c r="B15" s="356"/>
      <c r="C15" s="356"/>
      <c r="D15" s="356"/>
      <c r="E15" s="356"/>
      <c r="F15" s="356"/>
      <c r="G15" s="356"/>
      <c r="H15" s="356"/>
      <c r="I15" s="356"/>
      <c r="J15" s="356"/>
      <c r="K15" s="357"/>
    </row>
    <row r="16" spans="1:11" ht="12.75">
      <c r="A16" s="159"/>
      <c r="B16" s="160"/>
      <c r="C16" s="160"/>
      <c r="D16" s="160"/>
      <c r="E16" s="160"/>
      <c r="F16" s="160"/>
      <c r="G16" s="160"/>
      <c r="H16" s="160"/>
      <c r="I16" s="160"/>
      <c r="J16" s="160"/>
      <c r="K16" s="161"/>
    </row>
    <row r="17" spans="1:11" ht="25.5">
      <c r="A17" s="370"/>
      <c r="B17" s="371"/>
      <c r="C17" s="371"/>
      <c r="D17" s="371"/>
      <c r="E17" s="371"/>
      <c r="F17" s="371"/>
      <c r="G17" s="371"/>
      <c r="H17" s="371"/>
      <c r="I17" s="371"/>
      <c r="J17" s="371"/>
      <c r="K17" s="372"/>
    </row>
    <row r="18" spans="1:11" ht="24.75" customHeight="1">
      <c r="A18" s="364" t="s">
        <v>75</v>
      </c>
      <c r="B18" s="365"/>
      <c r="C18" s="365"/>
      <c r="D18" s="365"/>
      <c r="E18" s="365"/>
      <c r="F18" s="365"/>
      <c r="G18" s="365"/>
      <c r="H18" s="365"/>
      <c r="I18" s="365"/>
      <c r="J18" s="365"/>
      <c r="K18" s="366"/>
    </row>
    <row r="19" spans="1:11" s="31" customFormat="1" ht="35.25" customHeight="1">
      <c r="A19" s="379" t="s">
        <v>71</v>
      </c>
      <c r="B19" s="380"/>
      <c r="C19" s="380"/>
      <c r="D19" s="380"/>
      <c r="E19" s="381"/>
      <c r="F19" s="361" t="s">
        <v>405</v>
      </c>
      <c r="G19" s="362"/>
      <c r="H19" s="362"/>
      <c r="I19" s="362"/>
      <c r="J19" s="362"/>
      <c r="K19" s="363"/>
    </row>
    <row r="20" spans="1:11" s="31" customFormat="1" ht="35.25" customHeight="1">
      <c r="A20" s="382" t="s">
        <v>72</v>
      </c>
      <c r="B20" s="383"/>
      <c r="C20" s="383"/>
      <c r="D20" s="383"/>
      <c r="E20" s="384"/>
      <c r="F20" s="361" t="s">
        <v>402</v>
      </c>
      <c r="G20" s="362"/>
      <c r="H20" s="362"/>
      <c r="I20" s="362"/>
      <c r="J20" s="362"/>
      <c r="K20" s="363"/>
    </row>
    <row r="21" spans="1:11" s="31" customFormat="1" ht="35.25" customHeight="1">
      <c r="A21" s="382" t="s">
        <v>73</v>
      </c>
      <c r="B21" s="383"/>
      <c r="C21" s="383"/>
      <c r="D21" s="383"/>
      <c r="E21" s="384"/>
      <c r="F21" s="361" t="s">
        <v>419</v>
      </c>
      <c r="G21" s="362"/>
      <c r="H21" s="362"/>
      <c r="I21" s="362"/>
      <c r="J21" s="362"/>
      <c r="K21" s="363"/>
    </row>
    <row r="22" spans="1:11" s="31" customFormat="1" ht="35.25" customHeight="1">
      <c r="A22" s="382" t="s">
        <v>74</v>
      </c>
      <c r="B22" s="383"/>
      <c r="C22" s="383"/>
      <c r="D22" s="383"/>
      <c r="E22" s="384"/>
      <c r="F22" s="361" t="s">
        <v>403</v>
      </c>
      <c r="G22" s="362"/>
      <c r="H22" s="362"/>
      <c r="I22" s="362"/>
      <c r="J22" s="362"/>
      <c r="K22" s="363"/>
    </row>
    <row r="23" spans="1:11" s="31" customFormat="1" ht="35.25" customHeight="1">
      <c r="A23" s="385" t="s">
        <v>76</v>
      </c>
      <c r="B23" s="386"/>
      <c r="C23" s="386"/>
      <c r="D23" s="386"/>
      <c r="E23" s="387"/>
      <c r="F23" s="314">
        <v>22</v>
      </c>
      <c r="G23" s="162" t="s">
        <v>379</v>
      </c>
      <c r="H23" s="162"/>
      <c r="I23" s="162"/>
      <c r="J23" s="162"/>
      <c r="K23" s="163"/>
    </row>
    <row r="24" spans="1:11" ht="20.25">
      <c r="A24" s="376"/>
      <c r="B24" s="377"/>
      <c r="C24" s="377"/>
      <c r="D24" s="377"/>
      <c r="E24" s="377"/>
      <c r="F24" s="377"/>
      <c r="G24" s="377"/>
      <c r="H24" s="377"/>
      <c r="I24" s="377"/>
      <c r="J24" s="377"/>
      <c r="K24" s="378"/>
    </row>
    <row r="25" spans="1:11" ht="12.75">
      <c r="A25" s="159"/>
      <c r="B25" s="160"/>
      <c r="C25" s="160"/>
      <c r="D25" s="160"/>
      <c r="E25" s="160"/>
      <c r="F25" s="160"/>
      <c r="G25" s="160"/>
      <c r="H25" s="160"/>
      <c r="I25" s="160"/>
      <c r="J25" s="160"/>
      <c r="K25" s="161"/>
    </row>
    <row r="26" spans="1:11" ht="20.25">
      <c r="A26" s="373"/>
      <c r="B26" s="374"/>
      <c r="C26" s="374"/>
      <c r="D26" s="374"/>
      <c r="E26" s="374"/>
      <c r="F26" s="374"/>
      <c r="G26" s="374"/>
      <c r="H26" s="374"/>
      <c r="I26" s="374"/>
      <c r="J26" s="374"/>
      <c r="K26" s="375"/>
    </row>
    <row r="27" spans="1:11" ht="12.75">
      <c r="A27" s="159"/>
      <c r="B27" s="160"/>
      <c r="C27" s="160"/>
      <c r="D27" s="160"/>
      <c r="E27" s="160"/>
      <c r="F27" s="160"/>
      <c r="G27" s="160"/>
      <c r="H27" s="160"/>
      <c r="I27" s="160"/>
      <c r="J27" s="160"/>
      <c r="K27" s="161"/>
    </row>
    <row r="28" spans="1:11" ht="12.75">
      <c r="A28" s="164"/>
      <c r="B28" s="165"/>
      <c r="C28" s="165"/>
      <c r="D28" s="165"/>
      <c r="E28" s="165"/>
      <c r="F28" s="165"/>
      <c r="G28" s="165"/>
      <c r="H28" s="165"/>
      <c r="I28" s="165"/>
      <c r="J28" s="165"/>
      <c r="K28" s="166"/>
    </row>
    <row r="59" ht="12.75">
      <c r="F59"/>
    </row>
    <row r="60" ht="12.75">
      <c r="F60"/>
    </row>
    <row r="61" ht="12.75">
      <c r="F61"/>
    </row>
    <row r="62" ht="12.75">
      <c r="F62"/>
    </row>
    <row r="63" ht="12.75">
      <c r="F63"/>
    </row>
    <row r="64" ht="12.75">
      <c r="F64"/>
    </row>
    <row r="65" ht="12.75">
      <c r="F65"/>
    </row>
    <row r="66" ht="12.75">
      <c r="F66"/>
    </row>
    <row r="67" ht="12.75">
      <c r="F67"/>
    </row>
    <row r="68" ht="12.75">
      <c r="F68"/>
    </row>
    <row r="69" ht="12.75">
      <c r="F69"/>
    </row>
    <row r="70" ht="12.75">
      <c r="F70"/>
    </row>
  </sheetData>
  <sheetProtection/>
  <mergeCells count="18">
    <mergeCell ref="F21:K21"/>
    <mergeCell ref="F22:K22"/>
    <mergeCell ref="A26:K26"/>
    <mergeCell ref="A24:K24"/>
    <mergeCell ref="A19:E19"/>
    <mergeCell ref="A20:E20"/>
    <mergeCell ref="A21:E21"/>
    <mergeCell ref="A22:E22"/>
    <mergeCell ref="A23:E23"/>
    <mergeCell ref="A2:K2"/>
    <mergeCell ref="A13:K13"/>
    <mergeCell ref="A15:K15"/>
    <mergeCell ref="A14:K1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1">
      <selection activeCell="E11" sqref="E11"/>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14.421875" style="21" customWidth="1"/>
    <col min="7" max="7" width="7.57421875" style="24" customWidth="1"/>
    <col min="8" max="8" width="2.140625" style="21" customWidth="1"/>
    <col min="9" max="9" width="4.421875" style="23" customWidth="1"/>
    <col min="10" max="10" width="19.140625" style="23" hidden="1" customWidth="1"/>
    <col min="11" max="11" width="6.57421875" style="23" customWidth="1"/>
    <col min="12" max="12" width="15.140625" style="25" bestFit="1" customWidth="1"/>
    <col min="13" max="13" width="20.421875" style="52" customWidth="1"/>
    <col min="14" max="14" width="30.57421875" style="52" customWidth="1"/>
    <col min="15" max="15" width="13.00390625" style="21"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5" t="str">
        <f>('YARIŞMA BİLGİLERİ'!A2)</f>
        <v>Türkiye Atletizm Federasyonu
Kastamonu Atletizm İl Temsilciliği</v>
      </c>
      <c r="B1" s="415"/>
      <c r="C1" s="415"/>
      <c r="D1" s="415"/>
      <c r="E1" s="415"/>
      <c r="F1" s="415"/>
      <c r="G1" s="415"/>
      <c r="H1" s="415"/>
      <c r="I1" s="415"/>
      <c r="J1" s="415"/>
      <c r="K1" s="415"/>
      <c r="L1" s="415"/>
      <c r="M1" s="415"/>
      <c r="N1" s="415"/>
      <c r="O1" s="415"/>
      <c r="P1" s="415"/>
      <c r="T1" s="229">
        <v>1370</v>
      </c>
      <c r="U1" s="228">
        <v>100</v>
      </c>
    </row>
    <row r="2" spans="1:21" s="10" customFormat="1" ht="24.75" customHeight="1">
      <c r="A2" s="438" t="str">
        <f>'YARIŞMA BİLGİLERİ'!F19</f>
        <v>Federasyon Deneme Yarışmaları</v>
      </c>
      <c r="B2" s="438"/>
      <c r="C2" s="438"/>
      <c r="D2" s="438"/>
      <c r="E2" s="438"/>
      <c r="F2" s="438"/>
      <c r="G2" s="438"/>
      <c r="H2" s="438"/>
      <c r="I2" s="438"/>
      <c r="J2" s="438"/>
      <c r="K2" s="438"/>
      <c r="L2" s="438"/>
      <c r="M2" s="438"/>
      <c r="N2" s="438"/>
      <c r="O2" s="438"/>
      <c r="P2" s="438"/>
      <c r="T2" s="229">
        <v>1374</v>
      </c>
      <c r="U2" s="228">
        <v>99</v>
      </c>
    </row>
    <row r="3" spans="1:21" s="12" customFormat="1" ht="21.75" customHeight="1">
      <c r="A3" s="439" t="s">
        <v>83</v>
      </c>
      <c r="B3" s="439"/>
      <c r="C3" s="439"/>
      <c r="D3" s="440" t="str">
        <f>'YARIŞMA PROGRAMI'!C9</f>
        <v>110 Metre Engelli</v>
      </c>
      <c r="E3" s="440"/>
      <c r="F3" s="441" t="s">
        <v>406</v>
      </c>
      <c r="G3" s="441"/>
      <c r="H3" s="11"/>
      <c r="I3" s="445" t="str">
        <f>'YARIŞMA PROGRAMI'!D9</f>
        <v>16.34</v>
      </c>
      <c r="J3" s="446"/>
      <c r="K3" s="446"/>
      <c r="L3" s="446"/>
      <c r="M3" s="224" t="s">
        <v>328</v>
      </c>
      <c r="N3" s="444" t="str">
        <f>'YARIŞMA PROGRAMI'!E9</f>
        <v>Batuhan Buğra ERUGUN  13.96</v>
      </c>
      <c r="O3" s="444"/>
      <c r="P3" s="444"/>
      <c r="T3" s="229">
        <v>1378</v>
      </c>
      <c r="U3" s="228">
        <v>98</v>
      </c>
    </row>
    <row r="4" spans="1:21" s="12" customFormat="1" ht="17.25" customHeight="1">
      <c r="A4" s="442" t="s">
        <v>73</v>
      </c>
      <c r="B4" s="442"/>
      <c r="C4" s="442"/>
      <c r="D4" s="443" t="str">
        <f>'YARIŞMA BİLGİLERİ'!F21</f>
        <v>Genç Erkekler</v>
      </c>
      <c r="E4" s="443"/>
      <c r="F4" s="29"/>
      <c r="G4" s="29"/>
      <c r="H4" s="29"/>
      <c r="I4" s="29"/>
      <c r="J4" s="29"/>
      <c r="K4" s="29"/>
      <c r="L4" s="30"/>
      <c r="M4" s="79" t="s">
        <v>81</v>
      </c>
      <c r="N4" s="447" t="str">
        <f>'YARIŞMA PROGRAMI'!B9</f>
        <v>12 Temmuz 2014 - 16.15</v>
      </c>
      <c r="O4" s="447"/>
      <c r="P4" s="447"/>
      <c r="T4" s="229">
        <v>1382</v>
      </c>
      <c r="U4" s="228">
        <v>97</v>
      </c>
    </row>
    <row r="5" spans="1:21" s="10" customFormat="1" ht="19.5" customHeight="1">
      <c r="A5" s="13"/>
      <c r="B5" s="13"/>
      <c r="C5" s="14"/>
      <c r="D5" s="15"/>
      <c r="E5" s="16"/>
      <c r="F5" s="16"/>
      <c r="G5" s="16"/>
      <c r="H5" s="16"/>
      <c r="I5" s="13"/>
      <c r="J5" s="13"/>
      <c r="K5" s="13"/>
      <c r="L5" s="17"/>
      <c r="M5" s="18"/>
      <c r="N5" s="448">
        <f ca="1">NOW()</f>
        <v>41833.06269733796</v>
      </c>
      <c r="O5" s="448"/>
      <c r="P5" s="448"/>
      <c r="T5" s="229">
        <v>1386</v>
      </c>
      <c r="U5" s="228">
        <v>96</v>
      </c>
    </row>
    <row r="6" spans="1:21" s="19" customFormat="1" ht="24.75" customHeight="1">
      <c r="A6" s="435" t="s">
        <v>11</v>
      </c>
      <c r="B6" s="436" t="s">
        <v>68</v>
      </c>
      <c r="C6" s="452" t="s">
        <v>80</v>
      </c>
      <c r="D6" s="453" t="s">
        <v>13</v>
      </c>
      <c r="E6" s="453" t="s">
        <v>376</v>
      </c>
      <c r="F6" s="453" t="s">
        <v>14</v>
      </c>
      <c r="G6" s="449" t="s">
        <v>186</v>
      </c>
      <c r="I6" s="245" t="s">
        <v>15</v>
      </c>
      <c r="J6" s="246"/>
      <c r="K6" s="246"/>
      <c r="L6" s="246"/>
      <c r="M6" s="249" t="s">
        <v>324</v>
      </c>
      <c r="N6" s="250" t="s">
        <v>492</v>
      </c>
      <c r="O6" s="246"/>
      <c r="P6" s="247"/>
      <c r="T6" s="230">
        <v>1390</v>
      </c>
      <c r="U6" s="231">
        <v>95</v>
      </c>
    </row>
    <row r="7" spans="1:21" ht="26.25" customHeight="1">
      <c r="A7" s="435"/>
      <c r="B7" s="437"/>
      <c r="C7" s="452"/>
      <c r="D7" s="453"/>
      <c r="E7" s="453"/>
      <c r="F7" s="453"/>
      <c r="G7" s="450"/>
      <c r="H7" s="20"/>
      <c r="I7" s="46" t="s">
        <v>11</v>
      </c>
      <c r="J7" s="43" t="s">
        <v>69</v>
      </c>
      <c r="K7" s="43" t="s">
        <v>68</v>
      </c>
      <c r="L7" s="44" t="s">
        <v>12</v>
      </c>
      <c r="M7" s="45" t="s">
        <v>13</v>
      </c>
      <c r="N7" s="45" t="s">
        <v>376</v>
      </c>
      <c r="O7" s="43" t="s">
        <v>14</v>
      </c>
      <c r="P7" s="43" t="s">
        <v>27</v>
      </c>
      <c r="T7" s="230">
        <v>1394</v>
      </c>
      <c r="U7" s="231">
        <v>94</v>
      </c>
    </row>
    <row r="8" spans="1:21" s="19" customFormat="1" ht="53.25" customHeight="1" thickBot="1">
      <c r="A8" s="321">
        <v>1</v>
      </c>
      <c r="B8" s="322">
        <v>902</v>
      </c>
      <c r="C8" s="323">
        <v>34779</v>
      </c>
      <c r="D8" s="324" t="s">
        <v>465</v>
      </c>
      <c r="E8" s="325" t="s">
        <v>466</v>
      </c>
      <c r="F8" s="326">
        <v>1531</v>
      </c>
      <c r="G8" s="273"/>
      <c r="H8" s="22"/>
      <c r="I8" s="271">
        <v>1</v>
      </c>
      <c r="J8" s="272" t="s">
        <v>383</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6"/>
      <c r="P8" s="286"/>
      <c r="T8" s="230">
        <v>1398</v>
      </c>
      <c r="U8" s="231">
        <v>93</v>
      </c>
    </row>
    <row r="9" spans="1:21" s="19" customFormat="1" ht="53.25" customHeight="1">
      <c r="A9" s="315"/>
      <c r="B9" s="316"/>
      <c r="C9" s="317"/>
      <c r="D9" s="318"/>
      <c r="E9" s="319"/>
      <c r="F9" s="320"/>
      <c r="G9" s="273"/>
      <c r="H9" s="22"/>
      <c r="I9" s="271">
        <v>2</v>
      </c>
      <c r="J9" s="272" t="s">
        <v>384</v>
      </c>
      <c r="K9" s="273">
        <f>IF(ISERROR(VLOOKUP(J9,'KAYIT LİSTESİ'!$B$4:$G$859,2,0)),"",(VLOOKUP(J9,'KAYIT LİSTESİ'!$B$4:$G$859,2,0)))</f>
      </c>
      <c r="L9" s="274">
        <f>IF(ISERROR(VLOOKUP(J9,'KAYIT LİSTESİ'!$B$4:$G$859,3,0)),"",(VLOOKUP(J9,'KAYIT LİSTESİ'!$B$4:$G$859,3,0)))</f>
      </c>
      <c r="M9" s="275">
        <f>IF(ISERROR(VLOOKUP(J9,'KAYIT LİSTESİ'!$B$4:$G$859,4,0)),"",(VLOOKUP(J9,'KAYIT LİSTESİ'!$B$4:$G$859,4,0)))</f>
      </c>
      <c r="N9" s="275">
        <f>IF(ISERROR(VLOOKUP(J9,'KAYIT LİSTESİ'!$B$4:$G$859,5,0)),"",(VLOOKUP(J9,'KAYIT LİSTESİ'!$B$4:$G$859,5,0)))</f>
      </c>
      <c r="O9" s="276"/>
      <c r="P9" s="286"/>
      <c r="T9" s="230">
        <v>1402</v>
      </c>
      <c r="U9" s="231">
        <v>92</v>
      </c>
    </row>
    <row r="10" spans="1:21" s="19" customFormat="1" ht="53.25" customHeight="1">
      <c r="A10" s="271"/>
      <c r="B10" s="287"/>
      <c r="C10" s="274"/>
      <c r="D10" s="288"/>
      <c r="E10" s="289"/>
      <c r="F10" s="276"/>
      <c r="G10" s="273"/>
      <c r="H10" s="22"/>
      <c r="I10" s="271">
        <v>3</v>
      </c>
      <c r="J10" s="272" t="s">
        <v>385</v>
      </c>
      <c r="K10" s="273">
        <f>IF(ISERROR(VLOOKUP(J10,'KAYIT LİSTESİ'!$B$4:$G$859,2,0)),"",(VLOOKUP(J10,'KAYIT LİSTESİ'!$B$4:$G$859,2,0)))</f>
        <v>902</v>
      </c>
      <c r="L10" s="274">
        <f>IF(ISERROR(VLOOKUP(J10,'KAYIT LİSTESİ'!$B$4:$G$859,3,0)),"",(VLOOKUP(J10,'KAYIT LİSTESİ'!$B$4:$G$859,3,0)))</f>
        <v>34779</v>
      </c>
      <c r="M10" s="275" t="str">
        <f>IF(ISERROR(VLOOKUP(J10,'KAYIT LİSTESİ'!$B$4:$G$859,4,0)),"",(VLOOKUP(J10,'KAYIT LİSTESİ'!$B$4:$G$859,4,0)))</f>
        <v>İBRAHİM ŞAN</v>
      </c>
      <c r="N10" s="275" t="str">
        <f>IF(ISERROR(VLOOKUP(J10,'KAYIT LİSTESİ'!$B$4:$G$859,5,0)),"",(VLOOKUP(J10,'KAYIT LİSTESİ'!$B$4:$G$859,5,0)))</f>
        <v>İSTANBUL</v>
      </c>
      <c r="O10" s="276">
        <v>1531</v>
      </c>
      <c r="P10" s="286">
        <v>1</v>
      </c>
      <c r="T10" s="230">
        <v>1406</v>
      </c>
      <c r="U10" s="231">
        <v>91</v>
      </c>
    </row>
    <row r="11" spans="1:21" s="19" customFormat="1" ht="53.25" customHeight="1">
      <c r="A11" s="271"/>
      <c r="B11" s="287"/>
      <c r="C11" s="274"/>
      <c r="D11" s="288"/>
      <c r="E11" s="289"/>
      <c r="F11" s="276"/>
      <c r="G11" s="273"/>
      <c r="H11" s="22"/>
      <c r="I11" s="271">
        <v>4</v>
      </c>
      <c r="J11" s="272" t="s">
        <v>386</v>
      </c>
      <c r="K11" s="273">
        <f>IF(ISERROR(VLOOKUP(J11,'KAYIT LİSTESİ'!$B$4:$G$859,2,0)),"",(VLOOKUP(J11,'KAYIT LİSTESİ'!$B$4:$G$859,2,0)))</f>
      </c>
      <c r="L11" s="274">
        <f>IF(ISERROR(VLOOKUP(J11,'KAYIT LİSTESİ'!$B$4:$G$859,3,0)),"",(VLOOKUP(J11,'KAYIT LİSTESİ'!$B$4:$G$859,3,0)))</f>
      </c>
      <c r="M11" s="275">
        <f>IF(ISERROR(VLOOKUP(J11,'KAYIT LİSTESİ'!$B$4:$G$859,4,0)),"",(VLOOKUP(J11,'KAYIT LİSTESİ'!$B$4:$G$859,4,0)))</f>
      </c>
      <c r="N11" s="275">
        <f>IF(ISERROR(VLOOKUP(J11,'KAYIT LİSTESİ'!$B$4:$G$859,5,0)),"",(VLOOKUP(J11,'KAYIT LİSTESİ'!$B$4:$G$859,5,0)))</f>
      </c>
      <c r="O11" s="276"/>
      <c r="P11" s="286"/>
      <c r="T11" s="230">
        <v>1410</v>
      </c>
      <c r="U11" s="231">
        <v>90</v>
      </c>
    </row>
    <row r="12" spans="1:21" s="19" customFormat="1" ht="53.25" customHeight="1">
      <c r="A12" s="271"/>
      <c r="B12" s="287"/>
      <c r="C12" s="274"/>
      <c r="D12" s="288"/>
      <c r="E12" s="289"/>
      <c r="F12" s="276"/>
      <c r="G12" s="273"/>
      <c r="H12" s="22"/>
      <c r="I12" s="271">
        <v>5</v>
      </c>
      <c r="J12" s="272" t="s">
        <v>387</v>
      </c>
      <c r="K12" s="273">
        <f>IF(ISERROR(VLOOKUP(J12,'KAYIT LİSTESİ'!$B$4:$G$859,2,0)),"",(VLOOKUP(J12,'KAYIT LİSTESİ'!$B$4:$G$859,2,0)))</f>
      </c>
      <c r="L12" s="274">
        <f>IF(ISERROR(VLOOKUP(J12,'KAYIT LİSTESİ'!$B$4:$G$859,3,0)),"",(VLOOKUP(J12,'KAYIT LİSTESİ'!$B$4:$G$859,3,0)))</f>
      </c>
      <c r="M12" s="275">
        <f>IF(ISERROR(VLOOKUP(J12,'KAYIT LİSTESİ'!$B$4:$G$859,4,0)),"",(VLOOKUP(J12,'KAYIT LİSTESİ'!$B$4:$G$859,4,0)))</f>
      </c>
      <c r="N12" s="275">
        <f>IF(ISERROR(VLOOKUP(J12,'KAYIT LİSTESİ'!$B$4:$G$859,5,0)),"",(VLOOKUP(J12,'KAYIT LİSTESİ'!$B$4:$G$859,5,0)))</f>
      </c>
      <c r="O12" s="276"/>
      <c r="P12" s="286"/>
      <c r="T12" s="230">
        <v>1414</v>
      </c>
      <c r="U12" s="231">
        <v>89</v>
      </c>
    </row>
    <row r="13" spans="1:21" s="19" customFormat="1" ht="53.25" customHeight="1">
      <c r="A13" s="271"/>
      <c r="B13" s="287"/>
      <c r="C13" s="274"/>
      <c r="D13" s="288"/>
      <c r="E13" s="289"/>
      <c r="F13" s="276"/>
      <c r="G13" s="273"/>
      <c r="H13" s="22"/>
      <c r="I13" s="271">
        <v>6</v>
      </c>
      <c r="J13" s="272" t="s">
        <v>388</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6"/>
      <c r="P13" s="286"/>
      <c r="T13" s="230">
        <v>1418</v>
      </c>
      <c r="U13" s="231">
        <v>88</v>
      </c>
    </row>
    <row r="14" spans="1:21" s="19" customFormat="1" ht="53.25" customHeight="1">
      <c r="A14" s="271"/>
      <c r="B14" s="287"/>
      <c r="C14" s="274"/>
      <c r="D14" s="288"/>
      <c r="E14" s="289"/>
      <c r="F14" s="276"/>
      <c r="G14" s="273"/>
      <c r="H14" s="22"/>
      <c r="I14" s="245" t="s">
        <v>16</v>
      </c>
      <c r="J14" s="246"/>
      <c r="K14" s="246"/>
      <c r="L14" s="246"/>
      <c r="M14" s="249" t="s">
        <v>324</v>
      </c>
      <c r="N14" s="250"/>
      <c r="O14" s="246"/>
      <c r="P14" s="247"/>
      <c r="T14" s="230">
        <v>1430</v>
      </c>
      <c r="U14" s="231">
        <v>85</v>
      </c>
    </row>
    <row r="15" spans="1:21" s="19" customFormat="1" ht="53.25" customHeight="1">
      <c r="A15" s="271"/>
      <c r="B15" s="287"/>
      <c r="C15" s="274"/>
      <c r="D15" s="288"/>
      <c r="E15" s="289"/>
      <c r="F15" s="276"/>
      <c r="G15" s="273"/>
      <c r="H15" s="22"/>
      <c r="I15" s="46" t="s">
        <v>11</v>
      </c>
      <c r="J15" s="43" t="s">
        <v>69</v>
      </c>
      <c r="K15" s="43" t="s">
        <v>68</v>
      </c>
      <c r="L15" s="44" t="s">
        <v>12</v>
      </c>
      <c r="M15" s="45" t="s">
        <v>13</v>
      </c>
      <c r="N15" s="45" t="s">
        <v>376</v>
      </c>
      <c r="O15" s="43" t="s">
        <v>14</v>
      </c>
      <c r="P15" s="43" t="s">
        <v>27</v>
      </c>
      <c r="T15" s="230">
        <v>1435</v>
      </c>
      <c r="U15" s="231">
        <v>84</v>
      </c>
    </row>
    <row r="16" spans="1:21" s="19" customFormat="1" ht="53.25" customHeight="1">
      <c r="A16" s="271"/>
      <c r="B16" s="287"/>
      <c r="C16" s="274"/>
      <c r="D16" s="288"/>
      <c r="E16" s="289"/>
      <c r="F16" s="276"/>
      <c r="G16" s="273"/>
      <c r="H16" s="22"/>
      <c r="I16" s="271">
        <v>1</v>
      </c>
      <c r="J16" s="272" t="s">
        <v>389</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6"/>
      <c r="P16" s="286"/>
      <c r="T16" s="230">
        <v>1440</v>
      </c>
      <c r="U16" s="231">
        <v>83</v>
      </c>
    </row>
    <row r="17" spans="1:21" s="19" customFormat="1" ht="53.25" customHeight="1">
      <c r="A17" s="271"/>
      <c r="B17" s="287"/>
      <c r="C17" s="274"/>
      <c r="D17" s="288"/>
      <c r="E17" s="289"/>
      <c r="F17" s="276"/>
      <c r="G17" s="273"/>
      <c r="H17" s="22"/>
      <c r="I17" s="271">
        <v>2</v>
      </c>
      <c r="J17" s="272" t="s">
        <v>390</v>
      </c>
      <c r="K17" s="273">
        <f>IF(ISERROR(VLOOKUP(J17,'KAYIT LİSTESİ'!$B$4:$G$859,2,0)),"",(VLOOKUP(J17,'KAYIT LİSTESİ'!$B$4:$G$859,2,0)))</f>
      </c>
      <c r="L17" s="274">
        <f>IF(ISERROR(VLOOKUP(J17,'KAYIT LİSTESİ'!$B$4:$G$859,3,0)),"",(VLOOKUP(J17,'KAYIT LİSTESİ'!$B$4:$G$859,3,0)))</f>
      </c>
      <c r="M17" s="275">
        <f>IF(ISERROR(VLOOKUP(J17,'KAYIT LİSTESİ'!$B$4:$G$859,4,0)),"",(VLOOKUP(J17,'KAYIT LİSTESİ'!$B$4:$G$859,4,0)))</f>
      </c>
      <c r="N17" s="275">
        <f>IF(ISERROR(VLOOKUP(J17,'KAYIT LİSTESİ'!$B$4:$G$859,5,0)),"",(VLOOKUP(J17,'KAYIT LİSTESİ'!$B$4:$G$859,5,0)))</f>
      </c>
      <c r="O17" s="276"/>
      <c r="P17" s="286"/>
      <c r="T17" s="230">
        <v>1445</v>
      </c>
      <c r="U17" s="231">
        <v>82</v>
      </c>
    </row>
    <row r="18" spans="1:21" s="19" customFormat="1" ht="53.25" customHeight="1">
      <c r="A18" s="271"/>
      <c r="B18" s="287"/>
      <c r="C18" s="274"/>
      <c r="D18" s="288"/>
      <c r="E18" s="289"/>
      <c r="F18" s="276"/>
      <c r="G18" s="273"/>
      <c r="H18" s="22"/>
      <c r="I18" s="271">
        <v>3</v>
      </c>
      <c r="J18" s="272" t="s">
        <v>391</v>
      </c>
      <c r="K18" s="273">
        <f>IF(ISERROR(VLOOKUP(J18,'KAYIT LİSTESİ'!$B$4:$G$859,2,0)),"",(VLOOKUP(J18,'KAYIT LİSTESİ'!$B$4:$G$859,2,0)))</f>
      </c>
      <c r="L18" s="274">
        <f>IF(ISERROR(VLOOKUP(J18,'KAYIT LİSTESİ'!$B$4:$G$859,3,0)),"",(VLOOKUP(J18,'KAYIT LİSTESİ'!$B$4:$G$859,3,0)))</f>
      </c>
      <c r="M18" s="275">
        <f>IF(ISERROR(VLOOKUP(J18,'KAYIT LİSTESİ'!$B$4:$G$859,4,0)),"",(VLOOKUP(J18,'KAYIT LİSTESİ'!$B$4:$G$859,4,0)))</f>
      </c>
      <c r="N18" s="275">
        <f>IF(ISERROR(VLOOKUP(J18,'KAYIT LİSTESİ'!$B$4:$G$859,5,0)),"",(VLOOKUP(J18,'KAYIT LİSTESİ'!$B$4:$G$859,5,0)))</f>
      </c>
      <c r="O18" s="276"/>
      <c r="P18" s="286"/>
      <c r="T18" s="230">
        <v>1450</v>
      </c>
      <c r="U18" s="231">
        <v>81</v>
      </c>
    </row>
    <row r="19" spans="1:21" s="19" customFormat="1" ht="53.25" customHeight="1">
      <c r="A19" s="271"/>
      <c r="B19" s="287"/>
      <c r="C19" s="274"/>
      <c r="D19" s="288"/>
      <c r="E19" s="289"/>
      <c r="F19" s="276"/>
      <c r="G19" s="273"/>
      <c r="H19" s="22"/>
      <c r="I19" s="271">
        <v>4</v>
      </c>
      <c r="J19" s="272" t="s">
        <v>392</v>
      </c>
      <c r="K19" s="273">
        <f>IF(ISERROR(VLOOKUP(J19,'KAYIT LİSTESİ'!$B$4:$G$859,2,0)),"",(VLOOKUP(J19,'KAYIT LİSTESİ'!$B$4:$G$859,2,0)))</f>
      </c>
      <c r="L19" s="274">
        <f>IF(ISERROR(VLOOKUP(J19,'KAYIT LİSTESİ'!$B$4:$G$859,3,0)),"",(VLOOKUP(J19,'KAYIT LİSTESİ'!$B$4:$G$859,3,0)))</f>
      </c>
      <c r="M19" s="275">
        <f>IF(ISERROR(VLOOKUP(J19,'KAYIT LİSTESİ'!$B$4:$G$859,4,0)),"",(VLOOKUP(J19,'KAYIT LİSTESİ'!$B$4:$G$859,4,0)))</f>
      </c>
      <c r="N19" s="275">
        <f>IF(ISERROR(VLOOKUP(J19,'KAYIT LİSTESİ'!$B$4:$G$859,5,0)),"",(VLOOKUP(J19,'KAYIT LİSTESİ'!$B$4:$G$859,5,0)))</f>
      </c>
      <c r="O19" s="276"/>
      <c r="P19" s="286"/>
      <c r="T19" s="230">
        <v>1455</v>
      </c>
      <c r="U19" s="231">
        <v>80</v>
      </c>
    </row>
    <row r="20" spans="1:21" s="19" customFormat="1" ht="53.25" customHeight="1">
      <c r="A20" s="271"/>
      <c r="B20" s="287"/>
      <c r="C20" s="274"/>
      <c r="D20" s="288"/>
      <c r="E20" s="289"/>
      <c r="F20" s="276"/>
      <c r="G20" s="273"/>
      <c r="H20" s="22"/>
      <c r="I20" s="271">
        <v>5</v>
      </c>
      <c r="J20" s="272" t="s">
        <v>393</v>
      </c>
      <c r="K20" s="273">
        <f>IF(ISERROR(VLOOKUP(J20,'KAYIT LİSTESİ'!$B$4:$G$859,2,0)),"",(VLOOKUP(J20,'KAYIT LİSTESİ'!$B$4:$G$859,2,0)))</f>
      </c>
      <c r="L20" s="274">
        <f>IF(ISERROR(VLOOKUP(J20,'KAYIT LİSTESİ'!$B$4:$G$859,3,0)),"",(VLOOKUP(J20,'KAYIT LİSTESİ'!$B$4:$G$859,3,0)))</f>
      </c>
      <c r="M20" s="275">
        <f>IF(ISERROR(VLOOKUP(J20,'KAYIT LİSTESİ'!$B$4:$G$859,4,0)),"",(VLOOKUP(J20,'KAYIT LİSTESİ'!$B$4:$G$859,4,0)))</f>
      </c>
      <c r="N20" s="275">
        <f>IF(ISERROR(VLOOKUP(J20,'KAYIT LİSTESİ'!$B$4:$G$859,5,0)),"",(VLOOKUP(J20,'KAYIT LİSTESİ'!$B$4:$G$859,5,0)))</f>
      </c>
      <c r="O20" s="276"/>
      <c r="P20" s="286"/>
      <c r="T20" s="230">
        <v>1460</v>
      </c>
      <c r="U20" s="231">
        <v>79</v>
      </c>
    </row>
    <row r="21" spans="1:21" s="19" customFormat="1" ht="53.25" customHeight="1">
      <c r="A21" s="271"/>
      <c r="B21" s="287"/>
      <c r="C21" s="274"/>
      <c r="D21" s="288"/>
      <c r="E21" s="289"/>
      <c r="F21" s="276"/>
      <c r="G21" s="273"/>
      <c r="H21" s="22"/>
      <c r="I21" s="271">
        <v>6</v>
      </c>
      <c r="J21" s="272" t="s">
        <v>394</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6"/>
      <c r="P21" s="286"/>
      <c r="T21" s="230">
        <v>1465</v>
      </c>
      <c r="U21" s="231">
        <v>78</v>
      </c>
    </row>
    <row r="22" spans="1:21" s="19" customFormat="1" ht="53.25" customHeight="1">
      <c r="A22" s="271"/>
      <c r="B22" s="287"/>
      <c r="C22" s="274"/>
      <c r="D22" s="288"/>
      <c r="E22" s="289"/>
      <c r="F22" s="276"/>
      <c r="G22" s="273"/>
      <c r="H22" s="22"/>
      <c r="I22" s="245" t="s">
        <v>17</v>
      </c>
      <c r="J22" s="246"/>
      <c r="K22" s="246"/>
      <c r="L22" s="246"/>
      <c r="M22" s="249" t="s">
        <v>324</v>
      </c>
      <c r="N22" s="250"/>
      <c r="O22" s="246"/>
      <c r="P22" s="247"/>
      <c r="T22" s="230">
        <v>1480</v>
      </c>
      <c r="U22" s="231">
        <v>75</v>
      </c>
    </row>
    <row r="23" spans="1:21" s="19" customFormat="1" ht="53.25" customHeight="1">
      <c r="A23" s="271"/>
      <c r="B23" s="287"/>
      <c r="C23" s="274"/>
      <c r="D23" s="288"/>
      <c r="E23" s="289"/>
      <c r="F23" s="276"/>
      <c r="G23" s="273"/>
      <c r="H23" s="22"/>
      <c r="I23" s="46" t="s">
        <v>11</v>
      </c>
      <c r="J23" s="43" t="s">
        <v>69</v>
      </c>
      <c r="K23" s="43" t="s">
        <v>68</v>
      </c>
      <c r="L23" s="44" t="s">
        <v>12</v>
      </c>
      <c r="M23" s="45" t="s">
        <v>13</v>
      </c>
      <c r="N23" s="45" t="s">
        <v>376</v>
      </c>
      <c r="O23" s="43" t="s">
        <v>14</v>
      </c>
      <c r="P23" s="43" t="s">
        <v>27</v>
      </c>
      <c r="T23" s="230">
        <v>1485</v>
      </c>
      <c r="U23" s="231">
        <v>74</v>
      </c>
    </row>
    <row r="24" spans="1:21" s="19" customFormat="1" ht="53.25" customHeight="1">
      <c r="A24" s="271"/>
      <c r="B24" s="287"/>
      <c r="C24" s="274"/>
      <c r="D24" s="288"/>
      <c r="E24" s="289"/>
      <c r="F24" s="276"/>
      <c r="G24" s="273"/>
      <c r="H24" s="22"/>
      <c r="I24" s="271">
        <v>1</v>
      </c>
      <c r="J24" s="272" t="s">
        <v>395</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6"/>
      <c r="P24" s="286"/>
      <c r="T24" s="230">
        <v>1490</v>
      </c>
      <c r="U24" s="231">
        <v>73</v>
      </c>
    </row>
    <row r="25" spans="1:21" s="19" customFormat="1" ht="53.25" customHeight="1">
      <c r="A25" s="271"/>
      <c r="B25" s="287"/>
      <c r="C25" s="274"/>
      <c r="D25" s="288"/>
      <c r="E25" s="289"/>
      <c r="F25" s="276"/>
      <c r="G25" s="273"/>
      <c r="H25" s="22"/>
      <c r="I25" s="271">
        <v>2</v>
      </c>
      <c r="J25" s="272" t="s">
        <v>396</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6"/>
      <c r="P25" s="286"/>
      <c r="T25" s="230">
        <v>1495</v>
      </c>
      <c r="U25" s="231">
        <v>72</v>
      </c>
    </row>
    <row r="26" spans="1:21" s="19" customFormat="1" ht="53.25" customHeight="1">
      <c r="A26" s="271"/>
      <c r="B26" s="287"/>
      <c r="C26" s="274"/>
      <c r="D26" s="288"/>
      <c r="E26" s="289"/>
      <c r="F26" s="276"/>
      <c r="G26" s="273"/>
      <c r="H26" s="22"/>
      <c r="I26" s="271">
        <v>3</v>
      </c>
      <c r="J26" s="272" t="s">
        <v>397</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6"/>
      <c r="P26" s="286"/>
      <c r="T26" s="230">
        <v>1500</v>
      </c>
      <c r="U26" s="231">
        <v>71</v>
      </c>
    </row>
    <row r="27" spans="1:21" s="19" customFormat="1" ht="53.25" customHeight="1">
      <c r="A27" s="271"/>
      <c r="B27" s="287"/>
      <c r="C27" s="274"/>
      <c r="D27" s="288"/>
      <c r="E27" s="289"/>
      <c r="F27" s="276"/>
      <c r="G27" s="273"/>
      <c r="H27" s="22"/>
      <c r="I27" s="271">
        <v>4</v>
      </c>
      <c r="J27" s="272" t="s">
        <v>398</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6"/>
      <c r="P27" s="286"/>
      <c r="T27" s="230">
        <v>1505</v>
      </c>
      <c r="U27" s="231">
        <v>70</v>
      </c>
    </row>
    <row r="28" spans="1:21" s="19" customFormat="1" ht="53.25" customHeight="1">
      <c r="A28" s="271"/>
      <c r="B28" s="287"/>
      <c r="C28" s="274"/>
      <c r="D28" s="288"/>
      <c r="E28" s="289"/>
      <c r="F28" s="276"/>
      <c r="G28" s="273"/>
      <c r="H28" s="22"/>
      <c r="I28" s="271">
        <v>5</v>
      </c>
      <c r="J28" s="272" t="s">
        <v>399</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6"/>
      <c r="P28" s="286"/>
      <c r="T28" s="230">
        <v>1510</v>
      </c>
      <c r="U28" s="231">
        <v>69</v>
      </c>
    </row>
    <row r="29" spans="1:21" s="19" customFormat="1" ht="53.25" customHeight="1">
      <c r="A29" s="271"/>
      <c r="B29" s="287"/>
      <c r="C29" s="274"/>
      <c r="D29" s="288"/>
      <c r="E29" s="289"/>
      <c r="F29" s="276"/>
      <c r="G29" s="273"/>
      <c r="H29" s="22"/>
      <c r="I29" s="271">
        <v>6</v>
      </c>
      <c r="J29" s="272" t="s">
        <v>400</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6"/>
      <c r="P29" s="286"/>
      <c r="T29" s="230">
        <v>1515</v>
      </c>
      <c r="U29" s="231">
        <v>68</v>
      </c>
    </row>
    <row r="30" spans="1:21" ht="13.5" customHeight="1">
      <c r="A30" s="32"/>
      <c r="B30" s="32"/>
      <c r="C30" s="33"/>
      <c r="D30" s="53"/>
      <c r="E30" s="34"/>
      <c r="F30" s="35"/>
      <c r="G30" s="36"/>
      <c r="I30" s="37"/>
      <c r="J30" s="38"/>
      <c r="K30" s="39"/>
      <c r="L30" s="40"/>
      <c r="M30" s="49"/>
      <c r="N30" s="49"/>
      <c r="O30" s="41"/>
      <c r="P30" s="39"/>
      <c r="T30" s="230">
        <v>1620</v>
      </c>
      <c r="U30" s="231">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30">
        <v>1630</v>
      </c>
      <c r="U31" s="231">
        <v>54</v>
      </c>
    </row>
    <row r="32" spans="20:21" ht="12.75">
      <c r="T32" s="230">
        <v>1640</v>
      </c>
      <c r="U32" s="231">
        <v>53</v>
      </c>
    </row>
    <row r="33" spans="20:21" ht="12.75">
      <c r="T33" s="230">
        <v>1650</v>
      </c>
      <c r="U33" s="231">
        <v>52</v>
      </c>
    </row>
    <row r="34" spans="20:21" ht="12.75">
      <c r="T34" s="230">
        <v>1660</v>
      </c>
      <c r="U34" s="231">
        <v>51</v>
      </c>
    </row>
    <row r="35" spans="20:21" ht="12.75">
      <c r="T35" s="230">
        <v>1670</v>
      </c>
      <c r="U35" s="231">
        <v>50</v>
      </c>
    </row>
    <row r="36" spans="20:21" ht="12.75">
      <c r="T36" s="230">
        <v>1680</v>
      </c>
      <c r="U36" s="231">
        <v>49</v>
      </c>
    </row>
    <row r="37" spans="20:21" ht="12.75">
      <c r="T37" s="230">
        <v>1690</v>
      </c>
      <c r="U37" s="231">
        <v>48</v>
      </c>
    </row>
    <row r="38" spans="20:21" ht="12.75">
      <c r="T38" s="230">
        <v>1700</v>
      </c>
      <c r="U38" s="231">
        <v>47</v>
      </c>
    </row>
    <row r="39" spans="20:21" ht="12.75">
      <c r="T39" s="230">
        <v>1710</v>
      </c>
      <c r="U39" s="231">
        <v>46</v>
      </c>
    </row>
    <row r="40" spans="20:21" ht="12.75">
      <c r="T40" s="230">
        <v>1720</v>
      </c>
      <c r="U40" s="231">
        <v>45</v>
      </c>
    </row>
    <row r="41" spans="20:21" ht="12.75">
      <c r="T41" s="230">
        <v>1730</v>
      </c>
      <c r="U41" s="231">
        <v>44</v>
      </c>
    </row>
    <row r="42" spans="20:21" ht="12.75">
      <c r="T42" s="230">
        <v>1740</v>
      </c>
      <c r="U42" s="231">
        <v>43</v>
      </c>
    </row>
    <row r="43" spans="20:21" ht="12.75">
      <c r="T43" s="230">
        <v>1750</v>
      </c>
      <c r="U43" s="231">
        <v>42</v>
      </c>
    </row>
    <row r="44" spans="20:21" ht="12.75">
      <c r="T44" s="230">
        <v>1760</v>
      </c>
      <c r="U44" s="231">
        <v>41</v>
      </c>
    </row>
    <row r="45" spans="20:21" ht="12.75">
      <c r="T45" s="230">
        <v>1770</v>
      </c>
      <c r="U45" s="231">
        <v>40</v>
      </c>
    </row>
    <row r="46" spans="20:21" ht="12.75">
      <c r="T46" s="230">
        <v>1780</v>
      </c>
      <c r="U46" s="231">
        <v>39</v>
      </c>
    </row>
    <row r="47" spans="20:21" ht="12.75">
      <c r="T47" s="230">
        <v>1790</v>
      </c>
      <c r="U47" s="231">
        <v>38</v>
      </c>
    </row>
    <row r="48" spans="20:21" ht="12.75">
      <c r="T48" s="230">
        <v>1800</v>
      </c>
      <c r="U48" s="231">
        <v>37</v>
      </c>
    </row>
    <row r="49" spans="20:21" ht="12.75">
      <c r="T49" s="230">
        <v>1810</v>
      </c>
      <c r="U49" s="231">
        <v>36</v>
      </c>
    </row>
    <row r="50" spans="20:21" ht="12.75">
      <c r="T50" s="230">
        <v>1830</v>
      </c>
      <c r="U50" s="231">
        <v>35</v>
      </c>
    </row>
    <row r="51" spans="20:21" ht="12.75">
      <c r="T51" s="230">
        <v>1850</v>
      </c>
      <c r="U51" s="231">
        <v>34</v>
      </c>
    </row>
    <row r="52" spans="20:21" ht="12.75">
      <c r="T52" s="230">
        <v>1870</v>
      </c>
      <c r="U52" s="231">
        <v>33</v>
      </c>
    </row>
    <row r="53" spans="20:21" ht="12.75">
      <c r="T53" s="230">
        <v>1890</v>
      </c>
      <c r="U53" s="231">
        <v>32</v>
      </c>
    </row>
    <row r="54" spans="20:21" ht="12.75">
      <c r="T54" s="230">
        <v>1910</v>
      </c>
      <c r="U54" s="231">
        <v>31</v>
      </c>
    </row>
    <row r="55" spans="20:21" ht="12.75">
      <c r="T55" s="230">
        <v>1930</v>
      </c>
      <c r="U55" s="231">
        <v>30</v>
      </c>
    </row>
    <row r="56" spans="20:21" ht="12.75">
      <c r="T56" s="230">
        <v>1950</v>
      </c>
      <c r="U56" s="231">
        <v>29</v>
      </c>
    </row>
    <row r="57" spans="20:21" ht="12.75">
      <c r="T57" s="230">
        <v>1970</v>
      </c>
      <c r="U57" s="231">
        <v>28</v>
      </c>
    </row>
    <row r="58" spans="20:21" ht="12.75">
      <c r="T58" s="230">
        <v>1990</v>
      </c>
      <c r="U58" s="231">
        <v>27</v>
      </c>
    </row>
    <row r="59" spans="20:21" ht="12.75">
      <c r="T59" s="230">
        <v>2010</v>
      </c>
      <c r="U59" s="231">
        <v>26</v>
      </c>
    </row>
    <row r="60" spans="20:21" ht="12.75">
      <c r="T60" s="230">
        <v>2030</v>
      </c>
      <c r="U60" s="231">
        <v>25</v>
      </c>
    </row>
    <row r="61" spans="20:21" ht="12.75">
      <c r="T61" s="230">
        <v>2050</v>
      </c>
      <c r="U61" s="231">
        <v>24</v>
      </c>
    </row>
    <row r="62" spans="20:21" ht="12.75">
      <c r="T62" s="230">
        <v>2070</v>
      </c>
      <c r="U62" s="231">
        <v>23</v>
      </c>
    </row>
    <row r="63" spans="20:21" ht="12.75">
      <c r="T63" s="230">
        <v>2090</v>
      </c>
      <c r="U63" s="231">
        <v>22</v>
      </c>
    </row>
    <row r="64" spans="20:21" ht="12.75">
      <c r="T64" s="230">
        <v>2110</v>
      </c>
      <c r="U64" s="231">
        <v>21</v>
      </c>
    </row>
    <row r="65" spans="20:21" ht="12.75">
      <c r="T65" s="230">
        <v>2130</v>
      </c>
      <c r="U65" s="231">
        <v>20</v>
      </c>
    </row>
    <row r="66" spans="20:21" ht="12.75">
      <c r="T66" s="230">
        <v>2150</v>
      </c>
      <c r="U66" s="231">
        <v>19</v>
      </c>
    </row>
    <row r="67" spans="20:21" ht="12.75">
      <c r="T67" s="230">
        <v>2170</v>
      </c>
      <c r="U67" s="231">
        <v>18</v>
      </c>
    </row>
    <row r="68" spans="20:21" ht="12.75">
      <c r="T68" s="230">
        <v>2190</v>
      </c>
      <c r="U68" s="231">
        <v>17</v>
      </c>
    </row>
    <row r="69" spans="20:21" ht="12.75">
      <c r="T69" s="230">
        <v>2210</v>
      </c>
      <c r="U69" s="231">
        <v>16</v>
      </c>
    </row>
    <row r="70" spans="20:21" ht="12.75">
      <c r="T70" s="230">
        <v>2240</v>
      </c>
      <c r="U70" s="231">
        <v>15</v>
      </c>
    </row>
    <row r="71" spans="20:21" ht="12.75">
      <c r="T71" s="230">
        <v>2260</v>
      </c>
      <c r="U71" s="231">
        <v>14</v>
      </c>
    </row>
    <row r="72" spans="20:21" ht="12.75">
      <c r="T72" s="230">
        <v>2280</v>
      </c>
      <c r="U72" s="231">
        <v>13</v>
      </c>
    </row>
    <row r="73" spans="20:21" ht="12.75">
      <c r="T73" s="230">
        <v>2300</v>
      </c>
      <c r="U73" s="231">
        <v>12</v>
      </c>
    </row>
    <row r="74" spans="20:21" ht="12.75">
      <c r="T74" s="230">
        <v>2320</v>
      </c>
      <c r="U74" s="231">
        <v>11</v>
      </c>
    </row>
    <row r="75" spans="20:21" ht="12.75">
      <c r="T75" s="230">
        <v>2350</v>
      </c>
      <c r="U75" s="231">
        <v>10</v>
      </c>
    </row>
    <row r="76" spans="20:21" ht="12.75">
      <c r="T76" s="230">
        <v>2380</v>
      </c>
      <c r="U76" s="231">
        <v>9</v>
      </c>
    </row>
    <row r="77" spans="20:21" ht="12.75">
      <c r="T77" s="230">
        <v>2410</v>
      </c>
      <c r="U77" s="231">
        <v>8</v>
      </c>
    </row>
    <row r="78" spans="20:21" ht="12.75">
      <c r="T78" s="230">
        <v>2440</v>
      </c>
      <c r="U78" s="231">
        <v>7</v>
      </c>
    </row>
    <row r="79" spans="20:21" ht="12.75">
      <c r="T79" s="230">
        <v>2470</v>
      </c>
      <c r="U79" s="231">
        <v>6</v>
      </c>
    </row>
    <row r="80" spans="20:21" ht="12.75">
      <c r="T80" s="230">
        <v>2500</v>
      </c>
      <c r="U80" s="231">
        <v>5</v>
      </c>
    </row>
    <row r="81" spans="20:21" ht="12.75">
      <c r="T81" s="230">
        <v>2540</v>
      </c>
      <c r="U81" s="231">
        <v>4</v>
      </c>
    </row>
    <row r="82" spans="20:21" ht="12.75">
      <c r="T82" s="230">
        <v>2580</v>
      </c>
      <c r="U82" s="231">
        <v>3</v>
      </c>
    </row>
    <row r="83" spans="20:21" ht="12.75">
      <c r="T83" s="230">
        <v>2620</v>
      </c>
      <c r="U83" s="231">
        <v>2</v>
      </c>
    </row>
    <row r="84" spans="20:21" ht="12.75">
      <c r="T84" s="230">
        <v>2660</v>
      </c>
      <c r="U84" s="231">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BW90"/>
  <sheetViews>
    <sheetView view="pageBreakPreview" zoomScale="40" zoomScaleNormal="50" zoomScaleSheetLayoutView="40" workbookViewId="0" topLeftCell="A1">
      <selection activeCell="C8" sqref="C8:F8"/>
    </sheetView>
  </sheetViews>
  <sheetFormatPr defaultColWidth="9.140625" defaultRowHeight="12.75"/>
  <cols>
    <col min="1" max="1" width="8.421875" style="24" customWidth="1"/>
    <col min="2" max="2" width="20.00390625" style="24" hidden="1" customWidth="1"/>
    <col min="3" max="3" width="18.00390625" style="24" bestFit="1" customWidth="1"/>
    <col min="4" max="4" width="26.28125" style="56" bestFit="1" customWidth="1"/>
    <col min="5" max="5" width="25.57421875" style="24" customWidth="1"/>
    <col min="6" max="6" width="64.8515625" style="24" bestFit="1" customWidth="1"/>
    <col min="7" max="7" width="5.57421875" style="55" bestFit="1" customWidth="1"/>
    <col min="8" max="66" width="4.7109375" style="55" customWidth="1"/>
    <col min="67" max="67" width="14.8515625" style="57" customWidth="1"/>
    <col min="68" max="68" width="14.140625" style="58" customWidth="1"/>
    <col min="69" max="69" width="17.00390625" style="24" customWidth="1"/>
    <col min="70" max="73" width="9.140625" style="55" customWidth="1"/>
    <col min="74" max="74" width="9.140625" style="237" hidden="1" customWidth="1"/>
    <col min="75" max="75" width="9.140625" style="235" hidden="1" customWidth="1"/>
    <col min="76" max="16384" width="9.140625" style="55" customWidth="1"/>
  </cols>
  <sheetData>
    <row r="1" spans="1:75" s="10" customFormat="1" ht="69.75" customHeight="1">
      <c r="A1" s="470" t="str">
        <f>('YARIŞMA BİLGİLERİ'!A2)</f>
        <v>Türkiye Atletizm Federasyonu
Kastamonu Atletizm İl Temsilciliği</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V1" s="237">
        <v>60</v>
      </c>
      <c r="BW1" s="235">
        <v>1</v>
      </c>
    </row>
    <row r="2" spans="1:75" s="10" customFormat="1" ht="36.75" customHeight="1">
      <c r="A2" s="471" t="str">
        <f>'YARIŞMA BİLGİLERİ'!F19</f>
        <v>Federasyon Deneme Yarışmaları</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V2" s="237">
        <v>62</v>
      </c>
      <c r="BW2" s="235">
        <v>2</v>
      </c>
    </row>
    <row r="3" spans="1:75" s="67" customFormat="1" ht="23.25" customHeight="1">
      <c r="A3" s="472" t="s">
        <v>83</v>
      </c>
      <c r="B3" s="472"/>
      <c r="C3" s="472"/>
      <c r="D3" s="472"/>
      <c r="E3" s="473" t="str">
        <f>'YARIŞMA PROGRAMI'!C10</f>
        <v>Yüksek Atlama</v>
      </c>
      <c r="F3" s="473"/>
      <c r="G3" s="65"/>
      <c r="H3" s="65"/>
      <c r="I3" s="65"/>
      <c r="J3" s="65"/>
      <c r="K3" s="65"/>
      <c r="L3" s="65"/>
      <c r="M3" s="65"/>
      <c r="N3" s="65"/>
      <c r="O3" s="65"/>
      <c r="P3" s="65"/>
      <c r="Q3" s="462" t="s">
        <v>406</v>
      </c>
      <c r="R3" s="462"/>
      <c r="S3" s="462"/>
      <c r="T3" s="462"/>
      <c r="U3" s="474" t="str">
        <f>'YARIŞMA PROGRAMI'!D10</f>
        <v>1.90</v>
      </c>
      <c r="V3" s="475"/>
      <c r="W3" s="475"/>
      <c r="X3" s="475"/>
      <c r="Y3" s="65"/>
      <c r="Z3" s="65"/>
      <c r="AA3" s="472"/>
      <c r="AB3" s="472"/>
      <c r="AC3" s="472"/>
      <c r="AD3" s="472"/>
      <c r="AE3" s="472"/>
      <c r="AF3" s="476"/>
      <c r="AG3" s="476"/>
      <c r="AH3" s="476"/>
      <c r="AI3" s="476"/>
      <c r="AJ3" s="476"/>
      <c r="AK3" s="65"/>
      <c r="AL3" s="65"/>
      <c r="AM3" s="65"/>
      <c r="AN3" s="65"/>
      <c r="AO3" s="65"/>
      <c r="AP3" s="65"/>
      <c r="AQ3" s="65"/>
      <c r="AR3" s="66"/>
      <c r="AS3" s="66"/>
      <c r="AT3" s="66"/>
      <c r="AU3" s="66"/>
      <c r="AV3" s="66"/>
      <c r="AW3" s="472" t="s">
        <v>328</v>
      </c>
      <c r="AX3" s="472"/>
      <c r="AY3" s="472"/>
      <c r="AZ3" s="472"/>
      <c r="BA3" s="472"/>
      <c r="BB3" s="472"/>
      <c r="BC3" s="477" t="str">
        <f>'YARIŞMA PROGRAMI'!E10</f>
        <v>Ümit TAN  2.25</v>
      </c>
      <c r="BD3" s="477"/>
      <c r="BE3" s="477"/>
      <c r="BF3" s="477"/>
      <c r="BG3" s="477"/>
      <c r="BH3" s="477"/>
      <c r="BI3" s="477"/>
      <c r="BJ3" s="477"/>
      <c r="BK3" s="477"/>
      <c r="BL3" s="477"/>
      <c r="BM3" s="477"/>
      <c r="BN3" s="477"/>
      <c r="BO3" s="477"/>
      <c r="BP3" s="477"/>
      <c r="BQ3" s="477"/>
      <c r="BV3" s="237">
        <v>64</v>
      </c>
      <c r="BW3" s="235">
        <v>3</v>
      </c>
    </row>
    <row r="4" spans="1:75" s="67" customFormat="1" ht="23.25" customHeight="1">
      <c r="A4" s="458" t="s">
        <v>85</v>
      </c>
      <c r="B4" s="458"/>
      <c r="C4" s="458"/>
      <c r="D4" s="458"/>
      <c r="E4" s="466" t="str">
        <f>'YARIŞMA BİLGİLERİ'!F21</f>
        <v>Genç Erkekler</v>
      </c>
      <c r="F4" s="466"/>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458" t="s">
        <v>81</v>
      </c>
      <c r="AX4" s="458"/>
      <c r="AY4" s="458"/>
      <c r="AZ4" s="458"/>
      <c r="BA4" s="458"/>
      <c r="BB4" s="458"/>
      <c r="BC4" s="459" t="str">
        <f>'YARIŞMA PROGRAMI'!B10</f>
        <v>12 Temmuz 2014 - 15.00</v>
      </c>
      <c r="BD4" s="459"/>
      <c r="BE4" s="459"/>
      <c r="BF4" s="459"/>
      <c r="BG4" s="459"/>
      <c r="BH4" s="459"/>
      <c r="BI4" s="459"/>
      <c r="BJ4" s="459"/>
      <c r="BK4" s="459"/>
      <c r="BL4" s="459"/>
      <c r="BM4" s="459"/>
      <c r="BN4" s="459"/>
      <c r="BO4" s="459"/>
      <c r="BP4" s="459"/>
      <c r="BQ4" s="459"/>
      <c r="BV4" s="237">
        <v>66</v>
      </c>
      <c r="BW4" s="235">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457">
        <f ca="1">NOW()</f>
        <v>41833.06269733796</v>
      </c>
      <c r="BP5" s="457"/>
      <c r="BQ5" s="457"/>
      <c r="BV5" s="237">
        <v>68</v>
      </c>
      <c r="BW5" s="235">
        <v>5</v>
      </c>
    </row>
    <row r="6" spans="1:75" ht="22.5" customHeight="1">
      <c r="A6" s="464" t="s">
        <v>5</v>
      </c>
      <c r="B6" s="463"/>
      <c r="C6" s="464" t="s">
        <v>67</v>
      </c>
      <c r="D6" s="464" t="s">
        <v>20</v>
      </c>
      <c r="E6" s="464" t="s">
        <v>6</v>
      </c>
      <c r="F6" s="464" t="s">
        <v>376</v>
      </c>
      <c r="G6" s="456" t="s">
        <v>21</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5" t="s">
        <v>7</v>
      </c>
      <c r="BP6" s="460" t="s">
        <v>122</v>
      </c>
      <c r="BQ6" s="461" t="s">
        <v>8</v>
      </c>
      <c r="BV6" s="237">
        <v>70</v>
      </c>
      <c r="BW6" s="235">
        <v>6</v>
      </c>
    </row>
    <row r="7" spans="1:75" ht="54.75" customHeight="1">
      <c r="A7" s="465"/>
      <c r="B7" s="463"/>
      <c r="C7" s="465"/>
      <c r="D7" s="465"/>
      <c r="E7" s="465"/>
      <c r="F7" s="465"/>
      <c r="G7" s="454">
        <v>170</v>
      </c>
      <c r="H7" s="454"/>
      <c r="I7" s="454"/>
      <c r="J7" s="454">
        <v>175</v>
      </c>
      <c r="K7" s="454"/>
      <c r="L7" s="454"/>
      <c r="M7" s="454">
        <v>180</v>
      </c>
      <c r="N7" s="454"/>
      <c r="O7" s="454"/>
      <c r="P7" s="454">
        <v>185</v>
      </c>
      <c r="Q7" s="454"/>
      <c r="R7" s="454"/>
      <c r="S7" s="454">
        <v>190</v>
      </c>
      <c r="T7" s="454"/>
      <c r="U7" s="454"/>
      <c r="V7" s="454">
        <v>193</v>
      </c>
      <c r="W7" s="454"/>
      <c r="X7" s="454"/>
      <c r="Y7" s="454">
        <v>196</v>
      </c>
      <c r="Z7" s="454"/>
      <c r="AA7" s="454"/>
      <c r="AB7" s="454">
        <v>199</v>
      </c>
      <c r="AC7" s="454"/>
      <c r="AD7" s="454"/>
      <c r="AE7" s="454">
        <v>202</v>
      </c>
      <c r="AF7" s="454"/>
      <c r="AG7" s="454"/>
      <c r="AH7" s="454">
        <v>205</v>
      </c>
      <c r="AI7" s="454"/>
      <c r="AJ7" s="454"/>
      <c r="AK7" s="454">
        <v>208</v>
      </c>
      <c r="AL7" s="454"/>
      <c r="AM7" s="454"/>
      <c r="AN7" s="454">
        <v>211</v>
      </c>
      <c r="AO7" s="454"/>
      <c r="AP7" s="454"/>
      <c r="AQ7" s="454">
        <v>214</v>
      </c>
      <c r="AR7" s="454"/>
      <c r="AS7" s="454"/>
      <c r="AT7" s="454">
        <v>217</v>
      </c>
      <c r="AU7" s="454"/>
      <c r="AV7" s="454"/>
      <c r="AW7" s="454">
        <v>220</v>
      </c>
      <c r="AX7" s="454"/>
      <c r="AY7" s="454"/>
      <c r="AZ7" s="454">
        <v>223</v>
      </c>
      <c r="BA7" s="454"/>
      <c r="BB7" s="454"/>
      <c r="BC7" s="454">
        <v>226</v>
      </c>
      <c r="BD7" s="454"/>
      <c r="BE7" s="454"/>
      <c r="BF7" s="454">
        <v>229</v>
      </c>
      <c r="BG7" s="454"/>
      <c r="BH7" s="454"/>
      <c r="BI7" s="454">
        <v>232</v>
      </c>
      <c r="BJ7" s="454"/>
      <c r="BK7" s="454"/>
      <c r="BL7" s="454">
        <v>235</v>
      </c>
      <c r="BM7" s="454"/>
      <c r="BN7" s="454"/>
      <c r="BO7" s="455"/>
      <c r="BP7" s="460"/>
      <c r="BQ7" s="461"/>
      <c r="BV7" s="237">
        <v>72</v>
      </c>
      <c r="BW7" s="235">
        <v>7</v>
      </c>
    </row>
    <row r="8" spans="1:75" s="19" customFormat="1" ht="98.25" customHeight="1">
      <c r="A8" s="290">
        <v>1</v>
      </c>
      <c r="B8" s="291" t="s">
        <v>101</v>
      </c>
      <c r="C8" s="467" t="s">
        <v>491</v>
      </c>
      <c r="D8" s="468"/>
      <c r="E8" s="468"/>
      <c r="F8" s="469"/>
      <c r="G8" s="263"/>
      <c r="H8" s="263"/>
      <c r="I8" s="263"/>
      <c r="J8" s="264"/>
      <c r="K8" s="265"/>
      <c r="L8" s="265"/>
      <c r="M8" s="263"/>
      <c r="N8" s="266"/>
      <c r="O8" s="263"/>
      <c r="P8" s="265"/>
      <c r="Q8" s="265"/>
      <c r="R8" s="265"/>
      <c r="S8" s="263"/>
      <c r="T8" s="263"/>
      <c r="U8" s="263"/>
      <c r="V8" s="265"/>
      <c r="W8" s="265"/>
      <c r="X8" s="265"/>
      <c r="Y8" s="263"/>
      <c r="Z8" s="263"/>
      <c r="AA8" s="263"/>
      <c r="AB8" s="265"/>
      <c r="AC8" s="265"/>
      <c r="AD8" s="265"/>
      <c r="AE8" s="263"/>
      <c r="AF8" s="263"/>
      <c r="AG8" s="263"/>
      <c r="AH8" s="265"/>
      <c r="AI8" s="265"/>
      <c r="AJ8" s="265"/>
      <c r="AK8" s="263"/>
      <c r="AL8" s="263"/>
      <c r="AM8" s="263"/>
      <c r="AN8" s="265"/>
      <c r="AO8" s="265"/>
      <c r="AP8" s="265"/>
      <c r="AQ8" s="263"/>
      <c r="AR8" s="263"/>
      <c r="AS8" s="263"/>
      <c r="AT8" s="265"/>
      <c r="AU8" s="267"/>
      <c r="AV8" s="267"/>
      <c r="AW8" s="263"/>
      <c r="AX8" s="263"/>
      <c r="AY8" s="263"/>
      <c r="AZ8" s="265"/>
      <c r="BA8" s="265"/>
      <c r="BB8" s="265"/>
      <c r="BC8" s="263"/>
      <c r="BD8" s="268"/>
      <c r="BE8" s="268"/>
      <c r="BF8" s="265"/>
      <c r="BG8" s="267"/>
      <c r="BH8" s="267"/>
      <c r="BI8" s="263"/>
      <c r="BJ8" s="268"/>
      <c r="BK8" s="268"/>
      <c r="BL8" s="265"/>
      <c r="BM8" s="267"/>
      <c r="BN8" s="267"/>
      <c r="BO8" s="195"/>
      <c r="BP8" s="252"/>
      <c r="BQ8" s="70"/>
      <c r="BV8" s="237">
        <v>74</v>
      </c>
      <c r="BW8" s="235">
        <v>8</v>
      </c>
    </row>
    <row r="9" spans="1:75" s="19" customFormat="1" ht="98.25" customHeight="1">
      <c r="A9" s="290">
        <v>2</v>
      </c>
      <c r="B9" s="291" t="s">
        <v>102</v>
      </c>
      <c r="C9" s="292">
        <f>IF(ISERROR(VLOOKUP(B9,'KAYIT LİSTESİ'!$B$4:$G$859,2,0)),"",(VLOOKUP(B9,'KAYIT LİSTESİ'!$B$4:$G$859,2,0)))</f>
      </c>
      <c r="D9" s="293">
        <f>IF(ISERROR(VLOOKUP(B9,'KAYIT LİSTESİ'!$B$4:$G$859,3,0)),"",(VLOOKUP(B9,'KAYIT LİSTESİ'!$B$4:$G$859,3,0)))</f>
      </c>
      <c r="E9" s="294">
        <f>IF(ISERROR(VLOOKUP(B9,'KAYIT LİSTESİ'!$B$4:$G$859,4,0)),"",(VLOOKUP(B9,'KAYIT LİSTESİ'!$B$4:$G$859,4,0)))</f>
      </c>
      <c r="F9" s="294">
        <f>IF(ISERROR(VLOOKUP(B9,'KAYIT LİSTESİ'!$B$4:$G$859,5,0)),"",(VLOOKUP(B9,'KAYIT LİSTESİ'!$B$4:$G$859,5,0)))</f>
      </c>
      <c r="G9" s="263"/>
      <c r="H9" s="263"/>
      <c r="I9" s="263"/>
      <c r="J9" s="264"/>
      <c r="K9" s="265"/>
      <c r="L9" s="265"/>
      <c r="M9" s="263"/>
      <c r="N9" s="266"/>
      <c r="O9" s="263"/>
      <c r="P9" s="265"/>
      <c r="Q9" s="265"/>
      <c r="R9" s="265"/>
      <c r="S9" s="263"/>
      <c r="T9" s="263"/>
      <c r="U9" s="263"/>
      <c r="V9" s="265"/>
      <c r="W9" s="265"/>
      <c r="X9" s="265"/>
      <c r="Y9" s="263"/>
      <c r="Z9" s="263"/>
      <c r="AA9" s="263"/>
      <c r="AB9" s="265"/>
      <c r="AC9" s="265"/>
      <c r="AD9" s="265"/>
      <c r="AE9" s="263"/>
      <c r="AF9" s="263"/>
      <c r="AG9" s="263"/>
      <c r="AH9" s="265"/>
      <c r="AI9" s="265"/>
      <c r="AJ9" s="265"/>
      <c r="AK9" s="263"/>
      <c r="AL9" s="263"/>
      <c r="AM9" s="263"/>
      <c r="AN9" s="265"/>
      <c r="AO9" s="265"/>
      <c r="AP9" s="265"/>
      <c r="AQ9" s="263"/>
      <c r="AR9" s="263"/>
      <c r="AS9" s="263"/>
      <c r="AT9" s="265"/>
      <c r="AU9" s="267"/>
      <c r="AV9" s="267"/>
      <c r="AW9" s="263"/>
      <c r="AX9" s="263"/>
      <c r="AY9" s="263"/>
      <c r="AZ9" s="265"/>
      <c r="BA9" s="265"/>
      <c r="BB9" s="265"/>
      <c r="BC9" s="263"/>
      <c r="BD9" s="268"/>
      <c r="BE9" s="268"/>
      <c r="BF9" s="265"/>
      <c r="BG9" s="267"/>
      <c r="BH9" s="267"/>
      <c r="BI9" s="263"/>
      <c r="BJ9" s="268"/>
      <c r="BK9" s="268"/>
      <c r="BL9" s="265"/>
      <c r="BM9" s="267"/>
      <c r="BN9" s="267"/>
      <c r="BO9" s="195"/>
      <c r="BP9" s="252"/>
      <c r="BQ9" s="70"/>
      <c r="BV9" s="237">
        <v>76</v>
      </c>
      <c r="BW9" s="235">
        <v>9</v>
      </c>
    </row>
    <row r="10" spans="1:75" s="19" customFormat="1" ht="98.25" customHeight="1">
      <c r="A10" s="290">
        <v>3</v>
      </c>
      <c r="B10" s="291" t="s">
        <v>103</v>
      </c>
      <c r="C10" s="292">
        <f>IF(ISERROR(VLOOKUP(B10,'KAYIT LİSTESİ'!$B$4:$G$859,2,0)),"",(VLOOKUP(B10,'KAYIT LİSTESİ'!$B$4:$G$859,2,0)))</f>
      </c>
      <c r="D10" s="293">
        <f>IF(ISERROR(VLOOKUP(B10,'KAYIT LİSTESİ'!$B$4:$G$859,3,0)),"",(VLOOKUP(B10,'KAYIT LİSTESİ'!$B$4:$G$859,3,0)))</f>
      </c>
      <c r="E10" s="294">
        <f>IF(ISERROR(VLOOKUP(B10,'KAYIT LİSTESİ'!$B$4:$G$859,4,0)),"",(VLOOKUP(B10,'KAYIT LİSTESİ'!$B$4:$G$859,4,0)))</f>
      </c>
      <c r="F10" s="294">
        <f>IF(ISERROR(VLOOKUP(B10,'KAYIT LİSTESİ'!$B$4:$G$859,5,0)),"",(VLOOKUP(B10,'KAYIT LİSTESİ'!$B$4:$G$859,5,0)))</f>
      </c>
      <c r="G10" s="263"/>
      <c r="H10" s="263"/>
      <c r="I10" s="263"/>
      <c r="J10" s="264"/>
      <c r="K10" s="265"/>
      <c r="L10" s="265"/>
      <c r="M10" s="263"/>
      <c r="N10" s="266"/>
      <c r="O10" s="263"/>
      <c r="P10" s="265"/>
      <c r="Q10" s="265"/>
      <c r="R10" s="265"/>
      <c r="S10" s="263"/>
      <c r="T10" s="263"/>
      <c r="U10" s="263"/>
      <c r="V10" s="265"/>
      <c r="W10" s="265"/>
      <c r="X10" s="265"/>
      <c r="Y10" s="263"/>
      <c r="Z10" s="263"/>
      <c r="AA10" s="263"/>
      <c r="AB10" s="265"/>
      <c r="AC10" s="265"/>
      <c r="AD10" s="265"/>
      <c r="AE10" s="263"/>
      <c r="AF10" s="263"/>
      <c r="AG10" s="263"/>
      <c r="AH10" s="265"/>
      <c r="AI10" s="265"/>
      <c r="AJ10" s="265"/>
      <c r="AK10" s="263"/>
      <c r="AL10" s="263"/>
      <c r="AM10" s="263"/>
      <c r="AN10" s="265"/>
      <c r="AO10" s="265"/>
      <c r="AP10" s="265"/>
      <c r="AQ10" s="263"/>
      <c r="AR10" s="263"/>
      <c r="AS10" s="263"/>
      <c r="AT10" s="265"/>
      <c r="AU10" s="267"/>
      <c r="AV10" s="267"/>
      <c r="AW10" s="268"/>
      <c r="AX10" s="268"/>
      <c r="AY10" s="268"/>
      <c r="AZ10" s="267"/>
      <c r="BA10" s="267"/>
      <c r="BB10" s="267"/>
      <c r="BC10" s="268"/>
      <c r="BD10" s="268"/>
      <c r="BE10" s="268"/>
      <c r="BF10" s="267"/>
      <c r="BG10" s="267"/>
      <c r="BH10" s="267"/>
      <c r="BI10" s="268"/>
      <c r="BJ10" s="268"/>
      <c r="BK10" s="268"/>
      <c r="BL10" s="267"/>
      <c r="BM10" s="267"/>
      <c r="BN10" s="267"/>
      <c r="BO10" s="195"/>
      <c r="BP10" s="252"/>
      <c r="BQ10" s="70"/>
      <c r="BV10" s="237">
        <v>78</v>
      </c>
      <c r="BW10" s="235">
        <v>10</v>
      </c>
    </row>
    <row r="11" spans="1:75" s="19" customFormat="1" ht="98.25" customHeight="1">
      <c r="A11" s="290">
        <v>4</v>
      </c>
      <c r="B11" s="291" t="s">
        <v>104</v>
      </c>
      <c r="C11" s="292">
        <f>IF(ISERROR(VLOOKUP(B11,'KAYIT LİSTESİ'!$B$4:$G$859,2,0)),"",(VLOOKUP(B11,'KAYIT LİSTESİ'!$B$4:$G$859,2,0)))</f>
      </c>
      <c r="D11" s="293">
        <f>IF(ISERROR(VLOOKUP(B11,'KAYIT LİSTESİ'!$B$4:$G$859,3,0)),"",(VLOOKUP(B11,'KAYIT LİSTESİ'!$B$4:$G$859,3,0)))</f>
      </c>
      <c r="E11" s="294">
        <f>IF(ISERROR(VLOOKUP(B11,'KAYIT LİSTESİ'!$B$4:$G$859,4,0)),"",(VLOOKUP(B11,'KAYIT LİSTESİ'!$B$4:$G$859,4,0)))</f>
      </c>
      <c r="F11" s="294">
        <f>IF(ISERROR(VLOOKUP(B11,'KAYIT LİSTESİ'!$B$4:$G$859,5,0)),"",(VLOOKUP(B11,'KAYIT LİSTESİ'!$B$4:$G$859,5,0)))</f>
      </c>
      <c r="G11" s="263"/>
      <c r="H11" s="263"/>
      <c r="I11" s="263"/>
      <c r="J11" s="264"/>
      <c r="K11" s="265"/>
      <c r="L11" s="265"/>
      <c r="M11" s="263"/>
      <c r="N11" s="266"/>
      <c r="O11" s="263"/>
      <c r="P11" s="265"/>
      <c r="Q11" s="265"/>
      <c r="R11" s="265"/>
      <c r="S11" s="263"/>
      <c r="T11" s="263"/>
      <c r="U11" s="263"/>
      <c r="V11" s="265"/>
      <c r="W11" s="265"/>
      <c r="X11" s="265"/>
      <c r="Y11" s="263"/>
      <c r="Z11" s="263"/>
      <c r="AA11" s="263"/>
      <c r="AB11" s="265"/>
      <c r="AC11" s="265"/>
      <c r="AD11" s="265"/>
      <c r="AE11" s="263"/>
      <c r="AF11" s="263"/>
      <c r="AG11" s="263"/>
      <c r="AH11" s="265"/>
      <c r="AI11" s="265"/>
      <c r="AJ11" s="265"/>
      <c r="AK11" s="263"/>
      <c r="AL11" s="263"/>
      <c r="AM11" s="263"/>
      <c r="AN11" s="265"/>
      <c r="AO11" s="265"/>
      <c r="AP11" s="265"/>
      <c r="AQ11" s="263"/>
      <c r="AR11" s="263"/>
      <c r="AS11" s="263"/>
      <c r="AT11" s="265"/>
      <c r="AU11" s="267"/>
      <c r="AV11" s="267"/>
      <c r="AW11" s="263"/>
      <c r="AX11" s="263"/>
      <c r="AY11" s="263"/>
      <c r="AZ11" s="265"/>
      <c r="BA11" s="265"/>
      <c r="BB11" s="265"/>
      <c r="BC11" s="263"/>
      <c r="BD11" s="268"/>
      <c r="BE11" s="268"/>
      <c r="BF11" s="265"/>
      <c r="BG11" s="267"/>
      <c r="BH11" s="267"/>
      <c r="BI11" s="263"/>
      <c r="BJ11" s="268"/>
      <c r="BK11" s="268"/>
      <c r="BL11" s="265"/>
      <c r="BM11" s="267"/>
      <c r="BN11" s="267"/>
      <c r="BO11" s="195"/>
      <c r="BP11" s="252"/>
      <c r="BQ11" s="70"/>
      <c r="BV11" s="237">
        <v>80</v>
      </c>
      <c r="BW11" s="235">
        <v>11</v>
      </c>
    </row>
    <row r="12" spans="1:75" s="19" customFormat="1" ht="98.25" customHeight="1">
      <c r="A12" s="290">
        <v>5</v>
      </c>
      <c r="B12" s="291" t="s">
        <v>105</v>
      </c>
      <c r="C12" s="292">
        <f>IF(ISERROR(VLOOKUP(B12,'KAYIT LİSTESİ'!$B$4:$G$859,2,0)),"",(VLOOKUP(B12,'KAYIT LİSTESİ'!$B$4:$G$859,2,0)))</f>
      </c>
      <c r="D12" s="293">
        <f>IF(ISERROR(VLOOKUP(B12,'KAYIT LİSTESİ'!$B$4:$G$859,3,0)),"",(VLOOKUP(B12,'KAYIT LİSTESİ'!$B$4:$G$859,3,0)))</f>
      </c>
      <c r="E12" s="294">
        <f>IF(ISERROR(VLOOKUP(B12,'KAYIT LİSTESİ'!$B$4:$G$859,4,0)),"",(VLOOKUP(B12,'KAYIT LİSTESİ'!$B$4:$G$859,4,0)))</f>
      </c>
      <c r="F12" s="294">
        <f>IF(ISERROR(VLOOKUP(B12,'KAYIT LİSTESİ'!$B$4:$G$859,5,0)),"",(VLOOKUP(B12,'KAYIT LİSTESİ'!$B$4:$G$859,5,0)))</f>
      </c>
      <c r="G12" s="263"/>
      <c r="H12" s="263"/>
      <c r="I12" s="263"/>
      <c r="J12" s="264"/>
      <c r="K12" s="265"/>
      <c r="L12" s="265"/>
      <c r="M12" s="263"/>
      <c r="N12" s="266"/>
      <c r="O12" s="263"/>
      <c r="P12" s="265"/>
      <c r="Q12" s="265"/>
      <c r="R12" s="265"/>
      <c r="S12" s="263"/>
      <c r="T12" s="263"/>
      <c r="U12" s="263"/>
      <c r="V12" s="265"/>
      <c r="W12" s="265"/>
      <c r="X12" s="265"/>
      <c r="Y12" s="263"/>
      <c r="Z12" s="263"/>
      <c r="AA12" s="263"/>
      <c r="AB12" s="265"/>
      <c r="AC12" s="265"/>
      <c r="AD12" s="265"/>
      <c r="AE12" s="263"/>
      <c r="AF12" s="263"/>
      <c r="AG12" s="263"/>
      <c r="AH12" s="265"/>
      <c r="AI12" s="265"/>
      <c r="AJ12" s="265"/>
      <c r="AK12" s="263"/>
      <c r="AL12" s="263"/>
      <c r="AM12" s="263"/>
      <c r="AN12" s="265"/>
      <c r="AO12" s="265"/>
      <c r="AP12" s="265"/>
      <c r="AQ12" s="263"/>
      <c r="AR12" s="263"/>
      <c r="AS12" s="263"/>
      <c r="AT12" s="265"/>
      <c r="AU12" s="267"/>
      <c r="AV12" s="267"/>
      <c r="AW12" s="268"/>
      <c r="AX12" s="268"/>
      <c r="AY12" s="268"/>
      <c r="AZ12" s="267"/>
      <c r="BA12" s="267"/>
      <c r="BB12" s="267"/>
      <c r="BC12" s="268"/>
      <c r="BD12" s="268"/>
      <c r="BE12" s="268"/>
      <c r="BF12" s="267"/>
      <c r="BG12" s="267"/>
      <c r="BH12" s="267"/>
      <c r="BI12" s="268"/>
      <c r="BJ12" s="268"/>
      <c r="BK12" s="268"/>
      <c r="BL12" s="267"/>
      <c r="BM12" s="267"/>
      <c r="BN12" s="267"/>
      <c r="BO12" s="195"/>
      <c r="BP12" s="252"/>
      <c r="BQ12" s="70"/>
      <c r="BV12" s="237">
        <v>82</v>
      </c>
      <c r="BW12" s="235">
        <v>12</v>
      </c>
    </row>
    <row r="13" spans="1:75" s="19" customFormat="1" ht="98.25" customHeight="1">
      <c r="A13" s="290">
        <v>6</v>
      </c>
      <c r="B13" s="291" t="s">
        <v>106</v>
      </c>
      <c r="C13" s="292">
        <f>IF(ISERROR(VLOOKUP(B13,'KAYIT LİSTESİ'!$B$4:$G$859,2,0)),"",(VLOOKUP(B13,'KAYIT LİSTESİ'!$B$4:$G$859,2,0)))</f>
      </c>
      <c r="D13" s="293">
        <f>IF(ISERROR(VLOOKUP(B13,'KAYIT LİSTESİ'!$B$4:$G$859,3,0)),"",(VLOOKUP(B13,'KAYIT LİSTESİ'!$B$4:$G$859,3,0)))</f>
      </c>
      <c r="E13" s="294">
        <f>IF(ISERROR(VLOOKUP(B13,'KAYIT LİSTESİ'!$B$4:$G$859,4,0)),"",(VLOOKUP(B13,'KAYIT LİSTESİ'!$B$4:$G$859,4,0)))</f>
      </c>
      <c r="F13" s="294">
        <f>IF(ISERROR(VLOOKUP(B13,'KAYIT LİSTESİ'!$B$4:$G$859,5,0)),"",(VLOOKUP(B13,'KAYIT LİSTESİ'!$B$4:$G$859,5,0)))</f>
      </c>
      <c r="G13" s="263"/>
      <c r="H13" s="263"/>
      <c r="I13" s="263"/>
      <c r="J13" s="264"/>
      <c r="K13" s="265"/>
      <c r="L13" s="265"/>
      <c r="M13" s="263"/>
      <c r="N13" s="266"/>
      <c r="O13" s="263"/>
      <c r="P13" s="265"/>
      <c r="Q13" s="265"/>
      <c r="R13" s="265"/>
      <c r="S13" s="263"/>
      <c r="T13" s="263"/>
      <c r="U13" s="263"/>
      <c r="V13" s="265"/>
      <c r="W13" s="265"/>
      <c r="X13" s="265"/>
      <c r="Y13" s="263"/>
      <c r="Z13" s="263"/>
      <c r="AA13" s="263"/>
      <c r="AB13" s="265"/>
      <c r="AC13" s="265"/>
      <c r="AD13" s="265"/>
      <c r="AE13" s="263"/>
      <c r="AF13" s="263"/>
      <c r="AG13" s="263"/>
      <c r="AH13" s="265"/>
      <c r="AI13" s="265"/>
      <c r="AJ13" s="265"/>
      <c r="AK13" s="263"/>
      <c r="AL13" s="263"/>
      <c r="AM13" s="263"/>
      <c r="AN13" s="265"/>
      <c r="AO13" s="265"/>
      <c r="AP13" s="265"/>
      <c r="AQ13" s="263"/>
      <c r="AR13" s="263"/>
      <c r="AS13" s="263"/>
      <c r="AT13" s="265"/>
      <c r="AU13" s="267"/>
      <c r="AV13" s="267"/>
      <c r="AW13" s="268"/>
      <c r="AX13" s="268"/>
      <c r="AY13" s="268"/>
      <c r="AZ13" s="267"/>
      <c r="BA13" s="267"/>
      <c r="BB13" s="267"/>
      <c r="BC13" s="268"/>
      <c r="BD13" s="268"/>
      <c r="BE13" s="268"/>
      <c r="BF13" s="267"/>
      <c r="BG13" s="267"/>
      <c r="BH13" s="267"/>
      <c r="BI13" s="268"/>
      <c r="BJ13" s="268"/>
      <c r="BK13" s="268"/>
      <c r="BL13" s="267"/>
      <c r="BM13" s="267"/>
      <c r="BN13" s="267"/>
      <c r="BO13" s="195"/>
      <c r="BP13" s="252"/>
      <c r="BQ13" s="70"/>
      <c r="BV13" s="237">
        <v>84</v>
      </c>
      <c r="BW13" s="235">
        <v>13</v>
      </c>
    </row>
    <row r="14" spans="1:75" s="19" customFormat="1" ht="98.25" customHeight="1">
      <c r="A14" s="290">
        <v>7</v>
      </c>
      <c r="B14" s="291" t="s">
        <v>107</v>
      </c>
      <c r="C14" s="292">
        <f>IF(ISERROR(VLOOKUP(B14,'KAYIT LİSTESİ'!$B$4:$G$859,2,0)),"",(VLOOKUP(B14,'KAYIT LİSTESİ'!$B$4:$G$859,2,0)))</f>
      </c>
      <c r="D14" s="293">
        <f>IF(ISERROR(VLOOKUP(B14,'KAYIT LİSTESİ'!$B$4:$G$859,3,0)),"",(VLOOKUP(B14,'KAYIT LİSTESİ'!$B$4:$G$859,3,0)))</f>
      </c>
      <c r="E14" s="294">
        <f>IF(ISERROR(VLOOKUP(B14,'KAYIT LİSTESİ'!$B$4:$G$859,4,0)),"",(VLOOKUP(B14,'KAYIT LİSTESİ'!$B$4:$G$859,4,0)))</f>
      </c>
      <c r="F14" s="294">
        <f>IF(ISERROR(VLOOKUP(B14,'KAYIT LİSTESİ'!$B$4:$G$859,5,0)),"",(VLOOKUP(B14,'KAYIT LİSTESİ'!$B$4:$G$859,5,0)))</f>
      </c>
      <c r="G14" s="263"/>
      <c r="H14" s="263"/>
      <c r="I14" s="263"/>
      <c r="J14" s="264"/>
      <c r="K14" s="265"/>
      <c r="L14" s="265"/>
      <c r="M14" s="263"/>
      <c r="N14" s="266"/>
      <c r="O14" s="263"/>
      <c r="P14" s="265"/>
      <c r="Q14" s="265"/>
      <c r="R14" s="265"/>
      <c r="S14" s="263"/>
      <c r="T14" s="263"/>
      <c r="U14" s="263"/>
      <c r="V14" s="265"/>
      <c r="W14" s="265"/>
      <c r="X14" s="265"/>
      <c r="Y14" s="263"/>
      <c r="Z14" s="263"/>
      <c r="AA14" s="263"/>
      <c r="AB14" s="265"/>
      <c r="AC14" s="265"/>
      <c r="AD14" s="265"/>
      <c r="AE14" s="263"/>
      <c r="AF14" s="263"/>
      <c r="AG14" s="263"/>
      <c r="AH14" s="265"/>
      <c r="AI14" s="265"/>
      <c r="AJ14" s="265"/>
      <c r="AK14" s="263"/>
      <c r="AL14" s="263"/>
      <c r="AM14" s="263"/>
      <c r="AN14" s="265"/>
      <c r="AO14" s="265"/>
      <c r="AP14" s="265"/>
      <c r="AQ14" s="263"/>
      <c r="AR14" s="263"/>
      <c r="AS14" s="263"/>
      <c r="AT14" s="265"/>
      <c r="AU14" s="267"/>
      <c r="AV14" s="267"/>
      <c r="AW14" s="268"/>
      <c r="AX14" s="268"/>
      <c r="AY14" s="268"/>
      <c r="AZ14" s="267"/>
      <c r="BA14" s="267"/>
      <c r="BB14" s="267"/>
      <c r="BC14" s="268"/>
      <c r="BD14" s="268"/>
      <c r="BE14" s="268"/>
      <c r="BF14" s="267"/>
      <c r="BG14" s="267"/>
      <c r="BH14" s="267"/>
      <c r="BI14" s="268"/>
      <c r="BJ14" s="268"/>
      <c r="BK14" s="268"/>
      <c r="BL14" s="267"/>
      <c r="BM14" s="267"/>
      <c r="BN14" s="267"/>
      <c r="BO14" s="195"/>
      <c r="BP14" s="252"/>
      <c r="BQ14" s="70"/>
      <c r="BV14" s="237">
        <v>86</v>
      </c>
      <c r="BW14" s="235">
        <v>14</v>
      </c>
    </row>
    <row r="15" spans="1:75" s="19" customFormat="1" ht="98.25" customHeight="1">
      <c r="A15" s="290">
        <v>8</v>
      </c>
      <c r="B15" s="291" t="s">
        <v>108</v>
      </c>
      <c r="C15" s="292">
        <f>IF(ISERROR(VLOOKUP(B15,'KAYIT LİSTESİ'!$B$4:$G$859,2,0)),"",(VLOOKUP(B15,'KAYIT LİSTESİ'!$B$4:$G$859,2,0)))</f>
      </c>
      <c r="D15" s="293">
        <f>IF(ISERROR(VLOOKUP(B15,'KAYIT LİSTESİ'!$B$4:$G$859,3,0)),"",(VLOOKUP(B15,'KAYIT LİSTESİ'!$B$4:$G$859,3,0)))</f>
      </c>
      <c r="E15" s="294">
        <f>IF(ISERROR(VLOOKUP(B15,'KAYIT LİSTESİ'!$B$4:$G$859,4,0)),"",(VLOOKUP(B15,'KAYIT LİSTESİ'!$B$4:$G$859,4,0)))</f>
      </c>
      <c r="F15" s="294">
        <f>IF(ISERROR(VLOOKUP(B15,'KAYIT LİSTESİ'!$B$4:$G$859,5,0)),"",(VLOOKUP(B15,'KAYIT LİSTESİ'!$B$4:$G$859,5,0)))</f>
      </c>
      <c r="G15" s="263"/>
      <c r="H15" s="263"/>
      <c r="I15" s="263"/>
      <c r="J15" s="264"/>
      <c r="K15" s="265"/>
      <c r="L15" s="265"/>
      <c r="M15" s="263"/>
      <c r="N15" s="266"/>
      <c r="O15" s="263"/>
      <c r="P15" s="265"/>
      <c r="Q15" s="265"/>
      <c r="R15" s="265"/>
      <c r="S15" s="263"/>
      <c r="T15" s="263"/>
      <c r="U15" s="263"/>
      <c r="V15" s="265"/>
      <c r="W15" s="265"/>
      <c r="X15" s="265"/>
      <c r="Y15" s="263"/>
      <c r="Z15" s="263"/>
      <c r="AA15" s="263"/>
      <c r="AB15" s="265"/>
      <c r="AC15" s="265"/>
      <c r="AD15" s="265"/>
      <c r="AE15" s="263"/>
      <c r="AF15" s="263"/>
      <c r="AG15" s="263"/>
      <c r="AH15" s="265"/>
      <c r="AI15" s="265"/>
      <c r="AJ15" s="265"/>
      <c r="AK15" s="263"/>
      <c r="AL15" s="263"/>
      <c r="AM15" s="263"/>
      <c r="AN15" s="265"/>
      <c r="AO15" s="265"/>
      <c r="AP15" s="265"/>
      <c r="AQ15" s="263"/>
      <c r="AR15" s="263"/>
      <c r="AS15" s="263"/>
      <c r="AT15" s="265"/>
      <c r="AU15" s="267"/>
      <c r="AV15" s="267"/>
      <c r="AW15" s="268"/>
      <c r="AX15" s="268"/>
      <c r="AY15" s="268"/>
      <c r="AZ15" s="267"/>
      <c r="BA15" s="267"/>
      <c r="BB15" s="267"/>
      <c r="BC15" s="268"/>
      <c r="BD15" s="268"/>
      <c r="BE15" s="268"/>
      <c r="BF15" s="267"/>
      <c r="BG15" s="267"/>
      <c r="BH15" s="267"/>
      <c r="BI15" s="268"/>
      <c r="BJ15" s="268"/>
      <c r="BK15" s="268"/>
      <c r="BL15" s="267"/>
      <c r="BM15" s="267"/>
      <c r="BN15" s="267"/>
      <c r="BO15" s="195"/>
      <c r="BP15" s="252"/>
      <c r="BQ15" s="70"/>
      <c r="BV15" s="237">
        <v>88</v>
      </c>
      <c r="BW15" s="235">
        <v>15</v>
      </c>
    </row>
    <row r="16" spans="1:75" s="19" customFormat="1" ht="98.25" customHeight="1">
      <c r="A16" s="290">
        <v>9</v>
      </c>
      <c r="B16" s="291" t="s">
        <v>109</v>
      </c>
      <c r="C16" s="292">
        <f>IF(ISERROR(VLOOKUP(B16,'KAYIT LİSTESİ'!$B$4:$G$859,2,0)),"",(VLOOKUP(B16,'KAYIT LİSTESİ'!$B$4:$G$859,2,0)))</f>
      </c>
      <c r="D16" s="293">
        <f>IF(ISERROR(VLOOKUP(B16,'KAYIT LİSTESİ'!$B$4:$G$859,3,0)),"",(VLOOKUP(B16,'KAYIT LİSTESİ'!$B$4:$G$859,3,0)))</f>
      </c>
      <c r="E16" s="294">
        <f>IF(ISERROR(VLOOKUP(B16,'KAYIT LİSTESİ'!$B$4:$G$859,4,0)),"",(VLOOKUP(B16,'KAYIT LİSTESİ'!$B$4:$G$859,4,0)))</f>
      </c>
      <c r="F16" s="294">
        <f>IF(ISERROR(VLOOKUP(B16,'KAYIT LİSTESİ'!$B$4:$G$859,5,0)),"",(VLOOKUP(B16,'KAYIT LİSTESİ'!$B$4:$G$859,5,0)))</f>
      </c>
      <c r="G16" s="263"/>
      <c r="H16" s="263"/>
      <c r="I16" s="263"/>
      <c r="J16" s="264"/>
      <c r="K16" s="265"/>
      <c r="L16" s="265"/>
      <c r="M16" s="263"/>
      <c r="N16" s="266"/>
      <c r="O16" s="263"/>
      <c r="P16" s="265"/>
      <c r="Q16" s="265"/>
      <c r="R16" s="265"/>
      <c r="S16" s="263"/>
      <c r="T16" s="263"/>
      <c r="U16" s="263"/>
      <c r="V16" s="265"/>
      <c r="W16" s="265"/>
      <c r="X16" s="265"/>
      <c r="Y16" s="263"/>
      <c r="Z16" s="263"/>
      <c r="AA16" s="263"/>
      <c r="AB16" s="265"/>
      <c r="AC16" s="265"/>
      <c r="AD16" s="265"/>
      <c r="AE16" s="263"/>
      <c r="AF16" s="263"/>
      <c r="AG16" s="263"/>
      <c r="AH16" s="265"/>
      <c r="AI16" s="265"/>
      <c r="AJ16" s="265"/>
      <c r="AK16" s="263"/>
      <c r="AL16" s="263"/>
      <c r="AM16" s="263"/>
      <c r="AN16" s="265"/>
      <c r="AO16" s="265"/>
      <c r="AP16" s="265"/>
      <c r="AQ16" s="263"/>
      <c r="AR16" s="263"/>
      <c r="AS16" s="263"/>
      <c r="AT16" s="265"/>
      <c r="AU16" s="267"/>
      <c r="AV16" s="267"/>
      <c r="AW16" s="268"/>
      <c r="AX16" s="268"/>
      <c r="AY16" s="268"/>
      <c r="AZ16" s="267"/>
      <c r="BA16" s="267"/>
      <c r="BB16" s="267"/>
      <c r="BC16" s="268"/>
      <c r="BD16" s="268"/>
      <c r="BE16" s="268"/>
      <c r="BF16" s="267"/>
      <c r="BG16" s="267"/>
      <c r="BH16" s="267"/>
      <c r="BI16" s="268"/>
      <c r="BJ16" s="268"/>
      <c r="BK16" s="268"/>
      <c r="BL16" s="267"/>
      <c r="BM16" s="267"/>
      <c r="BN16" s="267"/>
      <c r="BO16" s="195"/>
      <c r="BP16" s="252"/>
      <c r="BQ16" s="70"/>
      <c r="BV16" s="237">
        <v>90</v>
      </c>
      <c r="BW16" s="235">
        <v>16</v>
      </c>
    </row>
    <row r="17" spans="1:75" s="19" customFormat="1" ht="98.25" customHeight="1">
      <c r="A17" s="290">
        <v>10</v>
      </c>
      <c r="B17" s="291" t="s">
        <v>110</v>
      </c>
      <c r="C17" s="292">
        <f>IF(ISERROR(VLOOKUP(B17,'KAYIT LİSTESİ'!$B$4:$G$859,2,0)),"",(VLOOKUP(B17,'KAYIT LİSTESİ'!$B$4:$G$859,2,0)))</f>
      </c>
      <c r="D17" s="293">
        <f>IF(ISERROR(VLOOKUP(B17,'KAYIT LİSTESİ'!$B$4:$G$859,3,0)),"",(VLOOKUP(B17,'KAYIT LİSTESİ'!$B$4:$G$859,3,0)))</f>
      </c>
      <c r="E17" s="294">
        <f>IF(ISERROR(VLOOKUP(B17,'KAYIT LİSTESİ'!$B$4:$G$859,4,0)),"",(VLOOKUP(B17,'KAYIT LİSTESİ'!$B$4:$G$859,4,0)))</f>
      </c>
      <c r="F17" s="294">
        <f>IF(ISERROR(VLOOKUP(B17,'KAYIT LİSTESİ'!$B$4:$G$859,5,0)),"",(VLOOKUP(B17,'KAYIT LİSTESİ'!$B$4:$G$859,5,0)))</f>
      </c>
      <c r="G17" s="263"/>
      <c r="H17" s="263"/>
      <c r="I17" s="263"/>
      <c r="J17" s="264"/>
      <c r="K17" s="265"/>
      <c r="L17" s="265"/>
      <c r="M17" s="263"/>
      <c r="N17" s="266"/>
      <c r="O17" s="263"/>
      <c r="P17" s="265"/>
      <c r="Q17" s="265"/>
      <c r="R17" s="265"/>
      <c r="S17" s="263"/>
      <c r="T17" s="263"/>
      <c r="U17" s="263"/>
      <c r="V17" s="265"/>
      <c r="W17" s="265"/>
      <c r="X17" s="265"/>
      <c r="Y17" s="263"/>
      <c r="Z17" s="263"/>
      <c r="AA17" s="263"/>
      <c r="AB17" s="265"/>
      <c r="AC17" s="265"/>
      <c r="AD17" s="265"/>
      <c r="AE17" s="263"/>
      <c r="AF17" s="263"/>
      <c r="AG17" s="263"/>
      <c r="AH17" s="265"/>
      <c r="AI17" s="265"/>
      <c r="AJ17" s="265"/>
      <c r="AK17" s="263"/>
      <c r="AL17" s="263"/>
      <c r="AM17" s="263"/>
      <c r="AN17" s="265"/>
      <c r="AO17" s="265"/>
      <c r="AP17" s="265"/>
      <c r="AQ17" s="263"/>
      <c r="AR17" s="263"/>
      <c r="AS17" s="263"/>
      <c r="AT17" s="265"/>
      <c r="AU17" s="267"/>
      <c r="AV17" s="267"/>
      <c r="AW17" s="268"/>
      <c r="AX17" s="268"/>
      <c r="AY17" s="268"/>
      <c r="AZ17" s="267"/>
      <c r="BA17" s="267"/>
      <c r="BB17" s="267"/>
      <c r="BC17" s="268"/>
      <c r="BD17" s="268"/>
      <c r="BE17" s="268"/>
      <c r="BF17" s="267"/>
      <c r="BG17" s="267"/>
      <c r="BH17" s="267"/>
      <c r="BI17" s="268"/>
      <c r="BJ17" s="268"/>
      <c r="BK17" s="268"/>
      <c r="BL17" s="267"/>
      <c r="BM17" s="267"/>
      <c r="BN17" s="267"/>
      <c r="BO17" s="195"/>
      <c r="BP17" s="252"/>
      <c r="BQ17" s="70"/>
      <c r="BV17" s="237">
        <v>92</v>
      </c>
      <c r="BW17" s="235">
        <v>17</v>
      </c>
    </row>
    <row r="18" spans="1:75" s="19" customFormat="1" ht="98.25" customHeight="1">
      <c r="A18" s="290">
        <v>11</v>
      </c>
      <c r="B18" s="291" t="s">
        <v>111</v>
      </c>
      <c r="C18" s="292">
        <f>IF(ISERROR(VLOOKUP(B18,'KAYIT LİSTESİ'!$B$4:$G$859,2,0)),"",(VLOOKUP(B18,'KAYIT LİSTESİ'!$B$4:$G$859,2,0)))</f>
      </c>
      <c r="D18" s="293">
        <f>IF(ISERROR(VLOOKUP(B18,'KAYIT LİSTESİ'!$B$4:$G$859,3,0)),"",(VLOOKUP(B18,'KAYIT LİSTESİ'!$B$4:$G$859,3,0)))</f>
      </c>
      <c r="E18" s="294">
        <f>IF(ISERROR(VLOOKUP(B18,'KAYIT LİSTESİ'!$B$4:$G$859,4,0)),"",(VLOOKUP(B18,'KAYIT LİSTESİ'!$B$4:$G$859,4,0)))</f>
      </c>
      <c r="F18" s="294">
        <f>IF(ISERROR(VLOOKUP(B18,'KAYIT LİSTESİ'!$B$4:$G$859,5,0)),"",(VLOOKUP(B18,'KAYIT LİSTESİ'!$B$4:$G$859,5,0)))</f>
      </c>
      <c r="G18" s="263"/>
      <c r="H18" s="263"/>
      <c r="I18" s="263"/>
      <c r="J18" s="264"/>
      <c r="K18" s="265"/>
      <c r="L18" s="265"/>
      <c r="M18" s="263"/>
      <c r="N18" s="266"/>
      <c r="O18" s="263"/>
      <c r="P18" s="265"/>
      <c r="Q18" s="265"/>
      <c r="R18" s="265"/>
      <c r="S18" s="263"/>
      <c r="T18" s="263"/>
      <c r="U18" s="263"/>
      <c r="V18" s="265"/>
      <c r="W18" s="265"/>
      <c r="X18" s="265"/>
      <c r="Y18" s="263"/>
      <c r="Z18" s="263"/>
      <c r="AA18" s="263"/>
      <c r="AB18" s="265"/>
      <c r="AC18" s="265"/>
      <c r="AD18" s="265"/>
      <c r="AE18" s="263"/>
      <c r="AF18" s="263"/>
      <c r="AG18" s="263"/>
      <c r="AH18" s="265"/>
      <c r="AI18" s="265"/>
      <c r="AJ18" s="265"/>
      <c r="AK18" s="263"/>
      <c r="AL18" s="263"/>
      <c r="AM18" s="263"/>
      <c r="AN18" s="265"/>
      <c r="AO18" s="265"/>
      <c r="AP18" s="265"/>
      <c r="AQ18" s="263"/>
      <c r="AR18" s="263"/>
      <c r="AS18" s="263"/>
      <c r="AT18" s="265"/>
      <c r="AU18" s="267"/>
      <c r="AV18" s="267"/>
      <c r="AW18" s="268"/>
      <c r="AX18" s="268"/>
      <c r="AY18" s="268"/>
      <c r="AZ18" s="267"/>
      <c r="BA18" s="267"/>
      <c r="BB18" s="267"/>
      <c r="BC18" s="268"/>
      <c r="BD18" s="268"/>
      <c r="BE18" s="268"/>
      <c r="BF18" s="267"/>
      <c r="BG18" s="267"/>
      <c r="BH18" s="267"/>
      <c r="BI18" s="268"/>
      <c r="BJ18" s="268"/>
      <c r="BK18" s="268"/>
      <c r="BL18" s="267"/>
      <c r="BM18" s="267"/>
      <c r="BN18" s="267"/>
      <c r="BO18" s="195"/>
      <c r="BP18" s="252"/>
      <c r="BQ18" s="70"/>
      <c r="BV18" s="237">
        <v>94</v>
      </c>
      <c r="BW18" s="235">
        <v>18</v>
      </c>
    </row>
    <row r="19" spans="1:75" s="19" customFormat="1" ht="98.25" customHeight="1">
      <c r="A19" s="290">
        <v>12</v>
      </c>
      <c r="B19" s="291" t="s">
        <v>112</v>
      </c>
      <c r="C19" s="292">
        <f>IF(ISERROR(VLOOKUP(B19,'KAYIT LİSTESİ'!$B$4:$G$859,2,0)),"",(VLOOKUP(B19,'KAYIT LİSTESİ'!$B$4:$G$859,2,0)))</f>
      </c>
      <c r="D19" s="293">
        <f>IF(ISERROR(VLOOKUP(B19,'KAYIT LİSTESİ'!$B$4:$G$859,3,0)),"",(VLOOKUP(B19,'KAYIT LİSTESİ'!$B$4:$G$859,3,0)))</f>
      </c>
      <c r="E19" s="294">
        <f>IF(ISERROR(VLOOKUP(B19,'KAYIT LİSTESİ'!$B$4:$G$859,4,0)),"",(VLOOKUP(B19,'KAYIT LİSTESİ'!$B$4:$G$859,4,0)))</f>
      </c>
      <c r="F19" s="294">
        <f>IF(ISERROR(VLOOKUP(B19,'KAYIT LİSTESİ'!$B$4:$G$859,5,0)),"",(VLOOKUP(B19,'KAYIT LİSTESİ'!$B$4:$G$859,5,0)))</f>
      </c>
      <c r="G19" s="263"/>
      <c r="H19" s="263"/>
      <c r="I19" s="263"/>
      <c r="J19" s="264"/>
      <c r="K19" s="265"/>
      <c r="L19" s="265"/>
      <c r="M19" s="263"/>
      <c r="N19" s="266"/>
      <c r="O19" s="263"/>
      <c r="P19" s="265"/>
      <c r="Q19" s="265"/>
      <c r="R19" s="265"/>
      <c r="S19" s="263"/>
      <c r="T19" s="263"/>
      <c r="U19" s="263"/>
      <c r="V19" s="265"/>
      <c r="W19" s="265"/>
      <c r="X19" s="265"/>
      <c r="Y19" s="263"/>
      <c r="Z19" s="263"/>
      <c r="AA19" s="263"/>
      <c r="AB19" s="265"/>
      <c r="AC19" s="265"/>
      <c r="AD19" s="265"/>
      <c r="AE19" s="263"/>
      <c r="AF19" s="263"/>
      <c r="AG19" s="263"/>
      <c r="AH19" s="265"/>
      <c r="AI19" s="265"/>
      <c r="AJ19" s="265"/>
      <c r="AK19" s="263"/>
      <c r="AL19" s="263"/>
      <c r="AM19" s="263"/>
      <c r="AN19" s="265"/>
      <c r="AO19" s="265"/>
      <c r="AP19" s="265"/>
      <c r="AQ19" s="263"/>
      <c r="AR19" s="263"/>
      <c r="AS19" s="263"/>
      <c r="AT19" s="265"/>
      <c r="AU19" s="267"/>
      <c r="AV19" s="267"/>
      <c r="AW19" s="268"/>
      <c r="AX19" s="268"/>
      <c r="AY19" s="268"/>
      <c r="AZ19" s="267"/>
      <c r="BA19" s="267"/>
      <c r="BB19" s="267"/>
      <c r="BC19" s="268"/>
      <c r="BD19" s="268"/>
      <c r="BE19" s="268"/>
      <c r="BF19" s="267"/>
      <c r="BG19" s="267"/>
      <c r="BH19" s="267"/>
      <c r="BI19" s="268"/>
      <c r="BJ19" s="268"/>
      <c r="BK19" s="268"/>
      <c r="BL19" s="267"/>
      <c r="BM19" s="267"/>
      <c r="BN19" s="267"/>
      <c r="BO19" s="195"/>
      <c r="BP19" s="252"/>
      <c r="BQ19" s="70"/>
      <c r="BV19" s="237">
        <v>96</v>
      </c>
      <c r="BW19" s="235">
        <v>19</v>
      </c>
    </row>
    <row r="20" spans="1:75" s="19" customFormat="1" ht="98.25" customHeight="1">
      <c r="A20" s="290">
        <v>13</v>
      </c>
      <c r="B20" s="291" t="s">
        <v>113</v>
      </c>
      <c r="C20" s="292">
        <f>IF(ISERROR(VLOOKUP(B20,'KAYIT LİSTESİ'!$B$4:$G$859,2,0)),"",(VLOOKUP(B20,'KAYIT LİSTESİ'!$B$4:$G$859,2,0)))</f>
      </c>
      <c r="D20" s="293">
        <f>IF(ISERROR(VLOOKUP(B20,'KAYIT LİSTESİ'!$B$4:$G$859,3,0)),"",(VLOOKUP(B20,'KAYIT LİSTESİ'!$B$4:$G$859,3,0)))</f>
      </c>
      <c r="E20" s="294">
        <f>IF(ISERROR(VLOOKUP(B20,'KAYIT LİSTESİ'!$B$4:$G$859,4,0)),"",(VLOOKUP(B20,'KAYIT LİSTESİ'!$B$4:$G$859,4,0)))</f>
      </c>
      <c r="F20" s="294">
        <f>IF(ISERROR(VLOOKUP(B20,'KAYIT LİSTESİ'!$B$4:$G$859,5,0)),"",(VLOOKUP(B20,'KAYIT LİSTESİ'!$B$4:$G$859,5,0)))</f>
      </c>
      <c r="G20" s="263"/>
      <c r="H20" s="263"/>
      <c r="I20" s="263"/>
      <c r="J20" s="264"/>
      <c r="K20" s="265"/>
      <c r="L20" s="265"/>
      <c r="M20" s="263"/>
      <c r="N20" s="266"/>
      <c r="O20" s="263"/>
      <c r="P20" s="265"/>
      <c r="Q20" s="265"/>
      <c r="R20" s="265"/>
      <c r="S20" s="263"/>
      <c r="T20" s="263"/>
      <c r="U20" s="263"/>
      <c r="V20" s="265"/>
      <c r="W20" s="265"/>
      <c r="X20" s="265"/>
      <c r="Y20" s="263"/>
      <c r="Z20" s="263"/>
      <c r="AA20" s="263"/>
      <c r="AB20" s="265"/>
      <c r="AC20" s="265"/>
      <c r="AD20" s="265"/>
      <c r="AE20" s="263"/>
      <c r="AF20" s="263"/>
      <c r="AG20" s="263"/>
      <c r="AH20" s="265"/>
      <c r="AI20" s="265"/>
      <c r="AJ20" s="265"/>
      <c r="AK20" s="263"/>
      <c r="AL20" s="263"/>
      <c r="AM20" s="263"/>
      <c r="AN20" s="265"/>
      <c r="AO20" s="265"/>
      <c r="AP20" s="265"/>
      <c r="AQ20" s="263"/>
      <c r="AR20" s="263"/>
      <c r="AS20" s="263"/>
      <c r="AT20" s="265"/>
      <c r="AU20" s="267"/>
      <c r="AV20" s="267"/>
      <c r="AW20" s="268"/>
      <c r="AX20" s="268"/>
      <c r="AY20" s="268"/>
      <c r="AZ20" s="267"/>
      <c r="BA20" s="267"/>
      <c r="BB20" s="267"/>
      <c r="BC20" s="268"/>
      <c r="BD20" s="268"/>
      <c r="BE20" s="268"/>
      <c r="BF20" s="267"/>
      <c r="BG20" s="267"/>
      <c r="BH20" s="267"/>
      <c r="BI20" s="268"/>
      <c r="BJ20" s="268"/>
      <c r="BK20" s="268"/>
      <c r="BL20" s="267"/>
      <c r="BM20" s="267"/>
      <c r="BN20" s="267"/>
      <c r="BO20" s="195"/>
      <c r="BP20" s="252"/>
      <c r="BQ20" s="70"/>
      <c r="BV20" s="237">
        <v>98</v>
      </c>
      <c r="BW20" s="235">
        <v>20</v>
      </c>
    </row>
    <row r="21" spans="1:75" s="19" customFormat="1" ht="98.25" customHeight="1">
      <c r="A21" s="290">
        <v>14</v>
      </c>
      <c r="B21" s="291" t="s">
        <v>114</v>
      </c>
      <c r="C21" s="292">
        <f>IF(ISERROR(VLOOKUP(B21,'KAYIT LİSTESİ'!$B$4:$G$859,2,0)),"",(VLOOKUP(B21,'KAYIT LİSTESİ'!$B$4:$G$859,2,0)))</f>
      </c>
      <c r="D21" s="293">
        <f>IF(ISERROR(VLOOKUP(B21,'KAYIT LİSTESİ'!$B$4:$G$859,3,0)),"",(VLOOKUP(B21,'KAYIT LİSTESİ'!$B$4:$G$859,3,0)))</f>
      </c>
      <c r="E21" s="294">
        <f>IF(ISERROR(VLOOKUP(B21,'KAYIT LİSTESİ'!$B$4:$G$859,4,0)),"",(VLOOKUP(B21,'KAYIT LİSTESİ'!$B$4:$G$859,4,0)))</f>
      </c>
      <c r="F21" s="294">
        <f>IF(ISERROR(VLOOKUP(B21,'KAYIT LİSTESİ'!$B$4:$G$859,5,0)),"",(VLOOKUP(B21,'KAYIT LİSTESİ'!$B$4:$G$859,5,0)))</f>
      </c>
      <c r="G21" s="263"/>
      <c r="H21" s="263"/>
      <c r="I21" s="263"/>
      <c r="J21" s="264"/>
      <c r="K21" s="265"/>
      <c r="L21" s="265"/>
      <c r="M21" s="263"/>
      <c r="N21" s="266"/>
      <c r="O21" s="263"/>
      <c r="P21" s="265"/>
      <c r="Q21" s="265"/>
      <c r="R21" s="265"/>
      <c r="S21" s="263"/>
      <c r="T21" s="263"/>
      <c r="U21" s="263"/>
      <c r="V21" s="265"/>
      <c r="W21" s="265"/>
      <c r="X21" s="265"/>
      <c r="Y21" s="263"/>
      <c r="Z21" s="263"/>
      <c r="AA21" s="263"/>
      <c r="AB21" s="265"/>
      <c r="AC21" s="265"/>
      <c r="AD21" s="265"/>
      <c r="AE21" s="263"/>
      <c r="AF21" s="263"/>
      <c r="AG21" s="263"/>
      <c r="AH21" s="265"/>
      <c r="AI21" s="265"/>
      <c r="AJ21" s="265"/>
      <c r="AK21" s="263"/>
      <c r="AL21" s="263"/>
      <c r="AM21" s="263"/>
      <c r="AN21" s="265"/>
      <c r="AO21" s="265"/>
      <c r="AP21" s="265"/>
      <c r="AQ21" s="263"/>
      <c r="AR21" s="263"/>
      <c r="AS21" s="263"/>
      <c r="AT21" s="265"/>
      <c r="AU21" s="267"/>
      <c r="AV21" s="267"/>
      <c r="AW21" s="268"/>
      <c r="AX21" s="268"/>
      <c r="AY21" s="268"/>
      <c r="AZ21" s="267"/>
      <c r="BA21" s="267"/>
      <c r="BB21" s="267"/>
      <c r="BC21" s="268"/>
      <c r="BD21" s="268"/>
      <c r="BE21" s="268"/>
      <c r="BF21" s="267"/>
      <c r="BG21" s="267"/>
      <c r="BH21" s="267"/>
      <c r="BI21" s="268"/>
      <c r="BJ21" s="268"/>
      <c r="BK21" s="268"/>
      <c r="BL21" s="267"/>
      <c r="BM21" s="267"/>
      <c r="BN21" s="267"/>
      <c r="BO21" s="195"/>
      <c r="BP21" s="252"/>
      <c r="BQ21" s="70"/>
      <c r="BV21" s="237">
        <v>100</v>
      </c>
      <c r="BW21" s="235">
        <v>21</v>
      </c>
    </row>
    <row r="22" spans="1:75" s="19" customFormat="1" ht="98.25" customHeight="1">
      <c r="A22" s="290">
        <v>15</v>
      </c>
      <c r="B22" s="291" t="s">
        <v>115</v>
      </c>
      <c r="C22" s="292">
        <f>IF(ISERROR(VLOOKUP(B22,'KAYIT LİSTESİ'!$B$4:$G$859,2,0)),"",(VLOOKUP(B22,'KAYIT LİSTESİ'!$B$4:$G$859,2,0)))</f>
      </c>
      <c r="D22" s="293">
        <f>IF(ISERROR(VLOOKUP(B22,'KAYIT LİSTESİ'!$B$4:$G$859,3,0)),"",(VLOOKUP(B22,'KAYIT LİSTESİ'!$B$4:$G$859,3,0)))</f>
      </c>
      <c r="E22" s="294">
        <f>IF(ISERROR(VLOOKUP(B22,'KAYIT LİSTESİ'!$B$4:$G$859,4,0)),"",(VLOOKUP(B22,'KAYIT LİSTESİ'!$B$4:$G$859,4,0)))</f>
      </c>
      <c r="F22" s="294">
        <f>IF(ISERROR(VLOOKUP(B22,'KAYIT LİSTESİ'!$B$4:$G$859,5,0)),"",(VLOOKUP(B22,'KAYIT LİSTESİ'!$B$4:$G$859,5,0)))</f>
      </c>
      <c r="G22" s="263"/>
      <c r="H22" s="263"/>
      <c r="I22" s="263"/>
      <c r="J22" s="264"/>
      <c r="K22" s="265"/>
      <c r="L22" s="265"/>
      <c r="M22" s="263"/>
      <c r="N22" s="266"/>
      <c r="O22" s="263"/>
      <c r="P22" s="265"/>
      <c r="Q22" s="265"/>
      <c r="R22" s="265"/>
      <c r="S22" s="263"/>
      <c r="T22" s="263"/>
      <c r="U22" s="263"/>
      <c r="V22" s="265"/>
      <c r="W22" s="265"/>
      <c r="X22" s="265"/>
      <c r="Y22" s="263"/>
      <c r="Z22" s="263"/>
      <c r="AA22" s="263"/>
      <c r="AB22" s="265"/>
      <c r="AC22" s="265"/>
      <c r="AD22" s="265"/>
      <c r="AE22" s="263"/>
      <c r="AF22" s="263"/>
      <c r="AG22" s="263"/>
      <c r="AH22" s="265"/>
      <c r="AI22" s="265"/>
      <c r="AJ22" s="265"/>
      <c r="AK22" s="263"/>
      <c r="AL22" s="263"/>
      <c r="AM22" s="263"/>
      <c r="AN22" s="265"/>
      <c r="AO22" s="265"/>
      <c r="AP22" s="265"/>
      <c r="AQ22" s="263"/>
      <c r="AR22" s="263"/>
      <c r="AS22" s="263"/>
      <c r="AT22" s="265"/>
      <c r="AU22" s="267"/>
      <c r="AV22" s="267"/>
      <c r="AW22" s="268"/>
      <c r="AX22" s="268"/>
      <c r="AY22" s="268"/>
      <c r="AZ22" s="267"/>
      <c r="BA22" s="267"/>
      <c r="BB22" s="267"/>
      <c r="BC22" s="268"/>
      <c r="BD22" s="268"/>
      <c r="BE22" s="268"/>
      <c r="BF22" s="267"/>
      <c r="BG22" s="267"/>
      <c r="BH22" s="267"/>
      <c r="BI22" s="268"/>
      <c r="BJ22" s="268"/>
      <c r="BK22" s="268"/>
      <c r="BL22" s="267"/>
      <c r="BM22" s="267"/>
      <c r="BN22" s="267"/>
      <c r="BO22" s="195"/>
      <c r="BP22" s="252"/>
      <c r="BQ22" s="70"/>
      <c r="BV22" s="237">
        <v>102</v>
      </c>
      <c r="BW22" s="235">
        <v>22</v>
      </c>
    </row>
    <row r="23" spans="5:75" ht="9" customHeight="1">
      <c r="E23" s="53"/>
      <c r="BV23" s="237">
        <v>123</v>
      </c>
      <c r="BW23" s="235">
        <v>33</v>
      </c>
    </row>
    <row r="24" spans="1:75" s="76" customFormat="1" ht="20.25">
      <c r="A24" s="72" t="s">
        <v>22</v>
      </c>
      <c r="B24" s="72"/>
      <c r="C24" s="72"/>
      <c r="D24" s="73"/>
      <c r="E24" s="74"/>
      <c r="F24" s="75" t="s">
        <v>0</v>
      </c>
      <c r="J24" s="76" t="s">
        <v>1</v>
      </c>
      <c r="S24" s="76" t="s">
        <v>2</v>
      </c>
      <c r="AA24" s="76" t="s">
        <v>3</v>
      </c>
      <c r="AL24" s="76" t="s">
        <v>3</v>
      </c>
      <c r="BO24" s="77" t="s">
        <v>3</v>
      </c>
      <c r="BP24" s="75"/>
      <c r="BQ24" s="75"/>
      <c r="BV24" s="237">
        <v>124</v>
      </c>
      <c r="BW24" s="235">
        <v>34</v>
      </c>
    </row>
    <row r="25" spans="5:75" ht="20.25">
      <c r="E25" s="53"/>
      <c r="BV25" s="237">
        <v>125</v>
      </c>
      <c r="BW25" s="235">
        <v>35</v>
      </c>
    </row>
    <row r="26" spans="5:75" ht="20.25">
      <c r="E26" s="53"/>
      <c r="BV26" s="237">
        <v>126</v>
      </c>
      <c r="BW26" s="235">
        <v>36</v>
      </c>
    </row>
    <row r="27" spans="5:75" ht="20.25">
      <c r="E27" s="53"/>
      <c r="BV27" s="237">
        <v>127</v>
      </c>
      <c r="BW27" s="235">
        <v>37</v>
      </c>
    </row>
    <row r="28" spans="74:75" ht="20.25">
      <c r="BV28" s="237">
        <v>128</v>
      </c>
      <c r="BW28" s="235">
        <v>38</v>
      </c>
    </row>
    <row r="29" spans="74:75" ht="20.25">
      <c r="BV29" s="237">
        <v>129</v>
      </c>
      <c r="BW29" s="235">
        <v>39</v>
      </c>
    </row>
    <row r="30" spans="74:75" ht="20.25">
      <c r="BV30" s="237">
        <v>130</v>
      </c>
      <c r="BW30" s="235">
        <v>40</v>
      </c>
    </row>
    <row r="31" spans="74:75" ht="20.25">
      <c r="BV31" s="237">
        <v>131</v>
      </c>
      <c r="BW31" s="235">
        <v>41</v>
      </c>
    </row>
    <row r="32" spans="74:75" ht="20.25">
      <c r="BV32" s="237">
        <v>132</v>
      </c>
      <c r="BW32" s="235">
        <v>42</v>
      </c>
    </row>
    <row r="33" spans="74:75" ht="20.25">
      <c r="BV33" s="237">
        <v>133</v>
      </c>
      <c r="BW33" s="235">
        <v>43</v>
      </c>
    </row>
    <row r="34" spans="74:75" ht="20.25">
      <c r="BV34" s="237">
        <v>134</v>
      </c>
      <c r="BW34" s="235">
        <v>44</v>
      </c>
    </row>
    <row r="35" spans="74:75" ht="20.25">
      <c r="BV35" s="237">
        <v>135</v>
      </c>
      <c r="BW35" s="235">
        <v>45</v>
      </c>
    </row>
    <row r="36" spans="74:75" ht="20.25">
      <c r="BV36" s="237">
        <v>136</v>
      </c>
      <c r="BW36" s="235">
        <v>46</v>
      </c>
    </row>
    <row r="37" spans="74:75" ht="20.25">
      <c r="BV37" s="237">
        <v>137</v>
      </c>
      <c r="BW37" s="235">
        <v>47</v>
      </c>
    </row>
    <row r="38" spans="74:75" ht="20.25">
      <c r="BV38" s="237">
        <v>138</v>
      </c>
      <c r="BW38" s="235">
        <v>48</v>
      </c>
    </row>
    <row r="39" spans="74:75" ht="20.25">
      <c r="BV39" s="237">
        <v>139</v>
      </c>
      <c r="BW39" s="235">
        <v>49</v>
      </c>
    </row>
    <row r="40" spans="74:75" ht="20.25">
      <c r="BV40" s="237">
        <v>140</v>
      </c>
      <c r="BW40" s="235">
        <v>50</v>
      </c>
    </row>
    <row r="41" spans="74:75" ht="20.25">
      <c r="BV41" s="237">
        <v>141</v>
      </c>
      <c r="BW41" s="235">
        <v>51</v>
      </c>
    </row>
    <row r="42" spans="74:75" ht="20.25">
      <c r="BV42" s="237">
        <v>142</v>
      </c>
      <c r="BW42" s="235">
        <v>52</v>
      </c>
    </row>
    <row r="43" spans="74:75" ht="20.25">
      <c r="BV43" s="237">
        <v>143</v>
      </c>
      <c r="BW43" s="235">
        <v>53</v>
      </c>
    </row>
    <row r="44" spans="74:75" ht="20.25">
      <c r="BV44" s="237">
        <v>144</v>
      </c>
      <c r="BW44" s="235">
        <v>54</v>
      </c>
    </row>
    <row r="45" spans="74:75" ht="20.25">
      <c r="BV45" s="237">
        <v>145</v>
      </c>
      <c r="BW45" s="235">
        <v>55</v>
      </c>
    </row>
    <row r="46" spans="74:75" ht="20.25">
      <c r="BV46" s="237">
        <v>146</v>
      </c>
      <c r="BW46" s="235">
        <v>56</v>
      </c>
    </row>
    <row r="47" spans="74:75" ht="20.25">
      <c r="BV47" s="237">
        <v>147</v>
      </c>
      <c r="BW47" s="235">
        <v>57</v>
      </c>
    </row>
    <row r="48" spans="74:75" ht="20.25">
      <c r="BV48" s="237">
        <v>148</v>
      </c>
      <c r="BW48" s="235">
        <v>58</v>
      </c>
    </row>
    <row r="49" spans="74:75" ht="20.25">
      <c r="BV49" s="237">
        <v>149</v>
      </c>
      <c r="BW49" s="235">
        <v>59</v>
      </c>
    </row>
    <row r="50" spans="74:75" ht="20.25">
      <c r="BV50" s="237">
        <v>150</v>
      </c>
      <c r="BW50" s="235">
        <v>60</v>
      </c>
    </row>
    <row r="51" spans="74:75" ht="20.25">
      <c r="BV51" s="237">
        <v>151</v>
      </c>
      <c r="BW51" s="235">
        <v>61</v>
      </c>
    </row>
    <row r="52" spans="74:75" ht="20.25">
      <c r="BV52" s="237">
        <v>152</v>
      </c>
      <c r="BW52" s="235">
        <v>62</v>
      </c>
    </row>
    <row r="53" spans="74:75" ht="20.25">
      <c r="BV53" s="237">
        <v>153</v>
      </c>
      <c r="BW53" s="235">
        <v>63</v>
      </c>
    </row>
    <row r="54" spans="74:75" ht="20.25">
      <c r="BV54" s="237">
        <v>154</v>
      </c>
      <c r="BW54" s="235">
        <v>64</v>
      </c>
    </row>
    <row r="55" spans="74:75" ht="20.25">
      <c r="BV55" s="237">
        <v>155</v>
      </c>
      <c r="BW55" s="235">
        <v>65</v>
      </c>
    </row>
    <row r="56" spans="74:75" ht="20.25">
      <c r="BV56" s="237">
        <v>156</v>
      </c>
      <c r="BW56" s="235">
        <v>66</v>
      </c>
    </row>
    <row r="57" spans="74:75" ht="20.25">
      <c r="BV57" s="237">
        <v>157</v>
      </c>
      <c r="BW57" s="235">
        <v>67</v>
      </c>
    </row>
    <row r="58" spans="74:75" ht="20.25">
      <c r="BV58" s="237">
        <v>158</v>
      </c>
      <c r="BW58" s="235">
        <v>68</v>
      </c>
    </row>
    <row r="59" spans="74:75" ht="20.25">
      <c r="BV59" s="237">
        <v>159</v>
      </c>
      <c r="BW59" s="235">
        <v>69</v>
      </c>
    </row>
    <row r="60" spans="74:75" ht="20.25">
      <c r="BV60" s="237">
        <v>160</v>
      </c>
      <c r="BW60" s="235">
        <v>70</v>
      </c>
    </row>
    <row r="61" spans="74:75" ht="20.25">
      <c r="BV61" s="237">
        <v>161</v>
      </c>
      <c r="BW61" s="235">
        <v>71</v>
      </c>
    </row>
    <row r="62" spans="74:75" ht="20.25">
      <c r="BV62" s="237">
        <v>162</v>
      </c>
      <c r="BW62" s="235">
        <v>72</v>
      </c>
    </row>
    <row r="63" spans="74:75" ht="20.25">
      <c r="BV63" s="237">
        <v>163</v>
      </c>
      <c r="BW63" s="235">
        <v>73</v>
      </c>
    </row>
    <row r="64" spans="74:75" ht="20.25">
      <c r="BV64" s="237">
        <v>164</v>
      </c>
      <c r="BW64" s="235">
        <v>74</v>
      </c>
    </row>
    <row r="65" spans="74:75" ht="20.25">
      <c r="BV65" s="237">
        <v>165</v>
      </c>
      <c r="BW65" s="235">
        <v>75</v>
      </c>
    </row>
    <row r="66" spans="74:75" ht="20.25">
      <c r="BV66" s="237">
        <v>166</v>
      </c>
      <c r="BW66" s="235">
        <v>76</v>
      </c>
    </row>
    <row r="67" spans="74:75" ht="20.25">
      <c r="BV67" s="237">
        <v>167</v>
      </c>
      <c r="BW67" s="235">
        <v>77</v>
      </c>
    </row>
    <row r="68" spans="74:75" ht="20.25">
      <c r="BV68" s="237">
        <v>168</v>
      </c>
      <c r="BW68" s="235">
        <v>78</v>
      </c>
    </row>
    <row r="69" spans="74:75" ht="20.25">
      <c r="BV69" s="237">
        <v>169</v>
      </c>
      <c r="BW69" s="235">
        <v>79</v>
      </c>
    </row>
    <row r="70" spans="74:75" ht="20.25">
      <c r="BV70" s="237">
        <v>170</v>
      </c>
      <c r="BW70" s="235">
        <v>80</v>
      </c>
    </row>
    <row r="71" spans="74:75" ht="20.25">
      <c r="BV71" s="237">
        <v>171</v>
      </c>
      <c r="BW71" s="235">
        <v>81</v>
      </c>
    </row>
    <row r="72" spans="74:75" ht="20.25">
      <c r="BV72" s="237">
        <v>172</v>
      </c>
      <c r="BW72" s="235">
        <v>82</v>
      </c>
    </row>
    <row r="73" spans="74:75" ht="20.25">
      <c r="BV73" s="237">
        <v>173</v>
      </c>
      <c r="BW73" s="235">
        <v>83</v>
      </c>
    </row>
    <row r="74" spans="74:75" ht="20.25">
      <c r="BV74" s="237">
        <v>174</v>
      </c>
      <c r="BW74" s="235">
        <v>84</v>
      </c>
    </row>
    <row r="75" spans="74:75" ht="20.25">
      <c r="BV75" s="237">
        <v>175</v>
      </c>
      <c r="BW75" s="235">
        <v>85</v>
      </c>
    </row>
    <row r="76" spans="74:75" ht="20.25">
      <c r="BV76" s="237">
        <v>176</v>
      </c>
      <c r="BW76" s="235">
        <v>86</v>
      </c>
    </row>
    <row r="77" spans="74:75" ht="20.25">
      <c r="BV77" s="237">
        <v>177</v>
      </c>
      <c r="BW77" s="235">
        <v>87</v>
      </c>
    </row>
    <row r="78" spans="74:75" ht="20.25">
      <c r="BV78" s="237">
        <v>178</v>
      </c>
      <c r="BW78" s="235">
        <v>88</v>
      </c>
    </row>
    <row r="79" spans="74:75" ht="20.25">
      <c r="BV79" s="237">
        <v>179</v>
      </c>
      <c r="BW79" s="235">
        <v>89</v>
      </c>
    </row>
    <row r="80" spans="74:75" ht="20.25">
      <c r="BV80" s="237">
        <v>180</v>
      </c>
      <c r="BW80" s="235">
        <v>90</v>
      </c>
    </row>
    <row r="81" ht="20.25">
      <c r="BW81" s="235">
        <v>91</v>
      </c>
    </row>
    <row r="82" spans="74:75" ht="20.25">
      <c r="BV82" s="237">
        <v>181</v>
      </c>
      <c r="BW82" s="235">
        <v>92</v>
      </c>
    </row>
    <row r="83" ht="20.25">
      <c r="BW83" s="235">
        <v>93</v>
      </c>
    </row>
    <row r="84" spans="74:75" ht="20.25">
      <c r="BV84" s="237">
        <v>182</v>
      </c>
      <c r="BW84" s="235">
        <v>94</v>
      </c>
    </row>
    <row r="85" ht="20.25">
      <c r="BW85" s="235">
        <v>95</v>
      </c>
    </row>
    <row r="86" spans="74:75" ht="20.25">
      <c r="BV86" s="236">
        <v>183</v>
      </c>
      <c r="BW86" s="234">
        <v>96</v>
      </c>
    </row>
    <row r="87" spans="74:75" ht="20.25">
      <c r="BV87" s="236"/>
      <c r="BW87" s="234">
        <v>97</v>
      </c>
    </row>
    <row r="88" spans="74:75" ht="20.25">
      <c r="BV88" s="236">
        <v>184</v>
      </c>
      <c r="BW88" s="234">
        <v>98</v>
      </c>
    </row>
    <row r="89" spans="74:75" ht="20.25">
      <c r="BV89" s="236"/>
      <c r="BW89" s="234">
        <v>99</v>
      </c>
    </row>
    <row r="90" spans="74:75" ht="20.25">
      <c r="BV90" s="236">
        <v>185</v>
      </c>
      <c r="BW90" s="234">
        <v>100</v>
      </c>
    </row>
  </sheetData>
  <sheetProtection/>
  <mergeCells count="46">
    <mergeCell ref="C8:F8"/>
    <mergeCell ref="A1:BQ1"/>
    <mergeCell ref="A2:BQ2"/>
    <mergeCell ref="A3:D3"/>
    <mergeCell ref="E3:F3"/>
    <mergeCell ref="U3:X3"/>
    <mergeCell ref="AA3:AE3"/>
    <mergeCell ref="AF3:AJ3"/>
    <mergeCell ref="AW3:BB3"/>
    <mergeCell ref="BC3:BQ3"/>
    <mergeCell ref="Q3:T3"/>
    <mergeCell ref="B6:B7"/>
    <mergeCell ref="C6:C7"/>
    <mergeCell ref="D6:D7"/>
    <mergeCell ref="E6:E7"/>
    <mergeCell ref="F6:F7"/>
    <mergeCell ref="M7:O7"/>
    <mergeCell ref="A4:D4"/>
    <mergeCell ref="E4:F4"/>
    <mergeCell ref="A6:A7"/>
    <mergeCell ref="BO5:BQ5"/>
    <mergeCell ref="BI7:BK7"/>
    <mergeCell ref="BL7:BN7"/>
    <mergeCell ref="AQ7:AS7"/>
    <mergeCell ref="AT7:AV7"/>
    <mergeCell ref="AW4:BB4"/>
    <mergeCell ref="BC4:BQ4"/>
    <mergeCell ref="BP6:BP7"/>
    <mergeCell ref="BQ6:BQ7"/>
    <mergeCell ref="AW7:AY7"/>
    <mergeCell ref="AB7:AD7"/>
    <mergeCell ref="AE7:AG7"/>
    <mergeCell ref="S7:U7"/>
    <mergeCell ref="AH7:AJ7"/>
    <mergeCell ref="AK7:AM7"/>
    <mergeCell ref="AN7:AP7"/>
    <mergeCell ref="G7:I7"/>
    <mergeCell ref="J7:L7"/>
    <mergeCell ref="BO6:BO7"/>
    <mergeCell ref="V7:X7"/>
    <mergeCell ref="Y7:AA7"/>
    <mergeCell ref="P7:R7"/>
    <mergeCell ref="AZ7:BB7"/>
    <mergeCell ref="BC7:BE7"/>
    <mergeCell ref="BF7:BH7"/>
    <mergeCell ref="G6:BN6"/>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ignoredErrors>
    <ignoredError sqref="E4 A2 BO5" unlockedFormula="1"/>
  </ignoredError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68"/>
  <sheetViews>
    <sheetView view="pageBreakPreview" zoomScale="70" zoomScaleSheetLayoutView="70" zoomScalePageLayoutView="0" workbookViewId="0" topLeftCell="A1">
      <selection activeCell="G66" sqref="G66"/>
    </sheetView>
  </sheetViews>
  <sheetFormatPr defaultColWidth="9.140625" defaultRowHeight="12.75"/>
  <cols>
    <col min="2" max="2" width="17.57421875" style="0" hidden="1" customWidth="1"/>
    <col min="4" max="4" width="16.140625" style="0" customWidth="1"/>
    <col min="5" max="5" width="24.8515625" style="0" customWidth="1"/>
    <col min="6" max="6" width="32.00390625" style="0" bestFit="1" customWidth="1"/>
    <col min="7" max="7" width="12.8515625" style="0" customWidth="1"/>
    <col min="8" max="8" width="9.140625" style="0" customWidth="1"/>
    <col min="9" max="9" width="10.57421875" style="0" customWidth="1"/>
    <col min="10" max="10" width="13.71093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15" t="str">
        <f>('YARIŞMA BİLGİLERİ'!A2)</f>
        <v>Türkiye Atletizm Federasyonu
Kastamonu Atletizm İl Temsilciliği</v>
      </c>
      <c r="B1" s="415"/>
      <c r="C1" s="415"/>
      <c r="D1" s="415"/>
      <c r="E1" s="415"/>
      <c r="F1" s="415"/>
      <c r="G1" s="415"/>
      <c r="H1" s="415"/>
      <c r="I1" s="415"/>
      <c r="J1" s="415"/>
      <c r="K1" s="415"/>
      <c r="L1" s="415"/>
      <c r="M1" s="415"/>
      <c r="N1" s="415"/>
      <c r="O1" s="415"/>
    </row>
    <row r="2" spans="1:15" ht="18" customHeight="1">
      <c r="A2" s="416" t="str">
        <f>'YARIŞMA BİLGİLERİ'!F19</f>
        <v>Federasyon Deneme Yarışmaları</v>
      </c>
      <c r="B2" s="416"/>
      <c r="C2" s="416"/>
      <c r="D2" s="416"/>
      <c r="E2" s="416"/>
      <c r="F2" s="416"/>
      <c r="G2" s="416"/>
      <c r="H2" s="416"/>
      <c r="I2" s="416"/>
      <c r="J2" s="416"/>
      <c r="K2" s="416"/>
      <c r="L2" s="416"/>
      <c r="M2" s="416"/>
      <c r="N2" s="416"/>
      <c r="O2" s="416"/>
    </row>
    <row r="3" spans="1:15" ht="23.25" customHeight="1">
      <c r="A3" s="417" t="s">
        <v>421</v>
      </c>
      <c r="B3" s="417"/>
      <c r="C3" s="417"/>
      <c r="D3" s="417"/>
      <c r="E3" s="417"/>
      <c r="F3" s="417"/>
      <c r="G3" s="417"/>
      <c r="H3" s="417"/>
      <c r="I3" s="417"/>
      <c r="J3" s="417"/>
      <c r="K3" s="417"/>
      <c r="L3" s="417"/>
      <c r="M3" s="417"/>
      <c r="N3" s="417"/>
      <c r="O3" s="417"/>
    </row>
    <row r="4" spans="1:15" ht="23.25" customHeight="1">
      <c r="A4" s="411" t="s">
        <v>275</v>
      </c>
      <c r="B4" s="411"/>
      <c r="C4" s="411"/>
      <c r="D4" s="411"/>
      <c r="E4" s="411"/>
      <c r="F4" s="411"/>
      <c r="G4" s="411"/>
      <c r="H4" s="212"/>
      <c r="I4" s="414" t="s">
        <v>270</v>
      </c>
      <c r="J4" s="414"/>
      <c r="K4" s="414"/>
      <c r="L4" s="414"/>
      <c r="M4" s="414"/>
      <c r="N4" s="414"/>
      <c r="O4" s="414"/>
    </row>
    <row r="5" spans="1:15" ht="27" customHeight="1">
      <c r="A5" s="412" t="s">
        <v>15</v>
      </c>
      <c r="B5" s="413"/>
      <c r="C5" s="413"/>
      <c r="D5" s="413"/>
      <c r="E5" s="413"/>
      <c r="F5" s="413"/>
      <c r="G5" s="413"/>
      <c r="H5" s="209"/>
      <c r="I5" s="213"/>
      <c r="J5" s="214"/>
      <c r="K5" s="215"/>
      <c r="L5" s="215"/>
      <c r="M5" s="215"/>
      <c r="N5" s="215"/>
      <c r="O5" s="215"/>
    </row>
    <row r="6" spans="1:15" ht="33" customHeight="1">
      <c r="A6" s="191" t="s">
        <v>11</v>
      </c>
      <c r="B6" s="191" t="s">
        <v>69</v>
      </c>
      <c r="C6" s="191" t="s">
        <v>68</v>
      </c>
      <c r="D6" s="192" t="s">
        <v>12</v>
      </c>
      <c r="E6" s="193" t="s">
        <v>13</v>
      </c>
      <c r="F6" s="193" t="s">
        <v>376</v>
      </c>
      <c r="G6" s="194" t="s">
        <v>183</v>
      </c>
      <c r="H6" s="210"/>
      <c r="I6" s="211" t="s">
        <v>5</v>
      </c>
      <c r="J6" s="216"/>
      <c r="K6" s="211" t="s">
        <v>67</v>
      </c>
      <c r="L6" s="211" t="s">
        <v>20</v>
      </c>
      <c r="M6" s="211" t="s">
        <v>6</v>
      </c>
      <c r="N6" s="211" t="s">
        <v>376</v>
      </c>
      <c r="O6" s="211" t="s">
        <v>187</v>
      </c>
    </row>
    <row r="7" spans="1:15" ht="33" customHeight="1">
      <c r="A7" s="271">
        <v>1</v>
      </c>
      <c r="B7" s="272" t="s">
        <v>123</v>
      </c>
      <c r="C7" s="273">
        <f>IF(ISERROR(VLOOKUP(B7,'KAYIT LİSTESİ'!$B$4:$G$859,2,0)),"",(VLOOKUP(B7,'KAYIT LİSTESİ'!$B$4:$G$859,2,0)))</f>
      </c>
      <c r="D7" s="274">
        <f>IF(ISERROR(VLOOKUP(B7,'KAYIT LİSTESİ'!$B$4:$G$859,3,0)),"",(VLOOKUP(B7,'KAYIT LİSTESİ'!$B$4:$G$859,3,0)))</f>
      </c>
      <c r="E7" s="275">
        <f>IF(ISERROR(VLOOKUP(B7,'KAYIT LİSTESİ'!$B$4:$G$859,4,0)),"",(VLOOKUP(B7,'KAYIT LİSTESİ'!$B$4:$G$859,4,0)))</f>
      </c>
      <c r="F7" s="275">
        <f>IF(ISERROR(VLOOKUP(B7,'KAYIT LİSTESİ'!$B$4:$G$859,5,0)),"",(VLOOKUP(B7,'KAYIT LİSTESİ'!$B$4:$G$859,5,0)))</f>
      </c>
      <c r="G7" s="277"/>
      <c r="H7" s="210"/>
      <c r="I7" s="271">
        <v>1</v>
      </c>
      <c r="J7" s="272" t="s">
        <v>296</v>
      </c>
      <c r="K7" s="278">
        <f>IF(ISERROR(VLOOKUP(J7,'KAYIT LİSTESİ'!$B$4:$G$859,2,0)),"",(VLOOKUP(J7,'KAYIT LİSTESİ'!$B$4:$G$859,2,0)))</f>
        <v>934</v>
      </c>
      <c r="L7" s="279">
        <f>IF(ISERROR(VLOOKUP(J7,'KAYIT LİSTESİ'!$B$4:$G$859,3,0)),"",(VLOOKUP(J7,'KAYIT LİSTESİ'!$B$4:$G$859,3,0)))</f>
        <v>35042</v>
      </c>
      <c r="M7" s="289" t="str">
        <f>IF(ISERROR(VLOOKUP(J7,'KAYIT LİSTESİ'!$B$4:$G$859,4,0)),"",(VLOOKUP(J7,'KAYIT LİSTESİ'!$B$4:$G$859,4,0)))</f>
        <v>CENGIZ EKEN</v>
      </c>
      <c r="N7" s="289" t="str">
        <f>IF(ISERROR(VLOOKUP(J7,'KAYIT LİSTESİ'!$B$4:$G$859,5,0)),"",(VLOOKUP(J7,'KAYIT LİSTESİ'!$B$4:$G$859,5,0)))</f>
        <v>SAKARYA </v>
      </c>
      <c r="O7" s="281"/>
    </row>
    <row r="8" spans="1:15" ht="33" customHeight="1">
      <c r="A8" s="271">
        <v>2</v>
      </c>
      <c r="B8" s="272" t="s">
        <v>124</v>
      </c>
      <c r="C8" s="273">
        <f>IF(ISERROR(VLOOKUP(B8,'KAYIT LİSTESİ'!$B$4:$G$859,2,0)),"",(VLOOKUP(B8,'KAYIT LİSTESİ'!$B$4:$G$859,2,0)))</f>
        <v>917</v>
      </c>
      <c r="D8" s="274">
        <f>IF(ISERROR(VLOOKUP(B8,'KAYIT LİSTESİ'!$B$4:$G$859,3,0)),"",(VLOOKUP(B8,'KAYIT LİSTESİ'!$B$4:$G$859,3,0)))</f>
        <v>35541</v>
      </c>
      <c r="E8" s="275" t="str">
        <f>IF(ISERROR(VLOOKUP(B8,'KAYIT LİSTESİ'!$B$4:$G$859,4,0)),"",(VLOOKUP(B8,'KAYIT LİSTESİ'!$B$4:$G$859,4,0)))</f>
        <v>SEZAİ TURHAN</v>
      </c>
      <c r="F8" s="275" t="str">
        <f>IF(ISERROR(VLOOKUP(B8,'KAYIT LİSTESİ'!$B$4:$G$859,5,0)),"",(VLOOKUP(B8,'KAYIT LİSTESİ'!$B$4:$G$859,5,0)))</f>
        <v>ANKARA</v>
      </c>
      <c r="G8" s="277"/>
      <c r="H8" s="210"/>
      <c r="I8" s="271">
        <v>2</v>
      </c>
      <c r="J8" s="272" t="s">
        <v>297</v>
      </c>
      <c r="K8" s="278">
        <f>IF(ISERROR(VLOOKUP(J8,'KAYIT LİSTESİ'!$B$4:$G$859,2,0)),"",(VLOOKUP(J8,'KAYIT LİSTESİ'!$B$4:$G$859,2,0)))</f>
        <v>916</v>
      </c>
      <c r="L8" s="279">
        <f>IF(ISERROR(VLOOKUP(J8,'KAYIT LİSTESİ'!$B$4:$G$859,3,0)),"",(VLOOKUP(J8,'KAYIT LİSTESİ'!$B$4:$G$859,3,0)))</f>
        <v>35090</v>
      </c>
      <c r="M8" s="289" t="str">
        <f>IF(ISERROR(VLOOKUP(J8,'KAYIT LİSTESİ'!$B$4:$G$859,4,0)),"",(VLOOKUP(J8,'KAYIT LİSTESİ'!$B$4:$G$859,4,0)))</f>
        <v>ALİCAN CİCİ</v>
      </c>
      <c r="N8" s="289" t="str">
        <f>IF(ISERROR(VLOOKUP(J8,'KAYIT LİSTESİ'!$B$4:$G$859,5,0)),"",(VLOOKUP(J8,'KAYIT LİSTESİ'!$B$4:$G$859,5,0)))</f>
        <v>İZMİR</v>
      </c>
      <c r="O8" s="281"/>
    </row>
    <row r="9" spans="1:15" ht="33" customHeight="1">
      <c r="A9" s="271">
        <v>3</v>
      </c>
      <c r="B9" s="272" t="s">
        <v>125</v>
      </c>
      <c r="C9" s="273">
        <f>IF(ISERROR(VLOOKUP(B9,'KAYIT LİSTESİ'!$B$4:$G$859,2,0)),"",(VLOOKUP(B9,'KAYIT LİSTESİ'!$B$4:$G$859,2,0)))</f>
        <v>892</v>
      </c>
      <c r="D9" s="274">
        <f>IF(ISERROR(VLOOKUP(B9,'KAYIT LİSTESİ'!$B$4:$G$859,3,0)),"",(VLOOKUP(B9,'KAYIT LİSTESİ'!$B$4:$G$859,3,0)))</f>
        <v>34700</v>
      </c>
      <c r="E9" s="275" t="str">
        <f>IF(ISERROR(VLOOKUP(B9,'KAYIT LİSTESİ'!$B$4:$G$859,4,0)),"",(VLOOKUP(B9,'KAYIT LİSTESİ'!$B$4:$G$859,4,0)))</f>
        <v>EMRE BERK CAN</v>
      </c>
      <c r="F9" s="275" t="str">
        <f>IF(ISERROR(VLOOKUP(B9,'KAYIT LİSTESİ'!$B$4:$G$859,5,0)),"",(VLOOKUP(B9,'KAYIT LİSTESİ'!$B$4:$G$859,5,0)))</f>
        <v>DİYARBAKIR</v>
      </c>
      <c r="G9" s="277"/>
      <c r="H9" s="210"/>
      <c r="I9" s="271">
        <v>3</v>
      </c>
      <c r="J9" s="272" t="s">
        <v>298</v>
      </c>
      <c r="K9" s="278">
        <f>IF(ISERROR(VLOOKUP(J9,'KAYIT LİSTESİ'!$B$4:$G$859,2,0)),"",(VLOOKUP(J9,'KAYIT LİSTESİ'!$B$4:$G$859,2,0)))</f>
      </c>
      <c r="L9" s="279">
        <f>IF(ISERROR(VLOOKUP(J9,'KAYIT LİSTESİ'!$B$4:$G$859,3,0)),"",(VLOOKUP(J9,'KAYIT LİSTESİ'!$B$4:$G$859,3,0)))</f>
      </c>
      <c r="M9" s="289">
        <f>IF(ISERROR(VLOOKUP(J9,'KAYIT LİSTESİ'!$B$4:$G$859,4,0)),"",(VLOOKUP(J9,'KAYIT LİSTESİ'!$B$4:$G$859,4,0)))</f>
      </c>
      <c r="N9" s="289">
        <f>IF(ISERROR(VLOOKUP(J9,'KAYIT LİSTESİ'!$B$4:$G$859,5,0)),"",(VLOOKUP(J9,'KAYIT LİSTESİ'!$B$4:$G$859,5,0)))</f>
      </c>
      <c r="O9" s="281"/>
    </row>
    <row r="10" spans="1:15" ht="33" customHeight="1">
      <c r="A10" s="271">
        <v>4</v>
      </c>
      <c r="B10" s="272" t="s">
        <v>126</v>
      </c>
      <c r="C10" s="273">
        <f>IF(ISERROR(VLOOKUP(B10,'KAYIT LİSTESİ'!$B$4:$G$859,2,0)),"",(VLOOKUP(B10,'KAYIT LİSTESİ'!$B$4:$G$859,2,0)))</f>
        <v>878</v>
      </c>
      <c r="D10" s="274">
        <f>IF(ISERROR(VLOOKUP(B10,'KAYIT LİSTESİ'!$B$4:$G$859,3,0)),"",(VLOOKUP(B10,'KAYIT LİSTESİ'!$B$4:$G$859,3,0)))</f>
        <v>35164</v>
      </c>
      <c r="E10" s="275" t="str">
        <f>IF(ISERROR(VLOOKUP(B10,'KAYIT LİSTESİ'!$B$4:$G$859,4,0)),"",(VLOOKUP(B10,'KAYIT LİSTESİ'!$B$4:$G$859,4,0)))</f>
        <v>ZAFER SEVGİLİ</v>
      </c>
      <c r="F10" s="275" t="str">
        <f>IF(ISERROR(VLOOKUP(B10,'KAYIT LİSTESİ'!$B$4:$G$859,5,0)),"",(VLOOKUP(B10,'KAYIT LİSTESİ'!$B$4:$G$859,5,0)))</f>
        <v>BOLU</v>
      </c>
      <c r="G10" s="277"/>
      <c r="H10" s="210"/>
      <c r="I10" s="271">
        <v>4</v>
      </c>
      <c r="J10" s="272" t="s">
        <v>299</v>
      </c>
      <c r="K10" s="278">
        <f>IF(ISERROR(VLOOKUP(J10,'KAYIT LİSTESİ'!$B$4:$G$859,2,0)),"",(VLOOKUP(J10,'KAYIT LİSTESİ'!$B$4:$G$859,2,0)))</f>
      </c>
      <c r="L10" s="279">
        <f>IF(ISERROR(VLOOKUP(J10,'KAYIT LİSTESİ'!$B$4:$G$859,3,0)),"",(VLOOKUP(J10,'KAYIT LİSTESİ'!$B$4:$G$859,3,0)))</f>
      </c>
      <c r="M10" s="289">
        <f>IF(ISERROR(VLOOKUP(J10,'KAYIT LİSTESİ'!$B$4:$G$859,4,0)),"",(VLOOKUP(J10,'KAYIT LİSTESİ'!$B$4:$G$859,4,0)))</f>
      </c>
      <c r="N10" s="289">
        <f>IF(ISERROR(VLOOKUP(J10,'KAYIT LİSTESİ'!$B$4:$G$859,5,0)),"",(VLOOKUP(J10,'KAYIT LİSTESİ'!$B$4:$G$859,5,0)))</f>
      </c>
      <c r="O10" s="281"/>
    </row>
    <row r="11" spans="1:15" ht="33" customHeight="1">
      <c r="A11" s="271">
        <v>5</v>
      </c>
      <c r="B11" s="272" t="s">
        <v>127</v>
      </c>
      <c r="C11" s="273">
        <f>IF(ISERROR(VLOOKUP(B11,'KAYIT LİSTESİ'!$B$4:$G$859,2,0)),"",(VLOOKUP(B11,'KAYIT LİSTESİ'!$B$4:$G$859,2,0)))</f>
        <v>895</v>
      </c>
      <c r="D11" s="274">
        <f>IF(ISERROR(VLOOKUP(B11,'KAYIT LİSTESİ'!$B$4:$G$859,3,0)),"",(VLOOKUP(B11,'KAYIT LİSTESİ'!$B$4:$G$859,3,0)))</f>
        <v>35796</v>
      </c>
      <c r="E11" s="275" t="str">
        <f>IF(ISERROR(VLOOKUP(B11,'KAYIT LİSTESİ'!$B$4:$G$859,4,0)),"",(VLOOKUP(B11,'KAYIT LİSTESİ'!$B$4:$G$859,4,0)))</f>
        <v>ALPEREN KAYA</v>
      </c>
      <c r="F11" s="275" t="str">
        <f>IF(ISERROR(VLOOKUP(B11,'KAYIT LİSTESİ'!$B$4:$G$859,5,0)),"",(VLOOKUP(B11,'KAYIT LİSTESİ'!$B$4:$G$859,5,0)))</f>
        <v>ESKİŞEHİR</v>
      </c>
      <c r="G11" s="277"/>
      <c r="H11" s="210"/>
      <c r="I11" s="271">
        <v>5</v>
      </c>
      <c r="J11" s="272" t="s">
        <v>300</v>
      </c>
      <c r="K11" s="278">
        <f>IF(ISERROR(VLOOKUP(J11,'KAYIT LİSTESİ'!$B$4:$G$859,2,0)),"",(VLOOKUP(J11,'KAYIT LİSTESİ'!$B$4:$G$859,2,0)))</f>
      </c>
      <c r="L11" s="279">
        <f>IF(ISERROR(VLOOKUP(J11,'KAYIT LİSTESİ'!$B$4:$G$859,3,0)),"",(VLOOKUP(J11,'KAYIT LİSTESİ'!$B$4:$G$859,3,0)))</f>
      </c>
      <c r="M11" s="289">
        <f>IF(ISERROR(VLOOKUP(J11,'KAYIT LİSTESİ'!$B$4:$G$859,4,0)),"",(VLOOKUP(J11,'KAYIT LİSTESİ'!$B$4:$G$859,4,0)))</f>
      </c>
      <c r="N11" s="289">
        <f>IF(ISERROR(VLOOKUP(J11,'KAYIT LİSTESİ'!$B$4:$G$859,5,0)),"",(VLOOKUP(J11,'KAYIT LİSTESİ'!$B$4:$G$859,5,0)))</f>
      </c>
      <c r="O11" s="281"/>
    </row>
    <row r="12" spans="1:15" ht="33" customHeight="1">
      <c r="A12" s="271">
        <v>6</v>
      </c>
      <c r="B12" s="272" t="s">
        <v>128</v>
      </c>
      <c r="C12" s="273">
        <f>IF(ISERROR(VLOOKUP(B12,'KAYIT LİSTESİ'!$B$4:$G$859,2,0)),"",(VLOOKUP(B12,'KAYIT LİSTESİ'!$B$4:$G$859,2,0)))</f>
      </c>
      <c r="D12" s="274">
        <f>IF(ISERROR(VLOOKUP(B12,'KAYIT LİSTESİ'!$B$4:$G$859,3,0)),"",(VLOOKUP(B12,'KAYIT LİSTESİ'!$B$4:$G$859,3,0)))</f>
      </c>
      <c r="E12" s="275">
        <f>IF(ISERROR(VLOOKUP(B12,'KAYIT LİSTESİ'!$B$4:$G$859,4,0)),"",(VLOOKUP(B12,'KAYIT LİSTESİ'!$B$4:$G$859,4,0)))</f>
      </c>
      <c r="F12" s="275">
        <f>IF(ISERROR(VLOOKUP(B12,'KAYIT LİSTESİ'!$B$4:$G$859,5,0)),"",(VLOOKUP(B12,'KAYIT LİSTESİ'!$B$4:$G$859,5,0)))</f>
      </c>
      <c r="G12" s="277"/>
      <c r="H12" s="210"/>
      <c r="I12" s="271">
        <v>6</v>
      </c>
      <c r="J12" s="272" t="s">
        <v>301</v>
      </c>
      <c r="K12" s="278">
        <f>IF(ISERROR(VLOOKUP(J12,'KAYIT LİSTESİ'!$B$4:$G$859,2,0)),"",(VLOOKUP(J12,'KAYIT LİSTESİ'!$B$4:$G$859,2,0)))</f>
      </c>
      <c r="L12" s="279">
        <f>IF(ISERROR(VLOOKUP(J12,'KAYIT LİSTESİ'!$B$4:$G$859,3,0)),"",(VLOOKUP(J12,'KAYIT LİSTESİ'!$B$4:$G$859,3,0)))</f>
      </c>
      <c r="M12" s="289">
        <f>IF(ISERROR(VLOOKUP(J12,'KAYIT LİSTESİ'!$B$4:$G$859,4,0)),"",(VLOOKUP(J12,'KAYIT LİSTESİ'!$B$4:$G$859,4,0)))</f>
      </c>
      <c r="N12" s="289">
        <f>IF(ISERROR(VLOOKUP(J12,'KAYIT LİSTESİ'!$B$4:$G$859,5,0)),"",(VLOOKUP(J12,'KAYIT LİSTESİ'!$B$4:$G$859,5,0)))</f>
      </c>
      <c r="O12" s="281"/>
    </row>
    <row r="13" spans="1:15" ht="33" customHeight="1">
      <c r="A13" s="412" t="s">
        <v>16</v>
      </c>
      <c r="B13" s="413"/>
      <c r="C13" s="413"/>
      <c r="D13" s="413"/>
      <c r="E13" s="413"/>
      <c r="F13" s="413"/>
      <c r="G13" s="413"/>
      <c r="H13" s="210"/>
      <c r="I13" s="271">
        <v>7</v>
      </c>
      <c r="J13" s="272" t="s">
        <v>302</v>
      </c>
      <c r="K13" s="278">
        <f>IF(ISERROR(VLOOKUP(J13,'KAYIT LİSTESİ'!$B$4:$G$859,2,0)),"",(VLOOKUP(J13,'KAYIT LİSTESİ'!$B$4:$G$859,2,0)))</f>
      </c>
      <c r="L13" s="279">
        <f>IF(ISERROR(VLOOKUP(J13,'KAYIT LİSTESİ'!$B$4:$G$859,3,0)),"",(VLOOKUP(J13,'KAYIT LİSTESİ'!$B$4:$G$859,3,0)))</f>
      </c>
      <c r="M13" s="289">
        <f>IF(ISERROR(VLOOKUP(J13,'KAYIT LİSTESİ'!$B$4:$G$859,4,0)),"",(VLOOKUP(J13,'KAYIT LİSTESİ'!$B$4:$G$859,4,0)))</f>
      </c>
      <c r="N13" s="289">
        <f>IF(ISERROR(VLOOKUP(J13,'KAYIT LİSTESİ'!$B$4:$G$859,5,0)),"",(VLOOKUP(J13,'KAYIT LİSTESİ'!$B$4:$G$859,5,0)))</f>
      </c>
      <c r="O13" s="281"/>
    </row>
    <row r="14" spans="1:15" ht="33" customHeight="1">
      <c r="A14" s="191" t="s">
        <v>11</v>
      </c>
      <c r="B14" s="191" t="s">
        <v>69</v>
      </c>
      <c r="C14" s="191" t="s">
        <v>68</v>
      </c>
      <c r="D14" s="192" t="s">
        <v>12</v>
      </c>
      <c r="E14" s="193" t="s">
        <v>13</v>
      </c>
      <c r="F14" s="193" t="s">
        <v>376</v>
      </c>
      <c r="G14" s="194" t="s">
        <v>183</v>
      </c>
      <c r="H14" s="210"/>
      <c r="I14" s="271">
        <v>8</v>
      </c>
      <c r="J14" s="272" t="s">
        <v>303</v>
      </c>
      <c r="K14" s="278">
        <f>IF(ISERROR(VLOOKUP(J14,'KAYIT LİSTESİ'!$B$4:$G$859,2,0)),"",(VLOOKUP(J14,'KAYIT LİSTESİ'!$B$4:$G$859,2,0)))</f>
      </c>
      <c r="L14" s="279">
        <f>IF(ISERROR(VLOOKUP(J14,'KAYIT LİSTESİ'!$B$4:$G$859,3,0)),"",(VLOOKUP(J14,'KAYIT LİSTESİ'!$B$4:$G$859,3,0)))</f>
      </c>
      <c r="M14" s="289">
        <f>IF(ISERROR(VLOOKUP(J14,'KAYIT LİSTESİ'!$B$4:$G$859,4,0)),"",(VLOOKUP(J14,'KAYIT LİSTESİ'!$B$4:$G$859,4,0)))</f>
      </c>
      <c r="N14" s="289">
        <f>IF(ISERROR(VLOOKUP(J14,'KAYIT LİSTESİ'!$B$4:$G$859,5,0)),"",(VLOOKUP(J14,'KAYIT LİSTESİ'!$B$4:$G$859,5,0)))</f>
      </c>
      <c r="O14" s="281"/>
    </row>
    <row r="15" spans="1:15" ht="33" customHeight="1">
      <c r="A15" s="271">
        <v>1</v>
      </c>
      <c r="B15" s="272" t="s">
        <v>129</v>
      </c>
      <c r="C15" s="273">
        <f>IF(ISERROR(VLOOKUP(B15,'KAYIT LİSTESİ'!$B$4:$G$859,2,0)),"",(VLOOKUP(B15,'KAYIT LİSTESİ'!$B$4:$G$859,2,0)))</f>
      </c>
      <c r="D15" s="274">
        <f>IF(ISERROR(VLOOKUP(B15,'KAYIT LİSTESİ'!$B$4:$G$859,3,0)),"",(VLOOKUP(B15,'KAYIT LİSTESİ'!$B$4:$G$859,3,0)))</f>
      </c>
      <c r="E15" s="275">
        <f>IF(ISERROR(VLOOKUP(B15,'KAYIT LİSTESİ'!$B$4:$G$859,4,0)),"",(VLOOKUP(B15,'KAYIT LİSTESİ'!$B$4:$G$859,4,0)))</f>
      </c>
      <c r="F15" s="275">
        <f>IF(ISERROR(VLOOKUP(B15,'KAYIT LİSTESİ'!$B$4:$G$859,5,0)),"",(VLOOKUP(B15,'KAYIT LİSTESİ'!$B$4:$G$859,5,0)))</f>
      </c>
      <c r="G15" s="277"/>
      <c r="H15" s="210"/>
      <c r="I15" s="271">
        <v>9</v>
      </c>
      <c r="J15" s="272" t="s">
        <v>304</v>
      </c>
      <c r="K15" s="278">
        <f>IF(ISERROR(VLOOKUP(J15,'KAYIT LİSTESİ'!$B$4:$G$859,2,0)),"",(VLOOKUP(J15,'KAYIT LİSTESİ'!$B$4:$G$859,2,0)))</f>
      </c>
      <c r="L15" s="279">
        <f>IF(ISERROR(VLOOKUP(J15,'KAYIT LİSTESİ'!$B$4:$G$859,3,0)),"",(VLOOKUP(J15,'KAYIT LİSTESİ'!$B$4:$G$859,3,0)))</f>
      </c>
      <c r="M15" s="289">
        <f>IF(ISERROR(VLOOKUP(J15,'KAYIT LİSTESİ'!$B$4:$G$859,4,0)),"",(VLOOKUP(J15,'KAYIT LİSTESİ'!$B$4:$G$859,4,0)))</f>
      </c>
      <c r="N15" s="289">
        <f>IF(ISERROR(VLOOKUP(J15,'KAYIT LİSTESİ'!$B$4:$G$859,5,0)),"",(VLOOKUP(J15,'KAYIT LİSTESİ'!$B$4:$G$859,5,0)))</f>
      </c>
      <c r="O15" s="281"/>
    </row>
    <row r="16" spans="1:15" ht="33" customHeight="1">
      <c r="A16" s="271">
        <v>2</v>
      </c>
      <c r="B16" s="272" t="s">
        <v>130</v>
      </c>
      <c r="C16" s="273">
        <f>IF(ISERROR(VLOOKUP(B16,'KAYIT LİSTESİ'!$B$4:$G$859,2,0)),"",(VLOOKUP(B16,'KAYIT LİSTESİ'!$B$4:$G$859,2,0)))</f>
        <v>875</v>
      </c>
      <c r="D16" s="274">
        <f>IF(ISERROR(VLOOKUP(B16,'KAYIT LİSTESİ'!$B$4:$G$859,3,0)),"",(VLOOKUP(B16,'KAYIT LİSTESİ'!$B$4:$G$859,3,0)))</f>
        <v>36077</v>
      </c>
      <c r="E16" s="275" t="str">
        <f>IF(ISERROR(VLOOKUP(B16,'KAYIT LİSTESİ'!$B$4:$G$859,4,0)),"",(VLOOKUP(B16,'KAYIT LİSTESİ'!$B$4:$G$859,4,0)))</f>
        <v>RAMAZAN KARA</v>
      </c>
      <c r="F16" s="275" t="str">
        <f>IF(ISERROR(VLOOKUP(B16,'KAYIT LİSTESİ'!$B$4:$G$859,5,0)),"",(VLOOKUP(B16,'KAYIT LİSTESİ'!$B$4:$G$859,5,0)))</f>
        <v>ANTALYA</v>
      </c>
      <c r="G16" s="277"/>
      <c r="H16" s="210"/>
      <c r="I16" s="271">
        <v>10</v>
      </c>
      <c r="J16" s="272" t="s">
        <v>305</v>
      </c>
      <c r="K16" s="278">
        <f>IF(ISERROR(VLOOKUP(J16,'KAYIT LİSTESİ'!$B$4:$G$859,2,0)),"",(VLOOKUP(J16,'KAYIT LİSTESİ'!$B$4:$G$859,2,0)))</f>
      </c>
      <c r="L16" s="279">
        <f>IF(ISERROR(VLOOKUP(J16,'KAYIT LİSTESİ'!$B$4:$G$859,3,0)),"",(VLOOKUP(J16,'KAYIT LİSTESİ'!$B$4:$G$859,3,0)))</f>
      </c>
      <c r="M16" s="289">
        <f>IF(ISERROR(VLOOKUP(J16,'KAYIT LİSTESİ'!$B$4:$G$859,4,0)),"",(VLOOKUP(J16,'KAYIT LİSTESİ'!$B$4:$G$859,4,0)))</f>
      </c>
      <c r="N16" s="289">
        <f>IF(ISERROR(VLOOKUP(J16,'KAYIT LİSTESİ'!$B$4:$G$859,5,0)),"",(VLOOKUP(J16,'KAYIT LİSTESİ'!$B$4:$G$859,5,0)))</f>
      </c>
      <c r="O16" s="281"/>
    </row>
    <row r="17" spans="1:15" ht="33" customHeight="1">
      <c r="A17" s="271">
        <v>3</v>
      </c>
      <c r="B17" s="272" t="s">
        <v>131</v>
      </c>
      <c r="C17" s="273">
        <f>IF(ISERROR(VLOOKUP(B17,'KAYIT LİSTESİ'!$B$4:$G$859,2,0)),"",(VLOOKUP(B17,'KAYIT LİSTESİ'!$B$4:$G$859,2,0)))</f>
        <v>940</v>
      </c>
      <c r="D17" s="274" t="str">
        <f>IF(ISERROR(VLOOKUP(B17,'KAYIT LİSTESİ'!$B$4:$G$859,3,0)),"",(VLOOKUP(B17,'KAYIT LİSTESİ'!$B$4:$G$859,3,0)))</f>
        <v>26.01.1995</v>
      </c>
      <c r="E17" s="275" t="str">
        <f>IF(ISERROR(VLOOKUP(B17,'KAYIT LİSTESİ'!$B$4:$G$859,4,0)),"",(VLOOKUP(B17,'KAYIT LİSTESİ'!$B$4:$G$859,4,0)))</f>
        <v>FATİH AKTAŞ</v>
      </c>
      <c r="F17" s="275" t="str">
        <f>IF(ISERROR(VLOOKUP(B17,'KAYIT LİSTESİ'!$B$4:$G$859,5,0)),"",(VLOOKUP(B17,'KAYIT LİSTESİ'!$B$4:$G$859,5,0)))</f>
        <v>SAMSUN</v>
      </c>
      <c r="G17" s="277"/>
      <c r="H17" s="210"/>
      <c r="I17" s="271">
        <v>11</v>
      </c>
      <c r="J17" s="272" t="s">
        <v>306</v>
      </c>
      <c r="K17" s="278">
        <f>IF(ISERROR(VLOOKUP(J17,'KAYIT LİSTESİ'!$B$4:$G$859,2,0)),"",(VLOOKUP(J17,'KAYIT LİSTESİ'!$B$4:$G$859,2,0)))</f>
      </c>
      <c r="L17" s="279">
        <f>IF(ISERROR(VLOOKUP(J17,'KAYIT LİSTESİ'!$B$4:$G$859,3,0)),"",(VLOOKUP(J17,'KAYIT LİSTESİ'!$B$4:$G$859,3,0)))</f>
      </c>
      <c r="M17" s="289">
        <f>IF(ISERROR(VLOOKUP(J17,'KAYIT LİSTESİ'!$B$4:$G$859,4,0)),"",(VLOOKUP(J17,'KAYIT LİSTESİ'!$B$4:$G$859,4,0)))</f>
      </c>
      <c r="N17" s="289">
        <f>IF(ISERROR(VLOOKUP(J17,'KAYIT LİSTESİ'!$B$4:$G$859,5,0)),"",(VLOOKUP(J17,'KAYIT LİSTESİ'!$B$4:$G$859,5,0)))</f>
      </c>
      <c r="O17" s="281"/>
    </row>
    <row r="18" spans="1:15" ht="33" customHeight="1">
      <c r="A18" s="271">
        <v>4</v>
      </c>
      <c r="B18" s="272" t="s">
        <v>132</v>
      </c>
      <c r="C18" s="273">
        <f>IF(ISERROR(VLOOKUP(B18,'KAYIT LİSTESİ'!$B$4:$G$859,2,0)),"",(VLOOKUP(B18,'KAYIT LİSTESİ'!$B$4:$G$859,2,0)))</f>
        <v>903</v>
      </c>
      <c r="D18" s="274">
        <f>IF(ISERROR(VLOOKUP(B18,'KAYIT LİSTESİ'!$B$4:$G$859,3,0)),"",(VLOOKUP(B18,'KAYIT LİSTESİ'!$B$4:$G$859,3,0)))</f>
        <v>35183</v>
      </c>
      <c r="E18" s="275" t="str">
        <f>IF(ISERROR(VLOOKUP(B18,'KAYIT LİSTESİ'!$B$4:$G$859,4,0)),"",(VLOOKUP(B18,'KAYIT LİSTESİ'!$B$4:$G$859,4,0)))</f>
        <v>BATUHAN ALTINTAŞ</v>
      </c>
      <c r="F18" s="275" t="str">
        <f>IF(ISERROR(VLOOKUP(B18,'KAYIT LİSTESİ'!$B$4:$G$859,5,0)),"",(VLOOKUP(B18,'KAYIT LİSTESİ'!$B$4:$G$859,5,0)))</f>
        <v>ANKARA</v>
      </c>
      <c r="G18" s="277"/>
      <c r="H18" s="210"/>
      <c r="I18" s="271">
        <v>12</v>
      </c>
      <c r="J18" s="272" t="s">
        <v>307</v>
      </c>
      <c r="K18" s="278">
        <f>IF(ISERROR(VLOOKUP(J18,'KAYIT LİSTESİ'!$B$4:$G$859,2,0)),"",(VLOOKUP(J18,'KAYIT LİSTESİ'!$B$4:$G$859,2,0)))</f>
      </c>
      <c r="L18" s="279">
        <f>IF(ISERROR(VLOOKUP(J18,'KAYIT LİSTESİ'!$B$4:$G$859,3,0)),"",(VLOOKUP(J18,'KAYIT LİSTESİ'!$B$4:$G$859,3,0)))</f>
      </c>
      <c r="M18" s="289">
        <f>IF(ISERROR(VLOOKUP(J18,'KAYIT LİSTESİ'!$B$4:$G$859,4,0)),"",(VLOOKUP(J18,'KAYIT LİSTESİ'!$B$4:$G$859,4,0)))</f>
      </c>
      <c r="N18" s="289">
        <f>IF(ISERROR(VLOOKUP(J18,'KAYIT LİSTESİ'!$B$4:$G$859,5,0)),"",(VLOOKUP(J18,'KAYIT LİSTESİ'!$B$4:$G$859,5,0)))</f>
      </c>
      <c r="O18" s="281"/>
    </row>
    <row r="19" spans="1:15" ht="33" customHeight="1">
      <c r="A19" s="271">
        <v>5</v>
      </c>
      <c r="B19" s="272" t="s">
        <v>133</v>
      </c>
      <c r="C19" s="273">
        <f>IF(ISERROR(VLOOKUP(B19,'KAYIT LİSTESİ'!$B$4:$G$859,2,0)),"",(VLOOKUP(B19,'KAYIT LİSTESİ'!$B$4:$G$859,2,0)))</f>
        <v>922</v>
      </c>
      <c r="D19" s="274">
        <f>IF(ISERROR(VLOOKUP(B19,'KAYIT LİSTESİ'!$B$4:$G$859,3,0)),"",(VLOOKUP(B19,'KAYIT LİSTESİ'!$B$4:$G$859,3,0)))</f>
        <v>35643</v>
      </c>
      <c r="E19" s="275" t="str">
        <f>IF(ISERROR(VLOOKUP(B19,'KAYIT LİSTESİ'!$B$4:$G$859,4,0)),"",(VLOOKUP(B19,'KAYIT LİSTESİ'!$B$4:$G$859,4,0)))</f>
        <v>DAVUT GÜNEŞ</v>
      </c>
      <c r="F19" s="275" t="str">
        <f>IF(ISERROR(VLOOKUP(B19,'KAYIT LİSTESİ'!$B$4:$G$859,5,0)),"",(VLOOKUP(B19,'KAYIT LİSTESİ'!$B$4:$G$859,5,0)))</f>
        <v>MERSİN</v>
      </c>
      <c r="G19" s="277"/>
      <c r="H19" s="210"/>
      <c r="I19" s="271">
        <v>13</v>
      </c>
      <c r="J19" s="272" t="s">
        <v>308</v>
      </c>
      <c r="K19" s="278">
        <f>IF(ISERROR(VLOOKUP(J19,'KAYIT LİSTESİ'!$B$4:$G$859,2,0)),"",(VLOOKUP(J19,'KAYIT LİSTESİ'!$B$4:$G$859,2,0)))</f>
      </c>
      <c r="L19" s="279">
        <f>IF(ISERROR(VLOOKUP(J19,'KAYIT LİSTESİ'!$B$4:$G$859,3,0)),"",(VLOOKUP(J19,'KAYIT LİSTESİ'!$B$4:$G$859,3,0)))</f>
      </c>
      <c r="M19" s="289">
        <f>IF(ISERROR(VLOOKUP(J19,'KAYIT LİSTESİ'!$B$4:$G$859,4,0)),"",(VLOOKUP(J19,'KAYIT LİSTESİ'!$B$4:$G$859,4,0)))</f>
      </c>
      <c r="N19" s="289">
        <f>IF(ISERROR(VLOOKUP(J19,'KAYIT LİSTESİ'!$B$4:$G$859,5,0)),"",(VLOOKUP(J19,'KAYIT LİSTESİ'!$B$4:$G$859,5,0)))</f>
      </c>
      <c r="O19" s="281"/>
    </row>
    <row r="20" spans="1:15" ht="33" customHeight="1">
      <c r="A20" s="271">
        <v>6</v>
      </c>
      <c r="B20" s="272" t="s">
        <v>134</v>
      </c>
      <c r="C20" s="273">
        <f>IF(ISERROR(VLOOKUP(B20,'KAYIT LİSTESİ'!$B$4:$G$859,2,0)),"",(VLOOKUP(B20,'KAYIT LİSTESİ'!$B$4:$G$859,2,0)))</f>
      </c>
      <c r="D20" s="274">
        <f>IF(ISERROR(VLOOKUP(B20,'KAYIT LİSTESİ'!$B$4:$G$859,3,0)),"",(VLOOKUP(B20,'KAYIT LİSTESİ'!$B$4:$G$859,3,0)))</f>
      </c>
      <c r="E20" s="275">
        <f>IF(ISERROR(VLOOKUP(B20,'KAYIT LİSTESİ'!$B$4:$G$859,4,0)),"",(VLOOKUP(B20,'KAYIT LİSTESİ'!$B$4:$G$859,4,0)))</f>
      </c>
      <c r="F20" s="275">
        <f>IF(ISERROR(VLOOKUP(B20,'KAYIT LİSTESİ'!$B$4:$G$859,5,0)),"",(VLOOKUP(B20,'KAYIT LİSTESİ'!$B$4:$G$859,5,0)))</f>
      </c>
      <c r="G20" s="277"/>
      <c r="H20" s="210"/>
      <c r="I20" s="271">
        <v>14</v>
      </c>
      <c r="J20" s="272" t="s">
        <v>309</v>
      </c>
      <c r="K20" s="278">
        <f>IF(ISERROR(VLOOKUP(J20,'KAYIT LİSTESİ'!$B$4:$G$859,2,0)),"",(VLOOKUP(J20,'KAYIT LİSTESİ'!$B$4:$G$859,2,0)))</f>
      </c>
      <c r="L20" s="279">
        <f>IF(ISERROR(VLOOKUP(J20,'KAYIT LİSTESİ'!$B$4:$G$859,3,0)),"",(VLOOKUP(J20,'KAYIT LİSTESİ'!$B$4:$G$859,3,0)))</f>
      </c>
      <c r="M20" s="289">
        <f>IF(ISERROR(VLOOKUP(J20,'KAYIT LİSTESİ'!$B$4:$G$859,4,0)),"",(VLOOKUP(J20,'KAYIT LİSTESİ'!$B$4:$G$859,4,0)))</f>
      </c>
      <c r="N20" s="289">
        <f>IF(ISERROR(VLOOKUP(J20,'KAYIT LİSTESİ'!$B$4:$G$859,5,0)),"",(VLOOKUP(J20,'KAYIT LİSTESİ'!$B$4:$G$859,5,0)))</f>
      </c>
      <c r="O20" s="281"/>
    </row>
    <row r="21" spans="1:15" ht="33" customHeight="1">
      <c r="A21" s="412" t="s">
        <v>17</v>
      </c>
      <c r="B21" s="413"/>
      <c r="C21" s="413"/>
      <c r="D21" s="413"/>
      <c r="E21" s="413"/>
      <c r="F21" s="413"/>
      <c r="G21" s="413"/>
      <c r="H21" s="210"/>
      <c r="I21" s="271">
        <v>15</v>
      </c>
      <c r="J21" s="272" t="s">
        <v>310</v>
      </c>
      <c r="K21" s="278">
        <f>IF(ISERROR(VLOOKUP(J21,'KAYIT LİSTESİ'!$B$4:$G$859,2,0)),"",(VLOOKUP(J21,'KAYIT LİSTESİ'!$B$4:$G$859,2,0)))</f>
      </c>
      <c r="L21" s="279">
        <f>IF(ISERROR(VLOOKUP(J21,'KAYIT LİSTESİ'!$B$4:$G$859,3,0)),"",(VLOOKUP(J21,'KAYIT LİSTESİ'!$B$4:$G$859,3,0)))</f>
      </c>
      <c r="M21" s="289">
        <f>IF(ISERROR(VLOOKUP(J21,'KAYIT LİSTESİ'!$B$4:$G$859,4,0)),"",(VLOOKUP(J21,'KAYIT LİSTESİ'!$B$4:$G$859,4,0)))</f>
      </c>
      <c r="N21" s="289">
        <f>IF(ISERROR(VLOOKUP(J21,'KAYIT LİSTESİ'!$B$4:$G$859,5,0)),"",(VLOOKUP(J21,'KAYIT LİSTESİ'!$B$4:$G$859,5,0)))</f>
      </c>
      <c r="O21" s="281"/>
    </row>
    <row r="22" spans="1:15" ht="33" customHeight="1">
      <c r="A22" s="191" t="s">
        <v>11</v>
      </c>
      <c r="B22" s="191" t="s">
        <v>69</v>
      </c>
      <c r="C22" s="191" t="s">
        <v>68</v>
      </c>
      <c r="D22" s="192" t="s">
        <v>12</v>
      </c>
      <c r="E22" s="193" t="s">
        <v>13</v>
      </c>
      <c r="F22" s="193" t="s">
        <v>376</v>
      </c>
      <c r="G22" s="194" t="s">
        <v>183</v>
      </c>
      <c r="H22" s="210"/>
      <c r="I22" s="408" t="s">
        <v>262</v>
      </c>
      <c r="J22" s="408"/>
      <c r="K22" s="408"/>
      <c r="L22" s="408"/>
      <c r="M22" s="408"/>
      <c r="N22" s="408"/>
      <c r="O22" s="408"/>
    </row>
    <row r="23" spans="1:15" ht="33" customHeight="1">
      <c r="A23" s="271">
        <v>1</v>
      </c>
      <c r="B23" s="272" t="s">
        <v>135</v>
      </c>
      <c r="C23" s="273">
        <f>IF(ISERROR(VLOOKUP(B23,'KAYIT LİSTESİ'!$B$4:$G$859,2,0)),"",(VLOOKUP(B23,'KAYIT LİSTESİ'!$B$4:$G$859,2,0)))</f>
      </c>
      <c r="D23" s="274">
        <f>IF(ISERROR(VLOOKUP(B23,'KAYIT LİSTESİ'!$B$4:$G$859,3,0)),"",(VLOOKUP(B23,'KAYIT LİSTESİ'!$B$4:$G$859,3,0)))</f>
      </c>
      <c r="E23" s="275">
        <f>IF(ISERROR(VLOOKUP(B23,'KAYIT LİSTESİ'!$B$4:$G$859,4,0)),"",(VLOOKUP(B23,'KAYIT LİSTESİ'!$B$4:$G$859,4,0)))</f>
      </c>
      <c r="F23" s="275">
        <f>IF(ISERROR(VLOOKUP(B23,'KAYIT LİSTESİ'!$B$4:$G$859,5,0)),"",(VLOOKUP(B23,'KAYIT LİSTESİ'!$B$4:$G$859,5,0)))</f>
      </c>
      <c r="G23" s="277"/>
      <c r="H23" s="210"/>
      <c r="I23" s="211" t="s">
        <v>5</v>
      </c>
      <c r="J23" s="216"/>
      <c r="K23" s="211" t="s">
        <v>67</v>
      </c>
      <c r="L23" s="211" t="s">
        <v>20</v>
      </c>
      <c r="M23" s="211" t="s">
        <v>6</v>
      </c>
      <c r="N23" s="211" t="s">
        <v>376</v>
      </c>
      <c r="O23" s="211" t="s">
        <v>187</v>
      </c>
    </row>
    <row r="24" spans="1:15" ht="33" customHeight="1">
      <c r="A24" s="271">
        <v>2</v>
      </c>
      <c r="B24" s="272" t="s">
        <v>136</v>
      </c>
      <c r="C24" s="273">
        <f>IF(ISERROR(VLOOKUP(B24,'KAYIT LİSTESİ'!$B$4:$G$859,2,0)),"",(VLOOKUP(B24,'KAYIT LİSTESİ'!$B$4:$G$859,2,0)))</f>
      </c>
      <c r="D24" s="274">
        <f>IF(ISERROR(VLOOKUP(B24,'KAYIT LİSTESİ'!$B$4:$G$859,3,0)),"",(VLOOKUP(B24,'KAYIT LİSTESİ'!$B$4:$G$859,3,0)))</f>
      </c>
      <c r="E24" s="275">
        <f>IF(ISERROR(VLOOKUP(B24,'KAYIT LİSTESİ'!$B$4:$G$859,4,0)),"",(VLOOKUP(B24,'KAYIT LİSTESİ'!$B$4:$G$859,4,0)))</f>
      </c>
      <c r="F24" s="275">
        <f>IF(ISERROR(VLOOKUP(B24,'KAYIT LİSTESİ'!$B$4:$G$859,5,0)),"",(VLOOKUP(B24,'KAYIT LİSTESİ'!$B$4:$G$859,5,0)))</f>
      </c>
      <c r="G24" s="277"/>
      <c r="H24" s="210"/>
      <c r="I24" s="282">
        <v>1</v>
      </c>
      <c r="J24" s="283" t="s">
        <v>197</v>
      </c>
      <c r="K24" s="270">
        <f>IF(ISERROR(VLOOKUP(J24,'KAYIT LİSTESİ'!$B$4:$G$859,2,0)),"",(VLOOKUP(J24,'KAYIT LİSTESİ'!$B$4:$G$859,2,0)))</f>
        <v>928</v>
      </c>
      <c r="L24" s="284">
        <f>IF(ISERROR(VLOOKUP(J24,'KAYIT LİSTESİ'!$B$4:$G$859,3,0)),"",(VLOOKUP(J24,'KAYIT LİSTESİ'!$B$4:$G$859,3,0)))</f>
        <v>34831</v>
      </c>
      <c r="M24" s="285" t="str">
        <f>IF(ISERROR(VLOOKUP(J24,'KAYIT LİSTESİ'!$B$4:$G$859,4,0)),"",(VLOOKUP(J24,'KAYIT LİSTESİ'!$B$4:$G$859,4,0)))</f>
        <v>SAMET YILDIZ </v>
      </c>
      <c r="N24" s="285" t="str">
        <f>IF(ISERROR(VLOOKUP(J24,'KAYIT LİSTESİ'!$B$4:$G$859,5,0)),"",(VLOOKUP(J24,'KAYIT LİSTESİ'!$B$4:$G$859,5,0)))</f>
        <v>NEVŞEHİR </v>
      </c>
      <c r="O24" s="281"/>
    </row>
    <row r="25" spans="1:15" ht="33" customHeight="1">
      <c r="A25" s="271">
        <v>3</v>
      </c>
      <c r="B25" s="272" t="s">
        <v>137</v>
      </c>
      <c r="C25" s="273">
        <f>IF(ISERROR(VLOOKUP(B25,'KAYIT LİSTESİ'!$B$4:$G$859,2,0)),"",(VLOOKUP(B25,'KAYIT LİSTESİ'!$B$4:$G$859,2,0)))</f>
      </c>
      <c r="D25" s="274">
        <f>IF(ISERROR(VLOOKUP(B25,'KAYIT LİSTESİ'!$B$4:$G$859,3,0)),"",(VLOOKUP(B25,'KAYIT LİSTESİ'!$B$4:$G$859,3,0)))</f>
      </c>
      <c r="E25" s="275">
        <f>IF(ISERROR(VLOOKUP(B25,'KAYIT LİSTESİ'!$B$4:$G$859,4,0)),"",(VLOOKUP(B25,'KAYIT LİSTESİ'!$B$4:$G$859,4,0)))</f>
      </c>
      <c r="F25" s="275">
        <f>IF(ISERROR(VLOOKUP(B25,'KAYIT LİSTESİ'!$B$4:$G$859,5,0)),"",(VLOOKUP(B25,'KAYIT LİSTESİ'!$B$4:$G$859,5,0)))</f>
      </c>
      <c r="G25" s="277"/>
      <c r="H25" s="210"/>
      <c r="I25" s="282">
        <v>2</v>
      </c>
      <c r="J25" s="283" t="s">
        <v>198</v>
      </c>
      <c r="K25" s="270">
        <f>IF(ISERROR(VLOOKUP(J25,'KAYIT LİSTESİ'!$B$4:$G$859,2,0)),"",(VLOOKUP(J25,'KAYIT LİSTESİ'!$B$4:$G$859,2,0)))</f>
        <v>861</v>
      </c>
      <c r="L25" s="284">
        <f>IF(ISERROR(VLOOKUP(J25,'KAYIT LİSTESİ'!$B$4:$G$859,3,0)),"",(VLOOKUP(J25,'KAYIT LİSTESİ'!$B$4:$G$859,3,0)))</f>
        <v>35679</v>
      </c>
      <c r="M25" s="285" t="str">
        <f>IF(ISERROR(VLOOKUP(J25,'KAYIT LİSTESİ'!$B$4:$G$859,4,0)),"",(VLOOKUP(J25,'KAYIT LİSTESİ'!$B$4:$G$859,4,0)))</f>
        <v>KAMİL CAN MUYAN</v>
      </c>
      <c r="N25" s="285" t="str">
        <f>IF(ISERROR(VLOOKUP(J25,'KAYIT LİSTESİ'!$B$4:$G$859,5,0)),"",(VLOOKUP(J25,'KAYIT LİSTESİ'!$B$4:$G$859,5,0)))</f>
        <v>ANKARA</v>
      </c>
      <c r="O25" s="281"/>
    </row>
    <row r="26" spans="1:15" ht="33" customHeight="1">
      <c r="A26" s="271">
        <v>4</v>
      </c>
      <c r="B26" s="272" t="s">
        <v>138</v>
      </c>
      <c r="C26" s="273">
        <f>IF(ISERROR(VLOOKUP(B26,'KAYIT LİSTESİ'!$B$4:$G$859,2,0)),"",(VLOOKUP(B26,'KAYIT LİSTESİ'!$B$4:$G$859,2,0)))</f>
      </c>
      <c r="D26" s="274">
        <f>IF(ISERROR(VLOOKUP(B26,'KAYIT LİSTESİ'!$B$4:$G$859,3,0)),"",(VLOOKUP(B26,'KAYIT LİSTESİ'!$B$4:$G$859,3,0)))</f>
      </c>
      <c r="E26" s="275">
        <f>IF(ISERROR(VLOOKUP(B26,'KAYIT LİSTESİ'!$B$4:$G$859,4,0)),"",(VLOOKUP(B26,'KAYIT LİSTESİ'!$B$4:$G$859,4,0)))</f>
      </c>
      <c r="F26" s="275">
        <f>IF(ISERROR(VLOOKUP(B26,'KAYIT LİSTESİ'!$B$4:$G$859,5,0)),"",(VLOOKUP(B26,'KAYIT LİSTESİ'!$B$4:$G$859,5,0)))</f>
      </c>
      <c r="G26" s="277"/>
      <c r="H26" s="210"/>
      <c r="I26" s="282">
        <v>3</v>
      </c>
      <c r="J26" s="283" t="s">
        <v>199</v>
      </c>
      <c r="K26" s="270">
        <f>IF(ISERROR(VLOOKUP(J26,'KAYIT LİSTESİ'!$B$4:$G$859,2,0)),"",(VLOOKUP(J26,'KAYIT LİSTESİ'!$B$4:$G$859,2,0)))</f>
      </c>
      <c r="L26" s="284">
        <f>IF(ISERROR(VLOOKUP(J26,'KAYIT LİSTESİ'!$B$4:$G$859,3,0)),"",(VLOOKUP(J26,'KAYIT LİSTESİ'!$B$4:$G$859,3,0)))</f>
      </c>
      <c r="M26" s="285">
        <f>IF(ISERROR(VLOOKUP(J26,'KAYIT LİSTESİ'!$B$4:$G$859,4,0)),"",(VLOOKUP(J26,'KAYIT LİSTESİ'!$B$4:$G$859,4,0)))</f>
      </c>
      <c r="N26" s="285">
        <f>IF(ISERROR(VLOOKUP(J26,'KAYIT LİSTESİ'!$B$4:$G$859,5,0)),"",(VLOOKUP(J26,'KAYIT LİSTESİ'!$B$4:$G$859,5,0)))</f>
      </c>
      <c r="O26" s="281"/>
    </row>
    <row r="27" spans="1:15" ht="33" customHeight="1">
      <c r="A27" s="271">
        <v>5</v>
      </c>
      <c r="B27" s="272" t="s">
        <v>139</v>
      </c>
      <c r="C27" s="273">
        <f>IF(ISERROR(VLOOKUP(B27,'KAYIT LİSTESİ'!$B$4:$G$859,2,0)),"",(VLOOKUP(B27,'KAYIT LİSTESİ'!$B$4:$G$859,2,0)))</f>
      </c>
      <c r="D27" s="274">
        <f>IF(ISERROR(VLOOKUP(B27,'KAYIT LİSTESİ'!$B$4:$G$859,3,0)),"",(VLOOKUP(B27,'KAYIT LİSTESİ'!$B$4:$G$859,3,0)))</f>
      </c>
      <c r="E27" s="275">
        <f>IF(ISERROR(VLOOKUP(B27,'KAYIT LİSTESİ'!$B$4:$G$859,4,0)),"",(VLOOKUP(B27,'KAYIT LİSTESİ'!$B$4:$G$859,4,0)))</f>
      </c>
      <c r="F27" s="275">
        <f>IF(ISERROR(VLOOKUP(B27,'KAYIT LİSTESİ'!$B$4:$G$859,5,0)),"",(VLOOKUP(B27,'KAYIT LİSTESİ'!$B$4:$G$859,5,0)))</f>
      </c>
      <c r="G27" s="277"/>
      <c r="H27" s="210"/>
      <c r="I27" s="282">
        <v>4</v>
      </c>
      <c r="J27" s="283" t="s">
        <v>200</v>
      </c>
      <c r="K27" s="270">
        <f>IF(ISERROR(VLOOKUP(J27,'KAYIT LİSTESİ'!$B$4:$G$859,2,0)),"",(VLOOKUP(J27,'KAYIT LİSTESİ'!$B$4:$G$859,2,0)))</f>
      </c>
      <c r="L27" s="284">
        <f>IF(ISERROR(VLOOKUP(J27,'KAYIT LİSTESİ'!$B$4:$G$859,3,0)),"",(VLOOKUP(J27,'KAYIT LİSTESİ'!$B$4:$G$859,3,0)))</f>
      </c>
      <c r="M27" s="285">
        <f>IF(ISERROR(VLOOKUP(J27,'KAYIT LİSTESİ'!$B$4:$G$859,4,0)),"",(VLOOKUP(J27,'KAYIT LİSTESİ'!$B$4:$G$859,4,0)))</f>
      </c>
      <c r="N27" s="285">
        <f>IF(ISERROR(VLOOKUP(J27,'KAYIT LİSTESİ'!$B$4:$G$859,5,0)),"",(VLOOKUP(J27,'KAYIT LİSTESİ'!$B$4:$G$859,5,0)))</f>
      </c>
      <c r="O27" s="281"/>
    </row>
    <row r="28" spans="1:15" ht="33" customHeight="1">
      <c r="A28" s="271">
        <v>6</v>
      </c>
      <c r="B28" s="272" t="s">
        <v>140</v>
      </c>
      <c r="C28" s="273">
        <f>IF(ISERROR(VLOOKUP(B28,'KAYIT LİSTESİ'!$B$4:$G$859,2,0)),"",(VLOOKUP(B28,'KAYIT LİSTESİ'!$B$4:$G$859,2,0)))</f>
      </c>
      <c r="D28" s="274">
        <f>IF(ISERROR(VLOOKUP(B28,'KAYIT LİSTESİ'!$B$4:$G$859,3,0)),"",(VLOOKUP(B28,'KAYIT LİSTESİ'!$B$4:$G$859,3,0)))</f>
      </c>
      <c r="E28" s="275">
        <f>IF(ISERROR(VLOOKUP(B28,'KAYIT LİSTESİ'!$B$4:$G$859,4,0)),"",(VLOOKUP(B28,'KAYIT LİSTESİ'!$B$4:$G$859,4,0)))</f>
      </c>
      <c r="F28" s="275">
        <f>IF(ISERROR(VLOOKUP(B28,'KAYIT LİSTESİ'!$B$4:$G$859,5,0)),"",(VLOOKUP(B28,'KAYIT LİSTESİ'!$B$4:$G$859,5,0)))</f>
      </c>
      <c r="G28" s="277"/>
      <c r="H28" s="210"/>
      <c r="I28" s="282">
        <v>5</v>
      </c>
      <c r="J28" s="283" t="s">
        <v>201</v>
      </c>
      <c r="K28" s="270">
        <f>IF(ISERROR(VLOOKUP(J28,'KAYIT LİSTESİ'!$B$4:$G$859,2,0)),"",(VLOOKUP(J28,'KAYIT LİSTESİ'!$B$4:$G$859,2,0)))</f>
      </c>
      <c r="L28" s="284">
        <f>IF(ISERROR(VLOOKUP(J28,'KAYIT LİSTESİ'!$B$4:$G$859,3,0)),"",(VLOOKUP(J28,'KAYIT LİSTESİ'!$B$4:$G$859,3,0)))</f>
      </c>
      <c r="M28" s="285">
        <f>IF(ISERROR(VLOOKUP(J28,'KAYIT LİSTESİ'!$B$4:$G$859,4,0)),"",(VLOOKUP(J28,'KAYIT LİSTESİ'!$B$4:$G$859,4,0)))</f>
      </c>
      <c r="N28" s="285">
        <f>IF(ISERROR(VLOOKUP(J28,'KAYIT LİSTESİ'!$B$4:$G$859,5,0)),"",(VLOOKUP(J28,'KAYIT LİSTESİ'!$B$4:$G$859,5,0)))</f>
      </c>
      <c r="O28" s="281"/>
    </row>
    <row r="29" spans="1:15" ht="33" customHeight="1">
      <c r="A29" s="408" t="s">
        <v>374</v>
      </c>
      <c r="B29" s="408"/>
      <c r="C29" s="408"/>
      <c r="D29" s="408"/>
      <c r="E29" s="408"/>
      <c r="F29" s="408"/>
      <c r="G29" s="408"/>
      <c r="H29" s="210"/>
      <c r="I29" s="282">
        <v>6</v>
      </c>
      <c r="J29" s="283" t="s">
        <v>202</v>
      </c>
      <c r="K29" s="270">
        <f>IF(ISERROR(VLOOKUP(J29,'KAYIT LİSTESİ'!$B$4:$G$859,2,0)),"",(VLOOKUP(J29,'KAYIT LİSTESİ'!$B$4:$G$859,2,0)))</f>
      </c>
      <c r="L29" s="284">
        <f>IF(ISERROR(VLOOKUP(J29,'KAYIT LİSTESİ'!$B$4:$G$859,3,0)),"",(VLOOKUP(J29,'KAYIT LİSTESİ'!$B$4:$G$859,3,0)))</f>
      </c>
      <c r="M29" s="285">
        <f>IF(ISERROR(VLOOKUP(J29,'KAYIT LİSTESİ'!$B$4:$G$859,4,0)),"",(VLOOKUP(J29,'KAYIT LİSTESİ'!$B$4:$G$859,4,0)))</f>
      </c>
      <c r="N29" s="285">
        <f>IF(ISERROR(VLOOKUP(J29,'KAYIT LİSTESİ'!$B$4:$G$859,5,0)),"",(VLOOKUP(J29,'KAYIT LİSTESİ'!$B$4:$G$859,5,0)))</f>
      </c>
      <c r="O29" s="281"/>
    </row>
    <row r="30" spans="1:15" ht="33" customHeight="1">
      <c r="A30" s="412" t="s">
        <v>15</v>
      </c>
      <c r="B30" s="413"/>
      <c r="C30" s="413"/>
      <c r="D30" s="413"/>
      <c r="E30" s="413"/>
      <c r="F30" s="413"/>
      <c r="G30" s="413"/>
      <c r="H30" s="210"/>
      <c r="I30" s="282">
        <v>7</v>
      </c>
      <c r="J30" s="283" t="s">
        <v>203</v>
      </c>
      <c r="K30" s="270">
        <f>IF(ISERROR(VLOOKUP(J30,'KAYIT LİSTESİ'!$B$4:$G$859,2,0)),"",(VLOOKUP(J30,'KAYIT LİSTESİ'!$B$4:$G$859,2,0)))</f>
      </c>
      <c r="L30" s="284">
        <f>IF(ISERROR(VLOOKUP(J30,'KAYIT LİSTESİ'!$B$4:$G$859,3,0)),"",(VLOOKUP(J30,'KAYIT LİSTESİ'!$B$4:$G$859,3,0)))</f>
      </c>
      <c r="M30" s="285">
        <f>IF(ISERROR(VLOOKUP(J30,'KAYIT LİSTESİ'!$B$4:$G$859,4,0)),"",(VLOOKUP(J30,'KAYIT LİSTESİ'!$B$4:$G$859,4,0)))</f>
      </c>
      <c r="N30" s="285">
        <f>IF(ISERROR(VLOOKUP(J30,'KAYIT LİSTESİ'!$B$4:$G$859,5,0)),"",(VLOOKUP(J30,'KAYIT LİSTESİ'!$B$4:$G$859,5,0)))</f>
      </c>
      <c r="O30" s="281"/>
    </row>
    <row r="31" spans="1:15" ht="33" customHeight="1">
      <c r="A31" s="191" t="s">
        <v>11</v>
      </c>
      <c r="B31" s="191" t="s">
        <v>69</v>
      </c>
      <c r="C31" s="191" t="s">
        <v>68</v>
      </c>
      <c r="D31" s="192" t="s">
        <v>12</v>
      </c>
      <c r="E31" s="193" t="s">
        <v>13</v>
      </c>
      <c r="F31" s="193" t="s">
        <v>376</v>
      </c>
      <c r="G31" s="191" t="s">
        <v>183</v>
      </c>
      <c r="H31" s="210"/>
      <c r="I31" s="282">
        <v>8</v>
      </c>
      <c r="J31" s="283" t="s">
        <v>204</v>
      </c>
      <c r="K31" s="270">
        <f>IF(ISERROR(VLOOKUP(J31,'KAYIT LİSTESİ'!$B$4:$G$859,2,0)),"",(VLOOKUP(J31,'KAYIT LİSTESİ'!$B$4:$G$859,2,0)))</f>
      </c>
      <c r="L31" s="284">
        <f>IF(ISERROR(VLOOKUP(J31,'KAYIT LİSTESİ'!$B$4:$G$859,3,0)),"",(VLOOKUP(J31,'KAYIT LİSTESİ'!$B$4:$G$859,3,0)))</f>
      </c>
      <c r="M31" s="285">
        <f>IF(ISERROR(VLOOKUP(J31,'KAYIT LİSTESİ'!$B$4:$G$859,4,0)),"",(VLOOKUP(J31,'KAYIT LİSTESİ'!$B$4:$G$859,4,0)))</f>
      </c>
      <c r="N31" s="285">
        <f>IF(ISERROR(VLOOKUP(J31,'KAYIT LİSTESİ'!$B$4:$G$859,5,0)),"",(VLOOKUP(J31,'KAYIT LİSTESİ'!$B$4:$G$859,5,0)))</f>
      </c>
      <c r="O31" s="281"/>
    </row>
    <row r="32" spans="1:15" ht="33" customHeight="1">
      <c r="A32" s="271">
        <v>1</v>
      </c>
      <c r="B32" s="272" t="s">
        <v>352</v>
      </c>
      <c r="C32" s="273">
        <f>IF(ISERROR(VLOOKUP(B32,'KAYIT LİSTESİ'!$B$4:$G$859,2,0)),"",(VLOOKUP(B32,'KAYIT LİSTESİ'!$B$4:$G$859,2,0)))</f>
      </c>
      <c r="D32" s="274">
        <f>IF(ISERROR(VLOOKUP(B32,'KAYIT LİSTESİ'!$B$4:$G$859,3,0)),"",(VLOOKUP(B32,'KAYIT LİSTESİ'!$B$4:$G$859,3,0)))</f>
      </c>
      <c r="E32" s="275">
        <f>IF(ISERROR(VLOOKUP(B32,'KAYIT LİSTESİ'!$B$4:$G$859,4,0)),"",(VLOOKUP(B32,'KAYIT LİSTESİ'!$B$4:$G$859,4,0)))</f>
      </c>
      <c r="F32" s="275">
        <f>IF(ISERROR(VLOOKUP(B32,'KAYIT LİSTESİ'!$B$4:$G$859,5,0)),"",(VLOOKUP(B32,'KAYIT LİSTESİ'!$B$4:$G$859,5,0)))</f>
      </c>
      <c r="G32" s="276"/>
      <c r="H32" s="210"/>
      <c r="I32" s="282">
        <v>9</v>
      </c>
      <c r="J32" s="283" t="s">
        <v>205</v>
      </c>
      <c r="K32" s="270">
        <f>IF(ISERROR(VLOOKUP(J32,'KAYIT LİSTESİ'!$B$4:$G$859,2,0)),"",(VLOOKUP(J32,'KAYIT LİSTESİ'!$B$4:$G$859,2,0)))</f>
      </c>
      <c r="L32" s="284">
        <f>IF(ISERROR(VLOOKUP(J32,'KAYIT LİSTESİ'!$B$4:$G$859,3,0)),"",(VLOOKUP(J32,'KAYIT LİSTESİ'!$B$4:$G$859,3,0)))</f>
      </c>
      <c r="M32" s="285">
        <f>IF(ISERROR(VLOOKUP(J32,'KAYIT LİSTESİ'!$B$4:$G$859,4,0)),"",(VLOOKUP(J32,'KAYIT LİSTESİ'!$B$4:$G$859,4,0)))</f>
      </c>
      <c r="N32" s="285">
        <f>IF(ISERROR(VLOOKUP(J32,'KAYIT LİSTESİ'!$B$4:$G$859,5,0)),"",(VLOOKUP(J32,'KAYIT LİSTESİ'!$B$4:$G$859,5,0)))</f>
      </c>
      <c r="O32" s="281"/>
    </row>
    <row r="33" spans="1:15" ht="33" customHeight="1">
      <c r="A33" s="271">
        <v>2</v>
      </c>
      <c r="B33" s="272" t="s">
        <v>353</v>
      </c>
      <c r="C33" s="273">
        <f>IF(ISERROR(VLOOKUP(B33,'KAYIT LİSTESİ'!$B$4:$G$859,2,0)),"",(VLOOKUP(B33,'KAYIT LİSTESİ'!$B$4:$G$859,2,0)))</f>
      </c>
      <c r="D33" s="274">
        <f>IF(ISERROR(VLOOKUP(B33,'KAYIT LİSTESİ'!$B$4:$G$859,3,0)),"",(VLOOKUP(B33,'KAYIT LİSTESİ'!$B$4:$G$859,3,0)))</f>
      </c>
      <c r="E33" s="275">
        <f>IF(ISERROR(VLOOKUP(B33,'KAYIT LİSTESİ'!$B$4:$G$859,4,0)),"",(VLOOKUP(B33,'KAYIT LİSTESİ'!$B$4:$G$859,4,0)))</f>
      </c>
      <c r="F33" s="275">
        <f>IF(ISERROR(VLOOKUP(B33,'KAYIT LİSTESİ'!$B$4:$G$859,5,0)),"",(VLOOKUP(B33,'KAYIT LİSTESİ'!$B$4:$G$859,5,0)))</f>
      </c>
      <c r="G33" s="276"/>
      <c r="H33" s="210"/>
      <c r="I33" s="282">
        <v>10</v>
      </c>
      <c r="J33" s="283" t="s">
        <v>206</v>
      </c>
      <c r="K33" s="270">
        <f>IF(ISERROR(VLOOKUP(J33,'KAYIT LİSTESİ'!$B$4:$G$859,2,0)),"",(VLOOKUP(J33,'KAYIT LİSTESİ'!$B$4:$G$859,2,0)))</f>
      </c>
      <c r="L33" s="284">
        <f>IF(ISERROR(VLOOKUP(J33,'KAYIT LİSTESİ'!$B$4:$G$859,3,0)),"",(VLOOKUP(J33,'KAYIT LİSTESİ'!$B$4:$G$859,3,0)))</f>
      </c>
      <c r="M33" s="285">
        <f>IF(ISERROR(VLOOKUP(J33,'KAYIT LİSTESİ'!$B$4:$G$859,4,0)),"",(VLOOKUP(J33,'KAYIT LİSTESİ'!$B$4:$G$859,4,0)))</f>
      </c>
      <c r="N33" s="285">
        <f>IF(ISERROR(VLOOKUP(J33,'KAYIT LİSTESİ'!$B$4:$G$859,5,0)),"",(VLOOKUP(J33,'KAYIT LİSTESİ'!$B$4:$G$859,5,0)))</f>
      </c>
      <c r="O33" s="281"/>
    </row>
    <row r="34" spans="1:15" ht="33" customHeight="1">
      <c r="A34" s="271">
        <v>3</v>
      </c>
      <c r="B34" s="272" t="s">
        <v>354</v>
      </c>
      <c r="C34" s="273">
        <f>IF(ISERROR(VLOOKUP(B34,'KAYIT LİSTESİ'!$B$4:$G$859,2,0)),"",(VLOOKUP(B34,'KAYIT LİSTESİ'!$B$4:$G$859,2,0)))</f>
        <v>933</v>
      </c>
      <c r="D34" s="274">
        <f>IF(ISERROR(VLOOKUP(B34,'KAYIT LİSTESİ'!$B$4:$G$859,3,0)),"",(VLOOKUP(B34,'KAYIT LİSTESİ'!$B$4:$G$859,3,0)))</f>
        <v>35009</v>
      </c>
      <c r="E34" s="275" t="str">
        <f>IF(ISERROR(VLOOKUP(B34,'KAYIT LİSTESİ'!$B$4:$G$859,4,0)),"",(VLOOKUP(B34,'KAYIT LİSTESİ'!$B$4:$G$859,4,0)))</f>
        <v>UĞUR MUT</v>
      </c>
      <c r="F34" s="275" t="str">
        <f>IF(ISERROR(VLOOKUP(B34,'KAYIT LİSTESİ'!$B$4:$G$859,5,0)),"",(VLOOKUP(B34,'KAYIT LİSTESİ'!$B$4:$G$859,5,0)))</f>
        <v>SAKARYA </v>
      </c>
      <c r="G34" s="276"/>
      <c r="H34" s="210"/>
      <c r="I34" s="282">
        <v>11</v>
      </c>
      <c r="J34" s="283" t="s">
        <v>207</v>
      </c>
      <c r="K34" s="270">
        <f>IF(ISERROR(VLOOKUP(J34,'KAYIT LİSTESİ'!$B$4:$G$859,2,0)),"",(VLOOKUP(J34,'KAYIT LİSTESİ'!$B$4:$G$859,2,0)))</f>
      </c>
      <c r="L34" s="284">
        <f>IF(ISERROR(VLOOKUP(J34,'KAYIT LİSTESİ'!$B$4:$G$859,3,0)),"",(VLOOKUP(J34,'KAYIT LİSTESİ'!$B$4:$G$859,3,0)))</f>
      </c>
      <c r="M34" s="285">
        <f>IF(ISERROR(VLOOKUP(J34,'KAYIT LİSTESİ'!$B$4:$G$859,4,0)),"",(VLOOKUP(J34,'KAYIT LİSTESİ'!$B$4:$G$859,4,0)))</f>
      </c>
      <c r="N34" s="285">
        <f>IF(ISERROR(VLOOKUP(J34,'KAYIT LİSTESİ'!$B$4:$G$859,5,0)),"",(VLOOKUP(J34,'KAYIT LİSTESİ'!$B$4:$G$859,5,0)))</f>
      </c>
      <c r="O34" s="281"/>
    </row>
    <row r="35" spans="1:15" ht="33" customHeight="1">
      <c r="A35" s="271">
        <v>4</v>
      </c>
      <c r="B35" s="272" t="s">
        <v>355</v>
      </c>
      <c r="C35" s="273">
        <f>IF(ISERROR(VLOOKUP(B35,'KAYIT LİSTESİ'!$B$4:$G$859,2,0)),"",(VLOOKUP(B35,'KAYIT LİSTESİ'!$B$4:$G$859,2,0)))</f>
        <v>923</v>
      </c>
      <c r="D35" s="274">
        <f>IF(ISERROR(VLOOKUP(B35,'KAYIT LİSTESİ'!$B$4:$G$859,3,0)),"",(VLOOKUP(B35,'KAYIT LİSTESİ'!$B$4:$G$859,3,0)))</f>
        <v>35967</v>
      </c>
      <c r="E35" s="275" t="str">
        <f>IF(ISERROR(VLOOKUP(B35,'KAYIT LİSTESİ'!$B$4:$G$859,4,0)),"",(VLOOKUP(B35,'KAYIT LİSTESİ'!$B$4:$G$859,4,0)))</f>
        <v>ATAKAN YAHYAOĞLU</v>
      </c>
      <c r="F35" s="275" t="str">
        <f>IF(ISERROR(VLOOKUP(B35,'KAYIT LİSTESİ'!$B$4:$G$859,5,0)),"",(VLOOKUP(B35,'KAYIT LİSTESİ'!$B$4:$G$859,5,0)))</f>
        <v>KASTAMONU</v>
      </c>
      <c r="G35" s="276"/>
      <c r="H35" s="210"/>
      <c r="I35" s="282">
        <v>12</v>
      </c>
      <c r="J35" s="283" t="s">
        <v>208</v>
      </c>
      <c r="K35" s="270">
        <f>IF(ISERROR(VLOOKUP(J35,'KAYIT LİSTESİ'!$B$4:$G$859,2,0)),"",(VLOOKUP(J35,'KAYIT LİSTESİ'!$B$4:$G$859,2,0)))</f>
      </c>
      <c r="L35" s="284">
        <f>IF(ISERROR(VLOOKUP(J35,'KAYIT LİSTESİ'!$B$4:$G$859,3,0)),"",(VLOOKUP(J35,'KAYIT LİSTESİ'!$B$4:$G$859,3,0)))</f>
      </c>
      <c r="M35" s="285">
        <f>IF(ISERROR(VLOOKUP(J35,'KAYIT LİSTESİ'!$B$4:$G$859,4,0)),"",(VLOOKUP(J35,'KAYIT LİSTESİ'!$B$4:$G$859,4,0)))</f>
      </c>
      <c r="N35" s="285">
        <f>IF(ISERROR(VLOOKUP(J35,'KAYIT LİSTESİ'!$B$4:$G$859,5,0)),"",(VLOOKUP(J35,'KAYIT LİSTESİ'!$B$4:$G$859,5,0)))</f>
      </c>
      <c r="O35" s="281"/>
    </row>
    <row r="36" spans="1:15" ht="33" customHeight="1">
      <c r="A36" s="271">
        <v>5</v>
      </c>
      <c r="B36" s="272" t="s">
        <v>356</v>
      </c>
      <c r="C36" s="273">
        <f>IF(ISERROR(VLOOKUP(B36,'KAYIT LİSTESİ'!$B$4:$G$859,2,0)),"",(VLOOKUP(B36,'KAYIT LİSTESİ'!$B$4:$G$859,2,0)))</f>
      </c>
      <c r="D36" s="274">
        <f>IF(ISERROR(VLOOKUP(B36,'KAYIT LİSTESİ'!$B$4:$G$859,3,0)),"",(VLOOKUP(B36,'KAYIT LİSTESİ'!$B$4:$G$859,3,0)))</f>
      </c>
      <c r="E36" s="275">
        <f>IF(ISERROR(VLOOKUP(B36,'KAYIT LİSTESİ'!$B$4:$G$859,4,0)),"",(VLOOKUP(B36,'KAYIT LİSTESİ'!$B$4:$G$859,4,0)))</f>
      </c>
      <c r="F36" s="275">
        <f>IF(ISERROR(VLOOKUP(B36,'KAYIT LİSTESİ'!$B$4:$G$859,5,0)),"",(VLOOKUP(B36,'KAYIT LİSTESİ'!$B$4:$G$859,5,0)))</f>
      </c>
      <c r="G36" s="276"/>
      <c r="H36" s="210"/>
      <c r="I36" s="282">
        <v>13</v>
      </c>
      <c r="J36" s="283" t="s">
        <v>209</v>
      </c>
      <c r="K36" s="270">
        <f>IF(ISERROR(VLOOKUP(J36,'KAYIT LİSTESİ'!$B$4:$G$859,2,0)),"",(VLOOKUP(J36,'KAYIT LİSTESİ'!$B$4:$G$859,2,0)))</f>
      </c>
      <c r="L36" s="284">
        <f>IF(ISERROR(VLOOKUP(J36,'KAYIT LİSTESİ'!$B$4:$G$859,3,0)),"",(VLOOKUP(J36,'KAYIT LİSTESİ'!$B$4:$G$859,3,0)))</f>
      </c>
      <c r="M36" s="285">
        <f>IF(ISERROR(VLOOKUP(J36,'KAYIT LİSTESİ'!$B$4:$G$859,4,0)),"",(VLOOKUP(J36,'KAYIT LİSTESİ'!$B$4:$G$859,4,0)))</f>
      </c>
      <c r="N36" s="285">
        <f>IF(ISERROR(VLOOKUP(J36,'KAYIT LİSTESİ'!$B$4:$G$859,5,0)),"",(VLOOKUP(J36,'KAYIT LİSTESİ'!$B$4:$G$859,5,0)))</f>
      </c>
      <c r="O36" s="281"/>
    </row>
    <row r="37" spans="1:15" ht="33" customHeight="1">
      <c r="A37" s="271">
        <v>6</v>
      </c>
      <c r="B37" s="272" t="s">
        <v>357</v>
      </c>
      <c r="C37" s="273">
        <f>IF(ISERROR(VLOOKUP(B37,'KAYIT LİSTESİ'!$B$4:$G$859,2,0)),"",(VLOOKUP(B37,'KAYIT LİSTESİ'!$B$4:$G$859,2,0)))</f>
      </c>
      <c r="D37" s="274">
        <f>IF(ISERROR(VLOOKUP(B37,'KAYIT LİSTESİ'!$B$4:$G$859,3,0)),"",(VLOOKUP(B37,'KAYIT LİSTESİ'!$B$4:$G$859,3,0)))</f>
      </c>
      <c r="E37" s="275">
        <f>IF(ISERROR(VLOOKUP(B37,'KAYIT LİSTESİ'!$B$4:$G$859,4,0)),"",(VLOOKUP(B37,'KAYIT LİSTESİ'!$B$4:$G$859,4,0)))</f>
      </c>
      <c r="F37" s="275">
        <f>IF(ISERROR(VLOOKUP(B37,'KAYIT LİSTESİ'!$B$4:$G$859,5,0)),"",(VLOOKUP(B37,'KAYIT LİSTESİ'!$B$4:$G$859,5,0)))</f>
      </c>
      <c r="G37" s="276"/>
      <c r="H37" s="210"/>
      <c r="I37" s="282">
        <v>14</v>
      </c>
      <c r="J37" s="283" t="s">
        <v>210</v>
      </c>
      <c r="K37" s="270">
        <f>IF(ISERROR(VLOOKUP(J37,'KAYIT LİSTESİ'!$B$4:$G$859,2,0)),"",(VLOOKUP(J37,'KAYIT LİSTESİ'!$B$4:$G$859,2,0)))</f>
      </c>
      <c r="L37" s="284">
        <f>IF(ISERROR(VLOOKUP(J37,'KAYIT LİSTESİ'!$B$4:$G$859,3,0)),"",(VLOOKUP(J37,'KAYIT LİSTESİ'!$B$4:$G$859,3,0)))</f>
      </c>
      <c r="M37" s="285">
        <f>IF(ISERROR(VLOOKUP(J37,'KAYIT LİSTESİ'!$B$4:$G$859,4,0)),"",(VLOOKUP(J37,'KAYIT LİSTESİ'!$B$4:$G$859,4,0)))</f>
      </c>
      <c r="N37" s="285">
        <f>IF(ISERROR(VLOOKUP(J37,'KAYIT LİSTESİ'!$B$4:$G$859,5,0)),"",(VLOOKUP(J37,'KAYIT LİSTESİ'!$B$4:$G$859,5,0)))</f>
      </c>
      <c r="O37" s="281"/>
    </row>
    <row r="38" spans="1:15" ht="33" customHeight="1">
      <c r="A38" s="412" t="s">
        <v>16</v>
      </c>
      <c r="B38" s="413"/>
      <c r="C38" s="413"/>
      <c r="D38" s="413"/>
      <c r="E38" s="413"/>
      <c r="F38" s="413"/>
      <c r="G38" s="413"/>
      <c r="H38" s="210"/>
      <c r="I38" s="282">
        <v>15</v>
      </c>
      <c r="J38" s="283" t="s">
        <v>211</v>
      </c>
      <c r="K38" s="270">
        <f>IF(ISERROR(VLOOKUP(J38,'KAYIT LİSTESİ'!$B$4:$G$859,2,0)),"",(VLOOKUP(J38,'KAYIT LİSTESİ'!$B$4:$G$859,2,0)))</f>
      </c>
      <c r="L38" s="284">
        <f>IF(ISERROR(VLOOKUP(J38,'KAYIT LİSTESİ'!$B$4:$G$859,3,0)),"",(VLOOKUP(J38,'KAYIT LİSTESİ'!$B$4:$G$859,3,0)))</f>
      </c>
      <c r="M38" s="285">
        <f>IF(ISERROR(VLOOKUP(J38,'KAYIT LİSTESİ'!$B$4:$G$859,4,0)),"",(VLOOKUP(J38,'KAYIT LİSTESİ'!$B$4:$G$859,4,0)))</f>
      </c>
      <c r="N38" s="285">
        <f>IF(ISERROR(VLOOKUP(J38,'KAYIT LİSTESİ'!$B$4:$G$859,5,0)),"",(VLOOKUP(J38,'KAYIT LİSTESİ'!$B$4:$G$859,5,0)))</f>
      </c>
      <c r="O38" s="281"/>
    </row>
    <row r="39" spans="1:15" ht="33" customHeight="1">
      <c r="A39" s="191" t="s">
        <v>11</v>
      </c>
      <c r="B39" s="191" t="s">
        <v>69</v>
      </c>
      <c r="C39" s="191" t="s">
        <v>68</v>
      </c>
      <c r="D39" s="192" t="s">
        <v>12</v>
      </c>
      <c r="E39" s="193" t="s">
        <v>13</v>
      </c>
      <c r="F39" s="193" t="s">
        <v>376</v>
      </c>
      <c r="G39" s="191" t="s">
        <v>183</v>
      </c>
      <c r="H39" s="210"/>
      <c r="I39" s="408" t="s">
        <v>263</v>
      </c>
      <c r="J39" s="408"/>
      <c r="K39" s="408"/>
      <c r="L39" s="408"/>
      <c r="M39" s="408"/>
      <c r="N39" s="408"/>
      <c r="O39" s="408"/>
    </row>
    <row r="40" spans="1:15" ht="33" customHeight="1">
      <c r="A40" s="271">
        <v>1</v>
      </c>
      <c r="B40" s="272" t="s">
        <v>358</v>
      </c>
      <c r="C40" s="273">
        <f>IF(ISERROR(VLOOKUP(B40,'KAYIT LİSTESİ'!$B$4:$G$859,2,0)),"",(VLOOKUP(B40,'KAYIT LİSTESİ'!$B$4:$G$859,2,0)))</f>
      </c>
      <c r="D40" s="274">
        <f>IF(ISERROR(VLOOKUP(B40,'KAYIT LİSTESİ'!$B$4:$G$859,3,0)),"",(VLOOKUP(B40,'KAYIT LİSTESİ'!$B$4:$G$859,3,0)))</f>
      </c>
      <c r="E40" s="275">
        <f>IF(ISERROR(VLOOKUP(B40,'KAYIT LİSTESİ'!$B$4:$G$859,4,0)),"",(VLOOKUP(B40,'KAYIT LİSTESİ'!$B$4:$G$859,4,0)))</f>
      </c>
      <c r="F40" s="275">
        <f>IF(ISERROR(VLOOKUP(B40,'KAYIT LİSTESİ'!$B$4:$G$859,5,0)),"",(VLOOKUP(B40,'KAYIT LİSTESİ'!$B$4:$G$859,5,0)))</f>
      </c>
      <c r="G40" s="276"/>
      <c r="H40" s="210"/>
      <c r="I40" s="211" t="s">
        <v>5</v>
      </c>
      <c r="J40" s="216"/>
      <c r="K40" s="211" t="s">
        <v>67</v>
      </c>
      <c r="L40" s="211" t="s">
        <v>20</v>
      </c>
      <c r="M40" s="211" t="s">
        <v>6</v>
      </c>
      <c r="N40" s="211" t="s">
        <v>376</v>
      </c>
      <c r="O40" s="211" t="s">
        <v>187</v>
      </c>
    </row>
    <row r="41" spans="1:15" ht="33" customHeight="1">
      <c r="A41" s="271">
        <v>2</v>
      </c>
      <c r="B41" s="272" t="s">
        <v>359</v>
      </c>
      <c r="C41" s="273">
        <f>IF(ISERROR(VLOOKUP(B41,'KAYIT LİSTESİ'!$B$4:$G$859,2,0)),"",(VLOOKUP(B41,'KAYIT LİSTESİ'!$B$4:$G$859,2,0)))</f>
      </c>
      <c r="D41" s="274">
        <f>IF(ISERROR(VLOOKUP(B41,'KAYIT LİSTESİ'!$B$4:$G$859,3,0)),"",(VLOOKUP(B41,'KAYIT LİSTESİ'!$B$4:$G$859,3,0)))</f>
      </c>
      <c r="E41" s="275">
        <f>IF(ISERROR(VLOOKUP(B41,'KAYIT LİSTESİ'!$B$4:$G$859,4,0)),"",(VLOOKUP(B41,'KAYIT LİSTESİ'!$B$4:$G$859,4,0)))</f>
      </c>
      <c r="F41" s="275">
        <f>IF(ISERROR(VLOOKUP(B41,'KAYIT LİSTESİ'!$B$4:$G$859,5,0)),"",(VLOOKUP(B41,'KAYIT LİSTESİ'!$B$4:$G$859,5,0)))</f>
      </c>
      <c r="G41" s="276"/>
      <c r="H41" s="210"/>
      <c r="I41" s="282">
        <v>1</v>
      </c>
      <c r="J41" s="283" t="s">
        <v>217</v>
      </c>
      <c r="K41" s="270">
        <f>IF(ISERROR(VLOOKUP(J41,'KAYIT LİSTESİ'!$B$4:$G$859,2,0)),"",(VLOOKUP(J41,'KAYIT LİSTESİ'!$B$4:$G$859,2,0)))</f>
        <v>942</v>
      </c>
      <c r="L41" s="284">
        <f>IF(ISERROR(VLOOKUP(J41,'KAYIT LİSTESİ'!$B$4:$G$859,3,0)),"",(VLOOKUP(J41,'KAYIT LİSTESİ'!$B$4:$G$859,3,0)))</f>
        <v>35396</v>
      </c>
      <c r="M41" s="285" t="str">
        <f>IF(ISERROR(VLOOKUP(J41,'KAYIT LİSTESİ'!$B$4:$G$859,4,0)),"",(VLOOKUP(J41,'KAYIT LİSTESİ'!$B$4:$G$859,4,0)))</f>
        <v>AHMET TALHA KILIÇ</v>
      </c>
      <c r="N41" s="285" t="str">
        <f>IF(ISERROR(VLOOKUP(J41,'KAYIT LİSTESİ'!$B$4:$G$859,5,0)),"",(VLOOKUP(J41,'KAYIT LİSTESİ'!$B$4:$G$859,5,0)))</f>
        <v>ZONGULDAK</v>
      </c>
      <c r="O41" s="281"/>
    </row>
    <row r="42" spans="1:15" ht="33" customHeight="1">
      <c r="A42" s="271">
        <v>3</v>
      </c>
      <c r="B42" s="272" t="s">
        <v>360</v>
      </c>
      <c r="C42" s="273">
        <f>IF(ISERROR(VLOOKUP(B42,'KAYIT LİSTESİ'!$B$4:$G$859,2,0)),"",(VLOOKUP(B42,'KAYIT LİSTESİ'!$B$4:$G$859,2,0)))</f>
      </c>
      <c r="D42" s="274">
        <f>IF(ISERROR(VLOOKUP(B42,'KAYIT LİSTESİ'!$B$4:$G$859,3,0)),"",(VLOOKUP(B42,'KAYIT LİSTESİ'!$B$4:$G$859,3,0)))</f>
      </c>
      <c r="E42" s="275">
        <f>IF(ISERROR(VLOOKUP(B42,'KAYIT LİSTESİ'!$B$4:$G$859,4,0)),"",(VLOOKUP(B42,'KAYIT LİSTESİ'!$B$4:$G$859,4,0)))</f>
      </c>
      <c r="F42" s="275">
        <f>IF(ISERROR(VLOOKUP(B42,'KAYIT LİSTESİ'!$B$4:$G$859,5,0)),"",(VLOOKUP(B42,'KAYIT LİSTESİ'!$B$4:$G$859,5,0)))</f>
      </c>
      <c r="G42" s="276"/>
      <c r="H42" s="210"/>
      <c r="I42" s="282">
        <v>2</v>
      </c>
      <c r="J42" s="283" t="s">
        <v>218</v>
      </c>
      <c r="K42" s="270">
        <f>IF(ISERROR(VLOOKUP(J42,'KAYIT LİSTESİ'!$B$4:$G$859,2,0)),"",(VLOOKUP(J42,'KAYIT LİSTESİ'!$B$4:$G$859,2,0)))</f>
      </c>
      <c r="L42" s="284">
        <f>IF(ISERROR(VLOOKUP(J42,'KAYIT LİSTESİ'!$B$4:$G$859,3,0)),"",(VLOOKUP(J42,'KAYIT LİSTESİ'!$B$4:$G$859,3,0)))</f>
      </c>
      <c r="M42" s="285">
        <f>IF(ISERROR(VLOOKUP(J42,'KAYIT LİSTESİ'!$B$4:$G$859,4,0)),"",(VLOOKUP(J42,'KAYIT LİSTESİ'!$B$4:$G$859,4,0)))</f>
      </c>
      <c r="N42" s="285">
        <f>IF(ISERROR(VLOOKUP(J42,'KAYIT LİSTESİ'!$B$4:$G$859,5,0)),"",(VLOOKUP(J42,'KAYIT LİSTESİ'!$B$4:$G$859,5,0)))</f>
      </c>
      <c r="O42" s="281"/>
    </row>
    <row r="43" spans="1:15" ht="33" customHeight="1">
      <c r="A43" s="271">
        <v>4</v>
      </c>
      <c r="B43" s="272" t="s">
        <v>361</v>
      </c>
      <c r="C43" s="273">
        <f>IF(ISERROR(VLOOKUP(B43,'KAYIT LİSTESİ'!$B$4:$G$859,2,0)),"",(VLOOKUP(B43,'KAYIT LİSTESİ'!$B$4:$G$859,2,0)))</f>
      </c>
      <c r="D43" s="274">
        <f>IF(ISERROR(VLOOKUP(B43,'KAYIT LİSTESİ'!$B$4:$G$859,3,0)),"",(VLOOKUP(B43,'KAYIT LİSTESİ'!$B$4:$G$859,3,0)))</f>
      </c>
      <c r="E43" s="275">
        <f>IF(ISERROR(VLOOKUP(B43,'KAYIT LİSTESİ'!$B$4:$G$859,4,0)),"",(VLOOKUP(B43,'KAYIT LİSTESİ'!$B$4:$G$859,4,0)))</f>
      </c>
      <c r="F43" s="275">
        <f>IF(ISERROR(VLOOKUP(B43,'KAYIT LİSTESİ'!$B$4:$G$859,5,0)),"",(VLOOKUP(B43,'KAYIT LİSTESİ'!$B$4:$G$859,5,0)))</f>
      </c>
      <c r="G43" s="276"/>
      <c r="H43" s="210"/>
      <c r="I43" s="282">
        <v>3</v>
      </c>
      <c r="J43" s="283" t="s">
        <v>219</v>
      </c>
      <c r="K43" s="270">
        <f>IF(ISERROR(VLOOKUP(J43,'KAYIT LİSTESİ'!$B$4:$G$859,2,0)),"",(VLOOKUP(J43,'KAYIT LİSTESİ'!$B$4:$G$859,2,0)))</f>
      </c>
      <c r="L43" s="284">
        <f>IF(ISERROR(VLOOKUP(J43,'KAYIT LİSTESİ'!$B$4:$G$859,3,0)),"",(VLOOKUP(J43,'KAYIT LİSTESİ'!$B$4:$G$859,3,0)))</f>
      </c>
      <c r="M43" s="285">
        <f>IF(ISERROR(VLOOKUP(J43,'KAYIT LİSTESİ'!$B$4:$G$859,4,0)),"",(VLOOKUP(J43,'KAYIT LİSTESİ'!$B$4:$G$859,4,0)))</f>
      </c>
      <c r="N43" s="285">
        <f>IF(ISERROR(VLOOKUP(J43,'KAYIT LİSTESİ'!$B$4:$G$859,5,0)),"",(VLOOKUP(J43,'KAYIT LİSTESİ'!$B$4:$G$859,5,0)))</f>
      </c>
      <c r="O43" s="281"/>
    </row>
    <row r="44" spans="1:15" ht="33" customHeight="1">
      <c r="A44" s="271">
        <v>5</v>
      </c>
      <c r="B44" s="272" t="s">
        <v>362</v>
      </c>
      <c r="C44" s="273">
        <f>IF(ISERROR(VLOOKUP(B44,'KAYIT LİSTESİ'!$B$4:$G$859,2,0)),"",(VLOOKUP(B44,'KAYIT LİSTESİ'!$B$4:$G$859,2,0)))</f>
      </c>
      <c r="D44" s="274">
        <f>IF(ISERROR(VLOOKUP(B44,'KAYIT LİSTESİ'!$B$4:$G$859,3,0)),"",(VLOOKUP(B44,'KAYIT LİSTESİ'!$B$4:$G$859,3,0)))</f>
      </c>
      <c r="E44" s="275">
        <f>IF(ISERROR(VLOOKUP(B44,'KAYIT LİSTESİ'!$B$4:$G$859,4,0)),"",(VLOOKUP(B44,'KAYIT LİSTESİ'!$B$4:$G$859,4,0)))</f>
      </c>
      <c r="F44" s="275">
        <f>IF(ISERROR(VLOOKUP(B44,'KAYIT LİSTESİ'!$B$4:$G$859,5,0)),"",(VLOOKUP(B44,'KAYIT LİSTESİ'!$B$4:$G$859,5,0)))</f>
      </c>
      <c r="G44" s="276"/>
      <c r="H44" s="210"/>
      <c r="I44" s="282">
        <v>4</v>
      </c>
      <c r="J44" s="283" t="s">
        <v>220</v>
      </c>
      <c r="K44" s="270">
        <f>IF(ISERROR(VLOOKUP(J44,'KAYIT LİSTESİ'!$B$4:$G$859,2,0)),"",(VLOOKUP(J44,'KAYIT LİSTESİ'!$B$4:$G$859,2,0)))</f>
      </c>
      <c r="L44" s="284">
        <f>IF(ISERROR(VLOOKUP(J44,'KAYIT LİSTESİ'!$B$4:$G$859,3,0)),"",(VLOOKUP(J44,'KAYIT LİSTESİ'!$B$4:$G$859,3,0)))</f>
      </c>
      <c r="M44" s="285">
        <f>IF(ISERROR(VLOOKUP(J44,'KAYIT LİSTESİ'!$B$4:$G$859,4,0)),"",(VLOOKUP(J44,'KAYIT LİSTESİ'!$B$4:$G$859,4,0)))</f>
      </c>
      <c r="N44" s="285">
        <f>IF(ISERROR(VLOOKUP(J44,'KAYIT LİSTESİ'!$B$4:$G$859,5,0)),"",(VLOOKUP(J44,'KAYIT LİSTESİ'!$B$4:$G$859,5,0)))</f>
      </c>
      <c r="O44" s="281"/>
    </row>
    <row r="45" spans="1:15" ht="33" customHeight="1">
      <c r="A45" s="271">
        <v>6</v>
      </c>
      <c r="B45" s="272" t="s">
        <v>363</v>
      </c>
      <c r="C45" s="273">
        <f>IF(ISERROR(VLOOKUP(B45,'KAYIT LİSTESİ'!$B$4:$G$859,2,0)),"",(VLOOKUP(B45,'KAYIT LİSTESİ'!$B$4:$G$859,2,0)))</f>
      </c>
      <c r="D45" s="274">
        <f>IF(ISERROR(VLOOKUP(B45,'KAYIT LİSTESİ'!$B$4:$G$859,3,0)),"",(VLOOKUP(B45,'KAYIT LİSTESİ'!$B$4:$G$859,3,0)))</f>
      </c>
      <c r="E45" s="275">
        <f>IF(ISERROR(VLOOKUP(B45,'KAYIT LİSTESİ'!$B$4:$G$859,4,0)),"",(VLOOKUP(B45,'KAYIT LİSTESİ'!$B$4:$G$859,4,0)))</f>
      </c>
      <c r="F45" s="275">
        <f>IF(ISERROR(VLOOKUP(B45,'KAYIT LİSTESİ'!$B$4:$G$859,5,0)),"",(VLOOKUP(B45,'KAYIT LİSTESİ'!$B$4:$G$859,5,0)))</f>
      </c>
      <c r="G45" s="276"/>
      <c r="H45" s="210"/>
      <c r="I45" s="282">
        <v>5</v>
      </c>
      <c r="J45" s="283" t="s">
        <v>221</v>
      </c>
      <c r="K45" s="270">
        <f>IF(ISERROR(VLOOKUP(J45,'KAYIT LİSTESİ'!$B$4:$G$859,2,0)),"",(VLOOKUP(J45,'KAYIT LİSTESİ'!$B$4:$G$859,2,0)))</f>
      </c>
      <c r="L45" s="284">
        <f>IF(ISERROR(VLOOKUP(J45,'KAYIT LİSTESİ'!$B$4:$G$859,3,0)),"",(VLOOKUP(J45,'KAYIT LİSTESİ'!$B$4:$G$859,3,0)))</f>
      </c>
      <c r="M45" s="285">
        <f>IF(ISERROR(VLOOKUP(J45,'KAYIT LİSTESİ'!$B$4:$G$859,4,0)),"",(VLOOKUP(J45,'KAYIT LİSTESİ'!$B$4:$G$859,4,0)))</f>
      </c>
      <c r="N45" s="285">
        <f>IF(ISERROR(VLOOKUP(J45,'KAYIT LİSTESİ'!$B$4:$G$859,5,0)),"",(VLOOKUP(J45,'KAYIT LİSTESİ'!$B$4:$G$859,5,0)))</f>
      </c>
      <c r="O45" s="281"/>
    </row>
    <row r="46" spans="1:15" ht="33" customHeight="1">
      <c r="A46" s="412" t="s">
        <v>17</v>
      </c>
      <c r="B46" s="413"/>
      <c r="C46" s="413"/>
      <c r="D46" s="413"/>
      <c r="E46" s="413"/>
      <c r="F46" s="413"/>
      <c r="G46" s="413"/>
      <c r="H46" s="210"/>
      <c r="I46" s="282">
        <v>6</v>
      </c>
      <c r="J46" s="283" t="s">
        <v>222</v>
      </c>
      <c r="K46" s="270">
        <f>IF(ISERROR(VLOOKUP(J46,'KAYIT LİSTESİ'!$B$4:$G$859,2,0)),"",(VLOOKUP(J46,'KAYIT LİSTESİ'!$B$4:$G$859,2,0)))</f>
      </c>
      <c r="L46" s="284">
        <f>IF(ISERROR(VLOOKUP(J46,'KAYIT LİSTESİ'!$B$4:$G$859,3,0)),"",(VLOOKUP(J46,'KAYIT LİSTESİ'!$B$4:$G$859,3,0)))</f>
      </c>
      <c r="M46" s="285">
        <f>IF(ISERROR(VLOOKUP(J46,'KAYIT LİSTESİ'!$B$4:$G$859,4,0)),"",(VLOOKUP(J46,'KAYIT LİSTESİ'!$B$4:$G$859,4,0)))</f>
      </c>
      <c r="N46" s="285">
        <f>IF(ISERROR(VLOOKUP(J46,'KAYIT LİSTESİ'!$B$4:$G$859,5,0)),"",(VLOOKUP(J46,'KAYIT LİSTESİ'!$B$4:$G$859,5,0)))</f>
      </c>
      <c r="O46" s="281"/>
    </row>
    <row r="47" spans="1:15" ht="33" customHeight="1">
      <c r="A47" s="191" t="s">
        <v>11</v>
      </c>
      <c r="B47" s="191" t="s">
        <v>69</v>
      </c>
      <c r="C47" s="191" t="s">
        <v>68</v>
      </c>
      <c r="D47" s="192" t="s">
        <v>12</v>
      </c>
      <c r="E47" s="193" t="s">
        <v>13</v>
      </c>
      <c r="F47" s="193" t="s">
        <v>376</v>
      </c>
      <c r="G47" s="191" t="s">
        <v>183</v>
      </c>
      <c r="H47" s="210"/>
      <c r="I47" s="282">
        <v>7</v>
      </c>
      <c r="J47" s="283" t="s">
        <v>223</v>
      </c>
      <c r="K47" s="270">
        <f>IF(ISERROR(VLOOKUP(J47,'KAYIT LİSTESİ'!$B$4:$G$859,2,0)),"",(VLOOKUP(J47,'KAYIT LİSTESİ'!$B$4:$G$859,2,0)))</f>
      </c>
      <c r="L47" s="284">
        <f>IF(ISERROR(VLOOKUP(J47,'KAYIT LİSTESİ'!$B$4:$G$859,3,0)),"",(VLOOKUP(J47,'KAYIT LİSTESİ'!$B$4:$G$859,3,0)))</f>
      </c>
      <c r="M47" s="285">
        <f>IF(ISERROR(VLOOKUP(J47,'KAYIT LİSTESİ'!$B$4:$G$859,4,0)),"",(VLOOKUP(J47,'KAYIT LİSTESİ'!$B$4:$G$859,4,0)))</f>
      </c>
      <c r="N47" s="285">
        <f>IF(ISERROR(VLOOKUP(J47,'KAYIT LİSTESİ'!$B$4:$G$859,5,0)),"",(VLOOKUP(J47,'KAYIT LİSTESİ'!$B$4:$G$859,5,0)))</f>
      </c>
      <c r="O47" s="281"/>
    </row>
    <row r="48" spans="1:15" ht="33" customHeight="1">
      <c r="A48" s="271">
        <v>1</v>
      </c>
      <c r="B48" s="272" t="s">
        <v>364</v>
      </c>
      <c r="C48" s="273">
        <f>IF(ISERROR(VLOOKUP(B48,'KAYIT LİSTESİ'!$B$4:$G$859,2,0)),"",(VLOOKUP(B48,'KAYIT LİSTESİ'!$B$4:$G$859,2,0)))</f>
      </c>
      <c r="D48" s="274">
        <f>IF(ISERROR(VLOOKUP(B48,'KAYIT LİSTESİ'!$B$4:$G$859,3,0)),"",(VLOOKUP(B48,'KAYIT LİSTESİ'!$B$4:$G$859,3,0)))</f>
      </c>
      <c r="E48" s="275">
        <f>IF(ISERROR(VLOOKUP(B48,'KAYIT LİSTESİ'!$B$4:$G$859,4,0)),"",(VLOOKUP(B48,'KAYIT LİSTESİ'!$B$4:$G$859,4,0)))</f>
      </c>
      <c r="F48" s="275">
        <f>IF(ISERROR(VLOOKUP(B48,'KAYIT LİSTESİ'!$B$4:$G$859,5,0)),"",(VLOOKUP(B48,'KAYIT LİSTESİ'!$B$4:$G$859,5,0)))</f>
      </c>
      <c r="G48" s="276"/>
      <c r="H48" s="210"/>
      <c r="I48" s="282">
        <v>8</v>
      </c>
      <c r="J48" s="283" t="s">
        <v>224</v>
      </c>
      <c r="K48" s="270">
        <f>IF(ISERROR(VLOOKUP(J48,'KAYIT LİSTESİ'!$B$4:$G$859,2,0)),"",(VLOOKUP(J48,'KAYIT LİSTESİ'!$B$4:$G$859,2,0)))</f>
      </c>
      <c r="L48" s="284">
        <f>IF(ISERROR(VLOOKUP(J48,'KAYIT LİSTESİ'!$B$4:$G$859,3,0)),"",(VLOOKUP(J48,'KAYIT LİSTESİ'!$B$4:$G$859,3,0)))</f>
      </c>
      <c r="M48" s="285">
        <f>IF(ISERROR(VLOOKUP(J48,'KAYIT LİSTESİ'!$B$4:$G$859,4,0)),"",(VLOOKUP(J48,'KAYIT LİSTESİ'!$B$4:$G$859,4,0)))</f>
      </c>
      <c r="N48" s="285">
        <f>IF(ISERROR(VLOOKUP(J48,'KAYIT LİSTESİ'!$B$4:$G$859,5,0)),"",(VLOOKUP(J48,'KAYIT LİSTESİ'!$B$4:$G$859,5,0)))</f>
      </c>
      <c r="O48" s="281"/>
    </row>
    <row r="49" spans="1:15" ht="33" customHeight="1">
      <c r="A49" s="271">
        <v>2</v>
      </c>
      <c r="B49" s="272" t="s">
        <v>365</v>
      </c>
      <c r="C49" s="273">
        <f>IF(ISERROR(VLOOKUP(B49,'KAYIT LİSTESİ'!$B$4:$G$859,2,0)),"",(VLOOKUP(B49,'KAYIT LİSTESİ'!$B$4:$G$859,2,0)))</f>
      </c>
      <c r="D49" s="274">
        <f>IF(ISERROR(VLOOKUP(B49,'KAYIT LİSTESİ'!$B$4:$G$859,3,0)),"",(VLOOKUP(B49,'KAYIT LİSTESİ'!$B$4:$G$859,3,0)))</f>
      </c>
      <c r="E49" s="275">
        <f>IF(ISERROR(VLOOKUP(B49,'KAYIT LİSTESİ'!$B$4:$G$859,4,0)),"",(VLOOKUP(B49,'KAYIT LİSTESİ'!$B$4:$G$859,4,0)))</f>
      </c>
      <c r="F49" s="275">
        <f>IF(ISERROR(VLOOKUP(B49,'KAYIT LİSTESİ'!$B$4:$G$859,5,0)),"",(VLOOKUP(B49,'KAYIT LİSTESİ'!$B$4:$G$859,5,0)))</f>
      </c>
      <c r="G49" s="276"/>
      <c r="H49" s="210"/>
      <c r="I49" s="282">
        <v>9</v>
      </c>
      <c r="J49" s="283" t="s">
        <v>225</v>
      </c>
      <c r="K49" s="270">
        <f>IF(ISERROR(VLOOKUP(J49,'KAYIT LİSTESİ'!$B$4:$G$859,2,0)),"",(VLOOKUP(J49,'KAYIT LİSTESİ'!$B$4:$G$859,2,0)))</f>
      </c>
      <c r="L49" s="284">
        <f>IF(ISERROR(VLOOKUP(J49,'KAYIT LİSTESİ'!$B$4:$G$859,3,0)),"",(VLOOKUP(J49,'KAYIT LİSTESİ'!$B$4:$G$859,3,0)))</f>
      </c>
      <c r="M49" s="285">
        <f>IF(ISERROR(VLOOKUP(J49,'KAYIT LİSTESİ'!$B$4:$G$859,4,0)),"",(VLOOKUP(J49,'KAYIT LİSTESİ'!$B$4:$G$859,4,0)))</f>
      </c>
      <c r="N49" s="285">
        <f>IF(ISERROR(VLOOKUP(J49,'KAYIT LİSTESİ'!$B$4:$G$859,5,0)),"",(VLOOKUP(J49,'KAYIT LİSTESİ'!$B$4:$G$859,5,0)))</f>
      </c>
      <c r="O49" s="281"/>
    </row>
    <row r="50" spans="1:15" ht="33" customHeight="1">
      <c r="A50" s="271">
        <v>3</v>
      </c>
      <c r="B50" s="272" t="s">
        <v>366</v>
      </c>
      <c r="C50" s="273">
        <f>IF(ISERROR(VLOOKUP(B50,'KAYIT LİSTESİ'!$B$4:$G$859,2,0)),"",(VLOOKUP(B50,'KAYIT LİSTESİ'!$B$4:$G$859,2,0)))</f>
      </c>
      <c r="D50" s="274">
        <f>IF(ISERROR(VLOOKUP(B50,'KAYIT LİSTESİ'!$B$4:$G$859,3,0)),"",(VLOOKUP(B50,'KAYIT LİSTESİ'!$B$4:$G$859,3,0)))</f>
      </c>
      <c r="E50" s="275">
        <f>IF(ISERROR(VLOOKUP(B50,'KAYIT LİSTESİ'!$B$4:$G$859,4,0)),"",(VLOOKUP(B50,'KAYIT LİSTESİ'!$B$4:$G$859,4,0)))</f>
      </c>
      <c r="F50" s="275">
        <f>IF(ISERROR(VLOOKUP(B50,'KAYIT LİSTESİ'!$B$4:$G$859,5,0)),"",(VLOOKUP(B50,'KAYIT LİSTESİ'!$B$4:$G$859,5,0)))</f>
      </c>
      <c r="G50" s="276"/>
      <c r="H50" s="210"/>
      <c r="I50" s="282">
        <v>10</v>
      </c>
      <c r="J50" s="283" t="s">
        <v>226</v>
      </c>
      <c r="K50" s="270">
        <f>IF(ISERROR(VLOOKUP(J50,'KAYIT LİSTESİ'!$B$4:$G$859,2,0)),"",(VLOOKUP(J50,'KAYIT LİSTESİ'!$B$4:$G$859,2,0)))</f>
      </c>
      <c r="L50" s="284">
        <f>IF(ISERROR(VLOOKUP(J50,'KAYIT LİSTESİ'!$B$4:$G$859,3,0)),"",(VLOOKUP(J50,'KAYIT LİSTESİ'!$B$4:$G$859,3,0)))</f>
      </c>
      <c r="M50" s="285">
        <f>IF(ISERROR(VLOOKUP(J50,'KAYIT LİSTESİ'!$B$4:$G$859,4,0)),"",(VLOOKUP(J50,'KAYIT LİSTESİ'!$B$4:$G$859,4,0)))</f>
      </c>
      <c r="N50" s="285">
        <f>IF(ISERROR(VLOOKUP(J50,'KAYIT LİSTESİ'!$B$4:$G$859,5,0)),"",(VLOOKUP(J50,'KAYIT LİSTESİ'!$B$4:$G$859,5,0)))</f>
      </c>
      <c r="O50" s="281"/>
    </row>
    <row r="51" spans="1:15" ht="33" customHeight="1">
      <c r="A51" s="271">
        <v>4</v>
      </c>
      <c r="B51" s="272" t="s">
        <v>367</v>
      </c>
      <c r="C51" s="273">
        <f>IF(ISERROR(VLOOKUP(B51,'KAYIT LİSTESİ'!$B$4:$G$859,2,0)),"",(VLOOKUP(B51,'KAYIT LİSTESİ'!$B$4:$G$859,2,0)))</f>
      </c>
      <c r="D51" s="274">
        <f>IF(ISERROR(VLOOKUP(B51,'KAYIT LİSTESİ'!$B$4:$G$859,3,0)),"",(VLOOKUP(B51,'KAYIT LİSTESİ'!$B$4:$G$859,3,0)))</f>
      </c>
      <c r="E51" s="275">
        <f>IF(ISERROR(VLOOKUP(B51,'KAYIT LİSTESİ'!$B$4:$G$859,4,0)),"",(VLOOKUP(B51,'KAYIT LİSTESİ'!$B$4:$G$859,4,0)))</f>
      </c>
      <c r="F51" s="275">
        <f>IF(ISERROR(VLOOKUP(B51,'KAYIT LİSTESİ'!$B$4:$G$859,5,0)),"",(VLOOKUP(B51,'KAYIT LİSTESİ'!$B$4:$G$859,5,0)))</f>
      </c>
      <c r="G51" s="276"/>
      <c r="H51" s="210"/>
      <c r="I51" s="282">
        <v>11</v>
      </c>
      <c r="J51" s="283" t="s">
        <v>227</v>
      </c>
      <c r="K51" s="270">
        <f>IF(ISERROR(VLOOKUP(J51,'KAYIT LİSTESİ'!$B$4:$G$859,2,0)),"",(VLOOKUP(J51,'KAYIT LİSTESİ'!$B$4:$G$859,2,0)))</f>
      </c>
      <c r="L51" s="284">
        <f>IF(ISERROR(VLOOKUP(J51,'KAYIT LİSTESİ'!$B$4:$G$859,3,0)),"",(VLOOKUP(J51,'KAYIT LİSTESİ'!$B$4:$G$859,3,0)))</f>
      </c>
      <c r="M51" s="285">
        <f>IF(ISERROR(VLOOKUP(J51,'KAYIT LİSTESİ'!$B$4:$G$859,4,0)),"",(VLOOKUP(J51,'KAYIT LİSTESİ'!$B$4:$G$859,4,0)))</f>
      </c>
      <c r="N51" s="285">
        <f>IF(ISERROR(VLOOKUP(J51,'KAYIT LİSTESİ'!$B$4:$G$859,5,0)),"",(VLOOKUP(J51,'KAYIT LİSTESİ'!$B$4:$G$859,5,0)))</f>
      </c>
      <c r="O51" s="281"/>
    </row>
    <row r="52" spans="1:15" ht="33" customHeight="1">
      <c r="A52" s="271">
        <v>5</v>
      </c>
      <c r="B52" s="272" t="s">
        <v>368</v>
      </c>
      <c r="C52" s="273">
        <f>IF(ISERROR(VLOOKUP(B52,'KAYIT LİSTESİ'!$B$4:$G$859,2,0)),"",(VLOOKUP(B52,'KAYIT LİSTESİ'!$B$4:$G$859,2,0)))</f>
      </c>
      <c r="D52" s="274">
        <f>IF(ISERROR(VLOOKUP(B52,'KAYIT LİSTESİ'!$B$4:$G$859,3,0)),"",(VLOOKUP(B52,'KAYIT LİSTESİ'!$B$4:$G$859,3,0)))</f>
      </c>
      <c r="E52" s="275">
        <f>IF(ISERROR(VLOOKUP(B52,'KAYIT LİSTESİ'!$B$4:$G$859,4,0)),"",(VLOOKUP(B52,'KAYIT LİSTESİ'!$B$4:$G$859,4,0)))</f>
      </c>
      <c r="F52" s="275">
        <f>IF(ISERROR(VLOOKUP(B52,'KAYIT LİSTESİ'!$B$4:$G$859,5,0)),"",(VLOOKUP(B52,'KAYIT LİSTESİ'!$B$4:$G$859,5,0)))</f>
      </c>
      <c r="G52" s="276"/>
      <c r="H52" s="210"/>
      <c r="I52" s="282">
        <v>12</v>
      </c>
      <c r="J52" s="283" t="s">
        <v>228</v>
      </c>
      <c r="K52" s="270">
        <f>IF(ISERROR(VLOOKUP(J52,'KAYIT LİSTESİ'!$B$4:$G$859,2,0)),"",(VLOOKUP(J52,'KAYIT LİSTESİ'!$B$4:$G$859,2,0)))</f>
      </c>
      <c r="L52" s="284">
        <f>IF(ISERROR(VLOOKUP(J52,'KAYIT LİSTESİ'!$B$4:$G$859,3,0)),"",(VLOOKUP(J52,'KAYIT LİSTESİ'!$B$4:$G$859,3,0)))</f>
      </c>
      <c r="M52" s="285">
        <f>IF(ISERROR(VLOOKUP(J52,'KAYIT LİSTESİ'!$B$4:$G$859,4,0)),"",(VLOOKUP(J52,'KAYIT LİSTESİ'!$B$4:$G$859,4,0)))</f>
      </c>
      <c r="N52" s="285">
        <f>IF(ISERROR(VLOOKUP(J52,'KAYIT LİSTESİ'!$B$4:$G$859,5,0)),"",(VLOOKUP(J52,'KAYIT LİSTESİ'!$B$4:$G$859,5,0)))</f>
      </c>
      <c r="O52" s="281"/>
    </row>
    <row r="53" spans="1:15" ht="33" customHeight="1">
      <c r="A53" s="271">
        <v>6</v>
      </c>
      <c r="B53" s="272" t="s">
        <v>369</v>
      </c>
      <c r="C53" s="273">
        <f>IF(ISERROR(VLOOKUP(B53,'KAYIT LİSTESİ'!$B$4:$G$859,2,0)),"",(VLOOKUP(B53,'KAYIT LİSTESİ'!$B$4:$G$859,2,0)))</f>
      </c>
      <c r="D53" s="274">
        <f>IF(ISERROR(VLOOKUP(B53,'KAYIT LİSTESİ'!$B$4:$G$859,3,0)),"",(VLOOKUP(B53,'KAYIT LİSTESİ'!$B$4:$G$859,3,0)))</f>
      </c>
      <c r="E53" s="275">
        <f>IF(ISERROR(VLOOKUP(B53,'KAYIT LİSTESİ'!$B$4:$G$859,4,0)),"",(VLOOKUP(B53,'KAYIT LİSTESİ'!$B$4:$G$859,4,0)))</f>
      </c>
      <c r="F53" s="275">
        <f>IF(ISERROR(VLOOKUP(B53,'KAYIT LİSTESİ'!$B$4:$G$859,5,0)),"",(VLOOKUP(B53,'KAYIT LİSTESİ'!$B$4:$G$859,5,0)))</f>
      </c>
      <c r="G53" s="276"/>
      <c r="H53" s="210"/>
      <c r="I53" s="282">
        <v>13</v>
      </c>
      <c r="J53" s="283" t="s">
        <v>229</v>
      </c>
      <c r="K53" s="270">
        <f>IF(ISERROR(VLOOKUP(J53,'KAYIT LİSTESİ'!$B$4:$G$859,2,0)),"",(VLOOKUP(J53,'KAYIT LİSTESİ'!$B$4:$G$859,2,0)))</f>
      </c>
      <c r="L53" s="284">
        <f>IF(ISERROR(VLOOKUP(J53,'KAYIT LİSTESİ'!$B$4:$G$859,3,0)),"",(VLOOKUP(J53,'KAYIT LİSTESİ'!$B$4:$G$859,3,0)))</f>
      </c>
      <c r="M53" s="285">
        <f>IF(ISERROR(VLOOKUP(J53,'KAYIT LİSTESİ'!$B$4:$G$859,4,0)),"",(VLOOKUP(J53,'KAYIT LİSTESİ'!$B$4:$G$859,4,0)))</f>
      </c>
      <c r="N53" s="285">
        <f>IF(ISERROR(VLOOKUP(J53,'KAYIT LİSTESİ'!$B$4:$G$859,5,0)),"",(VLOOKUP(J53,'KAYIT LİSTESİ'!$B$4:$G$859,5,0)))</f>
      </c>
      <c r="O53" s="281"/>
    </row>
    <row r="54" spans="1:15" ht="33" customHeight="1">
      <c r="A54" s="210"/>
      <c r="B54" s="210"/>
      <c r="C54" s="210"/>
      <c r="D54" s="210"/>
      <c r="E54" s="210"/>
      <c r="F54" s="210"/>
      <c r="G54" s="210"/>
      <c r="H54" s="210"/>
      <c r="I54" s="282">
        <v>14</v>
      </c>
      <c r="J54" s="283" t="s">
        <v>230</v>
      </c>
      <c r="K54" s="270">
        <f>IF(ISERROR(VLOOKUP(J54,'KAYIT LİSTESİ'!$B$4:$G$859,2,0)),"",(VLOOKUP(J54,'KAYIT LİSTESİ'!$B$4:$G$859,2,0)))</f>
      </c>
      <c r="L54" s="284">
        <f>IF(ISERROR(VLOOKUP(J54,'KAYIT LİSTESİ'!$B$4:$G$859,3,0)),"",(VLOOKUP(J54,'KAYIT LİSTESİ'!$B$4:$G$859,3,0)))</f>
      </c>
      <c r="M54" s="285">
        <f>IF(ISERROR(VLOOKUP(J54,'KAYIT LİSTESİ'!$B$4:$G$859,4,0)),"",(VLOOKUP(J54,'KAYIT LİSTESİ'!$B$4:$G$859,4,0)))</f>
      </c>
      <c r="N54" s="285">
        <f>IF(ISERROR(VLOOKUP(J54,'KAYIT LİSTESİ'!$B$4:$G$859,5,0)),"",(VLOOKUP(J54,'KAYIT LİSTESİ'!$B$4:$G$859,5,0)))</f>
      </c>
      <c r="O54" s="281"/>
    </row>
    <row r="55" spans="1:15" ht="33" customHeight="1">
      <c r="A55" s="210"/>
      <c r="B55" s="210"/>
      <c r="C55" s="210"/>
      <c r="D55" s="210"/>
      <c r="E55" s="210"/>
      <c r="F55" s="210"/>
      <c r="G55" s="210"/>
      <c r="H55" s="210"/>
      <c r="I55" s="282">
        <v>15</v>
      </c>
      <c r="J55" s="283" t="s">
        <v>231</v>
      </c>
      <c r="K55" s="270">
        <f>IF(ISERROR(VLOOKUP(J55,'KAYIT LİSTESİ'!$B$4:$G$859,2,0)),"",(VLOOKUP(J55,'KAYIT LİSTESİ'!$B$4:$G$859,2,0)))</f>
      </c>
      <c r="L55" s="284">
        <f>IF(ISERROR(VLOOKUP(J55,'KAYIT LİSTESİ'!$B$4:$G$859,3,0)),"",(VLOOKUP(J55,'KAYIT LİSTESİ'!$B$4:$G$859,3,0)))</f>
      </c>
      <c r="M55" s="285">
        <f>IF(ISERROR(VLOOKUP(J55,'KAYIT LİSTESİ'!$B$4:$G$859,4,0)),"",(VLOOKUP(J55,'KAYIT LİSTESİ'!$B$4:$G$859,4,0)))</f>
      </c>
      <c r="N55" s="285">
        <f>IF(ISERROR(VLOOKUP(J55,'KAYIT LİSTESİ'!$B$4:$G$859,5,0)),"",(VLOOKUP(J55,'KAYIT LİSTESİ'!$B$4:$G$859,5,0)))</f>
      </c>
      <c r="O55" s="281"/>
    </row>
    <row r="56" spans="1:15" ht="33" customHeight="1">
      <c r="A56" s="210"/>
      <c r="B56" s="210"/>
      <c r="C56" s="210"/>
      <c r="D56" s="210"/>
      <c r="E56" s="210"/>
      <c r="F56" s="210"/>
      <c r="G56" s="210"/>
      <c r="H56" s="210"/>
      <c r="I56" s="408" t="s">
        <v>269</v>
      </c>
      <c r="J56" s="408"/>
      <c r="K56" s="408"/>
      <c r="L56" s="408"/>
      <c r="M56" s="408"/>
      <c r="N56" s="408"/>
      <c r="O56" s="408"/>
    </row>
    <row r="57" spans="1:15" ht="33" customHeight="1">
      <c r="A57" s="210"/>
      <c r="B57" s="210"/>
      <c r="C57" s="210"/>
      <c r="D57" s="210"/>
      <c r="E57" s="210"/>
      <c r="F57" s="210"/>
      <c r="G57" s="210"/>
      <c r="H57" s="210"/>
      <c r="I57" s="211" t="s">
        <v>5</v>
      </c>
      <c r="J57" s="216"/>
      <c r="K57" s="211" t="s">
        <v>67</v>
      </c>
      <c r="L57" s="211" t="s">
        <v>20</v>
      </c>
      <c r="M57" s="211" t="s">
        <v>6</v>
      </c>
      <c r="N57" s="211" t="s">
        <v>376</v>
      </c>
      <c r="O57" s="211" t="s">
        <v>187</v>
      </c>
    </row>
    <row r="58" spans="1:15" ht="33" customHeight="1">
      <c r="A58" s="210"/>
      <c r="B58" s="210"/>
      <c r="C58" s="210"/>
      <c r="D58" s="210"/>
      <c r="E58" s="210"/>
      <c r="F58" s="210"/>
      <c r="G58" s="210"/>
      <c r="H58" s="210"/>
      <c r="I58" s="282">
        <v>1</v>
      </c>
      <c r="J58" s="283" t="s">
        <v>276</v>
      </c>
      <c r="K58" s="270">
        <f>IF(ISERROR(VLOOKUP(J58,'KAYIT LİSTESİ'!$B$4:$G$859,2,0)),"",(VLOOKUP(J58,'KAYIT LİSTESİ'!$B$4:$G$859,2,0)))</f>
      </c>
      <c r="L58" s="284">
        <f>IF(ISERROR(VLOOKUP(J58,'KAYIT LİSTESİ'!$B$4:$G$859,3,0)),"",(VLOOKUP(J58,'KAYIT LİSTESİ'!$B$4:$G$859,3,0)))</f>
      </c>
      <c r="M58" s="285">
        <f>IF(ISERROR(VLOOKUP(J58,'KAYIT LİSTESİ'!$B$4:$G$859,4,0)),"",(VLOOKUP(J58,'KAYIT LİSTESİ'!$B$4:$G$859,4,0)))</f>
      </c>
      <c r="N58" s="285">
        <f>IF(ISERROR(VLOOKUP(J58,'KAYIT LİSTESİ'!$B$4:$G$859,5,0)),"",(VLOOKUP(J58,'KAYIT LİSTESİ'!$B$4:$G$859,5,0)))</f>
      </c>
      <c r="O58" s="281"/>
    </row>
    <row r="59" spans="1:15" ht="33" customHeight="1">
      <c r="A59" s="210"/>
      <c r="B59" s="210"/>
      <c r="C59" s="210"/>
      <c r="D59" s="210"/>
      <c r="E59" s="210"/>
      <c r="F59" s="210"/>
      <c r="G59" s="210"/>
      <c r="H59" s="210"/>
      <c r="I59" s="282">
        <v>2</v>
      </c>
      <c r="J59" s="283" t="s">
        <v>277</v>
      </c>
      <c r="K59" s="270">
        <f>IF(ISERROR(VLOOKUP(J59,'KAYIT LİSTESİ'!$B$4:$G$859,2,0)),"",(VLOOKUP(J59,'KAYIT LİSTESİ'!$B$4:$G$859,2,0)))</f>
      </c>
      <c r="L59" s="284">
        <f>IF(ISERROR(VLOOKUP(J59,'KAYIT LİSTESİ'!$B$4:$G$859,3,0)),"",(VLOOKUP(J59,'KAYIT LİSTESİ'!$B$4:$G$859,3,0)))</f>
      </c>
      <c r="M59" s="285">
        <f>IF(ISERROR(VLOOKUP(J59,'KAYIT LİSTESİ'!$B$4:$G$859,4,0)),"",(VLOOKUP(J59,'KAYIT LİSTESİ'!$B$4:$G$859,4,0)))</f>
      </c>
      <c r="N59" s="285">
        <f>IF(ISERROR(VLOOKUP(J59,'KAYIT LİSTESİ'!$B$4:$G$859,5,0)),"",(VLOOKUP(J59,'KAYIT LİSTESİ'!$B$4:$G$859,5,0)))</f>
      </c>
      <c r="O59" s="281"/>
    </row>
    <row r="60" spans="1:15" ht="33" customHeight="1">
      <c r="A60" s="210"/>
      <c r="B60" s="210"/>
      <c r="C60" s="210"/>
      <c r="D60" s="210"/>
      <c r="E60" s="210"/>
      <c r="F60" s="210"/>
      <c r="G60" s="210"/>
      <c r="H60" s="210"/>
      <c r="I60" s="282">
        <v>3</v>
      </c>
      <c r="J60" s="283" t="s">
        <v>278</v>
      </c>
      <c r="K60" s="270">
        <f>IF(ISERROR(VLOOKUP(J60,'KAYIT LİSTESİ'!$B$4:$G$859,2,0)),"",(VLOOKUP(J60,'KAYIT LİSTESİ'!$B$4:$G$859,2,0)))</f>
      </c>
      <c r="L60" s="284">
        <f>IF(ISERROR(VLOOKUP(J60,'KAYIT LİSTESİ'!$B$4:$G$859,3,0)),"",(VLOOKUP(J60,'KAYIT LİSTESİ'!$B$4:$G$859,3,0)))</f>
      </c>
      <c r="M60" s="285">
        <f>IF(ISERROR(VLOOKUP(J60,'KAYIT LİSTESİ'!$B$4:$G$859,4,0)),"",(VLOOKUP(J60,'KAYIT LİSTESİ'!$B$4:$G$859,4,0)))</f>
      </c>
      <c r="N60" s="285">
        <f>IF(ISERROR(VLOOKUP(J60,'KAYIT LİSTESİ'!$B$4:$G$859,5,0)),"",(VLOOKUP(J60,'KAYIT LİSTESİ'!$B$4:$G$859,5,0)))</f>
      </c>
      <c r="O60" s="281"/>
    </row>
    <row r="61" spans="1:15" ht="33" customHeight="1">
      <c r="A61" s="210"/>
      <c r="B61" s="210"/>
      <c r="C61" s="210"/>
      <c r="D61" s="210"/>
      <c r="E61" s="210"/>
      <c r="F61" s="210"/>
      <c r="G61" s="210"/>
      <c r="H61" s="210"/>
      <c r="I61" s="282">
        <v>4</v>
      </c>
      <c r="J61" s="283" t="s">
        <v>279</v>
      </c>
      <c r="K61" s="270">
        <f>IF(ISERROR(VLOOKUP(J61,'KAYIT LİSTESİ'!$B$4:$G$859,2,0)),"",(VLOOKUP(J61,'KAYIT LİSTESİ'!$B$4:$G$859,2,0)))</f>
      </c>
      <c r="L61" s="284">
        <f>IF(ISERROR(VLOOKUP(J61,'KAYIT LİSTESİ'!$B$4:$G$859,3,0)),"",(VLOOKUP(J61,'KAYIT LİSTESİ'!$B$4:$G$859,3,0)))</f>
      </c>
      <c r="M61" s="285">
        <f>IF(ISERROR(VLOOKUP(J61,'KAYIT LİSTESİ'!$B$4:$G$859,4,0)),"",(VLOOKUP(J61,'KAYIT LİSTESİ'!$B$4:$G$859,4,0)))</f>
      </c>
      <c r="N61" s="285">
        <f>IF(ISERROR(VLOOKUP(J61,'KAYIT LİSTESİ'!$B$4:$G$859,5,0)),"",(VLOOKUP(J61,'KAYIT LİSTESİ'!$B$4:$G$859,5,0)))</f>
      </c>
      <c r="O61" s="281"/>
    </row>
    <row r="62" ht="61.5" customHeight="1">
      <c r="H62" s="210"/>
    </row>
    <row r="63" ht="61.5" customHeight="1">
      <c r="H63" s="210"/>
    </row>
    <row r="64" ht="61.5" customHeight="1">
      <c r="H64" s="210"/>
    </row>
    <row r="65" ht="61.5" customHeight="1">
      <c r="H65" s="210"/>
    </row>
    <row r="66" ht="61.5" customHeight="1">
      <c r="H66" s="210"/>
    </row>
    <row r="67" ht="61.5" customHeight="1">
      <c r="H67" s="210"/>
    </row>
    <row r="68" ht="15.75">
      <c r="H68" s="210"/>
    </row>
  </sheetData>
  <sheetProtection/>
  <mergeCells count="15">
    <mergeCell ref="A13:G13"/>
    <mergeCell ref="A21:G21"/>
    <mergeCell ref="A29:G29"/>
    <mergeCell ref="A30:G30"/>
    <mergeCell ref="A38:G38"/>
    <mergeCell ref="I56:O56"/>
    <mergeCell ref="I22:O22"/>
    <mergeCell ref="I39:O39"/>
    <mergeCell ref="A46:G46"/>
    <mergeCell ref="A1:O1"/>
    <mergeCell ref="A2:O2"/>
    <mergeCell ref="A3:O3"/>
    <mergeCell ref="A4:G4"/>
    <mergeCell ref="A5:G5"/>
    <mergeCell ref="I4:O4"/>
  </mergeCells>
  <printOptions/>
  <pageMargins left="0.7" right="0.7" top="0.75" bottom="0.75" header="0.3" footer="0.3"/>
  <pageSetup horizontalDpi="600" verticalDpi="600" orientation="portrait" paperSize="9" scale="38" r:id="rId2"/>
  <ignoredErrors>
    <ignoredError sqref="O24:O38 O41:O55 O58:O61 K24:N38 K41:N55 K58:N61" unlockedFormula="1"/>
  </ignoredErrors>
  <drawing r:id="rId1"/>
</worksheet>
</file>

<file path=xl/worksheets/sheet13.xml><?xml version="1.0" encoding="utf-8"?>
<worksheet xmlns="http://schemas.openxmlformats.org/spreadsheetml/2006/main" xmlns:r="http://schemas.openxmlformats.org/officeDocument/2006/relationships">
  <sheetPr>
    <tabColor rgb="FFFF0000"/>
  </sheetPr>
  <dimension ref="A1:U84"/>
  <sheetViews>
    <sheetView view="pageBreakPreview" zoomScale="70" zoomScaleSheetLayoutView="70" zoomScalePageLayoutView="0" workbookViewId="0" topLeftCell="A1">
      <selection activeCell="V12" sqref="V12"/>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14.421875" style="176"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16.421875" style="52" bestFit="1" customWidth="1"/>
    <col min="14" max="14" width="30.57421875" style="52" customWidth="1"/>
    <col min="15" max="15" width="13.8515625" style="176"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5" t="str">
        <f>('YARIŞMA BİLGİLERİ'!A2)</f>
        <v>Türkiye Atletizm Federasyonu
Kastamonu Atletizm İl Temsilciliği</v>
      </c>
      <c r="B1" s="415"/>
      <c r="C1" s="415"/>
      <c r="D1" s="415"/>
      <c r="E1" s="415"/>
      <c r="F1" s="415"/>
      <c r="G1" s="415"/>
      <c r="H1" s="415"/>
      <c r="I1" s="415"/>
      <c r="J1" s="415"/>
      <c r="K1" s="415"/>
      <c r="L1" s="415"/>
      <c r="M1" s="415"/>
      <c r="N1" s="415"/>
      <c r="O1" s="415"/>
      <c r="P1" s="415"/>
      <c r="T1" s="229">
        <v>4149</v>
      </c>
      <c r="U1" s="228">
        <v>100</v>
      </c>
    </row>
    <row r="2" spans="1:21" s="10" customFormat="1" ht="24.75" customHeight="1">
      <c r="A2" s="438" t="str">
        <f>'YARIŞMA BİLGİLERİ'!F19</f>
        <v>Federasyon Deneme Yarışmaları</v>
      </c>
      <c r="B2" s="438"/>
      <c r="C2" s="438"/>
      <c r="D2" s="438"/>
      <c r="E2" s="438"/>
      <c r="F2" s="438"/>
      <c r="G2" s="438"/>
      <c r="H2" s="438"/>
      <c r="I2" s="438"/>
      <c r="J2" s="438"/>
      <c r="K2" s="438"/>
      <c r="L2" s="438"/>
      <c r="M2" s="438"/>
      <c r="N2" s="438"/>
      <c r="O2" s="438"/>
      <c r="P2" s="438"/>
      <c r="T2" s="229">
        <v>4154</v>
      </c>
      <c r="U2" s="228">
        <v>99</v>
      </c>
    </row>
    <row r="3" spans="1:21" s="12" customFormat="1" ht="21.75" customHeight="1">
      <c r="A3" s="439" t="s">
        <v>83</v>
      </c>
      <c r="B3" s="439"/>
      <c r="C3" s="439"/>
      <c r="D3" s="440" t="str">
        <f>'YARIŞMA PROGRAMI'!C17</f>
        <v>400 Metre Engelli</v>
      </c>
      <c r="E3" s="440"/>
      <c r="F3" s="441" t="s">
        <v>406</v>
      </c>
      <c r="G3" s="441"/>
      <c r="H3" s="11"/>
      <c r="I3" s="445" t="str">
        <f>'YARIŞMA PROGRAMI'!D17</f>
        <v>59.04</v>
      </c>
      <c r="J3" s="446"/>
      <c r="K3" s="446"/>
      <c r="L3" s="446"/>
      <c r="M3" s="224" t="s">
        <v>328</v>
      </c>
      <c r="N3" s="444" t="str">
        <f>'YARIŞMA PROGRAMI'!E17</f>
        <v>Tuncay ÖRS  50.89</v>
      </c>
      <c r="O3" s="444"/>
      <c r="P3" s="444"/>
      <c r="T3" s="229">
        <v>4159</v>
      </c>
      <c r="U3" s="228">
        <v>98</v>
      </c>
    </row>
    <row r="4" spans="1:21" s="12" customFormat="1" ht="17.25" customHeight="1">
      <c r="A4" s="442" t="s">
        <v>73</v>
      </c>
      <c r="B4" s="442"/>
      <c r="C4" s="442"/>
      <c r="D4" s="443" t="str">
        <f>'YARIŞMA BİLGİLERİ'!F21</f>
        <v>Genç Erkekler</v>
      </c>
      <c r="E4" s="443"/>
      <c r="F4" s="177"/>
      <c r="G4" s="29"/>
      <c r="H4" s="29"/>
      <c r="I4" s="29"/>
      <c r="J4" s="29"/>
      <c r="K4" s="29"/>
      <c r="L4" s="30"/>
      <c r="M4" s="79" t="s">
        <v>81</v>
      </c>
      <c r="N4" s="447" t="str">
        <f>'YARIŞMA PROGRAMI'!B17</f>
        <v>13 Temmuz 2014 - 15.30</v>
      </c>
      <c r="O4" s="447"/>
      <c r="P4" s="447"/>
      <c r="T4" s="229">
        <v>4164</v>
      </c>
      <c r="U4" s="228">
        <v>97</v>
      </c>
    </row>
    <row r="5" spans="1:21" s="10" customFormat="1" ht="19.5" customHeight="1">
      <c r="A5" s="13"/>
      <c r="B5" s="13"/>
      <c r="C5" s="14"/>
      <c r="D5" s="15"/>
      <c r="E5" s="16"/>
      <c r="F5" s="178"/>
      <c r="G5" s="16"/>
      <c r="H5" s="16"/>
      <c r="I5" s="13"/>
      <c r="J5" s="13"/>
      <c r="K5" s="13"/>
      <c r="L5" s="17"/>
      <c r="M5" s="18"/>
      <c r="N5" s="448">
        <f ca="1">NOW()</f>
        <v>41833.06269733796</v>
      </c>
      <c r="O5" s="448"/>
      <c r="P5" s="448"/>
      <c r="T5" s="229">
        <v>4169</v>
      </c>
      <c r="U5" s="228">
        <v>96</v>
      </c>
    </row>
    <row r="6" spans="1:21" s="19" customFormat="1" ht="24.75" customHeight="1">
      <c r="A6" s="435" t="s">
        <v>11</v>
      </c>
      <c r="B6" s="436" t="s">
        <v>68</v>
      </c>
      <c r="C6" s="452" t="s">
        <v>80</v>
      </c>
      <c r="D6" s="453" t="s">
        <v>13</v>
      </c>
      <c r="E6" s="453" t="s">
        <v>376</v>
      </c>
      <c r="F6" s="451" t="s">
        <v>14</v>
      </c>
      <c r="G6" s="449" t="s">
        <v>186</v>
      </c>
      <c r="I6" s="245" t="s">
        <v>15</v>
      </c>
      <c r="J6" s="246"/>
      <c r="K6" s="246"/>
      <c r="L6" s="246"/>
      <c r="M6" s="246"/>
      <c r="N6" s="246"/>
      <c r="O6" s="257"/>
      <c r="P6" s="247"/>
      <c r="T6" s="230">
        <v>4174</v>
      </c>
      <c r="U6" s="231">
        <v>95</v>
      </c>
    </row>
    <row r="7" spans="1:21" ht="26.25" customHeight="1">
      <c r="A7" s="435"/>
      <c r="B7" s="437"/>
      <c r="C7" s="452"/>
      <c r="D7" s="453"/>
      <c r="E7" s="453"/>
      <c r="F7" s="451"/>
      <c r="G7" s="450"/>
      <c r="H7" s="20"/>
      <c r="I7" s="46" t="s">
        <v>11</v>
      </c>
      <c r="J7" s="43" t="s">
        <v>69</v>
      </c>
      <c r="K7" s="43" t="s">
        <v>68</v>
      </c>
      <c r="L7" s="44" t="s">
        <v>12</v>
      </c>
      <c r="M7" s="45" t="s">
        <v>13</v>
      </c>
      <c r="N7" s="45" t="s">
        <v>376</v>
      </c>
      <c r="O7" s="258" t="s">
        <v>14</v>
      </c>
      <c r="P7" s="43" t="s">
        <v>27</v>
      </c>
      <c r="T7" s="230">
        <v>4179</v>
      </c>
      <c r="U7" s="231">
        <v>94</v>
      </c>
    </row>
    <row r="8" spans="1:21" s="19" customFormat="1" ht="54.75" customHeight="1">
      <c r="A8" s="271"/>
      <c r="B8" s="287"/>
      <c r="C8" s="274"/>
      <c r="D8" s="288"/>
      <c r="E8" s="289"/>
      <c r="F8" s="277"/>
      <c r="G8" s="273"/>
      <c r="H8" s="22"/>
      <c r="I8" s="271">
        <v>1</v>
      </c>
      <c r="J8" s="272" t="s">
        <v>352</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7"/>
      <c r="P8" s="286"/>
      <c r="T8" s="230">
        <v>4184</v>
      </c>
      <c r="U8" s="231">
        <v>93</v>
      </c>
    </row>
    <row r="9" spans="1:21" s="19" customFormat="1" ht="54.75" customHeight="1">
      <c r="A9" s="271"/>
      <c r="B9" s="287"/>
      <c r="C9" s="274"/>
      <c r="D9" s="288"/>
      <c r="E9" s="289"/>
      <c r="F9" s="277"/>
      <c r="G9" s="273"/>
      <c r="H9" s="22"/>
      <c r="I9" s="271">
        <v>2</v>
      </c>
      <c r="J9" s="272" t="s">
        <v>353</v>
      </c>
      <c r="K9" s="273">
        <f>IF(ISERROR(VLOOKUP(J9,'KAYIT LİSTESİ'!$B$4:$G$859,2,0)),"",(VLOOKUP(J9,'KAYIT LİSTESİ'!$B$4:$G$859,2,0)))</f>
      </c>
      <c r="L9" s="274">
        <f>IF(ISERROR(VLOOKUP(J9,'KAYIT LİSTESİ'!$B$4:$G$859,3,0)),"",(VLOOKUP(J9,'KAYIT LİSTESİ'!$B$4:$G$859,3,0)))</f>
      </c>
      <c r="M9" s="275">
        <f>IF(ISERROR(VLOOKUP(J9,'KAYIT LİSTESİ'!$B$4:$G$859,4,0)),"",(VLOOKUP(J9,'KAYIT LİSTESİ'!$B$4:$G$859,4,0)))</f>
      </c>
      <c r="N9" s="275">
        <f>IF(ISERROR(VLOOKUP(J9,'KAYIT LİSTESİ'!$B$4:$G$859,5,0)),"",(VLOOKUP(J9,'KAYIT LİSTESİ'!$B$4:$G$859,5,0)))</f>
      </c>
      <c r="O9" s="277"/>
      <c r="P9" s="286"/>
      <c r="T9" s="230">
        <v>4194</v>
      </c>
      <c r="U9" s="231">
        <v>92</v>
      </c>
    </row>
    <row r="10" spans="1:21" s="19" customFormat="1" ht="54.75" customHeight="1">
      <c r="A10" s="271"/>
      <c r="B10" s="287"/>
      <c r="C10" s="274"/>
      <c r="D10" s="288"/>
      <c r="E10" s="289"/>
      <c r="F10" s="277"/>
      <c r="G10" s="273"/>
      <c r="H10" s="22"/>
      <c r="I10" s="271">
        <v>3</v>
      </c>
      <c r="J10" s="272" t="s">
        <v>354</v>
      </c>
      <c r="K10" s="273">
        <f>IF(ISERROR(VLOOKUP(J10,'KAYIT LİSTESİ'!$B$4:$G$859,2,0)),"",(VLOOKUP(J10,'KAYIT LİSTESİ'!$B$4:$G$859,2,0)))</f>
        <v>933</v>
      </c>
      <c r="L10" s="274">
        <f>IF(ISERROR(VLOOKUP(J10,'KAYIT LİSTESİ'!$B$4:$G$859,3,0)),"",(VLOOKUP(J10,'KAYIT LİSTESİ'!$B$4:$G$859,3,0)))</f>
        <v>35009</v>
      </c>
      <c r="M10" s="275" t="str">
        <f>IF(ISERROR(VLOOKUP(J10,'KAYIT LİSTESİ'!$B$4:$G$859,4,0)),"",(VLOOKUP(J10,'KAYIT LİSTESİ'!$B$4:$G$859,4,0)))</f>
        <v>UĞUR MUT</v>
      </c>
      <c r="N10" s="275" t="str">
        <f>IF(ISERROR(VLOOKUP(J10,'KAYIT LİSTESİ'!$B$4:$G$859,5,0)),"",(VLOOKUP(J10,'KAYIT LİSTESİ'!$B$4:$G$859,5,0)))</f>
        <v>SAKARYA </v>
      </c>
      <c r="O10" s="277"/>
      <c r="P10" s="286"/>
      <c r="T10" s="230">
        <v>4204</v>
      </c>
      <c r="U10" s="231">
        <v>91</v>
      </c>
    </row>
    <row r="11" spans="1:21" s="19" customFormat="1" ht="54.75" customHeight="1">
      <c r="A11" s="271"/>
      <c r="B11" s="287"/>
      <c r="C11" s="274"/>
      <c r="D11" s="288"/>
      <c r="E11" s="289"/>
      <c r="F11" s="277"/>
      <c r="G11" s="273"/>
      <c r="H11" s="22"/>
      <c r="I11" s="271">
        <v>4</v>
      </c>
      <c r="J11" s="272" t="s">
        <v>355</v>
      </c>
      <c r="K11" s="273">
        <f>IF(ISERROR(VLOOKUP(J11,'KAYIT LİSTESİ'!$B$4:$G$859,2,0)),"",(VLOOKUP(J11,'KAYIT LİSTESİ'!$B$4:$G$859,2,0)))</f>
        <v>923</v>
      </c>
      <c r="L11" s="274">
        <f>IF(ISERROR(VLOOKUP(J11,'KAYIT LİSTESİ'!$B$4:$G$859,3,0)),"",(VLOOKUP(J11,'KAYIT LİSTESİ'!$B$4:$G$859,3,0)))</f>
        <v>35967</v>
      </c>
      <c r="M11" s="275" t="str">
        <f>IF(ISERROR(VLOOKUP(J11,'KAYIT LİSTESİ'!$B$4:$G$859,4,0)),"",(VLOOKUP(J11,'KAYIT LİSTESİ'!$B$4:$G$859,4,0)))</f>
        <v>ATAKAN YAHYAOĞLU</v>
      </c>
      <c r="N11" s="275" t="str">
        <f>IF(ISERROR(VLOOKUP(J11,'KAYIT LİSTESİ'!$B$4:$G$859,5,0)),"",(VLOOKUP(J11,'KAYIT LİSTESİ'!$B$4:$G$859,5,0)))</f>
        <v>KASTAMONU</v>
      </c>
      <c r="O11" s="277"/>
      <c r="P11" s="286"/>
      <c r="T11" s="230">
        <v>4214</v>
      </c>
      <c r="U11" s="231">
        <v>90</v>
      </c>
    </row>
    <row r="12" spans="1:21" s="19" customFormat="1" ht="54.75" customHeight="1">
      <c r="A12" s="271"/>
      <c r="B12" s="287"/>
      <c r="C12" s="274"/>
      <c r="D12" s="288"/>
      <c r="E12" s="289"/>
      <c r="F12" s="277"/>
      <c r="G12" s="273"/>
      <c r="H12" s="22"/>
      <c r="I12" s="271">
        <v>5</v>
      </c>
      <c r="J12" s="272" t="s">
        <v>356</v>
      </c>
      <c r="K12" s="273">
        <f>IF(ISERROR(VLOOKUP(J12,'KAYIT LİSTESİ'!$B$4:$G$859,2,0)),"",(VLOOKUP(J12,'KAYIT LİSTESİ'!$B$4:$G$859,2,0)))</f>
      </c>
      <c r="L12" s="274">
        <f>IF(ISERROR(VLOOKUP(J12,'KAYIT LİSTESİ'!$B$4:$G$859,3,0)),"",(VLOOKUP(J12,'KAYIT LİSTESİ'!$B$4:$G$859,3,0)))</f>
      </c>
      <c r="M12" s="275">
        <f>IF(ISERROR(VLOOKUP(J12,'KAYIT LİSTESİ'!$B$4:$G$859,4,0)),"",(VLOOKUP(J12,'KAYIT LİSTESİ'!$B$4:$G$859,4,0)))</f>
      </c>
      <c r="N12" s="275">
        <f>IF(ISERROR(VLOOKUP(J12,'KAYIT LİSTESİ'!$B$4:$G$859,5,0)),"",(VLOOKUP(J12,'KAYIT LİSTESİ'!$B$4:$G$859,5,0)))</f>
      </c>
      <c r="O12" s="277"/>
      <c r="P12" s="286"/>
      <c r="T12" s="230">
        <v>4224</v>
      </c>
      <c r="U12" s="231">
        <v>89</v>
      </c>
    </row>
    <row r="13" spans="1:21" s="19" customFormat="1" ht="54.75" customHeight="1">
      <c r="A13" s="271"/>
      <c r="B13" s="287"/>
      <c r="C13" s="274"/>
      <c r="D13" s="288"/>
      <c r="E13" s="289"/>
      <c r="F13" s="277"/>
      <c r="G13" s="273"/>
      <c r="H13" s="22"/>
      <c r="I13" s="271">
        <v>6</v>
      </c>
      <c r="J13" s="272" t="s">
        <v>357</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7"/>
      <c r="P13" s="286"/>
      <c r="T13" s="230">
        <v>4234</v>
      </c>
      <c r="U13" s="231">
        <v>88</v>
      </c>
    </row>
    <row r="14" spans="1:21" s="19" customFormat="1" ht="54.75" customHeight="1">
      <c r="A14" s="271"/>
      <c r="B14" s="287"/>
      <c r="C14" s="274"/>
      <c r="D14" s="288"/>
      <c r="E14" s="289"/>
      <c r="F14" s="277"/>
      <c r="G14" s="273"/>
      <c r="H14" s="22"/>
      <c r="I14" s="245" t="s">
        <v>16</v>
      </c>
      <c r="J14" s="246"/>
      <c r="K14" s="246"/>
      <c r="L14" s="246"/>
      <c r="M14" s="246"/>
      <c r="N14" s="246"/>
      <c r="O14" s="257"/>
      <c r="P14" s="247"/>
      <c r="T14" s="230">
        <v>4264</v>
      </c>
      <c r="U14" s="231">
        <v>85</v>
      </c>
    </row>
    <row r="15" spans="1:21" s="19" customFormat="1" ht="54.75" customHeight="1">
      <c r="A15" s="271"/>
      <c r="B15" s="287"/>
      <c r="C15" s="274"/>
      <c r="D15" s="288"/>
      <c r="E15" s="289"/>
      <c r="F15" s="277"/>
      <c r="G15" s="273"/>
      <c r="H15" s="22"/>
      <c r="I15" s="46" t="s">
        <v>11</v>
      </c>
      <c r="J15" s="43" t="s">
        <v>69</v>
      </c>
      <c r="K15" s="43" t="s">
        <v>68</v>
      </c>
      <c r="L15" s="44" t="s">
        <v>12</v>
      </c>
      <c r="M15" s="45" t="s">
        <v>13</v>
      </c>
      <c r="N15" s="45" t="s">
        <v>376</v>
      </c>
      <c r="O15" s="258" t="s">
        <v>14</v>
      </c>
      <c r="P15" s="43" t="s">
        <v>27</v>
      </c>
      <c r="T15" s="230">
        <v>4274</v>
      </c>
      <c r="U15" s="231">
        <v>84</v>
      </c>
    </row>
    <row r="16" spans="1:21" s="19" customFormat="1" ht="54.75" customHeight="1">
      <c r="A16" s="271"/>
      <c r="B16" s="287"/>
      <c r="C16" s="274"/>
      <c r="D16" s="288"/>
      <c r="E16" s="289"/>
      <c r="F16" s="277"/>
      <c r="G16" s="273"/>
      <c r="H16" s="22"/>
      <c r="I16" s="271">
        <v>1</v>
      </c>
      <c r="J16" s="272" t="s">
        <v>358</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7"/>
      <c r="P16" s="286"/>
      <c r="T16" s="230">
        <v>4284</v>
      </c>
      <c r="U16" s="231">
        <v>83</v>
      </c>
    </row>
    <row r="17" spans="1:21" s="19" customFormat="1" ht="54.75" customHeight="1">
      <c r="A17" s="271"/>
      <c r="B17" s="287"/>
      <c r="C17" s="274"/>
      <c r="D17" s="288"/>
      <c r="E17" s="289"/>
      <c r="F17" s="277"/>
      <c r="G17" s="273"/>
      <c r="H17" s="22"/>
      <c r="I17" s="271">
        <v>2</v>
      </c>
      <c r="J17" s="272" t="s">
        <v>359</v>
      </c>
      <c r="K17" s="273">
        <f>IF(ISERROR(VLOOKUP(J17,'KAYIT LİSTESİ'!$B$4:$G$859,2,0)),"",(VLOOKUP(J17,'KAYIT LİSTESİ'!$B$4:$G$859,2,0)))</f>
      </c>
      <c r="L17" s="274">
        <f>IF(ISERROR(VLOOKUP(J17,'KAYIT LİSTESİ'!$B$4:$G$859,3,0)),"",(VLOOKUP(J17,'KAYIT LİSTESİ'!$B$4:$G$859,3,0)))</f>
      </c>
      <c r="M17" s="275">
        <f>IF(ISERROR(VLOOKUP(J17,'KAYIT LİSTESİ'!$B$4:$G$859,4,0)),"",(VLOOKUP(J17,'KAYIT LİSTESİ'!$B$4:$G$859,4,0)))</f>
      </c>
      <c r="N17" s="275">
        <f>IF(ISERROR(VLOOKUP(J17,'KAYIT LİSTESİ'!$B$4:$G$859,5,0)),"",(VLOOKUP(J17,'KAYIT LİSTESİ'!$B$4:$G$859,5,0)))</f>
      </c>
      <c r="O17" s="277"/>
      <c r="P17" s="286"/>
      <c r="T17" s="230">
        <v>4294</v>
      </c>
      <c r="U17" s="231">
        <v>82</v>
      </c>
    </row>
    <row r="18" spans="1:21" s="19" customFormat="1" ht="54.75" customHeight="1">
      <c r="A18" s="271"/>
      <c r="B18" s="287"/>
      <c r="C18" s="274"/>
      <c r="D18" s="288"/>
      <c r="E18" s="289"/>
      <c r="F18" s="277"/>
      <c r="G18" s="273"/>
      <c r="H18" s="22"/>
      <c r="I18" s="271">
        <v>3</v>
      </c>
      <c r="J18" s="272" t="s">
        <v>360</v>
      </c>
      <c r="K18" s="273">
        <f>IF(ISERROR(VLOOKUP(J18,'KAYIT LİSTESİ'!$B$4:$G$859,2,0)),"",(VLOOKUP(J18,'KAYIT LİSTESİ'!$B$4:$G$859,2,0)))</f>
      </c>
      <c r="L18" s="274">
        <f>IF(ISERROR(VLOOKUP(J18,'KAYIT LİSTESİ'!$B$4:$G$859,3,0)),"",(VLOOKUP(J18,'KAYIT LİSTESİ'!$B$4:$G$859,3,0)))</f>
      </c>
      <c r="M18" s="275">
        <f>IF(ISERROR(VLOOKUP(J18,'KAYIT LİSTESİ'!$B$4:$G$859,4,0)),"",(VLOOKUP(J18,'KAYIT LİSTESİ'!$B$4:$G$859,4,0)))</f>
      </c>
      <c r="N18" s="275">
        <f>IF(ISERROR(VLOOKUP(J18,'KAYIT LİSTESİ'!$B$4:$G$859,5,0)),"",(VLOOKUP(J18,'KAYIT LİSTESİ'!$B$4:$G$859,5,0)))</f>
      </c>
      <c r="O18" s="277"/>
      <c r="P18" s="286"/>
      <c r="T18" s="230">
        <v>4304</v>
      </c>
      <c r="U18" s="231">
        <v>81</v>
      </c>
    </row>
    <row r="19" spans="1:21" s="19" customFormat="1" ht="54.75" customHeight="1">
      <c r="A19" s="271"/>
      <c r="B19" s="287"/>
      <c r="C19" s="274"/>
      <c r="D19" s="288"/>
      <c r="E19" s="289"/>
      <c r="F19" s="277"/>
      <c r="G19" s="273"/>
      <c r="H19" s="22"/>
      <c r="I19" s="271">
        <v>4</v>
      </c>
      <c r="J19" s="272" t="s">
        <v>361</v>
      </c>
      <c r="K19" s="273">
        <f>IF(ISERROR(VLOOKUP(J19,'KAYIT LİSTESİ'!$B$4:$G$859,2,0)),"",(VLOOKUP(J19,'KAYIT LİSTESİ'!$B$4:$G$859,2,0)))</f>
      </c>
      <c r="L19" s="274">
        <f>IF(ISERROR(VLOOKUP(J19,'KAYIT LİSTESİ'!$B$4:$G$859,3,0)),"",(VLOOKUP(J19,'KAYIT LİSTESİ'!$B$4:$G$859,3,0)))</f>
      </c>
      <c r="M19" s="275">
        <f>IF(ISERROR(VLOOKUP(J19,'KAYIT LİSTESİ'!$B$4:$G$859,4,0)),"",(VLOOKUP(J19,'KAYIT LİSTESİ'!$B$4:$G$859,4,0)))</f>
      </c>
      <c r="N19" s="275">
        <f>IF(ISERROR(VLOOKUP(J19,'KAYIT LİSTESİ'!$B$4:$G$859,5,0)),"",(VLOOKUP(J19,'KAYIT LİSTESİ'!$B$4:$G$859,5,0)))</f>
      </c>
      <c r="O19" s="277"/>
      <c r="P19" s="286"/>
      <c r="T19" s="230">
        <v>4314</v>
      </c>
      <c r="U19" s="231">
        <v>80</v>
      </c>
    </row>
    <row r="20" spans="1:21" s="19" customFormat="1" ht="54.75" customHeight="1">
      <c r="A20" s="271"/>
      <c r="B20" s="287"/>
      <c r="C20" s="274"/>
      <c r="D20" s="288"/>
      <c r="E20" s="289"/>
      <c r="F20" s="277"/>
      <c r="G20" s="273"/>
      <c r="H20" s="22"/>
      <c r="I20" s="271">
        <v>5</v>
      </c>
      <c r="J20" s="272" t="s">
        <v>362</v>
      </c>
      <c r="K20" s="273">
        <f>IF(ISERROR(VLOOKUP(J20,'KAYIT LİSTESİ'!$B$4:$G$859,2,0)),"",(VLOOKUP(J20,'KAYIT LİSTESİ'!$B$4:$G$859,2,0)))</f>
      </c>
      <c r="L20" s="274">
        <f>IF(ISERROR(VLOOKUP(J20,'KAYIT LİSTESİ'!$B$4:$G$859,3,0)),"",(VLOOKUP(J20,'KAYIT LİSTESİ'!$B$4:$G$859,3,0)))</f>
      </c>
      <c r="M20" s="275">
        <f>IF(ISERROR(VLOOKUP(J20,'KAYIT LİSTESİ'!$B$4:$G$859,4,0)),"",(VLOOKUP(J20,'KAYIT LİSTESİ'!$B$4:$G$859,4,0)))</f>
      </c>
      <c r="N20" s="275">
        <f>IF(ISERROR(VLOOKUP(J20,'KAYIT LİSTESİ'!$B$4:$G$859,5,0)),"",(VLOOKUP(J20,'KAYIT LİSTESİ'!$B$4:$G$859,5,0)))</f>
      </c>
      <c r="O20" s="277"/>
      <c r="P20" s="286"/>
      <c r="T20" s="230">
        <v>4324</v>
      </c>
      <c r="U20" s="231">
        <v>79</v>
      </c>
    </row>
    <row r="21" spans="1:21" s="19" customFormat="1" ht="54.75" customHeight="1">
      <c r="A21" s="271"/>
      <c r="B21" s="287"/>
      <c r="C21" s="274"/>
      <c r="D21" s="288"/>
      <c r="E21" s="289"/>
      <c r="F21" s="277"/>
      <c r="G21" s="273"/>
      <c r="H21" s="22"/>
      <c r="I21" s="271">
        <v>6</v>
      </c>
      <c r="J21" s="272" t="s">
        <v>363</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7"/>
      <c r="P21" s="286"/>
      <c r="T21" s="230">
        <v>4334</v>
      </c>
      <c r="U21" s="231">
        <v>78</v>
      </c>
    </row>
    <row r="22" spans="1:21" s="19" customFormat="1" ht="54.75" customHeight="1">
      <c r="A22" s="271"/>
      <c r="B22" s="287"/>
      <c r="C22" s="274"/>
      <c r="D22" s="288"/>
      <c r="E22" s="289"/>
      <c r="F22" s="277"/>
      <c r="G22" s="273"/>
      <c r="H22" s="22"/>
      <c r="I22" s="245" t="s">
        <v>17</v>
      </c>
      <c r="J22" s="246"/>
      <c r="K22" s="246"/>
      <c r="L22" s="246"/>
      <c r="M22" s="246"/>
      <c r="N22" s="246"/>
      <c r="O22" s="257"/>
      <c r="P22" s="247"/>
      <c r="T22" s="230">
        <v>4364</v>
      </c>
      <c r="U22" s="231">
        <v>75</v>
      </c>
    </row>
    <row r="23" spans="1:21" s="19" customFormat="1" ht="54.75" customHeight="1">
      <c r="A23" s="271"/>
      <c r="B23" s="287"/>
      <c r="C23" s="274"/>
      <c r="D23" s="288"/>
      <c r="E23" s="289"/>
      <c r="F23" s="277"/>
      <c r="G23" s="273"/>
      <c r="H23" s="22"/>
      <c r="I23" s="46" t="s">
        <v>11</v>
      </c>
      <c r="J23" s="43" t="s">
        <v>69</v>
      </c>
      <c r="K23" s="43" t="s">
        <v>68</v>
      </c>
      <c r="L23" s="44" t="s">
        <v>12</v>
      </c>
      <c r="M23" s="45" t="s">
        <v>13</v>
      </c>
      <c r="N23" s="45" t="s">
        <v>376</v>
      </c>
      <c r="O23" s="258" t="s">
        <v>14</v>
      </c>
      <c r="P23" s="43" t="s">
        <v>27</v>
      </c>
      <c r="T23" s="230">
        <v>4374</v>
      </c>
      <c r="U23" s="231">
        <v>74</v>
      </c>
    </row>
    <row r="24" spans="1:21" s="19" customFormat="1" ht="54.75" customHeight="1">
      <c r="A24" s="271"/>
      <c r="B24" s="287"/>
      <c r="C24" s="274"/>
      <c r="D24" s="288"/>
      <c r="E24" s="289"/>
      <c r="F24" s="277"/>
      <c r="G24" s="273"/>
      <c r="H24" s="22"/>
      <c r="I24" s="271">
        <v>1</v>
      </c>
      <c r="J24" s="272" t="s">
        <v>364</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7"/>
      <c r="P24" s="286"/>
      <c r="T24" s="230">
        <v>4384</v>
      </c>
      <c r="U24" s="231">
        <v>73</v>
      </c>
    </row>
    <row r="25" spans="1:21" s="19" customFormat="1" ht="54.75" customHeight="1">
      <c r="A25" s="271"/>
      <c r="B25" s="287"/>
      <c r="C25" s="274"/>
      <c r="D25" s="288"/>
      <c r="E25" s="289"/>
      <c r="F25" s="277"/>
      <c r="G25" s="273"/>
      <c r="H25" s="22"/>
      <c r="I25" s="271">
        <v>2</v>
      </c>
      <c r="J25" s="272" t="s">
        <v>365</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7"/>
      <c r="P25" s="286"/>
      <c r="T25" s="230">
        <v>4394</v>
      </c>
      <c r="U25" s="231">
        <v>72</v>
      </c>
    </row>
    <row r="26" spans="1:21" s="19" customFormat="1" ht="54.75" customHeight="1">
      <c r="A26" s="271"/>
      <c r="B26" s="287"/>
      <c r="C26" s="274"/>
      <c r="D26" s="288"/>
      <c r="E26" s="289"/>
      <c r="F26" s="277"/>
      <c r="G26" s="273"/>
      <c r="H26" s="22"/>
      <c r="I26" s="271">
        <v>3</v>
      </c>
      <c r="J26" s="272" t="s">
        <v>366</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7"/>
      <c r="P26" s="286"/>
      <c r="T26" s="230">
        <v>4404</v>
      </c>
      <c r="U26" s="231">
        <v>71</v>
      </c>
    </row>
    <row r="27" spans="1:21" s="19" customFormat="1" ht="54.75" customHeight="1">
      <c r="A27" s="271"/>
      <c r="B27" s="287"/>
      <c r="C27" s="274"/>
      <c r="D27" s="288"/>
      <c r="E27" s="289"/>
      <c r="F27" s="277"/>
      <c r="G27" s="273"/>
      <c r="H27" s="22"/>
      <c r="I27" s="271">
        <v>4</v>
      </c>
      <c r="J27" s="272" t="s">
        <v>367</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7"/>
      <c r="P27" s="286"/>
      <c r="T27" s="230">
        <v>4414</v>
      </c>
      <c r="U27" s="231">
        <v>70</v>
      </c>
    </row>
    <row r="28" spans="1:21" s="19" customFormat="1" ht="54.75" customHeight="1">
      <c r="A28" s="271"/>
      <c r="B28" s="287"/>
      <c r="C28" s="274"/>
      <c r="D28" s="288"/>
      <c r="E28" s="289"/>
      <c r="F28" s="277"/>
      <c r="G28" s="273"/>
      <c r="H28" s="22"/>
      <c r="I28" s="271">
        <v>5</v>
      </c>
      <c r="J28" s="272" t="s">
        <v>368</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7"/>
      <c r="P28" s="286"/>
      <c r="T28" s="230">
        <v>4424</v>
      </c>
      <c r="U28" s="231">
        <v>69</v>
      </c>
    </row>
    <row r="29" spans="1:21" s="19" customFormat="1" ht="54.75" customHeight="1">
      <c r="A29" s="271"/>
      <c r="B29" s="287"/>
      <c r="C29" s="274"/>
      <c r="D29" s="288"/>
      <c r="E29" s="289"/>
      <c r="F29" s="277"/>
      <c r="G29" s="273"/>
      <c r="H29" s="22"/>
      <c r="I29" s="271">
        <v>6</v>
      </c>
      <c r="J29" s="272" t="s">
        <v>369</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7"/>
      <c r="P29" s="286"/>
      <c r="T29" s="230">
        <v>4434</v>
      </c>
      <c r="U29" s="231">
        <v>68</v>
      </c>
    </row>
    <row r="30" spans="1:21" ht="13.5" customHeight="1">
      <c r="A30" s="32"/>
      <c r="B30" s="32"/>
      <c r="C30" s="33"/>
      <c r="D30" s="53"/>
      <c r="E30" s="34"/>
      <c r="F30" s="179"/>
      <c r="G30" s="36"/>
      <c r="I30" s="37"/>
      <c r="J30" s="38"/>
      <c r="K30" s="39"/>
      <c r="L30" s="40"/>
      <c r="M30" s="49"/>
      <c r="N30" s="49"/>
      <c r="O30" s="174"/>
      <c r="P30" s="39"/>
      <c r="T30" s="230">
        <v>4624</v>
      </c>
      <c r="U30" s="231">
        <v>55</v>
      </c>
    </row>
    <row r="31" spans="1:21" ht="14.25" customHeight="1">
      <c r="A31" s="26" t="s">
        <v>18</v>
      </c>
      <c r="B31" s="26"/>
      <c r="C31" s="26"/>
      <c r="D31" s="54"/>
      <c r="E31" s="47" t="s">
        <v>0</v>
      </c>
      <c r="F31" s="180" t="s">
        <v>1</v>
      </c>
      <c r="G31" s="23"/>
      <c r="H31" s="27" t="s">
        <v>2</v>
      </c>
      <c r="I31" s="27"/>
      <c r="J31" s="27"/>
      <c r="K31" s="27"/>
      <c r="M31" s="50" t="s">
        <v>3</v>
      </c>
      <c r="N31" s="51" t="s">
        <v>3</v>
      </c>
      <c r="O31" s="175" t="s">
        <v>3</v>
      </c>
      <c r="P31" s="26"/>
      <c r="Q31" s="28"/>
      <c r="T31" s="230">
        <v>4644</v>
      </c>
      <c r="U31" s="231">
        <v>54</v>
      </c>
    </row>
    <row r="32" spans="20:21" ht="12.75">
      <c r="T32" s="230">
        <v>4664</v>
      </c>
      <c r="U32" s="231">
        <v>53</v>
      </c>
    </row>
    <row r="33" spans="20:21" ht="12.75">
      <c r="T33" s="230">
        <v>4684</v>
      </c>
      <c r="U33" s="231">
        <v>52</v>
      </c>
    </row>
    <row r="34" spans="20:21" ht="12.75">
      <c r="T34" s="230">
        <v>4704</v>
      </c>
      <c r="U34" s="231">
        <v>51</v>
      </c>
    </row>
    <row r="35" spans="20:21" ht="12.75">
      <c r="T35" s="230">
        <v>4724</v>
      </c>
      <c r="U35" s="231">
        <v>50</v>
      </c>
    </row>
    <row r="36" spans="20:21" ht="12.75">
      <c r="T36" s="230">
        <v>4744</v>
      </c>
      <c r="U36" s="231">
        <v>49</v>
      </c>
    </row>
    <row r="37" spans="20:21" ht="12.75">
      <c r="T37" s="230">
        <v>4764</v>
      </c>
      <c r="U37" s="231">
        <v>48</v>
      </c>
    </row>
    <row r="38" spans="20:21" ht="12.75">
      <c r="T38" s="230">
        <v>4784</v>
      </c>
      <c r="U38" s="231">
        <v>47</v>
      </c>
    </row>
    <row r="39" spans="20:21" ht="12.75">
      <c r="T39" s="230">
        <v>4804</v>
      </c>
      <c r="U39" s="231">
        <v>46</v>
      </c>
    </row>
    <row r="40" spans="20:21" ht="12.75">
      <c r="T40" s="230">
        <v>4824</v>
      </c>
      <c r="U40" s="231">
        <v>45</v>
      </c>
    </row>
    <row r="41" spans="20:21" ht="12.75">
      <c r="T41" s="230">
        <v>4844</v>
      </c>
      <c r="U41" s="231">
        <v>44</v>
      </c>
    </row>
    <row r="42" spans="20:21" ht="12.75">
      <c r="T42" s="230">
        <v>4874</v>
      </c>
      <c r="U42" s="231">
        <v>43</v>
      </c>
    </row>
    <row r="43" spans="20:21" ht="12.75">
      <c r="T43" s="230">
        <v>4904</v>
      </c>
      <c r="U43" s="231">
        <v>42</v>
      </c>
    </row>
    <row r="44" spans="20:21" ht="12.75">
      <c r="T44" s="230">
        <v>4934</v>
      </c>
      <c r="U44" s="231">
        <v>41</v>
      </c>
    </row>
    <row r="45" spans="20:21" ht="12.75">
      <c r="T45" s="230">
        <v>4964</v>
      </c>
      <c r="U45" s="231">
        <v>40</v>
      </c>
    </row>
    <row r="46" spans="20:21" ht="12.75">
      <c r="T46" s="230">
        <v>4994</v>
      </c>
      <c r="U46" s="231">
        <v>39</v>
      </c>
    </row>
    <row r="47" spans="20:21" ht="12.75">
      <c r="T47" s="230">
        <v>5024</v>
      </c>
      <c r="U47" s="231">
        <v>38</v>
      </c>
    </row>
    <row r="48" spans="20:21" ht="12.75">
      <c r="T48" s="230">
        <v>5054</v>
      </c>
      <c r="U48" s="231">
        <v>37</v>
      </c>
    </row>
    <row r="49" spans="20:21" ht="12.75">
      <c r="T49" s="230">
        <v>5084</v>
      </c>
      <c r="U49" s="231">
        <v>36</v>
      </c>
    </row>
    <row r="50" spans="20:21" ht="12.75">
      <c r="T50" s="230">
        <v>5114</v>
      </c>
      <c r="U50" s="231">
        <v>35</v>
      </c>
    </row>
    <row r="51" spans="20:21" ht="12.75">
      <c r="T51" s="230">
        <v>5144</v>
      </c>
      <c r="U51" s="231">
        <v>34</v>
      </c>
    </row>
    <row r="52" spans="20:21" ht="12.75">
      <c r="T52" s="230">
        <v>5174</v>
      </c>
      <c r="U52" s="231">
        <v>33</v>
      </c>
    </row>
    <row r="53" spans="20:21" ht="12.75">
      <c r="T53" s="230">
        <v>5204</v>
      </c>
      <c r="U53" s="231">
        <v>32</v>
      </c>
    </row>
    <row r="54" spans="20:21" ht="12.75">
      <c r="T54" s="230">
        <v>5234</v>
      </c>
      <c r="U54" s="231">
        <v>31</v>
      </c>
    </row>
    <row r="55" spans="20:21" ht="12.75">
      <c r="T55" s="230">
        <v>5264</v>
      </c>
      <c r="U55" s="231">
        <v>30</v>
      </c>
    </row>
    <row r="56" spans="20:21" ht="12.75">
      <c r="T56" s="230">
        <v>5294</v>
      </c>
      <c r="U56" s="231">
        <v>29</v>
      </c>
    </row>
    <row r="57" spans="20:21" ht="12.75">
      <c r="T57" s="230">
        <v>5324</v>
      </c>
      <c r="U57" s="231">
        <v>28</v>
      </c>
    </row>
    <row r="58" spans="20:21" ht="12.75">
      <c r="T58" s="230">
        <v>5364</v>
      </c>
      <c r="U58" s="231">
        <v>27</v>
      </c>
    </row>
    <row r="59" spans="20:21" ht="12.75">
      <c r="T59" s="230">
        <v>5404</v>
      </c>
      <c r="U59" s="231">
        <v>26</v>
      </c>
    </row>
    <row r="60" spans="20:21" ht="12.75">
      <c r="T60" s="230">
        <v>5444</v>
      </c>
      <c r="U60" s="231">
        <v>25</v>
      </c>
    </row>
    <row r="61" spans="20:21" ht="12.75">
      <c r="T61" s="230">
        <v>5484</v>
      </c>
      <c r="U61" s="231">
        <v>24</v>
      </c>
    </row>
    <row r="62" spans="20:21" ht="12.75">
      <c r="T62" s="230">
        <v>5524</v>
      </c>
      <c r="U62" s="231">
        <v>23</v>
      </c>
    </row>
    <row r="63" spans="20:21" ht="12.75">
      <c r="T63" s="230">
        <v>5564</v>
      </c>
      <c r="U63" s="231">
        <v>22</v>
      </c>
    </row>
    <row r="64" spans="20:21" ht="12.75">
      <c r="T64" s="230">
        <v>5604</v>
      </c>
      <c r="U64" s="231">
        <v>21</v>
      </c>
    </row>
    <row r="65" spans="20:21" ht="12.75">
      <c r="T65" s="230">
        <v>5644</v>
      </c>
      <c r="U65" s="231">
        <v>20</v>
      </c>
    </row>
    <row r="66" spans="20:21" ht="12.75">
      <c r="T66" s="230">
        <v>5684</v>
      </c>
      <c r="U66" s="231">
        <v>19</v>
      </c>
    </row>
    <row r="67" spans="20:21" ht="12.75">
      <c r="T67" s="230">
        <v>5724</v>
      </c>
      <c r="U67" s="231">
        <v>18</v>
      </c>
    </row>
    <row r="68" spans="20:21" ht="12.75">
      <c r="T68" s="230">
        <v>5774</v>
      </c>
      <c r="U68" s="231">
        <v>17</v>
      </c>
    </row>
    <row r="69" spans="20:21" ht="12.75">
      <c r="T69" s="230">
        <v>5824</v>
      </c>
      <c r="U69" s="231">
        <v>16</v>
      </c>
    </row>
    <row r="70" spans="20:21" ht="12.75">
      <c r="T70" s="230">
        <v>5874</v>
      </c>
      <c r="U70" s="231">
        <v>15</v>
      </c>
    </row>
    <row r="71" spans="20:21" ht="12.75">
      <c r="T71" s="230">
        <v>5924</v>
      </c>
      <c r="U71" s="231">
        <v>14</v>
      </c>
    </row>
    <row r="72" spans="20:21" ht="12.75">
      <c r="T72" s="230">
        <v>5974</v>
      </c>
      <c r="U72" s="231">
        <v>13</v>
      </c>
    </row>
    <row r="73" spans="20:21" ht="12.75">
      <c r="T73" s="230">
        <v>10024</v>
      </c>
      <c r="U73" s="231">
        <v>12</v>
      </c>
    </row>
    <row r="74" spans="20:21" ht="12.75">
      <c r="T74" s="230">
        <v>10074</v>
      </c>
      <c r="U74" s="231">
        <v>11</v>
      </c>
    </row>
    <row r="75" spans="20:21" ht="12.75">
      <c r="T75" s="230">
        <v>10124</v>
      </c>
      <c r="U75" s="231">
        <v>10</v>
      </c>
    </row>
    <row r="76" spans="20:21" ht="12.75">
      <c r="T76" s="230">
        <v>10194</v>
      </c>
      <c r="U76" s="231">
        <v>9</v>
      </c>
    </row>
    <row r="77" spans="20:21" ht="12.75">
      <c r="T77" s="230">
        <v>10264</v>
      </c>
      <c r="U77" s="231">
        <v>8</v>
      </c>
    </row>
    <row r="78" spans="20:21" ht="12.75">
      <c r="T78" s="230">
        <v>10334</v>
      </c>
      <c r="U78" s="231">
        <v>7</v>
      </c>
    </row>
    <row r="79" spans="20:21" ht="12.75">
      <c r="T79" s="230">
        <v>10404</v>
      </c>
      <c r="U79" s="231">
        <v>6</v>
      </c>
    </row>
    <row r="80" spans="20:21" ht="12.75">
      <c r="T80" s="230">
        <v>10474</v>
      </c>
      <c r="U80" s="231">
        <v>5</v>
      </c>
    </row>
    <row r="81" spans="20:21" ht="12.75">
      <c r="T81" s="230">
        <v>10554</v>
      </c>
      <c r="U81" s="231">
        <v>4</v>
      </c>
    </row>
    <row r="82" spans="20:21" ht="12.75">
      <c r="T82" s="230">
        <v>10654</v>
      </c>
      <c r="U82" s="231">
        <v>3</v>
      </c>
    </row>
    <row r="83" spans="20:21" ht="12.75">
      <c r="T83" s="230">
        <v>10754</v>
      </c>
      <c r="U83" s="231">
        <v>2</v>
      </c>
    </row>
    <row r="84" spans="20:21" ht="12.75">
      <c r="T84" s="230">
        <v>10854</v>
      </c>
      <c r="U84" s="231">
        <v>1</v>
      </c>
    </row>
  </sheetData>
  <sheetProtection/>
  <mergeCells count="18">
    <mergeCell ref="I3:L3"/>
    <mergeCell ref="N3:P3"/>
    <mergeCell ref="A6:A7"/>
    <mergeCell ref="B6:B7"/>
    <mergeCell ref="C6:C7"/>
    <mergeCell ref="D6:D7"/>
    <mergeCell ref="E6:E7"/>
    <mergeCell ref="F6:F7"/>
    <mergeCell ref="A1:P1"/>
    <mergeCell ref="A2:P2"/>
    <mergeCell ref="A3:C3"/>
    <mergeCell ref="D3:E3"/>
    <mergeCell ref="F3:G3"/>
    <mergeCell ref="G6:G7"/>
    <mergeCell ref="A4:C4"/>
    <mergeCell ref="D4:E4"/>
    <mergeCell ref="N4:P4"/>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U84"/>
  <sheetViews>
    <sheetView view="pageBreakPreview" zoomScale="70" zoomScaleSheetLayoutView="70" zoomScalePageLayoutView="0" workbookViewId="0" topLeftCell="A1">
      <selection activeCell="F8" sqref="F8:F29"/>
    </sheetView>
  </sheetViews>
  <sheetFormatPr defaultColWidth="9.140625" defaultRowHeight="12.75"/>
  <cols>
    <col min="1" max="1" width="4.8515625" style="23" customWidth="1"/>
    <col min="2" max="2" width="7.7109375" style="23" bestFit="1" customWidth="1"/>
    <col min="3" max="3" width="14.421875" style="21" customWidth="1"/>
    <col min="4" max="4" width="23.57421875" style="48" customWidth="1"/>
    <col min="5" max="5" width="28.140625" style="48" customWidth="1"/>
    <col min="6" max="6" width="13.5742187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3.7109375" style="52" customWidth="1"/>
    <col min="14" max="14" width="26.8515625" style="52" customWidth="1"/>
    <col min="15" max="15" width="13.421875" style="21"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5" t="str">
        <f>('YARIŞMA BİLGİLERİ'!A2)</f>
        <v>Türkiye Atletizm Federasyonu
Kastamonu Atletizm İl Temsilciliği</v>
      </c>
      <c r="B1" s="415"/>
      <c r="C1" s="415"/>
      <c r="D1" s="415"/>
      <c r="E1" s="415"/>
      <c r="F1" s="415"/>
      <c r="G1" s="415"/>
      <c r="H1" s="415"/>
      <c r="I1" s="415"/>
      <c r="J1" s="415"/>
      <c r="K1" s="415"/>
      <c r="L1" s="415"/>
      <c r="M1" s="415"/>
      <c r="N1" s="415"/>
      <c r="O1" s="415"/>
      <c r="P1" s="415"/>
      <c r="T1" s="229">
        <v>2349</v>
      </c>
      <c r="U1" s="228">
        <v>100</v>
      </c>
    </row>
    <row r="2" spans="1:21" s="10" customFormat="1" ht="24.75" customHeight="1">
      <c r="A2" s="438" t="str">
        <f>'YARIŞMA BİLGİLERİ'!F19</f>
        <v>Federasyon Deneme Yarışmaları</v>
      </c>
      <c r="B2" s="438"/>
      <c r="C2" s="438"/>
      <c r="D2" s="438"/>
      <c r="E2" s="438"/>
      <c r="F2" s="438"/>
      <c r="G2" s="438"/>
      <c r="H2" s="438"/>
      <c r="I2" s="438"/>
      <c r="J2" s="438"/>
      <c r="K2" s="438"/>
      <c r="L2" s="438"/>
      <c r="M2" s="438"/>
      <c r="N2" s="438"/>
      <c r="O2" s="438"/>
      <c r="P2" s="438"/>
      <c r="T2" s="229">
        <v>2354</v>
      </c>
      <c r="U2" s="228">
        <v>99</v>
      </c>
    </row>
    <row r="3" spans="1:21" s="12" customFormat="1" ht="21.75" customHeight="1">
      <c r="A3" s="439" t="s">
        <v>83</v>
      </c>
      <c r="B3" s="439"/>
      <c r="C3" s="439"/>
      <c r="D3" s="440" t="str">
        <f>'YARIŞMA PROGRAMI'!C16</f>
        <v>200 Metre</v>
      </c>
      <c r="E3" s="440"/>
      <c r="F3" s="441" t="s">
        <v>406</v>
      </c>
      <c r="G3" s="441"/>
      <c r="H3" s="11"/>
      <c r="I3" s="445" t="str">
        <f>'YARIŞMA PROGRAMI'!D16</f>
        <v>23.24</v>
      </c>
      <c r="J3" s="446"/>
      <c r="K3" s="446"/>
      <c r="L3" s="446"/>
      <c r="M3" s="224" t="s">
        <v>328</v>
      </c>
      <c r="N3" s="444" t="str">
        <f>'YARIŞMA PROGRAMI'!E16</f>
        <v>İzzet SAFER  21.32</v>
      </c>
      <c r="O3" s="444"/>
      <c r="P3" s="444"/>
      <c r="T3" s="229">
        <v>2359</v>
      </c>
      <c r="U3" s="228">
        <v>98</v>
      </c>
    </row>
    <row r="4" spans="1:21" s="12" customFormat="1" ht="17.25" customHeight="1">
      <c r="A4" s="442" t="s">
        <v>73</v>
      </c>
      <c r="B4" s="442"/>
      <c r="C4" s="442"/>
      <c r="D4" s="443" t="str">
        <f>'YARIŞMA BİLGİLERİ'!F21</f>
        <v>Genç Erkekler</v>
      </c>
      <c r="E4" s="443"/>
      <c r="F4" s="29"/>
      <c r="G4" s="29"/>
      <c r="H4" s="29"/>
      <c r="I4" s="29"/>
      <c r="J4" s="29"/>
      <c r="K4" s="29"/>
      <c r="L4" s="30"/>
      <c r="M4" s="79" t="s">
        <v>81</v>
      </c>
      <c r="N4" s="447" t="str">
        <f>'YARIŞMA PROGRAMI'!B16</f>
        <v>13 Temmuz 2014 - 16.00</v>
      </c>
      <c r="O4" s="447"/>
      <c r="P4" s="447"/>
      <c r="T4" s="229">
        <v>2364</v>
      </c>
      <c r="U4" s="228">
        <v>97</v>
      </c>
    </row>
    <row r="5" spans="1:21" s="10" customFormat="1" ht="19.5" customHeight="1">
      <c r="A5" s="13"/>
      <c r="B5" s="13"/>
      <c r="C5" s="14"/>
      <c r="D5" s="15"/>
      <c r="E5" s="16"/>
      <c r="F5" s="16"/>
      <c r="G5" s="16"/>
      <c r="H5" s="16"/>
      <c r="I5" s="13"/>
      <c r="J5" s="13"/>
      <c r="K5" s="13"/>
      <c r="L5" s="17"/>
      <c r="M5" s="18"/>
      <c r="N5" s="448">
        <f ca="1">NOW()</f>
        <v>41833.06269733796</v>
      </c>
      <c r="O5" s="448"/>
      <c r="P5" s="448"/>
      <c r="T5" s="229">
        <v>2369</v>
      </c>
      <c r="U5" s="228">
        <v>96</v>
      </c>
    </row>
    <row r="6" spans="1:21" s="19" customFormat="1" ht="24.75" customHeight="1">
      <c r="A6" s="435" t="s">
        <v>11</v>
      </c>
      <c r="B6" s="436" t="s">
        <v>68</v>
      </c>
      <c r="C6" s="452" t="s">
        <v>80</v>
      </c>
      <c r="D6" s="453" t="s">
        <v>13</v>
      </c>
      <c r="E6" s="453" t="s">
        <v>376</v>
      </c>
      <c r="F6" s="453" t="s">
        <v>14</v>
      </c>
      <c r="G6" s="449" t="s">
        <v>186</v>
      </c>
      <c r="I6" s="245" t="s">
        <v>15</v>
      </c>
      <c r="J6" s="246"/>
      <c r="K6" s="246"/>
      <c r="L6" s="246"/>
      <c r="M6" s="249" t="s">
        <v>324</v>
      </c>
      <c r="N6" s="250"/>
      <c r="O6" s="246"/>
      <c r="P6" s="247"/>
      <c r="T6" s="230">
        <v>2374</v>
      </c>
      <c r="U6" s="231">
        <v>95</v>
      </c>
    </row>
    <row r="7" spans="1:21" ht="26.25" customHeight="1">
      <c r="A7" s="435"/>
      <c r="B7" s="437"/>
      <c r="C7" s="452"/>
      <c r="D7" s="453"/>
      <c r="E7" s="453"/>
      <c r="F7" s="453"/>
      <c r="G7" s="450"/>
      <c r="H7" s="20"/>
      <c r="I7" s="46" t="s">
        <v>11</v>
      </c>
      <c r="J7" s="43" t="s">
        <v>69</v>
      </c>
      <c r="K7" s="43" t="s">
        <v>68</v>
      </c>
      <c r="L7" s="44" t="s">
        <v>12</v>
      </c>
      <c r="M7" s="45" t="s">
        <v>13</v>
      </c>
      <c r="N7" s="45" t="s">
        <v>376</v>
      </c>
      <c r="O7" s="43" t="s">
        <v>14</v>
      </c>
      <c r="P7" s="43" t="s">
        <v>27</v>
      </c>
      <c r="T7" s="230">
        <v>2379</v>
      </c>
      <c r="U7" s="231">
        <v>94</v>
      </c>
    </row>
    <row r="8" spans="1:21" s="19" customFormat="1" ht="59.25" customHeight="1">
      <c r="A8" s="271"/>
      <c r="B8" s="287"/>
      <c r="C8" s="274"/>
      <c r="D8" s="288"/>
      <c r="E8" s="289"/>
      <c r="F8" s="276"/>
      <c r="G8" s="273"/>
      <c r="H8" s="22"/>
      <c r="I8" s="271">
        <v>1</v>
      </c>
      <c r="J8" s="272" t="s">
        <v>123</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6"/>
      <c r="P8" s="286"/>
      <c r="T8" s="230">
        <v>2384</v>
      </c>
      <c r="U8" s="231">
        <v>93</v>
      </c>
    </row>
    <row r="9" spans="1:21" s="19" customFormat="1" ht="59.25" customHeight="1">
      <c r="A9" s="271"/>
      <c r="B9" s="287"/>
      <c r="C9" s="274"/>
      <c r="D9" s="288"/>
      <c r="E9" s="289"/>
      <c r="F9" s="276"/>
      <c r="G9" s="273"/>
      <c r="H9" s="22"/>
      <c r="I9" s="271">
        <v>2</v>
      </c>
      <c r="J9" s="272" t="s">
        <v>124</v>
      </c>
      <c r="K9" s="273">
        <f>IF(ISERROR(VLOOKUP(J9,'KAYIT LİSTESİ'!$B$4:$G$859,2,0)),"",(VLOOKUP(J9,'KAYIT LİSTESİ'!$B$4:$G$859,2,0)))</f>
        <v>917</v>
      </c>
      <c r="L9" s="274">
        <f>IF(ISERROR(VLOOKUP(J9,'KAYIT LİSTESİ'!$B$4:$G$859,3,0)),"",(VLOOKUP(J9,'KAYIT LİSTESİ'!$B$4:$G$859,3,0)))</f>
        <v>35541</v>
      </c>
      <c r="M9" s="275" t="str">
        <f>IF(ISERROR(VLOOKUP(J9,'KAYIT LİSTESİ'!$B$4:$G$859,4,0)),"",(VLOOKUP(J9,'KAYIT LİSTESİ'!$B$4:$G$859,4,0)))</f>
        <v>SEZAİ TURHAN</v>
      </c>
      <c r="N9" s="275" t="str">
        <f>IF(ISERROR(VLOOKUP(J9,'KAYIT LİSTESİ'!$B$4:$G$859,5,0)),"",(VLOOKUP(J9,'KAYIT LİSTESİ'!$B$4:$G$859,5,0)))</f>
        <v>ANKARA</v>
      </c>
      <c r="O9" s="276"/>
      <c r="P9" s="286"/>
      <c r="T9" s="230">
        <v>2389</v>
      </c>
      <c r="U9" s="231">
        <v>92</v>
      </c>
    </row>
    <row r="10" spans="1:21" s="19" customFormat="1" ht="59.25" customHeight="1">
      <c r="A10" s="271"/>
      <c r="B10" s="287"/>
      <c r="C10" s="274"/>
      <c r="D10" s="288"/>
      <c r="E10" s="289"/>
      <c r="F10" s="276"/>
      <c r="G10" s="273"/>
      <c r="H10" s="22"/>
      <c r="I10" s="271">
        <v>3</v>
      </c>
      <c r="J10" s="272" t="s">
        <v>125</v>
      </c>
      <c r="K10" s="273">
        <f>IF(ISERROR(VLOOKUP(J10,'KAYIT LİSTESİ'!$B$4:$G$859,2,0)),"",(VLOOKUP(J10,'KAYIT LİSTESİ'!$B$4:$G$859,2,0)))</f>
        <v>892</v>
      </c>
      <c r="L10" s="274">
        <f>IF(ISERROR(VLOOKUP(J10,'KAYIT LİSTESİ'!$B$4:$G$859,3,0)),"",(VLOOKUP(J10,'KAYIT LİSTESİ'!$B$4:$G$859,3,0)))</f>
        <v>34700</v>
      </c>
      <c r="M10" s="275" t="str">
        <f>IF(ISERROR(VLOOKUP(J10,'KAYIT LİSTESİ'!$B$4:$G$859,4,0)),"",(VLOOKUP(J10,'KAYIT LİSTESİ'!$B$4:$G$859,4,0)))</f>
        <v>EMRE BERK CAN</v>
      </c>
      <c r="N10" s="275" t="str">
        <f>IF(ISERROR(VLOOKUP(J10,'KAYIT LİSTESİ'!$B$4:$G$859,5,0)),"",(VLOOKUP(J10,'KAYIT LİSTESİ'!$B$4:$G$859,5,0)))</f>
        <v>DİYARBAKIR</v>
      </c>
      <c r="O10" s="276"/>
      <c r="P10" s="286"/>
      <c r="T10" s="230">
        <v>2394</v>
      </c>
      <c r="U10" s="231">
        <v>91</v>
      </c>
    </row>
    <row r="11" spans="1:21" s="19" customFormat="1" ht="59.25" customHeight="1">
      <c r="A11" s="271"/>
      <c r="B11" s="287"/>
      <c r="C11" s="274"/>
      <c r="D11" s="288"/>
      <c r="E11" s="289"/>
      <c r="F11" s="276"/>
      <c r="G11" s="273"/>
      <c r="H11" s="22"/>
      <c r="I11" s="271">
        <v>4</v>
      </c>
      <c r="J11" s="272" t="s">
        <v>126</v>
      </c>
      <c r="K11" s="273">
        <f>IF(ISERROR(VLOOKUP(J11,'KAYIT LİSTESİ'!$B$4:$G$859,2,0)),"",(VLOOKUP(J11,'KAYIT LİSTESİ'!$B$4:$G$859,2,0)))</f>
        <v>878</v>
      </c>
      <c r="L11" s="274">
        <f>IF(ISERROR(VLOOKUP(J11,'KAYIT LİSTESİ'!$B$4:$G$859,3,0)),"",(VLOOKUP(J11,'KAYIT LİSTESİ'!$B$4:$G$859,3,0)))</f>
        <v>35164</v>
      </c>
      <c r="M11" s="275" t="str">
        <f>IF(ISERROR(VLOOKUP(J11,'KAYIT LİSTESİ'!$B$4:$G$859,4,0)),"",(VLOOKUP(J11,'KAYIT LİSTESİ'!$B$4:$G$859,4,0)))</f>
        <v>ZAFER SEVGİLİ</v>
      </c>
      <c r="N11" s="275" t="str">
        <f>IF(ISERROR(VLOOKUP(J11,'KAYIT LİSTESİ'!$B$4:$G$859,5,0)),"",(VLOOKUP(J11,'KAYIT LİSTESİ'!$B$4:$G$859,5,0)))</f>
        <v>BOLU</v>
      </c>
      <c r="O11" s="276"/>
      <c r="P11" s="286"/>
      <c r="T11" s="230">
        <v>2399</v>
      </c>
      <c r="U11" s="231">
        <v>90</v>
      </c>
    </row>
    <row r="12" spans="1:21" s="19" customFormat="1" ht="59.25" customHeight="1">
      <c r="A12" s="271"/>
      <c r="B12" s="287"/>
      <c r="C12" s="274"/>
      <c r="D12" s="288"/>
      <c r="E12" s="289"/>
      <c r="F12" s="276"/>
      <c r="G12" s="273"/>
      <c r="H12" s="22"/>
      <c r="I12" s="271">
        <v>5</v>
      </c>
      <c r="J12" s="272" t="s">
        <v>127</v>
      </c>
      <c r="K12" s="273">
        <f>IF(ISERROR(VLOOKUP(J12,'KAYIT LİSTESİ'!$B$4:$G$859,2,0)),"",(VLOOKUP(J12,'KAYIT LİSTESİ'!$B$4:$G$859,2,0)))</f>
        <v>895</v>
      </c>
      <c r="L12" s="274">
        <f>IF(ISERROR(VLOOKUP(J12,'KAYIT LİSTESİ'!$B$4:$G$859,3,0)),"",(VLOOKUP(J12,'KAYIT LİSTESİ'!$B$4:$G$859,3,0)))</f>
        <v>35796</v>
      </c>
      <c r="M12" s="275" t="str">
        <f>IF(ISERROR(VLOOKUP(J12,'KAYIT LİSTESİ'!$B$4:$G$859,4,0)),"",(VLOOKUP(J12,'KAYIT LİSTESİ'!$B$4:$G$859,4,0)))</f>
        <v>ALPEREN KAYA</v>
      </c>
      <c r="N12" s="275" t="str">
        <f>IF(ISERROR(VLOOKUP(J12,'KAYIT LİSTESİ'!$B$4:$G$859,5,0)),"",(VLOOKUP(J12,'KAYIT LİSTESİ'!$B$4:$G$859,5,0)))</f>
        <v>ESKİŞEHİR</v>
      </c>
      <c r="O12" s="276"/>
      <c r="P12" s="286"/>
      <c r="T12" s="230">
        <v>2404</v>
      </c>
      <c r="U12" s="231">
        <v>89</v>
      </c>
    </row>
    <row r="13" spans="1:21" s="19" customFormat="1" ht="59.25" customHeight="1">
      <c r="A13" s="271"/>
      <c r="B13" s="287"/>
      <c r="C13" s="274"/>
      <c r="D13" s="288"/>
      <c r="E13" s="289"/>
      <c r="F13" s="276"/>
      <c r="G13" s="273"/>
      <c r="H13" s="22"/>
      <c r="I13" s="271">
        <v>6</v>
      </c>
      <c r="J13" s="272" t="s">
        <v>128</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6"/>
      <c r="P13" s="286"/>
      <c r="T13" s="230">
        <v>2409</v>
      </c>
      <c r="U13" s="231">
        <v>88</v>
      </c>
    </row>
    <row r="14" spans="1:21" s="19" customFormat="1" ht="59.25" customHeight="1">
      <c r="A14" s="271"/>
      <c r="B14" s="287"/>
      <c r="C14" s="274"/>
      <c r="D14" s="288"/>
      <c r="E14" s="289"/>
      <c r="F14" s="276"/>
      <c r="G14" s="273"/>
      <c r="H14" s="22"/>
      <c r="I14" s="245" t="s">
        <v>16</v>
      </c>
      <c r="J14" s="246"/>
      <c r="K14" s="246"/>
      <c r="L14" s="246"/>
      <c r="M14" s="249" t="s">
        <v>324</v>
      </c>
      <c r="N14" s="250"/>
      <c r="O14" s="246"/>
      <c r="P14" s="247"/>
      <c r="T14" s="230">
        <v>2424</v>
      </c>
      <c r="U14" s="231">
        <v>85</v>
      </c>
    </row>
    <row r="15" spans="1:21" s="19" customFormat="1" ht="59.25" customHeight="1">
      <c r="A15" s="271"/>
      <c r="B15" s="287"/>
      <c r="C15" s="274"/>
      <c r="D15" s="288"/>
      <c r="E15" s="289"/>
      <c r="F15" s="276"/>
      <c r="G15" s="273"/>
      <c r="H15" s="22"/>
      <c r="I15" s="46" t="s">
        <v>11</v>
      </c>
      <c r="J15" s="43" t="s">
        <v>69</v>
      </c>
      <c r="K15" s="43" t="s">
        <v>68</v>
      </c>
      <c r="L15" s="44" t="s">
        <v>12</v>
      </c>
      <c r="M15" s="45" t="s">
        <v>13</v>
      </c>
      <c r="N15" s="45" t="s">
        <v>376</v>
      </c>
      <c r="O15" s="43" t="s">
        <v>14</v>
      </c>
      <c r="P15" s="43" t="s">
        <v>27</v>
      </c>
      <c r="T15" s="230">
        <v>2429</v>
      </c>
      <c r="U15" s="231">
        <v>84</v>
      </c>
    </row>
    <row r="16" spans="1:21" s="19" customFormat="1" ht="59.25" customHeight="1">
      <c r="A16" s="271"/>
      <c r="B16" s="287"/>
      <c r="C16" s="274"/>
      <c r="D16" s="288"/>
      <c r="E16" s="289"/>
      <c r="F16" s="276"/>
      <c r="G16" s="273"/>
      <c r="H16" s="22"/>
      <c r="I16" s="271">
        <v>1</v>
      </c>
      <c r="J16" s="272" t="s">
        <v>129</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6"/>
      <c r="P16" s="286"/>
      <c r="T16" s="230">
        <v>2434</v>
      </c>
      <c r="U16" s="231">
        <v>83</v>
      </c>
    </row>
    <row r="17" spans="1:21" s="19" customFormat="1" ht="59.25" customHeight="1">
      <c r="A17" s="271"/>
      <c r="B17" s="287"/>
      <c r="C17" s="274"/>
      <c r="D17" s="288"/>
      <c r="E17" s="289"/>
      <c r="F17" s="276"/>
      <c r="G17" s="273"/>
      <c r="H17" s="22"/>
      <c r="I17" s="271">
        <v>2</v>
      </c>
      <c r="J17" s="272" t="s">
        <v>130</v>
      </c>
      <c r="K17" s="273">
        <f>IF(ISERROR(VLOOKUP(J17,'KAYIT LİSTESİ'!$B$4:$G$859,2,0)),"",(VLOOKUP(J17,'KAYIT LİSTESİ'!$B$4:$G$859,2,0)))</f>
        <v>875</v>
      </c>
      <c r="L17" s="274">
        <f>IF(ISERROR(VLOOKUP(J17,'KAYIT LİSTESİ'!$B$4:$G$859,3,0)),"",(VLOOKUP(J17,'KAYIT LİSTESİ'!$B$4:$G$859,3,0)))</f>
        <v>36077</v>
      </c>
      <c r="M17" s="275" t="str">
        <f>IF(ISERROR(VLOOKUP(J17,'KAYIT LİSTESİ'!$B$4:$G$859,4,0)),"",(VLOOKUP(J17,'KAYIT LİSTESİ'!$B$4:$G$859,4,0)))</f>
        <v>RAMAZAN KARA</v>
      </c>
      <c r="N17" s="275" t="str">
        <f>IF(ISERROR(VLOOKUP(J17,'KAYIT LİSTESİ'!$B$4:$G$859,5,0)),"",(VLOOKUP(J17,'KAYIT LİSTESİ'!$B$4:$G$859,5,0)))</f>
        <v>ANTALYA</v>
      </c>
      <c r="O17" s="276"/>
      <c r="P17" s="286"/>
      <c r="T17" s="230">
        <v>2439</v>
      </c>
      <c r="U17" s="231">
        <v>82</v>
      </c>
    </row>
    <row r="18" spans="1:21" s="19" customFormat="1" ht="59.25" customHeight="1">
      <c r="A18" s="271"/>
      <c r="B18" s="287"/>
      <c r="C18" s="274"/>
      <c r="D18" s="288"/>
      <c r="E18" s="289"/>
      <c r="F18" s="276"/>
      <c r="G18" s="273"/>
      <c r="H18" s="22"/>
      <c r="I18" s="271">
        <v>3</v>
      </c>
      <c r="J18" s="272" t="s">
        <v>131</v>
      </c>
      <c r="K18" s="273">
        <f>IF(ISERROR(VLOOKUP(J18,'KAYIT LİSTESİ'!$B$4:$G$859,2,0)),"",(VLOOKUP(J18,'KAYIT LİSTESİ'!$B$4:$G$859,2,0)))</f>
        <v>940</v>
      </c>
      <c r="L18" s="274" t="str">
        <f>IF(ISERROR(VLOOKUP(J18,'KAYIT LİSTESİ'!$B$4:$G$859,3,0)),"",(VLOOKUP(J18,'KAYIT LİSTESİ'!$B$4:$G$859,3,0)))</f>
        <v>26.01.1995</v>
      </c>
      <c r="M18" s="275" t="str">
        <f>IF(ISERROR(VLOOKUP(J18,'KAYIT LİSTESİ'!$B$4:$G$859,4,0)),"",(VLOOKUP(J18,'KAYIT LİSTESİ'!$B$4:$G$859,4,0)))</f>
        <v>FATİH AKTAŞ</v>
      </c>
      <c r="N18" s="275" t="str">
        <f>IF(ISERROR(VLOOKUP(J18,'KAYIT LİSTESİ'!$B$4:$G$859,5,0)),"",(VLOOKUP(J18,'KAYIT LİSTESİ'!$B$4:$G$859,5,0)))</f>
        <v>SAMSUN</v>
      </c>
      <c r="O18" s="276"/>
      <c r="P18" s="286"/>
      <c r="T18" s="230">
        <v>2444</v>
      </c>
      <c r="U18" s="231">
        <v>81</v>
      </c>
    </row>
    <row r="19" spans="1:21" s="19" customFormat="1" ht="59.25" customHeight="1">
      <c r="A19" s="271"/>
      <c r="B19" s="287"/>
      <c r="C19" s="274"/>
      <c r="D19" s="288"/>
      <c r="E19" s="289"/>
      <c r="F19" s="276"/>
      <c r="G19" s="273"/>
      <c r="H19" s="22"/>
      <c r="I19" s="271">
        <v>4</v>
      </c>
      <c r="J19" s="272" t="s">
        <v>132</v>
      </c>
      <c r="K19" s="273">
        <f>IF(ISERROR(VLOOKUP(J19,'KAYIT LİSTESİ'!$B$4:$G$859,2,0)),"",(VLOOKUP(J19,'KAYIT LİSTESİ'!$B$4:$G$859,2,0)))</f>
        <v>903</v>
      </c>
      <c r="L19" s="274">
        <f>IF(ISERROR(VLOOKUP(J19,'KAYIT LİSTESİ'!$B$4:$G$859,3,0)),"",(VLOOKUP(J19,'KAYIT LİSTESİ'!$B$4:$G$859,3,0)))</f>
        <v>35183</v>
      </c>
      <c r="M19" s="275" t="str">
        <f>IF(ISERROR(VLOOKUP(J19,'KAYIT LİSTESİ'!$B$4:$G$859,4,0)),"",(VLOOKUP(J19,'KAYIT LİSTESİ'!$B$4:$G$859,4,0)))</f>
        <v>BATUHAN ALTINTAŞ</v>
      </c>
      <c r="N19" s="275" t="str">
        <f>IF(ISERROR(VLOOKUP(J19,'KAYIT LİSTESİ'!$B$4:$G$859,5,0)),"",(VLOOKUP(J19,'KAYIT LİSTESİ'!$B$4:$G$859,5,0)))</f>
        <v>ANKARA</v>
      </c>
      <c r="O19" s="276"/>
      <c r="P19" s="286"/>
      <c r="T19" s="230">
        <v>2449</v>
      </c>
      <c r="U19" s="231">
        <v>80</v>
      </c>
    </row>
    <row r="20" spans="1:21" s="19" customFormat="1" ht="59.25" customHeight="1">
      <c r="A20" s="271"/>
      <c r="B20" s="287"/>
      <c r="C20" s="274"/>
      <c r="D20" s="288"/>
      <c r="E20" s="289"/>
      <c r="F20" s="276"/>
      <c r="G20" s="273"/>
      <c r="H20" s="22"/>
      <c r="I20" s="271">
        <v>5</v>
      </c>
      <c r="J20" s="272" t="s">
        <v>133</v>
      </c>
      <c r="K20" s="273">
        <f>IF(ISERROR(VLOOKUP(J20,'KAYIT LİSTESİ'!$B$4:$G$859,2,0)),"",(VLOOKUP(J20,'KAYIT LİSTESİ'!$B$4:$G$859,2,0)))</f>
        <v>922</v>
      </c>
      <c r="L20" s="274">
        <f>IF(ISERROR(VLOOKUP(J20,'KAYIT LİSTESİ'!$B$4:$G$859,3,0)),"",(VLOOKUP(J20,'KAYIT LİSTESİ'!$B$4:$G$859,3,0)))</f>
        <v>35643</v>
      </c>
      <c r="M20" s="275" t="str">
        <f>IF(ISERROR(VLOOKUP(J20,'KAYIT LİSTESİ'!$B$4:$G$859,4,0)),"",(VLOOKUP(J20,'KAYIT LİSTESİ'!$B$4:$G$859,4,0)))</f>
        <v>DAVUT GÜNEŞ</v>
      </c>
      <c r="N20" s="275" t="str">
        <f>IF(ISERROR(VLOOKUP(J20,'KAYIT LİSTESİ'!$B$4:$G$859,5,0)),"",(VLOOKUP(J20,'KAYIT LİSTESİ'!$B$4:$G$859,5,0)))</f>
        <v>MERSİN</v>
      </c>
      <c r="O20" s="276"/>
      <c r="P20" s="286"/>
      <c r="T20" s="230">
        <v>2454</v>
      </c>
      <c r="U20" s="231">
        <v>79</v>
      </c>
    </row>
    <row r="21" spans="1:21" s="19" customFormat="1" ht="59.25" customHeight="1">
      <c r="A21" s="271"/>
      <c r="B21" s="287"/>
      <c r="C21" s="274"/>
      <c r="D21" s="288"/>
      <c r="E21" s="289"/>
      <c r="F21" s="276"/>
      <c r="G21" s="273"/>
      <c r="H21" s="22"/>
      <c r="I21" s="271">
        <v>6</v>
      </c>
      <c r="J21" s="272" t="s">
        <v>134</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6"/>
      <c r="P21" s="286"/>
      <c r="T21" s="230">
        <v>2459</v>
      </c>
      <c r="U21" s="231">
        <v>78</v>
      </c>
    </row>
    <row r="22" spans="1:21" s="19" customFormat="1" ht="59.25" customHeight="1">
      <c r="A22" s="271"/>
      <c r="B22" s="287"/>
      <c r="C22" s="274"/>
      <c r="D22" s="288"/>
      <c r="E22" s="289"/>
      <c r="F22" s="276"/>
      <c r="G22" s="273"/>
      <c r="H22" s="22"/>
      <c r="I22" s="245" t="s">
        <v>17</v>
      </c>
      <c r="J22" s="246"/>
      <c r="K22" s="246"/>
      <c r="L22" s="246"/>
      <c r="M22" s="249" t="s">
        <v>324</v>
      </c>
      <c r="N22" s="250"/>
      <c r="O22" s="246"/>
      <c r="P22" s="247"/>
      <c r="T22" s="230">
        <v>2474</v>
      </c>
      <c r="U22" s="231">
        <v>75</v>
      </c>
    </row>
    <row r="23" spans="1:21" s="19" customFormat="1" ht="59.25" customHeight="1">
      <c r="A23" s="271"/>
      <c r="B23" s="287"/>
      <c r="C23" s="274"/>
      <c r="D23" s="288"/>
      <c r="E23" s="289"/>
      <c r="F23" s="276"/>
      <c r="G23" s="273"/>
      <c r="H23" s="22"/>
      <c r="I23" s="46" t="s">
        <v>11</v>
      </c>
      <c r="J23" s="43" t="s">
        <v>69</v>
      </c>
      <c r="K23" s="43" t="s">
        <v>68</v>
      </c>
      <c r="L23" s="44" t="s">
        <v>12</v>
      </c>
      <c r="M23" s="45" t="s">
        <v>13</v>
      </c>
      <c r="N23" s="45" t="s">
        <v>376</v>
      </c>
      <c r="O23" s="43" t="s">
        <v>14</v>
      </c>
      <c r="P23" s="43" t="s">
        <v>27</v>
      </c>
      <c r="T23" s="230">
        <v>2479</v>
      </c>
      <c r="U23" s="231">
        <v>74</v>
      </c>
    </row>
    <row r="24" spans="1:21" s="19" customFormat="1" ht="59.25" customHeight="1">
      <c r="A24" s="271"/>
      <c r="B24" s="287"/>
      <c r="C24" s="274"/>
      <c r="D24" s="288"/>
      <c r="E24" s="289"/>
      <c r="F24" s="276"/>
      <c r="G24" s="273"/>
      <c r="H24" s="22"/>
      <c r="I24" s="271">
        <v>1</v>
      </c>
      <c r="J24" s="272" t="s">
        <v>135</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6"/>
      <c r="P24" s="286"/>
      <c r="T24" s="230">
        <v>2484</v>
      </c>
      <c r="U24" s="231">
        <v>73</v>
      </c>
    </row>
    <row r="25" spans="1:21" s="19" customFormat="1" ht="59.25" customHeight="1">
      <c r="A25" s="271"/>
      <c r="B25" s="287"/>
      <c r="C25" s="274"/>
      <c r="D25" s="288"/>
      <c r="E25" s="289"/>
      <c r="F25" s="276"/>
      <c r="G25" s="273"/>
      <c r="H25" s="22"/>
      <c r="I25" s="271">
        <v>2</v>
      </c>
      <c r="J25" s="272" t="s">
        <v>136</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6"/>
      <c r="P25" s="286"/>
      <c r="T25" s="230">
        <v>2490</v>
      </c>
      <c r="U25" s="231">
        <v>72</v>
      </c>
    </row>
    <row r="26" spans="1:21" s="19" customFormat="1" ht="59.25" customHeight="1">
      <c r="A26" s="271"/>
      <c r="B26" s="287"/>
      <c r="C26" s="274"/>
      <c r="D26" s="288"/>
      <c r="E26" s="289"/>
      <c r="F26" s="276"/>
      <c r="G26" s="273"/>
      <c r="H26" s="22"/>
      <c r="I26" s="271">
        <v>3</v>
      </c>
      <c r="J26" s="272" t="s">
        <v>137</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6"/>
      <c r="P26" s="286"/>
      <c r="T26" s="230">
        <v>2500</v>
      </c>
      <c r="U26" s="231">
        <v>71</v>
      </c>
    </row>
    <row r="27" spans="1:21" s="19" customFormat="1" ht="59.25" customHeight="1">
      <c r="A27" s="271"/>
      <c r="B27" s="287"/>
      <c r="C27" s="274"/>
      <c r="D27" s="288"/>
      <c r="E27" s="289"/>
      <c r="F27" s="276"/>
      <c r="G27" s="273"/>
      <c r="H27" s="22"/>
      <c r="I27" s="271">
        <v>4</v>
      </c>
      <c r="J27" s="272" t="s">
        <v>138</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6"/>
      <c r="P27" s="286"/>
      <c r="T27" s="230">
        <v>2510</v>
      </c>
      <c r="U27" s="231">
        <v>70</v>
      </c>
    </row>
    <row r="28" spans="1:21" s="19" customFormat="1" ht="59.25" customHeight="1">
      <c r="A28" s="271"/>
      <c r="B28" s="287"/>
      <c r="C28" s="274"/>
      <c r="D28" s="288"/>
      <c r="E28" s="289"/>
      <c r="F28" s="276"/>
      <c r="G28" s="273"/>
      <c r="H28" s="22"/>
      <c r="I28" s="271">
        <v>5</v>
      </c>
      <c r="J28" s="272" t="s">
        <v>139</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6"/>
      <c r="P28" s="286"/>
      <c r="T28" s="230">
        <v>2520</v>
      </c>
      <c r="U28" s="231">
        <v>69</v>
      </c>
    </row>
    <row r="29" spans="1:21" s="19" customFormat="1" ht="59.25" customHeight="1">
      <c r="A29" s="271"/>
      <c r="B29" s="287"/>
      <c r="C29" s="274"/>
      <c r="D29" s="288"/>
      <c r="E29" s="289"/>
      <c r="F29" s="276"/>
      <c r="G29" s="273"/>
      <c r="H29" s="22"/>
      <c r="I29" s="271">
        <v>6</v>
      </c>
      <c r="J29" s="272" t="s">
        <v>140</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6"/>
      <c r="P29" s="286"/>
      <c r="T29" s="230">
        <v>2530</v>
      </c>
      <c r="U29" s="231">
        <v>68</v>
      </c>
    </row>
    <row r="30" spans="1:21" ht="13.5" customHeight="1">
      <c r="A30" s="32"/>
      <c r="B30" s="32"/>
      <c r="C30" s="33"/>
      <c r="D30" s="53"/>
      <c r="E30" s="34"/>
      <c r="F30" s="35"/>
      <c r="G30" s="36"/>
      <c r="I30" s="37"/>
      <c r="J30" s="38"/>
      <c r="K30" s="39"/>
      <c r="L30" s="40"/>
      <c r="M30" s="49"/>
      <c r="N30" s="49"/>
      <c r="O30" s="41"/>
      <c r="P30" s="39"/>
      <c r="T30" s="230">
        <v>2660</v>
      </c>
      <c r="U30" s="231">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30">
        <v>2670</v>
      </c>
      <c r="U31" s="231">
        <v>54</v>
      </c>
    </row>
    <row r="32" spans="20:21" ht="12.75">
      <c r="T32" s="230">
        <v>2680</v>
      </c>
      <c r="U32" s="231">
        <v>53</v>
      </c>
    </row>
    <row r="33" spans="20:21" ht="12.75">
      <c r="T33" s="230">
        <v>2690</v>
      </c>
      <c r="U33" s="231">
        <v>52</v>
      </c>
    </row>
    <row r="34" spans="20:21" ht="12.75">
      <c r="T34" s="230">
        <v>2700</v>
      </c>
      <c r="U34" s="231">
        <v>51</v>
      </c>
    </row>
    <row r="35" spans="20:21" ht="12.75">
      <c r="T35" s="230">
        <v>2710</v>
      </c>
      <c r="U35" s="231">
        <v>50</v>
      </c>
    </row>
    <row r="36" spans="20:21" ht="12.75">
      <c r="T36" s="230">
        <v>2720</v>
      </c>
      <c r="U36" s="231">
        <v>49</v>
      </c>
    </row>
    <row r="37" spans="20:21" ht="12.75">
      <c r="T37" s="230">
        <v>2730</v>
      </c>
      <c r="U37" s="231">
        <v>48</v>
      </c>
    </row>
    <row r="38" spans="20:21" ht="12.75">
      <c r="T38" s="230">
        <v>2740</v>
      </c>
      <c r="U38" s="231">
        <v>47</v>
      </c>
    </row>
    <row r="39" spans="20:21" ht="12.75">
      <c r="T39" s="230">
        <v>2750</v>
      </c>
      <c r="U39" s="231">
        <v>46</v>
      </c>
    </row>
    <row r="40" spans="20:21" ht="12.75">
      <c r="T40" s="230">
        <v>2760</v>
      </c>
      <c r="U40" s="231">
        <v>45</v>
      </c>
    </row>
    <row r="41" spans="20:21" ht="12.75">
      <c r="T41" s="230">
        <v>2770</v>
      </c>
      <c r="U41" s="231">
        <v>44</v>
      </c>
    </row>
    <row r="42" spans="20:21" ht="12.75">
      <c r="T42" s="230">
        <v>2780</v>
      </c>
      <c r="U42" s="231">
        <v>43</v>
      </c>
    </row>
    <row r="43" spans="20:21" ht="12.75">
      <c r="T43" s="230">
        <v>2790</v>
      </c>
      <c r="U43" s="231">
        <v>42</v>
      </c>
    </row>
    <row r="44" spans="20:21" ht="12.75">
      <c r="T44" s="230">
        <v>2800</v>
      </c>
      <c r="U44" s="231">
        <v>41</v>
      </c>
    </row>
    <row r="45" spans="20:21" ht="12.75">
      <c r="T45" s="230">
        <v>2810</v>
      </c>
      <c r="U45" s="231">
        <v>40</v>
      </c>
    </row>
    <row r="46" spans="20:21" ht="12.75">
      <c r="T46" s="230">
        <v>2830</v>
      </c>
      <c r="U46" s="231">
        <v>39</v>
      </c>
    </row>
    <row r="47" spans="20:21" ht="12.75">
      <c r="T47" s="230">
        <v>2850</v>
      </c>
      <c r="U47" s="231">
        <v>38</v>
      </c>
    </row>
    <row r="48" spans="20:21" ht="12.75">
      <c r="T48" s="230">
        <v>2870</v>
      </c>
      <c r="U48" s="231">
        <v>37</v>
      </c>
    </row>
    <row r="49" spans="20:21" ht="12.75">
      <c r="T49" s="230">
        <v>2890</v>
      </c>
      <c r="U49" s="231">
        <v>36</v>
      </c>
    </row>
    <row r="50" spans="20:21" ht="12.75">
      <c r="T50" s="230">
        <v>2910</v>
      </c>
      <c r="U50" s="231">
        <v>35</v>
      </c>
    </row>
    <row r="51" spans="20:21" ht="12.75">
      <c r="T51" s="230">
        <v>2930</v>
      </c>
      <c r="U51" s="231">
        <v>34</v>
      </c>
    </row>
    <row r="52" spans="20:21" ht="12.75">
      <c r="T52" s="230">
        <v>2950</v>
      </c>
      <c r="U52" s="231">
        <v>33</v>
      </c>
    </row>
    <row r="53" spans="20:21" ht="12.75">
      <c r="T53" s="230">
        <v>2970</v>
      </c>
      <c r="U53" s="231">
        <v>32</v>
      </c>
    </row>
    <row r="54" spans="20:21" ht="12.75">
      <c r="T54" s="230">
        <v>2990</v>
      </c>
      <c r="U54" s="231">
        <v>31</v>
      </c>
    </row>
    <row r="55" spans="20:21" ht="12.75">
      <c r="T55" s="230">
        <v>3010</v>
      </c>
      <c r="U55" s="231">
        <v>30</v>
      </c>
    </row>
    <row r="56" spans="20:21" ht="12.75">
      <c r="T56" s="230">
        <v>3030</v>
      </c>
      <c r="U56" s="231">
        <v>29</v>
      </c>
    </row>
    <row r="57" spans="20:21" ht="12.75">
      <c r="T57" s="230">
        <v>3050</v>
      </c>
      <c r="U57" s="231">
        <v>28</v>
      </c>
    </row>
    <row r="58" spans="20:21" ht="12.75">
      <c r="T58" s="230">
        <v>3070</v>
      </c>
      <c r="U58" s="231">
        <v>27</v>
      </c>
    </row>
    <row r="59" spans="20:21" ht="12.75">
      <c r="T59" s="230">
        <v>3090</v>
      </c>
      <c r="U59" s="231">
        <v>26</v>
      </c>
    </row>
    <row r="60" spans="20:21" ht="12.75">
      <c r="T60" s="230">
        <v>3110</v>
      </c>
      <c r="U60" s="231">
        <v>25</v>
      </c>
    </row>
    <row r="61" spans="20:21" ht="12.75">
      <c r="T61" s="230">
        <v>3130</v>
      </c>
      <c r="U61" s="231">
        <v>24</v>
      </c>
    </row>
    <row r="62" spans="20:21" ht="12.75">
      <c r="T62" s="230">
        <v>3150</v>
      </c>
      <c r="U62" s="231">
        <v>23</v>
      </c>
    </row>
    <row r="63" spans="20:21" ht="12.75">
      <c r="T63" s="230">
        <v>3170</v>
      </c>
      <c r="U63" s="231">
        <v>22</v>
      </c>
    </row>
    <row r="64" spans="20:21" ht="12.75">
      <c r="T64" s="230">
        <v>3200</v>
      </c>
      <c r="U64" s="231">
        <v>21</v>
      </c>
    </row>
    <row r="65" spans="20:21" ht="12.75">
      <c r="T65" s="230">
        <v>3230</v>
      </c>
      <c r="U65" s="231">
        <v>20</v>
      </c>
    </row>
    <row r="66" spans="20:21" ht="12.75">
      <c r="T66" s="230">
        <v>3260</v>
      </c>
      <c r="U66" s="231">
        <v>19</v>
      </c>
    </row>
    <row r="67" spans="20:21" ht="12.75">
      <c r="T67" s="230">
        <v>3290</v>
      </c>
      <c r="U67" s="231">
        <v>18</v>
      </c>
    </row>
    <row r="68" spans="20:21" ht="12.75">
      <c r="T68" s="230">
        <v>3320</v>
      </c>
      <c r="U68" s="231">
        <v>17</v>
      </c>
    </row>
    <row r="69" spans="20:21" ht="12.75">
      <c r="T69" s="230">
        <v>3350</v>
      </c>
      <c r="U69" s="231">
        <v>16</v>
      </c>
    </row>
    <row r="70" spans="20:21" ht="12.75">
      <c r="T70" s="230">
        <v>3380</v>
      </c>
      <c r="U70" s="231">
        <v>15</v>
      </c>
    </row>
    <row r="71" spans="20:21" ht="12.75">
      <c r="T71" s="230">
        <v>3410</v>
      </c>
      <c r="U71" s="231">
        <v>14</v>
      </c>
    </row>
    <row r="72" spans="20:21" ht="12.75">
      <c r="T72" s="230">
        <v>3440</v>
      </c>
      <c r="U72" s="231">
        <v>13</v>
      </c>
    </row>
    <row r="73" spans="20:21" ht="12.75">
      <c r="T73" s="230">
        <v>3470</v>
      </c>
      <c r="U73" s="231">
        <v>12</v>
      </c>
    </row>
    <row r="74" spans="20:21" ht="12.75">
      <c r="T74" s="230">
        <v>3510</v>
      </c>
      <c r="U74" s="231">
        <v>11</v>
      </c>
    </row>
    <row r="75" spans="20:21" ht="12.75">
      <c r="T75" s="230">
        <v>3550</v>
      </c>
      <c r="U75" s="231">
        <v>10</v>
      </c>
    </row>
    <row r="76" spans="20:21" ht="12.75">
      <c r="T76" s="230">
        <v>3590</v>
      </c>
      <c r="U76" s="231">
        <v>9</v>
      </c>
    </row>
    <row r="77" spans="20:21" ht="12.75">
      <c r="T77" s="230">
        <v>3630</v>
      </c>
      <c r="U77" s="231">
        <v>8</v>
      </c>
    </row>
    <row r="78" spans="20:21" ht="12.75">
      <c r="T78" s="230">
        <v>3670</v>
      </c>
      <c r="U78" s="231">
        <v>7</v>
      </c>
    </row>
    <row r="79" spans="20:21" ht="12.75">
      <c r="T79" s="230">
        <v>3710</v>
      </c>
      <c r="U79" s="231">
        <v>6</v>
      </c>
    </row>
    <row r="80" spans="20:21" ht="12.75">
      <c r="T80" s="230">
        <v>3750</v>
      </c>
      <c r="U80" s="231">
        <v>5</v>
      </c>
    </row>
    <row r="81" spans="20:21" ht="12.75">
      <c r="T81" s="230">
        <v>3800</v>
      </c>
      <c r="U81" s="231">
        <v>4</v>
      </c>
    </row>
    <row r="82" spans="20:21" ht="12.75">
      <c r="T82" s="230">
        <v>3850</v>
      </c>
      <c r="U82" s="231">
        <v>3</v>
      </c>
    </row>
    <row r="83" spans="20:21" ht="12.75">
      <c r="T83" s="230">
        <v>3900</v>
      </c>
      <c r="U83" s="231">
        <v>2</v>
      </c>
    </row>
    <row r="84" spans="20:21" ht="12.75">
      <c r="T84" s="230">
        <v>3950</v>
      </c>
      <c r="U84" s="231">
        <v>1</v>
      </c>
    </row>
  </sheetData>
  <sheetProtection/>
  <mergeCells count="18">
    <mergeCell ref="I3:L3"/>
    <mergeCell ref="N3:P3"/>
    <mergeCell ref="A6:A7"/>
    <mergeCell ref="B6:B7"/>
    <mergeCell ref="C6:C7"/>
    <mergeCell ref="D6:D7"/>
    <mergeCell ref="E6:E7"/>
    <mergeCell ref="F6:F7"/>
    <mergeCell ref="A1:P1"/>
    <mergeCell ref="A2:P2"/>
    <mergeCell ref="A3:C3"/>
    <mergeCell ref="D3:E3"/>
    <mergeCell ref="F3:G3"/>
    <mergeCell ref="G6:G7"/>
    <mergeCell ref="A4:C4"/>
    <mergeCell ref="D4:E4"/>
    <mergeCell ref="N4:P4"/>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S80"/>
  <sheetViews>
    <sheetView view="pageBreakPreview" zoomScale="70" zoomScaleSheetLayoutView="70" zoomScalePageLayoutView="0" workbookViewId="0" topLeftCell="A1">
      <selection activeCell="N8" sqref="N8:N27"/>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0.421875" style="86" bestFit="1" customWidth="1"/>
    <col min="6" max="6" width="43.57421875" style="3" bestFit="1" customWidth="1"/>
    <col min="7" max="7" width="10.8515625" style="3" customWidth="1"/>
    <col min="8" max="12" width="10.7109375" style="3" customWidth="1"/>
    <col min="13" max="13" width="10.8515625" style="3" customWidth="1"/>
    <col min="14" max="14" width="10.57421875" style="88" customWidth="1"/>
    <col min="15" max="15" width="7.7109375" style="86" customWidth="1"/>
    <col min="16" max="16" width="10.00390625" style="86" customWidth="1"/>
    <col min="17" max="17" width="9.140625" style="239" hidden="1" customWidth="1"/>
    <col min="18" max="18" width="9.140625" style="238" hidden="1" customWidth="1"/>
    <col min="19" max="19" width="9.140625" style="238" customWidth="1"/>
    <col min="20" max="16384" width="9.140625" style="3" customWidth="1"/>
  </cols>
  <sheetData>
    <row r="1" spans="1:18" ht="48.75" customHeight="1">
      <c r="A1" s="420" t="str">
        <f>'YARIŞMA BİLGİLERİ'!A2:K2</f>
        <v>Türkiye Atletizm Federasyonu
Kastamonu Atletizm İl Temsilciliği</v>
      </c>
      <c r="B1" s="420"/>
      <c r="C1" s="420"/>
      <c r="D1" s="420"/>
      <c r="E1" s="420"/>
      <c r="F1" s="420"/>
      <c r="G1" s="420"/>
      <c r="H1" s="420"/>
      <c r="I1" s="420"/>
      <c r="J1" s="420"/>
      <c r="K1" s="420"/>
      <c r="L1" s="420"/>
      <c r="M1" s="420"/>
      <c r="N1" s="420"/>
      <c r="O1" s="420"/>
      <c r="P1" s="243"/>
      <c r="Q1" s="239">
        <v>630</v>
      </c>
      <c r="R1" s="238">
        <v>1</v>
      </c>
    </row>
    <row r="2" spans="1:18" ht="25.5" customHeight="1">
      <c r="A2" s="421" t="str">
        <f>'YARIŞMA BİLGİLERİ'!A14:K14</f>
        <v>Federasyon Deneme Yarışmaları</v>
      </c>
      <c r="B2" s="421"/>
      <c r="C2" s="421"/>
      <c r="D2" s="421"/>
      <c r="E2" s="421"/>
      <c r="F2" s="421"/>
      <c r="G2" s="421"/>
      <c r="H2" s="421"/>
      <c r="I2" s="421"/>
      <c r="J2" s="421"/>
      <c r="K2" s="421"/>
      <c r="L2" s="421"/>
      <c r="M2" s="421"/>
      <c r="N2" s="421"/>
      <c r="O2" s="421"/>
      <c r="P2" s="421"/>
      <c r="Q2" s="239">
        <v>650</v>
      </c>
      <c r="R2" s="238">
        <v>2</v>
      </c>
    </row>
    <row r="3" spans="1:19" s="4" customFormat="1" ht="27" customHeight="1">
      <c r="A3" s="426" t="s">
        <v>83</v>
      </c>
      <c r="B3" s="426"/>
      <c r="C3" s="426"/>
      <c r="D3" s="424" t="str">
        <f>'YARIŞMA PROGRAMI'!C18</f>
        <v>Üç Adım  Atlama</v>
      </c>
      <c r="E3" s="424"/>
      <c r="F3" s="184" t="s">
        <v>406</v>
      </c>
      <c r="G3" s="202" t="str">
        <f>'YARIŞMA PROGRAMI'!D18</f>
        <v>14.00</v>
      </c>
      <c r="H3" s="196"/>
      <c r="I3" s="184"/>
      <c r="J3" s="184"/>
      <c r="K3" s="184"/>
      <c r="L3" s="184" t="s">
        <v>328</v>
      </c>
      <c r="M3" s="478" t="str">
        <f>'YARIŞMA PROGRAMI'!E18</f>
        <v>Aşkın KARACA  16.10</v>
      </c>
      <c r="N3" s="478"/>
      <c r="O3" s="478"/>
      <c r="P3" s="478"/>
      <c r="Q3" s="239">
        <v>660</v>
      </c>
      <c r="R3" s="238">
        <v>3</v>
      </c>
      <c r="S3" s="238"/>
    </row>
    <row r="4" spans="1:19" s="4" customFormat="1" ht="17.25" customHeight="1">
      <c r="A4" s="431" t="s">
        <v>84</v>
      </c>
      <c r="B4" s="431"/>
      <c r="C4" s="431"/>
      <c r="D4" s="433" t="str">
        <f>'YARIŞMA BİLGİLERİ'!F21</f>
        <v>Genç Erkekler</v>
      </c>
      <c r="E4" s="433"/>
      <c r="F4" s="90"/>
      <c r="G4" s="197"/>
      <c r="H4" s="197"/>
      <c r="I4" s="186"/>
      <c r="J4" s="186"/>
      <c r="K4" s="430" t="s">
        <v>82</v>
      </c>
      <c r="L4" s="430"/>
      <c r="M4" s="432" t="str">
        <f>'YARIŞMA PROGRAMI'!B18</f>
        <v>13 Temmuz 2014 - 16.00</v>
      </c>
      <c r="N4" s="432"/>
      <c r="O4" s="432"/>
      <c r="P4" s="244"/>
      <c r="Q4" s="239">
        <v>670</v>
      </c>
      <c r="R4" s="238">
        <v>4</v>
      </c>
      <c r="S4" s="238"/>
    </row>
    <row r="5" spans="1:18" ht="21" customHeight="1">
      <c r="A5" s="5"/>
      <c r="B5" s="5"/>
      <c r="C5" s="5"/>
      <c r="D5" s="9"/>
      <c r="E5" s="6"/>
      <c r="F5" s="7"/>
      <c r="G5" s="8"/>
      <c r="H5" s="8"/>
      <c r="I5" s="8"/>
      <c r="J5" s="8"/>
      <c r="K5" s="8"/>
      <c r="L5" s="8"/>
      <c r="M5" s="8"/>
      <c r="N5" s="422">
        <f ca="1">NOW()</f>
        <v>41833.06269733796</v>
      </c>
      <c r="O5" s="422"/>
      <c r="P5" s="248"/>
      <c r="Q5" s="239">
        <v>680</v>
      </c>
      <c r="R5" s="238">
        <v>5</v>
      </c>
    </row>
    <row r="6" spans="1:18" ht="15.75">
      <c r="A6" s="418" t="s">
        <v>5</v>
      </c>
      <c r="B6" s="418"/>
      <c r="C6" s="425" t="s">
        <v>67</v>
      </c>
      <c r="D6" s="425" t="s">
        <v>86</v>
      </c>
      <c r="E6" s="418" t="s">
        <v>6</v>
      </c>
      <c r="F6" s="418" t="s">
        <v>376</v>
      </c>
      <c r="G6" s="423" t="s">
        <v>35</v>
      </c>
      <c r="H6" s="423"/>
      <c r="I6" s="423"/>
      <c r="J6" s="423"/>
      <c r="K6" s="423"/>
      <c r="L6" s="423"/>
      <c r="M6" s="423"/>
      <c r="N6" s="419" t="s">
        <v>7</v>
      </c>
      <c r="O6" s="419" t="s">
        <v>122</v>
      </c>
      <c r="P6" s="419" t="s">
        <v>325</v>
      </c>
      <c r="Q6" s="239">
        <v>690</v>
      </c>
      <c r="R6" s="238">
        <v>6</v>
      </c>
    </row>
    <row r="7" spans="1:18" ht="24.75" customHeight="1">
      <c r="A7" s="418"/>
      <c r="B7" s="418"/>
      <c r="C7" s="425"/>
      <c r="D7" s="425"/>
      <c r="E7" s="418"/>
      <c r="F7" s="418"/>
      <c r="G7" s="225">
        <v>1</v>
      </c>
      <c r="H7" s="225">
        <v>2</v>
      </c>
      <c r="I7" s="225">
        <v>3</v>
      </c>
      <c r="J7" s="227" t="s">
        <v>323</v>
      </c>
      <c r="K7" s="226">
        <v>4</v>
      </c>
      <c r="L7" s="226">
        <v>5</v>
      </c>
      <c r="M7" s="225">
        <v>6</v>
      </c>
      <c r="N7" s="419"/>
      <c r="O7" s="419"/>
      <c r="P7" s="419"/>
      <c r="Q7" s="239">
        <v>700</v>
      </c>
      <c r="R7" s="238">
        <v>7</v>
      </c>
    </row>
    <row r="8" spans="1:19" s="80" customFormat="1" ht="67.5" customHeight="1">
      <c r="A8" s="295">
        <v>1</v>
      </c>
      <c r="B8" s="296" t="s">
        <v>296</v>
      </c>
      <c r="C8" s="297">
        <f>IF(ISERROR(VLOOKUP(B8,'KAYIT LİSTESİ'!$B$4:$G$859,2,0)),"",(VLOOKUP(B8,'KAYIT LİSTESİ'!$B$4:$G$859,2,0)))</f>
        <v>934</v>
      </c>
      <c r="D8" s="298">
        <f>IF(ISERROR(VLOOKUP(B8,'KAYIT LİSTESİ'!$B$4:$G$859,3,0)),"",(VLOOKUP(B8,'KAYIT LİSTESİ'!$B$4:$G$859,3,0)))</f>
        <v>35042</v>
      </c>
      <c r="E8" s="299" t="str">
        <f>IF(ISERROR(VLOOKUP(B8,'KAYIT LİSTESİ'!$B$4:$G$859,4,0)),"",(VLOOKUP(B8,'KAYIT LİSTESİ'!$B$4:$G$859,4,0)))</f>
        <v>CENGIZ EKEN</v>
      </c>
      <c r="F8" s="299" t="str">
        <f>IF(ISERROR(VLOOKUP(B8,'KAYIT LİSTESİ'!$B$4:$G$859,5,0)),"",(VLOOKUP(B8,'KAYIT LİSTESİ'!$B$4:$G$859,5,0)))</f>
        <v>SAKARYA </v>
      </c>
      <c r="G8" s="300"/>
      <c r="H8" s="300"/>
      <c r="I8" s="300"/>
      <c r="J8" s="301">
        <f>MAX(G8:I8)</f>
        <v>0</v>
      </c>
      <c r="K8" s="302"/>
      <c r="L8" s="302"/>
      <c r="M8" s="302"/>
      <c r="N8" s="303">
        <f>MAX(G8:M8)</f>
        <v>0</v>
      </c>
      <c r="O8" s="297"/>
      <c r="P8" s="304"/>
      <c r="Q8" s="239">
        <v>710</v>
      </c>
      <c r="R8" s="238">
        <v>8</v>
      </c>
      <c r="S8" s="85"/>
    </row>
    <row r="9" spans="1:19" s="80" customFormat="1" ht="67.5" customHeight="1">
      <c r="A9" s="295">
        <v>2</v>
      </c>
      <c r="B9" s="296" t="s">
        <v>297</v>
      </c>
      <c r="C9" s="297">
        <f>IF(ISERROR(VLOOKUP(B9,'KAYIT LİSTESİ'!$B$4:$G$859,2,0)),"",(VLOOKUP(B9,'KAYIT LİSTESİ'!$B$4:$G$859,2,0)))</f>
        <v>916</v>
      </c>
      <c r="D9" s="298">
        <f>IF(ISERROR(VLOOKUP(B9,'KAYIT LİSTESİ'!$B$4:$G$859,3,0)),"",(VLOOKUP(B9,'KAYIT LİSTESİ'!$B$4:$G$859,3,0)))</f>
        <v>35090</v>
      </c>
      <c r="E9" s="299" t="str">
        <f>IF(ISERROR(VLOOKUP(B9,'KAYIT LİSTESİ'!$B$4:$G$859,4,0)),"",(VLOOKUP(B9,'KAYIT LİSTESİ'!$B$4:$G$859,4,0)))</f>
        <v>ALİCAN CİCİ</v>
      </c>
      <c r="F9" s="299" t="str">
        <f>IF(ISERROR(VLOOKUP(B9,'KAYIT LİSTESİ'!$B$4:$G$859,5,0)),"",(VLOOKUP(B9,'KAYIT LİSTESİ'!$B$4:$G$859,5,0)))</f>
        <v>İZMİR</v>
      </c>
      <c r="G9" s="300"/>
      <c r="H9" s="300"/>
      <c r="I9" s="300"/>
      <c r="J9" s="301">
        <f aca="true" t="shared" si="0" ref="J9:J27">MAX(G9:I9)</f>
        <v>0</v>
      </c>
      <c r="K9" s="302"/>
      <c r="L9" s="302"/>
      <c r="M9" s="302"/>
      <c r="N9" s="303">
        <f aca="true" t="shared" si="1" ref="N9:N27">MAX(G9:M9)</f>
        <v>0</v>
      </c>
      <c r="O9" s="297"/>
      <c r="P9" s="304"/>
      <c r="Q9" s="239">
        <v>720</v>
      </c>
      <c r="R9" s="238">
        <v>9</v>
      </c>
      <c r="S9" s="85"/>
    </row>
    <row r="10" spans="1:19" s="80" customFormat="1" ht="67.5" customHeight="1">
      <c r="A10" s="295">
        <v>3</v>
      </c>
      <c r="B10" s="296" t="s">
        <v>298</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0"/>
        <v>0</v>
      </c>
      <c r="K10" s="302"/>
      <c r="L10" s="302"/>
      <c r="M10" s="302"/>
      <c r="N10" s="303">
        <f t="shared" si="1"/>
        <v>0</v>
      </c>
      <c r="O10" s="297"/>
      <c r="P10" s="304"/>
      <c r="Q10" s="239">
        <v>730</v>
      </c>
      <c r="R10" s="238">
        <v>10</v>
      </c>
      <c r="S10" s="85"/>
    </row>
    <row r="11" spans="1:19" s="80" customFormat="1" ht="67.5" customHeight="1">
      <c r="A11" s="295">
        <v>4</v>
      </c>
      <c r="B11" s="296" t="s">
        <v>299</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0"/>
        <v>0</v>
      </c>
      <c r="K11" s="302"/>
      <c r="L11" s="302"/>
      <c r="M11" s="302"/>
      <c r="N11" s="303">
        <f t="shared" si="1"/>
        <v>0</v>
      </c>
      <c r="O11" s="297"/>
      <c r="P11" s="304"/>
      <c r="Q11" s="239">
        <v>740</v>
      </c>
      <c r="R11" s="238">
        <v>11</v>
      </c>
      <c r="S11" s="85"/>
    </row>
    <row r="12" spans="1:19" s="80" customFormat="1" ht="67.5" customHeight="1">
      <c r="A12" s="295">
        <v>5</v>
      </c>
      <c r="B12" s="296" t="s">
        <v>300</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0"/>
        <v>0</v>
      </c>
      <c r="K12" s="302"/>
      <c r="L12" s="302"/>
      <c r="M12" s="302"/>
      <c r="N12" s="303">
        <f t="shared" si="1"/>
        <v>0</v>
      </c>
      <c r="O12" s="297"/>
      <c r="P12" s="304"/>
      <c r="Q12" s="239">
        <v>750</v>
      </c>
      <c r="R12" s="238">
        <v>12</v>
      </c>
      <c r="S12" s="85"/>
    </row>
    <row r="13" spans="1:19" s="80" customFormat="1" ht="67.5" customHeight="1">
      <c r="A13" s="295">
        <v>6</v>
      </c>
      <c r="B13" s="296" t="s">
        <v>301</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0"/>
        <v>0</v>
      </c>
      <c r="K13" s="302"/>
      <c r="L13" s="302"/>
      <c r="M13" s="302"/>
      <c r="N13" s="303">
        <f t="shared" si="1"/>
        <v>0</v>
      </c>
      <c r="O13" s="297"/>
      <c r="P13" s="304"/>
      <c r="Q13" s="239">
        <v>760</v>
      </c>
      <c r="R13" s="238">
        <v>13</v>
      </c>
      <c r="S13" s="85"/>
    </row>
    <row r="14" spans="1:19" s="80" customFormat="1" ht="67.5" customHeight="1">
      <c r="A14" s="295">
        <v>7</v>
      </c>
      <c r="B14" s="296" t="s">
        <v>302</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0"/>
        <v>0</v>
      </c>
      <c r="K14" s="302"/>
      <c r="L14" s="302"/>
      <c r="M14" s="302"/>
      <c r="N14" s="303">
        <f t="shared" si="1"/>
        <v>0</v>
      </c>
      <c r="O14" s="297"/>
      <c r="P14" s="304"/>
      <c r="Q14" s="239">
        <v>770</v>
      </c>
      <c r="R14" s="238">
        <v>14</v>
      </c>
      <c r="S14" s="85"/>
    </row>
    <row r="15" spans="1:19" s="80" customFormat="1" ht="67.5" customHeight="1">
      <c r="A15" s="295">
        <v>8</v>
      </c>
      <c r="B15" s="296" t="s">
        <v>303</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0"/>
        <v>0</v>
      </c>
      <c r="K15" s="302"/>
      <c r="L15" s="302"/>
      <c r="M15" s="302"/>
      <c r="N15" s="303">
        <f t="shared" si="1"/>
        <v>0</v>
      </c>
      <c r="O15" s="297"/>
      <c r="P15" s="304"/>
      <c r="Q15" s="239">
        <v>780</v>
      </c>
      <c r="R15" s="238">
        <v>15</v>
      </c>
      <c r="S15" s="85"/>
    </row>
    <row r="16" spans="1:19" s="80" customFormat="1" ht="67.5" customHeight="1">
      <c r="A16" s="295">
        <v>9</v>
      </c>
      <c r="B16" s="296" t="s">
        <v>304</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0"/>
        <v>0</v>
      </c>
      <c r="K16" s="302"/>
      <c r="L16" s="302"/>
      <c r="M16" s="302"/>
      <c r="N16" s="303">
        <f t="shared" si="1"/>
        <v>0</v>
      </c>
      <c r="O16" s="297"/>
      <c r="P16" s="304"/>
      <c r="Q16" s="239">
        <v>789</v>
      </c>
      <c r="R16" s="238">
        <v>16</v>
      </c>
      <c r="S16" s="85"/>
    </row>
    <row r="17" spans="1:19" s="80" customFormat="1" ht="67.5" customHeight="1">
      <c r="A17" s="295">
        <v>10</v>
      </c>
      <c r="B17" s="296" t="s">
        <v>305</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0"/>
        <v>0</v>
      </c>
      <c r="K17" s="302"/>
      <c r="L17" s="302"/>
      <c r="M17" s="302"/>
      <c r="N17" s="303">
        <f t="shared" si="1"/>
        <v>0</v>
      </c>
      <c r="O17" s="297"/>
      <c r="P17" s="304"/>
      <c r="Q17" s="239">
        <v>798</v>
      </c>
      <c r="R17" s="238">
        <v>17</v>
      </c>
      <c r="S17" s="85"/>
    </row>
    <row r="18" spans="1:19" s="80" customFormat="1" ht="67.5" customHeight="1">
      <c r="A18" s="295">
        <v>11</v>
      </c>
      <c r="B18" s="296" t="s">
        <v>306</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0"/>
        <v>0</v>
      </c>
      <c r="K18" s="302"/>
      <c r="L18" s="302"/>
      <c r="M18" s="302"/>
      <c r="N18" s="303">
        <f t="shared" si="1"/>
        <v>0</v>
      </c>
      <c r="O18" s="297"/>
      <c r="P18" s="304"/>
      <c r="Q18" s="239">
        <v>807</v>
      </c>
      <c r="R18" s="238">
        <v>18</v>
      </c>
      <c r="S18" s="85"/>
    </row>
    <row r="19" spans="1:19" s="80" customFormat="1" ht="67.5" customHeight="1">
      <c r="A19" s="295">
        <v>12</v>
      </c>
      <c r="B19" s="296" t="s">
        <v>307</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0"/>
        <v>0</v>
      </c>
      <c r="K19" s="302"/>
      <c r="L19" s="302"/>
      <c r="M19" s="302"/>
      <c r="N19" s="303">
        <f t="shared" si="1"/>
        <v>0</v>
      </c>
      <c r="O19" s="297"/>
      <c r="P19" s="304"/>
      <c r="Q19" s="239">
        <v>816</v>
      </c>
      <c r="R19" s="238">
        <v>19</v>
      </c>
      <c r="S19" s="85"/>
    </row>
    <row r="20" spans="1:19" s="80" customFormat="1" ht="67.5" customHeight="1">
      <c r="A20" s="295">
        <v>13</v>
      </c>
      <c r="B20" s="296" t="s">
        <v>308</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0"/>
        <v>0</v>
      </c>
      <c r="K20" s="302"/>
      <c r="L20" s="302"/>
      <c r="M20" s="302"/>
      <c r="N20" s="303">
        <f t="shared" si="1"/>
        <v>0</v>
      </c>
      <c r="O20" s="297"/>
      <c r="P20" s="304"/>
      <c r="Q20" s="239">
        <v>825</v>
      </c>
      <c r="R20" s="238">
        <v>20</v>
      </c>
      <c r="S20" s="85"/>
    </row>
    <row r="21" spans="1:19" s="80" customFormat="1" ht="67.5" customHeight="1">
      <c r="A21" s="295"/>
      <c r="B21" s="296" t="s">
        <v>309</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0"/>
        <v>0</v>
      </c>
      <c r="K21" s="302"/>
      <c r="L21" s="302"/>
      <c r="M21" s="302"/>
      <c r="N21" s="303">
        <f t="shared" si="1"/>
        <v>0</v>
      </c>
      <c r="O21" s="297"/>
      <c r="P21" s="304"/>
      <c r="Q21" s="239">
        <v>834</v>
      </c>
      <c r="R21" s="238">
        <v>21</v>
      </c>
      <c r="S21" s="85"/>
    </row>
    <row r="22" spans="1:19" s="80" customFormat="1" ht="67.5" customHeight="1">
      <c r="A22" s="295"/>
      <c r="B22" s="296" t="s">
        <v>310</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0"/>
        <v>0</v>
      </c>
      <c r="K22" s="302"/>
      <c r="L22" s="302"/>
      <c r="M22" s="302"/>
      <c r="N22" s="303">
        <f t="shared" si="1"/>
        <v>0</v>
      </c>
      <c r="O22" s="297"/>
      <c r="P22" s="304"/>
      <c r="Q22" s="239">
        <v>843</v>
      </c>
      <c r="R22" s="238">
        <v>22</v>
      </c>
      <c r="S22" s="85"/>
    </row>
    <row r="23" spans="1:19" s="80" customFormat="1" ht="67.5" customHeight="1">
      <c r="A23" s="295"/>
      <c r="B23" s="296" t="s">
        <v>311</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0"/>
        <v>0</v>
      </c>
      <c r="K23" s="302"/>
      <c r="L23" s="302"/>
      <c r="M23" s="302"/>
      <c r="N23" s="303">
        <f t="shared" si="1"/>
        <v>0</v>
      </c>
      <c r="O23" s="297"/>
      <c r="P23" s="304"/>
      <c r="Q23" s="239">
        <v>852</v>
      </c>
      <c r="R23" s="238">
        <v>23</v>
      </c>
      <c r="S23" s="85"/>
    </row>
    <row r="24" spans="1:19" s="80" customFormat="1" ht="67.5" customHeight="1">
      <c r="A24" s="295"/>
      <c r="B24" s="296" t="s">
        <v>312</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0"/>
        <v>0</v>
      </c>
      <c r="K24" s="302"/>
      <c r="L24" s="302"/>
      <c r="M24" s="302"/>
      <c r="N24" s="303">
        <f t="shared" si="1"/>
        <v>0</v>
      </c>
      <c r="O24" s="297"/>
      <c r="P24" s="304"/>
      <c r="Q24" s="239">
        <v>861</v>
      </c>
      <c r="R24" s="238">
        <v>24</v>
      </c>
      <c r="S24" s="85"/>
    </row>
    <row r="25" spans="1:19" s="80" customFormat="1" ht="67.5" customHeight="1">
      <c r="A25" s="295"/>
      <c r="B25" s="296" t="s">
        <v>313</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0"/>
        <v>0</v>
      </c>
      <c r="K25" s="302"/>
      <c r="L25" s="302"/>
      <c r="M25" s="302"/>
      <c r="N25" s="303">
        <f t="shared" si="1"/>
        <v>0</v>
      </c>
      <c r="O25" s="297"/>
      <c r="P25" s="304"/>
      <c r="Q25" s="239">
        <v>870</v>
      </c>
      <c r="R25" s="238">
        <v>25</v>
      </c>
      <c r="S25" s="85"/>
    </row>
    <row r="26" spans="1:19" s="80" customFormat="1" ht="67.5" customHeight="1">
      <c r="A26" s="295"/>
      <c r="B26" s="296" t="s">
        <v>314</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0"/>
        <v>0</v>
      </c>
      <c r="K26" s="302"/>
      <c r="L26" s="302"/>
      <c r="M26" s="302"/>
      <c r="N26" s="303">
        <f t="shared" si="1"/>
        <v>0</v>
      </c>
      <c r="O26" s="297"/>
      <c r="P26" s="304"/>
      <c r="Q26" s="239">
        <v>878</v>
      </c>
      <c r="R26" s="238">
        <v>26</v>
      </c>
      <c r="S26" s="85"/>
    </row>
    <row r="27" spans="1:19" s="80" customFormat="1" ht="67.5" customHeight="1">
      <c r="A27" s="295"/>
      <c r="B27" s="296" t="s">
        <v>315</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0"/>
        <v>0</v>
      </c>
      <c r="K27" s="302"/>
      <c r="L27" s="302"/>
      <c r="M27" s="302"/>
      <c r="N27" s="303">
        <f t="shared" si="1"/>
        <v>0</v>
      </c>
      <c r="O27" s="297"/>
      <c r="P27" s="304"/>
      <c r="Q27" s="239">
        <v>886</v>
      </c>
      <c r="R27" s="238">
        <v>27</v>
      </c>
      <c r="S27" s="85"/>
    </row>
    <row r="28" spans="1:19" s="83" customFormat="1" ht="32.25" customHeight="1">
      <c r="A28" s="81"/>
      <c r="B28" s="81"/>
      <c r="C28" s="251"/>
      <c r="D28" s="82"/>
      <c r="E28" s="81"/>
      <c r="N28" s="84"/>
      <c r="O28" s="81"/>
      <c r="P28" s="81"/>
      <c r="Q28" s="239">
        <v>1046</v>
      </c>
      <c r="R28" s="238">
        <v>48</v>
      </c>
      <c r="S28" s="85"/>
    </row>
    <row r="29" spans="1:19" s="83" customFormat="1" ht="32.25" customHeight="1">
      <c r="A29" s="428" t="s">
        <v>4</v>
      </c>
      <c r="B29" s="428"/>
      <c r="C29" s="428"/>
      <c r="D29" s="428"/>
      <c r="E29" s="85" t="s">
        <v>0</v>
      </c>
      <c r="F29" s="85" t="s">
        <v>1</v>
      </c>
      <c r="G29" s="429" t="s">
        <v>2</v>
      </c>
      <c r="H29" s="429"/>
      <c r="I29" s="429"/>
      <c r="J29" s="429"/>
      <c r="K29" s="429"/>
      <c r="L29" s="429"/>
      <c r="M29" s="429"/>
      <c r="N29" s="429" t="s">
        <v>3</v>
      </c>
      <c r="O29" s="429"/>
      <c r="P29" s="85"/>
      <c r="Q29" s="239">
        <v>1053</v>
      </c>
      <c r="R29" s="238">
        <v>49</v>
      </c>
      <c r="S29" s="85"/>
    </row>
    <row r="30" spans="17:18" ht="12.75">
      <c r="Q30" s="239">
        <v>1060</v>
      </c>
      <c r="R30" s="238">
        <v>50</v>
      </c>
    </row>
    <row r="31" spans="17:18" ht="12.75">
      <c r="Q31" s="239">
        <v>1066</v>
      </c>
      <c r="R31" s="238">
        <v>51</v>
      </c>
    </row>
    <row r="32" spans="17:18" ht="12.75">
      <c r="Q32" s="240">
        <v>1072</v>
      </c>
      <c r="R32" s="85">
        <v>52</v>
      </c>
    </row>
    <row r="33" spans="17:18" ht="12.75">
      <c r="Q33" s="240">
        <v>1078</v>
      </c>
      <c r="R33" s="85">
        <v>53</v>
      </c>
    </row>
    <row r="34" spans="17:18" ht="12.75">
      <c r="Q34" s="240">
        <v>1084</v>
      </c>
      <c r="R34" s="85">
        <v>54</v>
      </c>
    </row>
    <row r="35" spans="17:18" ht="12.75">
      <c r="Q35" s="240">
        <v>1090</v>
      </c>
      <c r="R35" s="85">
        <v>55</v>
      </c>
    </row>
    <row r="36" spans="17:18" ht="12.75">
      <c r="Q36" s="240">
        <v>1096</v>
      </c>
      <c r="R36" s="85">
        <v>56</v>
      </c>
    </row>
    <row r="37" spans="17:18" ht="12.75">
      <c r="Q37" s="240">
        <v>1102</v>
      </c>
      <c r="R37" s="85">
        <v>57</v>
      </c>
    </row>
    <row r="38" spans="17:18" ht="12.75">
      <c r="Q38" s="240">
        <v>1108</v>
      </c>
      <c r="R38" s="85">
        <v>58</v>
      </c>
    </row>
    <row r="39" spans="17:18" ht="12.75">
      <c r="Q39" s="240">
        <v>1114</v>
      </c>
      <c r="R39" s="85">
        <v>59</v>
      </c>
    </row>
    <row r="40" spans="17:18" ht="12.75">
      <c r="Q40" s="240">
        <v>1120</v>
      </c>
      <c r="R40" s="85">
        <v>60</v>
      </c>
    </row>
    <row r="41" spans="17:18" ht="12.75">
      <c r="Q41" s="240">
        <v>1126</v>
      </c>
      <c r="R41" s="85">
        <v>61</v>
      </c>
    </row>
    <row r="42" spans="17:18" ht="12.75">
      <c r="Q42" s="240">
        <v>1132</v>
      </c>
      <c r="R42" s="85">
        <v>62</v>
      </c>
    </row>
    <row r="43" spans="17:18" ht="12.75">
      <c r="Q43" s="240">
        <v>1138</v>
      </c>
      <c r="R43" s="85">
        <v>63</v>
      </c>
    </row>
    <row r="44" spans="17:18" ht="12.75">
      <c r="Q44" s="240">
        <v>1144</v>
      </c>
      <c r="R44" s="85">
        <v>64</v>
      </c>
    </row>
    <row r="45" spans="17:18" ht="12.75">
      <c r="Q45" s="240">
        <v>1150</v>
      </c>
      <c r="R45" s="85">
        <v>65</v>
      </c>
    </row>
    <row r="46" spans="17:18" ht="12.75">
      <c r="Q46" s="240">
        <v>1156</v>
      </c>
      <c r="R46" s="85">
        <v>66</v>
      </c>
    </row>
    <row r="47" spans="17:18" ht="12.75">
      <c r="Q47" s="240">
        <v>1162</v>
      </c>
      <c r="R47" s="85">
        <v>67</v>
      </c>
    </row>
    <row r="48" spans="17:18" ht="12.75">
      <c r="Q48" s="240">
        <v>1168</v>
      </c>
      <c r="R48" s="85">
        <v>68</v>
      </c>
    </row>
    <row r="49" spans="17:18" ht="12.75">
      <c r="Q49" s="240">
        <v>1174</v>
      </c>
      <c r="R49" s="85">
        <v>69</v>
      </c>
    </row>
    <row r="50" spans="17:18" ht="12.75">
      <c r="Q50" s="240">
        <v>1180</v>
      </c>
      <c r="R50" s="85">
        <v>70</v>
      </c>
    </row>
    <row r="51" spans="17:18" ht="12.75">
      <c r="Q51" s="240">
        <v>1186</v>
      </c>
      <c r="R51" s="85">
        <v>71</v>
      </c>
    </row>
    <row r="52" spans="17:18" ht="12.75">
      <c r="Q52" s="240">
        <v>1192</v>
      </c>
      <c r="R52" s="85">
        <v>72</v>
      </c>
    </row>
    <row r="53" spans="17:18" ht="12.75">
      <c r="Q53" s="240">
        <v>1198</v>
      </c>
      <c r="R53" s="85">
        <v>73</v>
      </c>
    </row>
    <row r="54" spans="17:18" ht="12.75">
      <c r="Q54" s="240">
        <v>1204</v>
      </c>
      <c r="R54" s="85">
        <v>74</v>
      </c>
    </row>
    <row r="55" spans="17:18" ht="12.75">
      <c r="Q55" s="240">
        <v>1210</v>
      </c>
      <c r="R55" s="85">
        <v>75</v>
      </c>
    </row>
    <row r="56" spans="17:18" ht="12.75">
      <c r="Q56" s="240">
        <v>1215</v>
      </c>
      <c r="R56" s="85">
        <v>76</v>
      </c>
    </row>
    <row r="57" spans="17:18" ht="12.75">
      <c r="Q57" s="240">
        <v>1220</v>
      </c>
      <c r="R57" s="85">
        <v>77</v>
      </c>
    </row>
    <row r="58" spans="17:18" ht="12.75">
      <c r="Q58" s="240">
        <v>1225</v>
      </c>
      <c r="R58" s="85">
        <v>78</v>
      </c>
    </row>
    <row r="59" spans="17:18" ht="12.75">
      <c r="Q59" s="240">
        <v>1230</v>
      </c>
      <c r="R59" s="85">
        <v>79</v>
      </c>
    </row>
    <row r="60" spans="17:18" ht="12.75">
      <c r="Q60" s="240">
        <v>1235</v>
      </c>
      <c r="R60" s="85">
        <v>80</v>
      </c>
    </row>
    <row r="61" spans="17:18" ht="12.75">
      <c r="Q61" s="240">
        <v>1240</v>
      </c>
      <c r="R61" s="85">
        <v>81</v>
      </c>
    </row>
    <row r="62" spans="17:18" ht="12.75">
      <c r="Q62" s="240">
        <v>1245</v>
      </c>
      <c r="R62" s="85">
        <v>82</v>
      </c>
    </row>
    <row r="63" spans="17:18" ht="12.75">
      <c r="Q63" s="240">
        <v>1250</v>
      </c>
      <c r="R63" s="85">
        <v>83</v>
      </c>
    </row>
    <row r="64" spans="17:18" ht="12.75">
      <c r="Q64" s="240">
        <v>1255</v>
      </c>
      <c r="R64" s="85">
        <v>84</v>
      </c>
    </row>
    <row r="65" spans="17:18" ht="12.75">
      <c r="Q65" s="240">
        <v>1260</v>
      </c>
      <c r="R65" s="85">
        <v>85</v>
      </c>
    </row>
    <row r="66" spans="17:18" ht="12.75">
      <c r="Q66" s="240">
        <v>1265</v>
      </c>
      <c r="R66" s="85">
        <v>86</v>
      </c>
    </row>
    <row r="67" spans="17:18" ht="12.75">
      <c r="Q67" s="240">
        <v>1270</v>
      </c>
      <c r="R67" s="85">
        <v>87</v>
      </c>
    </row>
    <row r="68" spans="17:18" ht="12.75">
      <c r="Q68" s="240">
        <v>1275</v>
      </c>
      <c r="R68" s="85">
        <v>88</v>
      </c>
    </row>
    <row r="69" spans="17:18" ht="12.75">
      <c r="Q69" s="240">
        <v>1280</v>
      </c>
      <c r="R69" s="85">
        <v>89</v>
      </c>
    </row>
    <row r="70" spans="17:18" ht="12.75">
      <c r="Q70" s="240">
        <v>1285</v>
      </c>
      <c r="R70" s="85">
        <v>90</v>
      </c>
    </row>
    <row r="71" spans="17:18" ht="12.75">
      <c r="Q71" s="240">
        <v>1290</v>
      </c>
      <c r="R71" s="85">
        <v>91</v>
      </c>
    </row>
    <row r="72" spans="17:18" ht="12.75">
      <c r="Q72" s="240">
        <v>1295</v>
      </c>
      <c r="R72" s="85">
        <v>92</v>
      </c>
    </row>
    <row r="73" spans="17:18" ht="12.75">
      <c r="Q73" s="240">
        <v>1300</v>
      </c>
      <c r="R73" s="85">
        <v>93</v>
      </c>
    </row>
    <row r="74" spans="17:18" ht="12.75">
      <c r="Q74" s="239">
        <v>1305</v>
      </c>
      <c r="R74" s="238">
        <v>94</v>
      </c>
    </row>
    <row r="75" spans="17:18" ht="12.75">
      <c r="Q75" s="239">
        <v>1310</v>
      </c>
      <c r="R75" s="238">
        <v>95</v>
      </c>
    </row>
    <row r="76" spans="17:18" ht="12.75">
      <c r="Q76" s="239">
        <v>1314</v>
      </c>
      <c r="R76" s="238">
        <v>96</v>
      </c>
    </row>
    <row r="77" spans="17:18" ht="12.75">
      <c r="Q77" s="239">
        <v>1318</v>
      </c>
      <c r="R77" s="238">
        <v>97</v>
      </c>
    </row>
    <row r="78" spans="17:18" ht="12.75">
      <c r="Q78" s="239">
        <v>1322</v>
      </c>
      <c r="R78" s="238">
        <v>98</v>
      </c>
    </row>
    <row r="79" spans="17:18" ht="12.75">
      <c r="Q79" s="239">
        <v>1326</v>
      </c>
      <c r="R79" s="238">
        <v>99</v>
      </c>
    </row>
    <row r="80" spans="17:18" ht="12.75">
      <c r="Q80" s="239">
        <v>1330</v>
      </c>
      <c r="R80" s="238">
        <v>100</v>
      </c>
    </row>
  </sheetData>
  <sheetProtection/>
  <mergeCells count="23">
    <mergeCell ref="A2:P2"/>
    <mergeCell ref="P6:P7"/>
    <mergeCell ref="N5:O5"/>
    <mergeCell ref="M3:P3"/>
    <mergeCell ref="C6:C7"/>
    <mergeCell ref="M4:O4"/>
    <mergeCell ref="O6:O7"/>
    <mergeCell ref="N29:O29"/>
    <mergeCell ref="A29:D29"/>
    <mergeCell ref="D6:D7"/>
    <mergeCell ref="K4:L4"/>
    <mergeCell ref="E6:E7"/>
    <mergeCell ref="G29:M29"/>
    <mergeCell ref="A1:O1"/>
    <mergeCell ref="A3:C3"/>
    <mergeCell ref="D3:E3"/>
    <mergeCell ref="F6:F7"/>
    <mergeCell ref="D4:E4"/>
    <mergeCell ref="A4:C4"/>
    <mergeCell ref="N6:N7"/>
    <mergeCell ref="G6:M6"/>
    <mergeCell ref="A6:A7"/>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ignoredErrors>
    <ignoredError sqref="J8:J27 C8:F27" unlockedFormula="1"/>
  </ignoredErrors>
  <drawing r:id="rId1"/>
</worksheet>
</file>

<file path=xl/worksheets/sheet16.xml><?xml version="1.0" encoding="utf-8"?>
<worksheet xmlns="http://schemas.openxmlformats.org/spreadsheetml/2006/main" xmlns:r="http://schemas.openxmlformats.org/officeDocument/2006/relationships">
  <sheetPr>
    <tabColor rgb="FFFF0000"/>
  </sheetPr>
  <dimension ref="A1:R80"/>
  <sheetViews>
    <sheetView view="pageBreakPreview" zoomScale="70" zoomScaleSheetLayoutView="70" zoomScalePageLayoutView="0" workbookViewId="0" topLeftCell="A1">
      <selection activeCell="N8" sqref="N8:N27"/>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7.8515625" style="86" bestFit="1" customWidth="1"/>
    <col min="6" max="6" width="15.421875" style="3" bestFit="1" customWidth="1"/>
    <col min="7" max="11" width="10.8515625" style="3" customWidth="1"/>
    <col min="12" max="12" width="12.00390625" style="3" customWidth="1"/>
    <col min="13" max="13" width="10.7109375" style="3" customWidth="1"/>
    <col min="14" max="14" width="9.140625" style="88" customWidth="1"/>
    <col min="15" max="15" width="7.7109375" style="86" customWidth="1"/>
    <col min="16" max="16" width="9.8515625" style="86" bestFit="1" customWidth="1"/>
    <col min="17" max="17" width="9.140625" style="239" hidden="1" customWidth="1"/>
    <col min="18" max="18" width="9.140625" style="238" hidden="1" customWidth="1"/>
    <col min="19" max="16384" width="9.140625" style="3" customWidth="1"/>
  </cols>
  <sheetData>
    <row r="1" spans="1:18" ht="48.75" customHeight="1">
      <c r="A1" s="420" t="str">
        <f>'YARIŞMA BİLGİLERİ'!A2:K2</f>
        <v>Türkiye Atletizm Federasyonu
Kastamonu Atletizm İl Temsilciliği</v>
      </c>
      <c r="B1" s="420"/>
      <c r="C1" s="420"/>
      <c r="D1" s="420"/>
      <c r="E1" s="420"/>
      <c r="F1" s="420"/>
      <c r="G1" s="420"/>
      <c r="H1" s="420"/>
      <c r="I1" s="420"/>
      <c r="J1" s="420"/>
      <c r="K1" s="420"/>
      <c r="L1" s="420"/>
      <c r="M1" s="420"/>
      <c r="N1" s="420"/>
      <c r="O1" s="420"/>
      <c r="P1" s="243"/>
      <c r="Q1" s="239">
        <v>1100</v>
      </c>
      <c r="R1" s="238">
        <v>1</v>
      </c>
    </row>
    <row r="2" spans="1:18" ht="25.5" customHeight="1">
      <c r="A2" s="421" t="str">
        <f>'YARIŞMA BİLGİLERİ'!A14:K14</f>
        <v>Federasyon Deneme Yarışmaları</v>
      </c>
      <c r="B2" s="421"/>
      <c r="C2" s="421"/>
      <c r="D2" s="421"/>
      <c r="E2" s="421"/>
      <c r="F2" s="421"/>
      <c r="G2" s="421"/>
      <c r="H2" s="421"/>
      <c r="I2" s="421"/>
      <c r="J2" s="421"/>
      <c r="K2" s="421"/>
      <c r="L2" s="421"/>
      <c r="M2" s="421"/>
      <c r="N2" s="421"/>
      <c r="O2" s="421"/>
      <c r="P2" s="421"/>
      <c r="Q2" s="239">
        <v>1150</v>
      </c>
      <c r="R2" s="238">
        <v>2</v>
      </c>
    </row>
    <row r="3" spans="1:18" s="4" customFormat="1" ht="27" customHeight="1">
      <c r="A3" s="426" t="s">
        <v>83</v>
      </c>
      <c r="B3" s="426"/>
      <c r="C3" s="426"/>
      <c r="D3" s="424" t="str">
        <f>'YARIŞMA PROGRAMI'!C20</f>
        <v>Disk Atma</v>
      </c>
      <c r="E3" s="424"/>
      <c r="F3" s="184" t="s">
        <v>406</v>
      </c>
      <c r="G3" s="434" t="str">
        <f>'YARIŞMA PROGRAMI'!D20</f>
        <v>40.00</v>
      </c>
      <c r="H3" s="434"/>
      <c r="I3" s="184"/>
      <c r="J3" s="184"/>
      <c r="K3" s="184"/>
      <c r="L3" s="184" t="s">
        <v>328</v>
      </c>
      <c r="M3" s="427" t="str">
        <f>'YARIŞMA PROGRAMI'!E20</f>
        <v>Fatih ŞENER  57.51</v>
      </c>
      <c r="N3" s="427"/>
      <c r="O3" s="427"/>
      <c r="P3" s="427"/>
      <c r="Q3" s="239">
        <v>1200</v>
      </c>
      <c r="R3" s="238">
        <v>3</v>
      </c>
    </row>
    <row r="4" spans="1:18" s="4" customFormat="1" ht="17.25" customHeight="1">
      <c r="A4" s="431" t="s">
        <v>84</v>
      </c>
      <c r="B4" s="431"/>
      <c r="C4" s="431"/>
      <c r="D4" s="433" t="str">
        <f>'YARIŞMA BİLGİLERİ'!F21</f>
        <v>Genç Erkekler</v>
      </c>
      <c r="E4" s="433"/>
      <c r="F4" s="201" t="s">
        <v>238</v>
      </c>
      <c r="G4" s="188" t="s">
        <v>434</v>
      </c>
      <c r="H4" s="188"/>
      <c r="I4" s="186"/>
      <c r="J4" s="186"/>
      <c r="K4" s="186"/>
      <c r="L4" s="186" t="s">
        <v>82</v>
      </c>
      <c r="M4" s="432" t="str">
        <f>'YARIŞMA PROGRAMI'!B20</f>
        <v>13 Temmuz 2014 - 14.50</v>
      </c>
      <c r="N4" s="432"/>
      <c r="O4" s="432"/>
      <c r="P4" s="244"/>
      <c r="Q4" s="239">
        <v>1250</v>
      </c>
      <c r="R4" s="238">
        <v>4</v>
      </c>
    </row>
    <row r="5" spans="1:18" ht="15" customHeight="1">
      <c r="A5" s="5"/>
      <c r="B5" s="5"/>
      <c r="C5" s="5"/>
      <c r="D5" s="9"/>
      <c r="E5" s="6"/>
      <c r="F5" s="7"/>
      <c r="G5" s="8"/>
      <c r="H5" s="8"/>
      <c r="I5" s="8"/>
      <c r="J5" s="8"/>
      <c r="K5" s="8"/>
      <c r="L5" s="8"/>
      <c r="M5" s="8"/>
      <c r="N5" s="422">
        <f ca="1">NOW()</f>
        <v>41833.06269733796</v>
      </c>
      <c r="O5" s="422"/>
      <c r="P5" s="248"/>
      <c r="Q5" s="239">
        <v>1300</v>
      </c>
      <c r="R5" s="238">
        <v>5</v>
      </c>
    </row>
    <row r="6" spans="1:18" ht="15.75">
      <c r="A6" s="418" t="s">
        <v>5</v>
      </c>
      <c r="B6" s="418"/>
      <c r="C6" s="425" t="s">
        <v>67</v>
      </c>
      <c r="D6" s="425" t="s">
        <v>86</v>
      </c>
      <c r="E6" s="418" t="s">
        <v>6</v>
      </c>
      <c r="F6" s="418" t="s">
        <v>376</v>
      </c>
      <c r="G6" s="423" t="s">
        <v>326</v>
      </c>
      <c r="H6" s="423"/>
      <c r="I6" s="423"/>
      <c r="J6" s="423"/>
      <c r="K6" s="423"/>
      <c r="L6" s="423"/>
      <c r="M6" s="423"/>
      <c r="N6" s="419" t="s">
        <v>7</v>
      </c>
      <c r="O6" s="419" t="s">
        <v>122</v>
      </c>
      <c r="P6" s="419" t="s">
        <v>8</v>
      </c>
      <c r="Q6" s="239">
        <v>1350</v>
      </c>
      <c r="R6" s="238">
        <v>6</v>
      </c>
    </row>
    <row r="7" spans="1:18" ht="25.5" customHeight="1">
      <c r="A7" s="418"/>
      <c r="B7" s="418"/>
      <c r="C7" s="425"/>
      <c r="D7" s="425"/>
      <c r="E7" s="418"/>
      <c r="F7" s="418"/>
      <c r="G7" s="198">
        <v>1</v>
      </c>
      <c r="H7" s="198">
        <v>2</v>
      </c>
      <c r="I7" s="198">
        <v>3</v>
      </c>
      <c r="J7" s="227" t="s">
        <v>323</v>
      </c>
      <c r="K7" s="226">
        <v>4</v>
      </c>
      <c r="L7" s="226">
        <v>5</v>
      </c>
      <c r="M7" s="226">
        <v>6</v>
      </c>
      <c r="N7" s="419"/>
      <c r="O7" s="419"/>
      <c r="P7" s="419"/>
      <c r="Q7" s="239">
        <v>1400</v>
      </c>
      <c r="R7" s="238">
        <v>7</v>
      </c>
    </row>
    <row r="8" spans="1:18" s="80" customFormat="1" ht="71.25" customHeight="1">
      <c r="A8" s="295">
        <v>1</v>
      </c>
      <c r="B8" s="296" t="s">
        <v>197</v>
      </c>
      <c r="C8" s="297">
        <f>IF(ISERROR(VLOOKUP(B8,'KAYIT LİSTESİ'!$B$4:$G$859,2,0)),"",(VLOOKUP(B8,'KAYIT LİSTESİ'!$B$4:$G$859,2,0)))</f>
        <v>928</v>
      </c>
      <c r="D8" s="298">
        <f>IF(ISERROR(VLOOKUP(B8,'KAYIT LİSTESİ'!$B$4:$G$859,3,0)),"",(VLOOKUP(B8,'KAYIT LİSTESİ'!$B$4:$G$859,3,0)))</f>
        <v>34831</v>
      </c>
      <c r="E8" s="299" t="str">
        <f>IF(ISERROR(VLOOKUP(B8,'KAYIT LİSTESİ'!$B$4:$G$859,4,0)),"",(VLOOKUP(B8,'KAYIT LİSTESİ'!$B$4:$G$859,4,0)))</f>
        <v>SAMET YILDIZ </v>
      </c>
      <c r="F8" s="299" t="str">
        <f>IF(ISERROR(VLOOKUP(B8,'KAYIT LİSTESİ'!$B$4:$G$859,5,0)),"",(VLOOKUP(B8,'KAYIT LİSTESİ'!$B$4:$G$859,5,0)))</f>
        <v>NEVŞEHİR </v>
      </c>
      <c r="G8" s="300"/>
      <c r="H8" s="300"/>
      <c r="I8" s="300"/>
      <c r="J8" s="301">
        <f>MAX(G8:I8)</f>
        <v>0</v>
      </c>
      <c r="K8" s="302"/>
      <c r="L8" s="302"/>
      <c r="M8" s="302"/>
      <c r="N8" s="303">
        <f aca="true" t="shared" si="0" ref="N8:N27">MAX(G8:M8)</f>
        <v>0</v>
      </c>
      <c r="O8" s="297"/>
      <c r="P8" s="304"/>
      <c r="Q8" s="239">
        <v>1450</v>
      </c>
      <c r="R8" s="238">
        <v>8</v>
      </c>
    </row>
    <row r="9" spans="1:18" s="80" customFormat="1" ht="71.25" customHeight="1">
      <c r="A9" s="295">
        <v>2</v>
      </c>
      <c r="B9" s="296" t="s">
        <v>198</v>
      </c>
      <c r="C9" s="297">
        <f>IF(ISERROR(VLOOKUP(B9,'KAYIT LİSTESİ'!$B$4:$G$859,2,0)),"",(VLOOKUP(B9,'KAYIT LİSTESİ'!$B$4:$G$859,2,0)))</f>
        <v>861</v>
      </c>
      <c r="D9" s="298">
        <f>IF(ISERROR(VLOOKUP(B9,'KAYIT LİSTESİ'!$B$4:$G$859,3,0)),"",(VLOOKUP(B9,'KAYIT LİSTESİ'!$B$4:$G$859,3,0)))</f>
        <v>35679</v>
      </c>
      <c r="E9" s="299" t="str">
        <f>IF(ISERROR(VLOOKUP(B9,'KAYIT LİSTESİ'!$B$4:$G$859,4,0)),"",(VLOOKUP(B9,'KAYIT LİSTESİ'!$B$4:$G$859,4,0)))</f>
        <v>KAMİL CAN MUYAN</v>
      </c>
      <c r="F9" s="299" t="str">
        <f>IF(ISERROR(VLOOKUP(B9,'KAYIT LİSTESİ'!$B$4:$G$859,5,0)),"",(VLOOKUP(B9,'KAYIT LİSTESİ'!$B$4:$G$859,5,0)))</f>
        <v>ANKARA</v>
      </c>
      <c r="G9" s="300"/>
      <c r="H9" s="300"/>
      <c r="I9" s="300"/>
      <c r="J9" s="301">
        <f aca="true" t="shared" si="1" ref="J9:J27">MAX(G9:I9)</f>
        <v>0</v>
      </c>
      <c r="K9" s="302"/>
      <c r="L9" s="302"/>
      <c r="M9" s="302"/>
      <c r="N9" s="303">
        <f t="shared" si="0"/>
        <v>0</v>
      </c>
      <c r="O9" s="297"/>
      <c r="P9" s="304"/>
      <c r="Q9" s="239">
        <v>1500</v>
      </c>
      <c r="R9" s="238">
        <v>9</v>
      </c>
    </row>
    <row r="10" spans="1:18" s="80" customFormat="1" ht="71.25" customHeight="1">
      <c r="A10" s="295">
        <v>3</v>
      </c>
      <c r="B10" s="296" t="s">
        <v>199</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1"/>
        <v>0</v>
      </c>
      <c r="K10" s="302"/>
      <c r="L10" s="302"/>
      <c r="M10" s="302"/>
      <c r="N10" s="303">
        <f t="shared" si="0"/>
        <v>0</v>
      </c>
      <c r="O10" s="297"/>
      <c r="P10" s="304"/>
      <c r="Q10" s="239">
        <v>1550</v>
      </c>
      <c r="R10" s="238">
        <v>10</v>
      </c>
    </row>
    <row r="11" spans="1:18" s="80" customFormat="1" ht="71.25" customHeight="1">
      <c r="A11" s="295">
        <v>4</v>
      </c>
      <c r="B11" s="296" t="s">
        <v>200</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1"/>
        <v>0</v>
      </c>
      <c r="K11" s="302"/>
      <c r="L11" s="302"/>
      <c r="M11" s="302"/>
      <c r="N11" s="303">
        <f t="shared" si="0"/>
        <v>0</v>
      </c>
      <c r="O11" s="297"/>
      <c r="P11" s="304"/>
      <c r="Q11" s="239">
        <v>1600</v>
      </c>
      <c r="R11" s="238">
        <v>11</v>
      </c>
    </row>
    <row r="12" spans="1:18" s="80" customFormat="1" ht="71.25" customHeight="1">
      <c r="A12" s="295">
        <v>5</v>
      </c>
      <c r="B12" s="296" t="s">
        <v>201</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1"/>
        <v>0</v>
      </c>
      <c r="K12" s="302"/>
      <c r="L12" s="302"/>
      <c r="M12" s="302"/>
      <c r="N12" s="303">
        <f t="shared" si="0"/>
        <v>0</v>
      </c>
      <c r="O12" s="297"/>
      <c r="P12" s="304"/>
      <c r="Q12" s="239">
        <v>1650</v>
      </c>
      <c r="R12" s="238">
        <v>12</v>
      </c>
    </row>
    <row r="13" spans="1:18" s="80" customFormat="1" ht="71.25" customHeight="1">
      <c r="A13" s="295">
        <v>6</v>
      </c>
      <c r="B13" s="296" t="s">
        <v>202</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1"/>
        <v>0</v>
      </c>
      <c r="K13" s="302"/>
      <c r="L13" s="302"/>
      <c r="M13" s="302"/>
      <c r="N13" s="303">
        <f t="shared" si="0"/>
        <v>0</v>
      </c>
      <c r="O13" s="297"/>
      <c r="P13" s="304"/>
      <c r="Q13" s="239">
        <v>1700</v>
      </c>
      <c r="R13" s="238">
        <v>13</v>
      </c>
    </row>
    <row r="14" spans="1:18" s="80" customFormat="1" ht="71.25" customHeight="1">
      <c r="A14" s="295">
        <v>7</v>
      </c>
      <c r="B14" s="296" t="s">
        <v>203</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1"/>
        <v>0</v>
      </c>
      <c r="K14" s="302"/>
      <c r="L14" s="302"/>
      <c r="M14" s="302"/>
      <c r="N14" s="303">
        <f t="shared" si="0"/>
        <v>0</v>
      </c>
      <c r="O14" s="297"/>
      <c r="P14" s="304"/>
      <c r="Q14" s="239">
        <v>1750</v>
      </c>
      <c r="R14" s="238">
        <v>14</v>
      </c>
    </row>
    <row r="15" spans="1:18" s="80" customFormat="1" ht="71.25" customHeight="1">
      <c r="A15" s="295">
        <v>8</v>
      </c>
      <c r="B15" s="296" t="s">
        <v>204</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1"/>
        <v>0</v>
      </c>
      <c r="K15" s="302"/>
      <c r="L15" s="302"/>
      <c r="M15" s="302"/>
      <c r="N15" s="303">
        <f t="shared" si="0"/>
        <v>0</v>
      </c>
      <c r="O15" s="297"/>
      <c r="P15" s="304"/>
      <c r="Q15" s="239">
        <v>1800</v>
      </c>
      <c r="R15" s="238">
        <v>15</v>
      </c>
    </row>
    <row r="16" spans="1:18" s="80" customFormat="1" ht="71.25" customHeight="1">
      <c r="A16" s="295">
        <v>9</v>
      </c>
      <c r="B16" s="296" t="s">
        <v>205</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1"/>
        <v>0</v>
      </c>
      <c r="K16" s="302"/>
      <c r="L16" s="302"/>
      <c r="M16" s="302"/>
      <c r="N16" s="303">
        <f t="shared" si="0"/>
        <v>0</v>
      </c>
      <c r="O16" s="297"/>
      <c r="P16" s="304"/>
      <c r="Q16" s="239">
        <v>1850</v>
      </c>
      <c r="R16" s="238">
        <v>16</v>
      </c>
    </row>
    <row r="17" spans="1:18" s="80" customFormat="1" ht="71.25" customHeight="1">
      <c r="A17" s="295">
        <v>10</v>
      </c>
      <c r="B17" s="296" t="s">
        <v>206</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1"/>
        <v>0</v>
      </c>
      <c r="K17" s="302"/>
      <c r="L17" s="302"/>
      <c r="M17" s="302"/>
      <c r="N17" s="303">
        <f t="shared" si="0"/>
        <v>0</v>
      </c>
      <c r="O17" s="297"/>
      <c r="P17" s="304"/>
      <c r="Q17" s="239">
        <v>1900</v>
      </c>
      <c r="R17" s="238">
        <v>17</v>
      </c>
    </row>
    <row r="18" spans="1:18" s="80" customFormat="1" ht="71.25" customHeight="1">
      <c r="A18" s="295">
        <v>11</v>
      </c>
      <c r="B18" s="296" t="s">
        <v>207</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1"/>
        <v>0</v>
      </c>
      <c r="K18" s="302"/>
      <c r="L18" s="302"/>
      <c r="M18" s="302"/>
      <c r="N18" s="303">
        <f t="shared" si="0"/>
        <v>0</v>
      </c>
      <c r="O18" s="297"/>
      <c r="P18" s="304"/>
      <c r="Q18" s="239">
        <v>1950</v>
      </c>
      <c r="R18" s="238">
        <v>18</v>
      </c>
    </row>
    <row r="19" spans="1:18" s="80" customFormat="1" ht="71.25" customHeight="1">
      <c r="A19" s="295">
        <v>12</v>
      </c>
      <c r="B19" s="296" t="s">
        <v>208</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1"/>
        <v>0</v>
      </c>
      <c r="K19" s="302"/>
      <c r="L19" s="302"/>
      <c r="M19" s="302"/>
      <c r="N19" s="303">
        <f t="shared" si="0"/>
        <v>0</v>
      </c>
      <c r="O19" s="297"/>
      <c r="P19" s="304"/>
      <c r="Q19" s="239">
        <v>2000</v>
      </c>
      <c r="R19" s="238">
        <v>19</v>
      </c>
    </row>
    <row r="20" spans="1:18" s="80" customFormat="1" ht="71.25" customHeight="1">
      <c r="A20" s="295">
        <v>13</v>
      </c>
      <c r="B20" s="296" t="s">
        <v>209</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1"/>
        <v>0</v>
      </c>
      <c r="K20" s="302"/>
      <c r="L20" s="302"/>
      <c r="M20" s="302"/>
      <c r="N20" s="303">
        <f t="shared" si="0"/>
        <v>0</v>
      </c>
      <c r="O20" s="297"/>
      <c r="P20" s="304"/>
      <c r="Q20" s="239">
        <v>2050</v>
      </c>
      <c r="R20" s="238">
        <v>20</v>
      </c>
    </row>
    <row r="21" spans="1:18" s="80" customFormat="1" ht="71.25" customHeight="1">
      <c r="A21" s="295"/>
      <c r="B21" s="296" t="s">
        <v>210</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1"/>
        <v>0</v>
      </c>
      <c r="K21" s="302"/>
      <c r="L21" s="302"/>
      <c r="M21" s="302"/>
      <c r="N21" s="303">
        <f t="shared" si="0"/>
        <v>0</v>
      </c>
      <c r="O21" s="297"/>
      <c r="P21" s="304"/>
      <c r="Q21" s="239">
        <v>2100</v>
      </c>
      <c r="R21" s="238">
        <v>21</v>
      </c>
    </row>
    <row r="22" spans="1:18" s="80" customFormat="1" ht="71.25" customHeight="1">
      <c r="A22" s="295"/>
      <c r="B22" s="296" t="s">
        <v>211</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1"/>
        <v>0</v>
      </c>
      <c r="K22" s="302"/>
      <c r="L22" s="302"/>
      <c r="M22" s="302"/>
      <c r="N22" s="303">
        <f t="shared" si="0"/>
        <v>0</v>
      </c>
      <c r="O22" s="297"/>
      <c r="P22" s="304"/>
      <c r="Q22" s="239">
        <v>2150</v>
      </c>
      <c r="R22" s="238">
        <v>22</v>
      </c>
    </row>
    <row r="23" spans="1:18" s="80" customFormat="1" ht="71.25" customHeight="1">
      <c r="A23" s="295"/>
      <c r="B23" s="296" t="s">
        <v>212</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1"/>
        <v>0</v>
      </c>
      <c r="K23" s="302"/>
      <c r="L23" s="302"/>
      <c r="M23" s="302"/>
      <c r="N23" s="303">
        <f t="shared" si="0"/>
        <v>0</v>
      </c>
      <c r="O23" s="297"/>
      <c r="P23" s="304"/>
      <c r="Q23" s="239">
        <v>2200</v>
      </c>
      <c r="R23" s="238">
        <v>23</v>
      </c>
    </row>
    <row r="24" spans="1:18" s="80" customFormat="1" ht="71.25" customHeight="1">
      <c r="A24" s="295"/>
      <c r="B24" s="296" t="s">
        <v>213</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1"/>
        <v>0</v>
      </c>
      <c r="K24" s="302"/>
      <c r="L24" s="302"/>
      <c r="M24" s="302"/>
      <c r="N24" s="303">
        <f t="shared" si="0"/>
        <v>0</v>
      </c>
      <c r="O24" s="297"/>
      <c r="P24" s="304"/>
      <c r="Q24" s="239">
        <v>2250</v>
      </c>
      <c r="R24" s="238">
        <v>24</v>
      </c>
    </row>
    <row r="25" spans="1:18" s="80" customFormat="1" ht="71.25" customHeight="1">
      <c r="A25" s="295"/>
      <c r="B25" s="296" t="s">
        <v>214</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1"/>
        <v>0</v>
      </c>
      <c r="K25" s="302"/>
      <c r="L25" s="302"/>
      <c r="M25" s="302"/>
      <c r="N25" s="303">
        <f t="shared" si="0"/>
        <v>0</v>
      </c>
      <c r="O25" s="297"/>
      <c r="P25" s="304"/>
      <c r="Q25" s="239">
        <v>2300</v>
      </c>
      <c r="R25" s="238">
        <v>25</v>
      </c>
    </row>
    <row r="26" spans="1:18" s="80" customFormat="1" ht="71.25" customHeight="1">
      <c r="A26" s="295"/>
      <c r="B26" s="296" t="s">
        <v>215</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1"/>
        <v>0</v>
      </c>
      <c r="K26" s="302"/>
      <c r="L26" s="302"/>
      <c r="M26" s="302"/>
      <c r="N26" s="303">
        <f t="shared" si="0"/>
        <v>0</v>
      </c>
      <c r="O26" s="297"/>
      <c r="P26" s="304"/>
      <c r="Q26" s="239">
        <v>2346</v>
      </c>
      <c r="R26" s="238">
        <v>26</v>
      </c>
    </row>
    <row r="27" spans="1:18" s="80" customFormat="1" ht="71.25" customHeight="1">
      <c r="A27" s="295"/>
      <c r="B27" s="296" t="s">
        <v>216</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1"/>
        <v>0</v>
      </c>
      <c r="K27" s="302"/>
      <c r="L27" s="302"/>
      <c r="M27" s="302"/>
      <c r="N27" s="303">
        <f t="shared" si="0"/>
        <v>0</v>
      </c>
      <c r="O27" s="297"/>
      <c r="P27" s="304"/>
      <c r="Q27" s="239">
        <v>2392</v>
      </c>
      <c r="R27" s="238">
        <v>27</v>
      </c>
    </row>
    <row r="28" spans="1:18" s="83" customFormat="1" ht="33" customHeight="1">
      <c r="A28" s="81"/>
      <c r="B28" s="81"/>
      <c r="C28" s="81"/>
      <c r="D28" s="82"/>
      <c r="E28" s="81"/>
      <c r="N28" s="84"/>
      <c r="O28" s="81"/>
      <c r="P28" s="81"/>
      <c r="Q28" s="239">
        <v>3316</v>
      </c>
      <c r="R28" s="238">
        <v>48</v>
      </c>
    </row>
    <row r="29" spans="1:18" s="83" customFormat="1" ht="33" customHeight="1">
      <c r="A29" s="428" t="s">
        <v>4</v>
      </c>
      <c r="B29" s="428"/>
      <c r="C29" s="428"/>
      <c r="D29" s="428"/>
      <c r="E29" s="85" t="s">
        <v>0</v>
      </c>
      <c r="F29" s="85" t="s">
        <v>1</v>
      </c>
      <c r="G29" s="429" t="s">
        <v>2</v>
      </c>
      <c r="H29" s="429"/>
      <c r="I29" s="429"/>
      <c r="J29" s="429"/>
      <c r="K29" s="429"/>
      <c r="L29" s="429"/>
      <c r="M29" s="429"/>
      <c r="N29" s="429" t="s">
        <v>3</v>
      </c>
      <c r="O29" s="429"/>
      <c r="P29" s="85"/>
      <c r="Q29" s="239">
        <v>3358</v>
      </c>
      <c r="R29" s="238">
        <v>49</v>
      </c>
    </row>
    <row r="30" spans="17:18" ht="12.75">
      <c r="Q30" s="239">
        <v>3400</v>
      </c>
      <c r="R30" s="238">
        <v>50</v>
      </c>
    </row>
    <row r="31" spans="17:18" ht="12.75">
      <c r="Q31" s="239">
        <v>3442</v>
      </c>
      <c r="R31" s="238">
        <v>51</v>
      </c>
    </row>
    <row r="32" spans="17:18" ht="12.75">
      <c r="Q32" s="240">
        <v>3484</v>
      </c>
      <c r="R32" s="85">
        <v>52</v>
      </c>
    </row>
    <row r="33" spans="17:18" ht="12.75">
      <c r="Q33" s="240">
        <v>3526</v>
      </c>
      <c r="R33" s="85">
        <v>53</v>
      </c>
    </row>
    <row r="34" spans="17:18" ht="12.75">
      <c r="Q34" s="240">
        <v>3568</v>
      </c>
      <c r="R34" s="85">
        <v>54</v>
      </c>
    </row>
    <row r="35" spans="17:18" ht="12.75">
      <c r="Q35" s="240">
        <v>3610</v>
      </c>
      <c r="R35" s="85">
        <v>55</v>
      </c>
    </row>
    <row r="36" spans="17:18" ht="12.75">
      <c r="Q36" s="240">
        <v>3652</v>
      </c>
      <c r="R36" s="85">
        <v>56</v>
      </c>
    </row>
    <row r="37" spans="17:18" ht="12.75">
      <c r="Q37" s="240">
        <v>3694</v>
      </c>
      <c r="R37" s="85">
        <v>57</v>
      </c>
    </row>
    <row r="38" spans="17:18" ht="12.75">
      <c r="Q38" s="240">
        <v>3736</v>
      </c>
      <c r="R38" s="85">
        <v>58</v>
      </c>
    </row>
    <row r="39" spans="17:18" ht="12.75">
      <c r="Q39" s="240">
        <v>3776</v>
      </c>
      <c r="R39" s="85">
        <v>59</v>
      </c>
    </row>
    <row r="40" spans="17:18" ht="12.75">
      <c r="Q40" s="240">
        <v>3816</v>
      </c>
      <c r="R40" s="85">
        <v>60</v>
      </c>
    </row>
    <row r="41" spans="17:18" ht="12.75">
      <c r="Q41" s="240">
        <v>3856</v>
      </c>
      <c r="R41" s="85">
        <v>61</v>
      </c>
    </row>
    <row r="42" spans="17:18" ht="12.75">
      <c r="Q42" s="240">
        <v>3896</v>
      </c>
      <c r="R42" s="85">
        <v>62</v>
      </c>
    </row>
    <row r="43" spans="17:18" ht="12.75">
      <c r="Q43" s="240">
        <v>3936</v>
      </c>
      <c r="R43" s="85">
        <v>63</v>
      </c>
    </row>
    <row r="44" spans="17:18" ht="12.75">
      <c r="Q44" s="240">
        <v>3976</v>
      </c>
      <c r="R44" s="85">
        <v>64</v>
      </c>
    </row>
    <row r="45" spans="17:18" ht="12.75">
      <c r="Q45" s="240">
        <v>4016</v>
      </c>
      <c r="R45" s="85">
        <v>65</v>
      </c>
    </row>
    <row r="46" spans="17:18" ht="12.75">
      <c r="Q46" s="240">
        <v>4056</v>
      </c>
      <c r="R46" s="85">
        <v>66</v>
      </c>
    </row>
    <row r="47" spans="17:18" ht="12.75">
      <c r="Q47" s="240">
        <v>4096</v>
      </c>
      <c r="R47" s="85">
        <v>67</v>
      </c>
    </row>
    <row r="48" spans="17:18" ht="12.75">
      <c r="Q48" s="240">
        <v>4134</v>
      </c>
      <c r="R48" s="85">
        <v>68</v>
      </c>
    </row>
    <row r="49" spans="17:18" ht="12.75">
      <c r="Q49" s="240">
        <v>4172</v>
      </c>
      <c r="R49" s="85">
        <v>69</v>
      </c>
    </row>
    <row r="50" spans="17:18" ht="12.75">
      <c r="Q50" s="240">
        <v>4210</v>
      </c>
      <c r="R50" s="85">
        <v>70</v>
      </c>
    </row>
    <row r="51" spans="17:18" ht="12.75">
      <c r="Q51" s="240">
        <v>4248</v>
      </c>
      <c r="R51" s="85">
        <v>71</v>
      </c>
    </row>
    <row r="52" spans="17:18" ht="12.75">
      <c r="Q52" s="240">
        <v>4286</v>
      </c>
      <c r="R52" s="85">
        <v>72</v>
      </c>
    </row>
    <row r="53" spans="17:18" ht="12.75">
      <c r="Q53" s="240">
        <v>4324</v>
      </c>
      <c r="R53" s="85">
        <v>73</v>
      </c>
    </row>
    <row r="54" spans="17:18" ht="12.75">
      <c r="Q54" s="240">
        <v>4362</v>
      </c>
      <c r="R54" s="85">
        <v>74</v>
      </c>
    </row>
    <row r="55" spans="17:18" ht="12.75">
      <c r="Q55" s="240">
        <v>4400</v>
      </c>
      <c r="R55" s="85">
        <v>75</v>
      </c>
    </row>
    <row r="56" spans="17:18" ht="12.75">
      <c r="Q56" s="240">
        <v>4438</v>
      </c>
      <c r="R56" s="85">
        <v>76</v>
      </c>
    </row>
    <row r="57" spans="17:18" ht="12.75">
      <c r="Q57" s="240">
        <v>4476</v>
      </c>
      <c r="R57" s="85">
        <v>77</v>
      </c>
    </row>
    <row r="58" spans="17:18" ht="12.75">
      <c r="Q58" s="240">
        <v>4514</v>
      </c>
      <c r="R58" s="85">
        <v>78</v>
      </c>
    </row>
    <row r="59" spans="17:18" ht="12.75">
      <c r="Q59" s="240">
        <v>4552</v>
      </c>
      <c r="R59" s="85">
        <v>79</v>
      </c>
    </row>
    <row r="60" spans="17:18" ht="12.75">
      <c r="Q60" s="240">
        <v>4590</v>
      </c>
      <c r="R60" s="85">
        <v>80</v>
      </c>
    </row>
    <row r="61" spans="17:18" ht="12.75">
      <c r="Q61" s="240">
        <v>4628</v>
      </c>
      <c r="R61" s="85">
        <v>81</v>
      </c>
    </row>
    <row r="62" spans="17:18" ht="12.75">
      <c r="Q62" s="240">
        <v>4666</v>
      </c>
      <c r="R62" s="85">
        <v>82</v>
      </c>
    </row>
    <row r="63" spans="17:18" ht="12.75">
      <c r="Q63" s="240">
        <v>4704</v>
      </c>
      <c r="R63" s="85">
        <v>83</v>
      </c>
    </row>
    <row r="64" spans="17:18" ht="12.75">
      <c r="Q64" s="240">
        <v>4740</v>
      </c>
      <c r="R64" s="85">
        <v>84</v>
      </c>
    </row>
    <row r="65" spans="17:18" ht="12.75">
      <c r="Q65" s="240">
        <v>4776</v>
      </c>
      <c r="R65" s="85">
        <v>85</v>
      </c>
    </row>
    <row r="66" spans="17:18" ht="12.75">
      <c r="Q66" s="240">
        <v>4812</v>
      </c>
      <c r="R66" s="85">
        <v>86</v>
      </c>
    </row>
    <row r="67" spans="17:18" ht="12.75">
      <c r="Q67" s="240">
        <v>4848</v>
      </c>
      <c r="R67" s="85">
        <v>87</v>
      </c>
    </row>
    <row r="68" spans="17:18" ht="12.75">
      <c r="Q68" s="240">
        <v>4884</v>
      </c>
      <c r="R68" s="85">
        <v>88</v>
      </c>
    </row>
    <row r="69" spans="17:18" ht="12.75">
      <c r="Q69" s="240">
        <v>4920</v>
      </c>
      <c r="R69" s="85">
        <v>89</v>
      </c>
    </row>
    <row r="70" spans="17:18" ht="12.75">
      <c r="Q70" s="240">
        <v>4956</v>
      </c>
      <c r="R70" s="85">
        <v>90</v>
      </c>
    </row>
    <row r="71" spans="17:18" ht="12.75">
      <c r="Q71" s="240">
        <v>4992</v>
      </c>
      <c r="R71" s="85">
        <v>91</v>
      </c>
    </row>
    <row r="72" spans="17:18" ht="12.75">
      <c r="Q72" s="240">
        <v>5028</v>
      </c>
      <c r="R72" s="85">
        <v>92</v>
      </c>
    </row>
    <row r="73" spans="17:18" ht="12.75">
      <c r="Q73" s="240">
        <v>5062</v>
      </c>
      <c r="R73" s="85">
        <v>93</v>
      </c>
    </row>
    <row r="74" spans="17:18" ht="12.75">
      <c r="Q74" s="239">
        <v>5096</v>
      </c>
      <c r="R74" s="238">
        <v>94</v>
      </c>
    </row>
    <row r="75" spans="17:18" ht="12.75">
      <c r="Q75" s="239">
        <v>5130</v>
      </c>
      <c r="R75" s="238">
        <v>95</v>
      </c>
    </row>
    <row r="76" spans="17:18" ht="12.75">
      <c r="Q76" s="239">
        <v>5164</v>
      </c>
      <c r="R76" s="238">
        <v>96</v>
      </c>
    </row>
    <row r="77" spans="17:18" ht="12.75">
      <c r="Q77" s="239">
        <v>5198</v>
      </c>
      <c r="R77" s="238">
        <v>97</v>
      </c>
    </row>
    <row r="78" spans="17:18" ht="12.75">
      <c r="Q78" s="239">
        <v>5232</v>
      </c>
      <c r="R78" s="238">
        <v>98</v>
      </c>
    </row>
    <row r="79" spans="17:18" ht="12.75">
      <c r="Q79" s="239">
        <v>5266</v>
      </c>
      <c r="R79" s="238">
        <v>99</v>
      </c>
    </row>
    <row r="80" spans="17:18" ht="12.75">
      <c r="Q80" s="239">
        <v>5300</v>
      </c>
      <c r="R80" s="238">
        <v>100</v>
      </c>
    </row>
  </sheetData>
  <sheetProtection/>
  <mergeCells count="23">
    <mergeCell ref="D4:E4"/>
    <mergeCell ref="M4:O4"/>
    <mergeCell ref="M3:P3"/>
    <mergeCell ref="A29:D29"/>
    <mergeCell ref="G29:M29"/>
    <mergeCell ref="N29:O29"/>
    <mergeCell ref="N5:O5"/>
    <mergeCell ref="A6:A7"/>
    <mergeCell ref="B6:B7"/>
    <mergeCell ref="C6:C7"/>
    <mergeCell ref="G6:M6"/>
    <mergeCell ref="N6:N7"/>
    <mergeCell ref="O6:O7"/>
    <mergeCell ref="A2:P2"/>
    <mergeCell ref="P6:P7"/>
    <mergeCell ref="A1:O1"/>
    <mergeCell ref="A3:C3"/>
    <mergeCell ref="D3:E3"/>
    <mergeCell ref="G3:H3"/>
    <mergeCell ref="A4:C4"/>
    <mergeCell ref="D6:D7"/>
    <mergeCell ref="E6:E7"/>
    <mergeCell ref="F6:F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ignoredErrors>
    <ignoredError sqref="J8:J27 C8:F27" unlockedFormula="1"/>
  </ignoredErrors>
  <drawing r:id="rId1"/>
</worksheet>
</file>

<file path=xl/worksheets/sheet17.xml><?xml version="1.0" encoding="utf-8"?>
<worksheet xmlns="http://schemas.openxmlformats.org/spreadsheetml/2006/main" xmlns:r="http://schemas.openxmlformats.org/officeDocument/2006/relationships">
  <sheetPr>
    <tabColor rgb="FFFF0000"/>
  </sheetPr>
  <dimension ref="A1:R80"/>
  <sheetViews>
    <sheetView view="pageBreakPreview" zoomScale="70" zoomScaleSheetLayoutView="70" zoomScalePageLayoutView="0" workbookViewId="0" topLeftCell="A1">
      <selection activeCell="V9" sqref="V9"/>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9.7109375" style="86" bestFit="1" customWidth="1"/>
    <col min="6" max="6" width="18.7109375" style="3" bestFit="1" customWidth="1"/>
    <col min="7" max="11" width="10.8515625" style="3" customWidth="1"/>
    <col min="12" max="12" width="11.8515625" style="3" customWidth="1"/>
    <col min="13" max="13" width="10.7109375" style="3" customWidth="1"/>
    <col min="14" max="14" width="9.140625" style="88" customWidth="1"/>
    <col min="15" max="15" width="7.7109375" style="86" customWidth="1"/>
    <col min="16" max="16" width="9.8515625" style="86" bestFit="1" customWidth="1"/>
    <col min="17" max="17" width="9.140625" style="239" hidden="1" customWidth="1"/>
    <col min="18" max="18" width="9.140625" style="238" hidden="1" customWidth="1"/>
    <col min="19" max="16384" width="9.140625" style="3" customWidth="1"/>
  </cols>
  <sheetData>
    <row r="1" spans="1:18" ht="48.75" customHeight="1">
      <c r="A1" s="420" t="str">
        <f>'YARIŞMA BİLGİLERİ'!A2:K2</f>
        <v>Türkiye Atletizm Federasyonu
Kastamonu Atletizm İl Temsilciliği</v>
      </c>
      <c r="B1" s="420"/>
      <c r="C1" s="420"/>
      <c r="D1" s="420"/>
      <c r="E1" s="420"/>
      <c r="F1" s="420"/>
      <c r="G1" s="420"/>
      <c r="H1" s="420"/>
      <c r="I1" s="420"/>
      <c r="J1" s="420"/>
      <c r="K1" s="420"/>
      <c r="L1" s="420"/>
      <c r="M1" s="420"/>
      <c r="N1" s="420"/>
      <c r="O1" s="420"/>
      <c r="P1" s="420"/>
      <c r="Q1" s="239">
        <v>1200</v>
      </c>
      <c r="R1" s="238">
        <v>1</v>
      </c>
    </row>
    <row r="2" spans="1:18" ht="25.5" customHeight="1">
      <c r="A2" s="479" t="str">
        <f>'YARIŞMA BİLGİLERİ'!A14:K14</f>
        <v>Federasyon Deneme Yarışmaları</v>
      </c>
      <c r="B2" s="479"/>
      <c r="C2" s="479"/>
      <c r="D2" s="479"/>
      <c r="E2" s="479"/>
      <c r="F2" s="479"/>
      <c r="G2" s="479"/>
      <c r="H2" s="479"/>
      <c r="I2" s="479"/>
      <c r="J2" s="479"/>
      <c r="K2" s="479"/>
      <c r="L2" s="479"/>
      <c r="M2" s="479"/>
      <c r="N2" s="479"/>
      <c r="O2" s="479"/>
      <c r="P2" s="479"/>
      <c r="Q2" s="239">
        <v>1254</v>
      </c>
      <c r="R2" s="238">
        <v>2</v>
      </c>
    </row>
    <row r="3" spans="1:18" s="4" customFormat="1" ht="27" customHeight="1">
      <c r="A3" s="426" t="s">
        <v>83</v>
      </c>
      <c r="B3" s="426"/>
      <c r="C3" s="426"/>
      <c r="D3" s="424" t="str">
        <f>'YARIŞMA PROGRAMI'!C21</f>
        <v>Cirit Atma</v>
      </c>
      <c r="E3" s="424"/>
      <c r="F3" s="184" t="s">
        <v>406</v>
      </c>
      <c r="G3" s="434" t="str">
        <f>'YARIŞMA PROGRAMI'!D21</f>
        <v>48.00</v>
      </c>
      <c r="H3" s="434"/>
      <c r="I3" s="184"/>
      <c r="J3" s="184"/>
      <c r="K3" s="184"/>
      <c r="L3" s="184" t="s">
        <v>328</v>
      </c>
      <c r="M3" s="480" t="str">
        <f>'YARIŞMA PROGRAMI'!E21</f>
        <v>Mustafa TAN  72.78</v>
      </c>
      <c r="N3" s="480"/>
      <c r="O3" s="480"/>
      <c r="P3" s="480"/>
      <c r="Q3" s="239">
        <v>1308</v>
      </c>
      <c r="R3" s="238">
        <v>3</v>
      </c>
    </row>
    <row r="4" spans="1:18" s="4" customFormat="1" ht="17.25" customHeight="1">
      <c r="A4" s="431" t="s">
        <v>84</v>
      </c>
      <c r="B4" s="431"/>
      <c r="C4" s="431"/>
      <c r="D4" s="433" t="str">
        <f>'YARIŞMA BİLGİLERİ'!F21</f>
        <v>Genç Erkekler</v>
      </c>
      <c r="E4" s="433"/>
      <c r="F4" s="201" t="s">
        <v>238</v>
      </c>
      <c r="G4" s="188" t="s">
        <v>407</v>
      </c>
      <c r="H4" s="188"/>
      <c r="I4" s="186"/>
      <c r="J4" s="186"/>
      <c r="K4" s="186"/>
      <c r="L4" s="186" t="s">
        <v>82</v>
      </c>
      <c r="M4" s="432" t="str">
        <f>'YARIŞMA PROGRAMI'!B21</f>
        <v>13 Temmuz 2014 - 15.30</v>
      </c>
      <c r="N4" s="432"/>
      <c r="O4" s="432"/>
      <c r="P4" s="244"/>
      <c r="Q4" s="239">
        <v>1362</v>
      </c>
      <c r="R4" s="238">
        <v>4</v>
      </c>
    </row>
    <row r="5" spans="1:18" ht="15" customHeight="1">
      <c r="A5" s="5"/>
      <c r="B5" s="5"/>
      <c r="C5" s="5"/>
      <c r="D5" s="9"/>
      <c r="E5" s="6"/>
      <c r="F5" s="7"/>
      <c r="G5" s="8"/>
      <c r="H5" s="8"/>
      <c r="I5" s="8"/>
      <c r="J5" s="8"/>
      <c r="K5" s="8"/>
      <c r="L5" s="8"/>
      <c r="M5" s="8"/>
      <c r="N5" s="422">
        <f ca="1">NOW()</f>
        <v>41833.06269733796</v>
      </c>
      <c r="O5" s="422"/>
      <c r="P5" s="248"/>
      <c r="Q5" s="239">
        <v>1416</v>
      </c>
      <c r="R5" s="238">
        <v>5</v>
      </c>
    </row>
    <row r="6" spans="1:18" ht="15.75">
      <c r="A6" s="418" t="s">
        <v>5</v>
      </c>
      <c r="B6" s="418"/>
      <c r="C6" s="425" t="s">
        <v>67</v>
      </c>
      <c r="D6" s="425" t="s">
        <v>86</v>
      </c>
      <c r="E6" s="418" t="s">
        <v>6</v>
      </c>
      <c r="F6" s="418" t="s">
        <v>376</v>
      </c>
      <c r="G6" s="423" t="s">
        <v>326</v>
      </c>
      <c r="H6" s="423"/>
      <c r="I6" s="423"/>
      <c r="J6" s="423"/>
      <c r="K6" s="423"/>
      <c r="L6" s="423"/>
      <c r="M6" s="423"/>
      <c r="N6" s="419" t="s">
        <v>7</v>
      </c>
      <c r="O6" s="419" t="s">
        <v>122</v>
      </c>
      <c r="P6" s="419" t="s">
        <v>8</v>
      </c>
      <c r="Q6" s="239">
        <v>1470</v>
      </c>
      <c r="R6" s="238">
        <v>6</v>
      </c>
    </row>
    <row r="7" spans="1:18" ht="28.5" customHeight="1">
      <c r="A7" s="418"/>
      <c r="B7" s="418"/>
      <c r="C7" s="425"/>
      <c r="D7" s="425"/>
      <c r="E7" s="418"/>
      <c r="F7" s="418"/>
      <c r="G7" s="198">
        <v>1</v>
      </c>
      <c r="H7" s="198">
        <v>2</v>
      </c>
      <c r="I7" s="198">
        <v>3</v>
      </c>
      <c r="J7" s="227" t="s">
        <v>323</v>
      </c>
      <c r="K7" s="226">
        <v>4</v>
      </c>
      <c r="L7" s="226">
        <v>5</v>
      </c>
      <c r="M7" s="226">
        <v>6</v>
      </c>
      <c r="N7" s="419"/>
      <c r="O7" s="419"/>
      <c r="P7" s="419"/>
      <c r="Q7" s="239">
        <v>1524</v>
      </c>
      <c r="R7" s="238">
        <v>7</v>
      </c>
    </row>
    <row r="8" spans="1:18" s="80" customFormat="1" ht="69.75" customHeight="1">
      <c r="A8" s="295">
        <v>1</v>
      </c>
      <c r="B8" s="296" t="s">
        <v>217</v>
      </c>
      <c r="C8" s="297">
        <f>IF(ISERROR(VLOOKUP(B8,'KAYIT LİSTESİ'!$B$4:$G$859,2,0)),"",(VLOOKUP(B8,'KAYIT LİSTESİ'!$B$4:$G$859,2,0)))</f>
        <v>942</v>
      </c>
      <c r="D8" s="298">
        <f>IF(ISERROR(VLOOKUP(B8,'KAYIT LİSTESİ'!$B$4:$G$859,3,0)),"",(VLOOKUP(B8,'KAYIT LİSTESİ'!$B$4:$G$859,3,0)))</f>
        <v>35396</v>
      </c>
      <c r="E8" s="299" t="str">
        <f>IF(ISERROR(VLOOKUP(B8,'KAYIT LİSTESİ'!$B$4:$G$859,4,0)),"",(VLOOKUP(B8,'KAYIT LİSTESİ'!$B$4:$G$859,4,0)))</f>
        <v>AHMET TALHA KILIÇ</v>
      </c>
      <c r="F8" s="299" t="str">
        <f>IF(ISERROR(VLOOKUP(B8,'KAYIT LİSTESİ'!$B$4:$G$859,5,0)),"",(VLOOKUP(B8,'KAYIT LİSTESİ'!$B$4:$G$859,5,0)))</f>
        <v>ZONGULDAK</v>
      </c>
      <c r="G8" s="300"/>
      <c r="H8" s="300"/>
      <c r="I8" s="300"/>
      <c r="J8" s="301">
        <f>MAX(G8:I8)</f>
        <v>0</v>
      </c>
      <c r="K8" s="302"/>
      <c r="L8" s="302"/>
      <c r="M8" s="302"/>
      <c r="N8" s="303">
        <f aca="true" t="shared" si="0" ref="N8:N27">MAX(G8:M8)</f>
        <v>0</v>
      </c>
      <c r="O8" s="297"/>
      <c r="P8" s="304"/>
      <c r="Q8" s="239">
        <v>1578</v>
      </c>
      <c r="R8" s="238">
        <v>8</v>
      </c>
    </row>
    <row r="9" spans="1:18" s="80" customFormat="1" ht="69.75" customHeight="1">
      <c r="A9" s="295">
        <v>2</v>
      </c>
      <c r="B9" s="296" t="s">
        <v>218</v>
      </c>
      <c r="C9" s="297">
        <f>IF(ISERROR(VLOOKUP(B9,'KAYIT LİSTESİ'!$B$4:$G$859,2,0)),"",(VLOOKUP(B9,'KAYIT LİSTESİ'!$B$4:$G$859,2,0)))</f>
      </c>
      <c r="D9" s="298">
        <f>IF(ISERROR(VLOOKUP(B9,'KAYIT LİSTESİ'!$B$4:$G$859,3,0)),"",(VLOOKUP(B9,'KAYIT LİSTESİ'!$B$4:$G$859,3,0)))</f>
      </c>
      <c r="E9" s="299">
        <f>IF(ISERROR(VLOOKUP(B9,'KAYIT LİSTESİ'!$B$4:$G$859,4,0)),"",(VLOOKUP(B9,'KAYIT LİSTESİ'!$B$4:$G$859,4,0)))</f>
      </c>
      <c r="F9" s="299">
        <f>IF(ISERROR(VLOOKUP(B9,'KAYIT LİSTESİ'!$B$4:$G$859,5,0)),"",(VLOOKUP(B9,'KAYIT LİSTESİ'!$B$4:$G$859,5,0)))</f>
      </c>
      <c r="G9" s="300"/>
      <c r="H9" s="300"/>
      <c r="I9" s="300"/>
      <c r="J9" s="301">
        <f aca="true" t="shared" si="1" ref="J9:J27">MAX(G9:I9)</f>
        <v>0</v>
      </c>
      <c r="K9" s="302"/>
      <c r="L9" s="302"/>
      <c r="M9" s="302"/>
      <c r="N9" s="303">
        <f t="shared" si="0"/>
        <v>0</v>
      </c>
      <c r="O9" s="297"/>
      <c r="P9" s="304"/>
      <c r="Q9" s="239">
        <v>1630</v>
      </c>
      <c r="R9" s="238">
        <v>9</v>
      </c>
    </row>
    <row r="10" spans="1:18" s="80" customFormat="1" ht="69.75" customHeight="1">
      <c r="A10" s="295">
        <v>3</v>
      </c>
      <c r="B10" s="296" t="s">
        <v>219</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1"/>
        <v>0</v>
      </c>
      <c r="K10" s="302"/>
      <c r="L10" s="302"/>
      <c r="M10" s="302"/>
      <c r="N10" s="303">
        <f t="shared" si="0"/>
        <v>0</v>
      </c>
      <c r="O10" s="297"/>
      <c r="P10" s="304"/>
      <c r="Q10" s="239">
        <v>1684</v>
      </c>
      <c r="R10" s="238">
        <v>10</v>
      </c>
    </row>
    <row r="11" spans="1:18" s="80" customFormat="1" ht="69.75" customHeight="1">
      <c r="A11" s="295">
        <v>4</v>
      </c>
      <c r="B11" s="296" t="s">
        <v>220</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1"/>
        <v>0</v>
      </c>
      <c r="K11" s="302"/>
      <c r="L11" s="302"/>
      <c r="M11" s="302"/>
      <c r="N11" s="303">
        <f t="shared" si="0"/>
        <v>0</v>
      </c>
      <c r="O11" s="297"/>
      <c r="P11" s="304"/>
      <c r="Q11" s="239">
        <v>1738</v>
      </c>
      <c r="R11" s="238">
        <v>11</v>
      </c>
    </row>
    <row r="12" spans="1:18" s="80" customFormat="1" ht="69.75" customHeight="1">
      <c r="A12" s="295">
        <v>5</v>
      </c>
      <c r="B12" s="296" t="s">
        <v>221</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1"/>
        <v>0</v>
      </c>
      <c r="K12" s="302"/>
      <c r="L12" s="302"/>
      <c r="M12" s="302"/>
      <c r="N12" s="303">
        <f t="shared" si="0"/>
        <v>0</v>
      </c>
      <c r="O12" s="297"/>
      <c r="P12" s="304"/>
      <c r="Q12" s="239">
        <v>1790</v>
      </c>
      <c r="R12" s="238">
        <v>12</v>
      </c>
    </row>
    <row r="13" spans="1:18" s="80" customFormat="1" ht="69.75" customHeight="1">
      <c r="A13" s="295">
        <v>6</v>
      </c>
      <c r="B13" s="296" t="s">
        <v>222</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1"/>
        <v>0</v>
      </c>
      <c r="K13" s="302"/>
      <c r="L13" s="302"/>
      <c r="M13" s="302"/>
      <c r="N13" s="303">
        <f t="shared" si="0"/>
        <v>0</v>
      </c>
      <c r="O13" s="297"/>
      <c r="P13" s="304"/>
      <c r="Q13" s="239">
        <v>1842</v>
      </c>
      <c r="R13" s="238">
        <v>13</v>
      </c>
    </row>
    <row r="14" spans="1:18" s="80" customFormat="1" ht="69.75" customHeight="1">
      <c r="A14" s="295">
        <v>7</v>
      </c>
      <c r="B14" s="296" t="s">
        <v>223</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1"/>
        <v>0</v>
      </c>
      <c r="K14" s="302"/>
      <c r="L14" s="302"/>
      <c r="M14" s="302"/>
      <c r="N14" s="303">
        <f t="shared" si="0"/>
        <v>0</v>
      </c>
      <c r="O14" s="297"/>
      <c r="P14" s="304"/>
      <c r="Q14" s="239">
        <v>1894</v>
      </c>
      <c r="R14" s="238">
        <v>14</v>
      </c>
    </row>
    <row r="15" spans="1:18" s="80" customFormat="1" ht="69.75" customHeight="1">
      <c r="A15" s="295">
        <v>8</v>
      </c>
      <c r="B15" s="296" t="s">
        <v>224</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1"/>
        <v>0</v>
      </c>
      <c r="K15" s="302"/>
      <c r="L15" s="302"/>
      <c r="M15" s="302"/>
      <c r="N15" s="303">
        <f t="shared" si="0"/>
        <v>0</v>
      </c>
      <c r="O15" s="297"/>
      <c r="P15" s="304"/>
      <c r="Q15" s="239">
        <v>1946</v>
      </c>
      <c r="R15" s="238">
        <v>15</v>
      </c>
    </row>
    <row r="16" spans="1:18" s="80" customFormat="1" ht="69.75" customHeight="1">
      <c r="A16" s="295">
        <v>9</v>
      </c>
      <c r="B16" s="296" t="s">
        <v>225</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1"/>
        <v>0</v>
      </c>
      <c r="K16" s="302"/>
      <c r="L16" s="302"/>
      <c r="M16" s="302"/>
      <c r="N16" s="303">
        <f t="shared" si="0"/>
        <v>0</v>
      </c>
      <c r="O16" s="297"/>
      <c r="P16" s="304"/>
      <c r="Q16" s="239">
        <v>1998</v>
      </c>
      <c r="R16" s="238">
        <v>16</v>
      </c>
    </row>
    <row r="17" spans="1:18" s="80" customFormat="1" ht="69.75" customHeight="1">
      <c r="A17" s="295">
        <v>10</v>
      </c>
      <c r="B17" s="296" t="s">
        <v>226</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1"/>
        <v>0</v>
      </c>
      <c r="K17" s="302"/>
      <c r="L17" s="302"/>
      <c r="M17" s="302"/>
      <c r="N17" s="303">
        <f t="shared" si="0"/>
        <v>0</v>
      </c>
      <c r="O17" s="297"/>
      <c r="P17" s="304"/>
      <c r="Q17" s="239">
        <v>2050</v>
      </c>
      <c r="R17" s="238">
        <v>17</v>
      </c>
    </row>
    <row r="18" spans="1:18" s="80" customFormat="1" ht="69.75" customHeight="1">
      <c r="A18" s="295">
        <v>11</v>
      </c>
      <c r="B18" s="296" t="s">
        <v>227</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1"/>
        <v>0</v>
      </c>
      <c r="K18" s="302"/>
      <c r="L18" s="302"/>
      <c r="M18" s="302"/>
      <c r="N18" s="303">
        <f t="shared" si="0"/>
        <v>0</v>
      </c>
      <c r="O18" s="297"/>
      <c r="P18" s="304"/>
      <c r="Q18" s="239">
        <v>2100</v>
      </c>
      <c r="R18" s="238">
        <v>18</v>
      </c>
    </row>
    <row r="19" spans="1:18" s="80" customFormat="1" ht="69.75" customHeight="1">
      <c r="A19" s="295">
        <v>12</v>
      </c>
      <c r="B19" s="296" t="s">
        <v>228</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1"/>
        <v>0</v>
      </c>
      <c r="K19" s="302"/>
      <c r="L19" s="302"/>
      <c r="M19" s="302"/>
      <c r="N19" s="303">
        <f t="shared" si="0"/>
        <v>0</v>
      </c>
      <c r="O19" s="297"/>
      <c r="P19" s="304"/>
      <c r="Q19" s="239">
        <v>2150</v>
      </c>
      <c r="R19" s="238">
        <v>19</v>
      </c>
    </row>
    <row r="20" spans="1:18" s="80" customFormat="1" ht="69.75" customHeight="1">
      <c r="A20" s="295">
        <v>13</v>
      </c>
      <c r="B20" s="296" t="s">
        <v>229</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1"/>
        <v>0</v>
      </c>
      <c r="K20" s="302"/>
      <c r="L20" s="302"/>
      <c r="M20" s="302"/>
      <c r="N20" s="303">
        <f t="shared" si="0"/>
        <v>0</v>
      </c>
      <c r="O20" s="297"/>
      <c r="P20" s="304"/>
      <c r="Q20" s="239">
        <v>2200</v>
      </c>
      <c r="R20" s="238">
        <v>20</v>
      </c>
    </row>
    <row r="21" spans="1:18" s="80" customFormat="1" ht="69.75" customHeight="1">
      <c r="A21" s="295"/>
      <c r="B21" s="296" t="s">
        <v>230</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1"/>
        <v>0</v>
      </c>
      <c r="K21" s="302"/>
      <c r="L21" s="302"/>
      <c r="M21" s="302"/>
      <c r="N21" s="303">
        <f t="shared" si="0"/>
        <v>0</v>
      </c>
      <c r="O21" s="297"/>
      <c r="P21" s="304"/>
      <c r="Q21" s="239">
        <v>2250</v>
      </c>
      <c r="R21" s="238">
        <v>21</v>
      </c>
    </row>
    <row r="22" spans="1:18" s="80" customFormat="1" ht="69.75" customHeight="1">
      <c r="A22" s="295"/>
      <c r="B22" s="296" t="s">
        <v>231</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1"/>
        <v>0</v>
      </c>
      <c r="K22" s="302"/>
      <c r="L22" s="302"/>
      <c r="M22" s="302"/>
      <c r="N22" s="303">
        <f t="shared" si="0"/>
        <v>0</v>
      </c>
      <c r="O22" s="297"/>
      <c r="P22" s="304"/>
      <c r="Q22" s="239">
        <v>2300</v>
      </c>
      <c r="R22" s="238">
        <v>22</v>
      </c>
    </row>
    <row r="23" spans="1:18" s="80" customFormat="1" ht="69.75" customHeight="1">
      <c r="A23" s="295"/>
      <c r="B23" s="296" t="s">
        <v>232</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1"/>
        <v>0</v>
      </c>
      <c r="K23" s="302"/>
      <c r="L23" s="302"/>
      <c r="M23" s="302"/>
      <c r="N23" s="303">
        <f t="shared" si="0"/>
        <v>0</v>
      </c>
      <c r="O23" s="297"/>
      <c r="P23" s="304"/>
      <c r="Q23" s="239">
        <v>2350</v>
      </c>
      <c r="R23" s="238">
        <v>23</v>
      </c>
    </row>
    <row r="24" spans="1:18" s="80" customFormat="1" ht="69.75" customHeight="1">
      <c r="A24" s="295"/>
      <c r="B24" s="296" t="s">
        <v>233</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1"/>
        <v>0</v>
      </c>
      <c r="K24" s="302"/>
      <c r="L24" s="302"/>
      <c r="M24" s="302"/>
      <c r="N24" s="303">
        <f t="shared" si="0"/>
        <v>0</v>
      </c>
      <c r="O24" s="297"/>
      <c r="P24" s="304"/>
      <c r="Q24" s="239">
        <v>2400</v>
      </c>
      <c r="R24" s="238">
        <v>24</v>
      </c>
    </row>
    <row r="25" spans="1:18" s="80" customFormat="1" ht="69.75" customHeight="1">
      <c r="A25" s="295"/>
      <c r="B25" s="296" t="s">
        <v>234</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1"/>
        <v>0</v>
      </c>
      <c r="K25" s="302"/>
      <c r="L25" s="302"/>
      <c r="M25" s="302"/>
      <c r="N25" s="303">
        <f t="shared" si="0"/>
        <v>0</v>
      </c>
      <c r="O25" s="297"/>
      <c r="P25" s="304"/>
      <c r="Q25" s="239">
        <v>2450</v>
      </c>
      <c r="R25" s="238">
        <v>25</v>
      </c>
    </row>
    <row r="26" spans="1:18" s="80" customFormat="1" ht="69.75" customHeight="1">
      <c r="A26" s="295"/>
      <c r="B26" s="296" t="s">
        <v>235</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1"/>
        <v>0</v>
      </c>
      <c r="K26" s="302"/>
      <c r="L26" s="302"/>
      <c r="M26" s="302"/>
      <c r="N26" s="303">
        <f t="shared" si="0"/>
        <v>0</v>
      </c>
      <c r="O26" s="297"/>
      <c r="P26" s="304"/>
      <c r="Q26" s="239">
        <v>2498</v>
      </c>
      <c r="R26" s="238">
        <v>26</v>
      </c>
    </row>
    <row r="27" spans="1:18" s="80" customFormat="1" ht="69.75" customHeight="1">
      <c r="A27" s="295"/>
      <c r="B27" s="296" t="s">
        <v>236</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1"/>
        <v>0</v>
      </c>
      <c r="K27" s="302"/>
      <c r="L27" s="302"/>
      <c r="M27" s="302"/>
      <c r="N27" s="303">
        <f t="shared" si="0"/>
        <v>0</v>
      </c>
      <c r="O27" s="297"/>
      <c r="P27" s="304"/>
      <c r="Q27" s="239">
        <v>2546</v>
      </c>
      <c r="R27" s="238">
        <v>27</v>
      </c>
    </row>
    <row r="28" spans="1:18" s="83" customFormat="1" ht="32.25" customHeight="1">
      <c r="A28" s="81"/>
      <c r="B28" s="81"/>
      <c r="C28" s="81"/>
      <c r="D28" s="82"/>
      <c r="E28" s="81"/>
      <c r="N28" s="84"/>
      <c r="O28" s="81"/>
      <c r="P28" s="81"/>
      <c r="Q28" s="239">
        <v>3512</v>
      </c>
      <c r="R28" s="238">
        <v>48</v>
      </c>
    </row>
    <row r="29" spans="1:18" s="83" customFormat="1" ht="32.25" customHeight="1">
      <c r="A29" s="428" t="s">
        <v>4</v>
      </c>
      <c r="B29" s="428"/>
      <c r="C29" s="428"/>
      <c r="D29" s="428"/>
      <c r="E29" s="85" t="s">
        <v>0</v>
      </c>
      <c r="F29" s="85" t="s">
        <v>1</v>
      </c>
      <c r="G29" s="429" t="s">
        <v>2</v>
      </c>
      <c r="H29" s="429"/>
      <c r="I29" s="429"/>
      <c r="J29" s="429"/>
      <c r="K29" s="429"/>
      <c r="L29" s="429"/>
      <c r="M29" s="429"/>
      <c r="N29" s="429" t="s">
        <v>3</v>
      </c>
      <c r="O29" s="429"/>
      <c r="P29" s="85"/>
      <c r="Q29" s="239">
        <v>3556</v>
      </c>
      <c r="R29" s="238">
        <v>49</v>
      </c>
    </row>
    <row r="30" spans="17:18" ht="12.75">
      <c r="Q30" s="239">
        <v>3600</v>
      </c>
      <c r="R30" s="238">
        <v>50</v>
      </c>
    </row>
    <row r="31" spans="17:18" ht="12.75">
      <c r="Q31" s="239">
        <v>3644</v>
      </c>
      <c r="R31" s="238">
        <v>51</v>
      </c>
    </row>
    <row r="32" spans="17:18" ht="12.75">
      <c r="Q32" s="240">
        <v>3688</v>
      </c>
      <c r="R32" s="85">
        <v>52</v>
      </c>
    </row>
    <row r="33" spans="17:18" ht="12.75">
      <c r="Q33" s="240">
        <v>3732</v>
      </c>
      <c r="R33" s="85">
        <v>53</v>
      </c>
    </row>
    <row r="34" spans="17:18" ht="12.75">
      <c r="Q34" s="240">
        <v>3776</v>
      </c>
      <c r="R34" s="85">
        <v>54</v>
      </c>
    </row>
    <row r="35" spans="17:18" ht="12.75">
      <c r="Q35" s="240">
        <v>3820</v>
      </c>
      <c r="R35" s="85">
        <v>55</v>
      </c>
    </row>
    <row r="36" spans="17:18" ht="12.75">
      <c r="Q36" s="240">
        <v>3864</v>
      </c>
      <c r="R36" s="85">
        <v>56</v>
      </c>
    </row>
    <row r="37" spans="17:18" ht="12.75">
      <c r="Q37" s="240">
        <v>3908</v>
      </c>
      <c r="R37" s="85">
        <v>57</v>
      </c>
    </row>
    <row r="38" spans="17:18" ht="12.75">
      <c r="Q38" s="240">
        <v>3952</v>
      </c>
      <c r="R38" s="85">
        <v>58</v>
      </c>
    </row>
    <row r="39" spans="17:18" ht="12.75">
      <c r="Q39" s="240">
        <v>3994</v>
      </c>
      <c r="R39" s="85">
        <v>59</v>
      </c>
    </row>
    <row r="40" spans="17:18" ht="12.75">
      <c r="Q40" s="240">
        <v>4036</v>
      </c>
      <c r="R40" s="85">
        <v>60</v>
      </c>
    </row>
    <row r="41" spans="17:18" ht="12.75">
      <c r="Q41" s="240">
        <v>4078</v>
      </c>
      <c r="R41" s="85">
        <v>61</v>
      </c>
    </row>
    <row r="42" spans="17:18" ht="12.75">
      <c r="Q42" s="240">
        <v>4120</v>
      </c>
      <c r="R42" s="85">
        <v>62</v>
      </c>
    </row>
    <row r="43" spans="17:18" ht="12.75">
      <c r="Q43" s="240">
        <v>4162</v>
      </c>
      <c r="R43" s="85">
        <v>63</v>
      </c>
    </row>
    <row r="44" spans="17:18" ht="12.75">
      <c r="Q44" s="240">
        <v>4204</v>
      </c>
      <c r="R44" s="85">
        <v>64</v>
      </c>
    </row>
    <row r="45" spans="17:18" ht="12.75">
      <c r="Q45" s="240">
        <v>4246</v>
      </c>
      <c r="R45" s="85">
        <v>65</v>
      </c>
    </row>
    <row r="46" spans="17:18" ht="12.75">
      <c r="Q46" s="240">
        <v>4288</v>
      </c>
      <c r="R46" s="85">
        <v>66</v>
      </c>
    </row>
    <row r="47" spans="17:18" ht="12.75">
      <c r="Q47" s="240">
        <v>4330</v>
      </c>
      <c r="R47" s="85">
        <v>67</v>
      </c>
    </row>
    <row r="48" spans="17:18" ht="12.75">
      <c r="Q48" s="240">
        <v>4370</v>
      </c>
      <c r="R48" s="85">
        <v>68</v>
      </c>
    </row>
    <row r="49" spans="17:18" ht="12.75">
      <c r="Q49" s="240">
        <v>4410</v>
      </c>
      <c r="R49" s="85">
        <v>69</v>
      </c>
    </row>
    <row r="50" spans="17:18" ht="12.75">
      <c r="Q50" s="240">
        <v>4450</v>
      </c>
      <c r="R50" s="85">
        <v>70</v>
      </c>
    </row>
    <row r="51" spans="17:18" ht="12.75">
      <c r="Q51" s="240">
        <v>4490</v>
      </c>
      <c r="R51" s="85">
        <v>71</v>
      </c>
    </row>
    <row r="52" spans="17:18" ht="12.75">
      <c r="Q52" s="240">
        <v>4530</v>
      </c>
      <c r="R52" s="85">
        <v>72</v>
      </c>
    </row>
    <row r="53" spans="17:18" ht="12.75">
      <c r="Q53" s="240">
        <v>4570</v>
      </c>
      <c r="R53" s="85">
        <v>73</v>
      </c>
    </row>
    <row r="54" spans="17:18" ht="12.75">
      <c r="Q54" s="240">
        <v>4610</v>
      </c>
      <c r="R54" s="85">
        <v>74</v>
      </c>
    </row>
    <row r="55" spans="17:18" ht="12.75">
      <c r="Q55" s="240">
        <v>4650</v>
      </c>
      <c r="R55" s="85">
        <v>75</v>
      </c>
    </row>
    <row r="56" spans="17:18" ht="12.75">
      <c r="Q56" s="240">
        <v>4690</v>
      </c>
      <c r="R56" s="85">
        <v>76</v>
      </c>
    </row>
    <row r="57" spans="17:18" ht="12.75">
      <c r="Q57" s="240">
        <v>4730</v>
      </c>
      <c r="R57" s="85">
        <v>77</v>
      </c>
    </row>
    <row r="58" spans="17:18" ht="12.75">
      <c r="Q58" s="240">
        <v>4770</v>
      </c>
      <c r="R58" s="85">
        <v>78</v>
      </c>
    </row>
    <row r="59" spans="17:18" ht="12.75">
      <c r="Q59" s="240">
        <v>4810</v>
      </c>
      <c r="R59" s="85">
        <v>79</v>
      </c>
    </row>
    <row r="60" spans="17:18" ht="12.75">
      <c r="Q60" s="240">
        <v>4850</v>
      </c>
      <c r="R60" s="85">
        <v>80</v>
      </c>
    </row>
    <row r="61" spans="17:18" ht="12.75">
      <c r="Q61" s="240">
        <v>4890</v>
      </c>
      <c r="R61" s="85">
        <v>81</v>
      </c>
    </row>
    <row r="62" spans="17:18" ht="12.75">
      <c r="Q62" s="240">
        <v>4930</v>
      </c>
      <c r="R62" s="85">
        <v>82</v>
      </c>
    </row>
    <row r="63" spans="17:18" ht="12.75">
      <c r="Q63" s="240">
        <v>4970</v>
      </c>
      <c r="R63" s="85">
        <v>83</v>
      </c>
    </row>
    <row r="64" spans="17:18" ht="12.75">
      <c r="Q64" s="240">
        <v>5008</v>
      </c>
      <c r="R64" s="85">
        <v>84</v>
      </c>
    </row>
    <row r="65" spans="17:18" ht="12.75">
      <c r="Q65" s="240">
        <v>5046</v>
      </c>
      <c r="R65" s="85">
        <v>85</v>
      </c>
    </row>
    <row r="66" spans="17:18" ht="12.75">
      <c r="Q66" s="240">
        <v>5084</v>
      </c>
      <c r="R66" s="85">
        <v>86</v>
      </c>
    </row>
    <row r="67" spans="17:18" ht="12.75">
      <c r="Q67" s="240">
        <v>5122</v>
      </c>
      <c r="R67" s="85">
        <v>87</v>
      </c>
    </row>
    <row r="68" spans="17:18" ht="12.75">
      <c r="Q68" s="240">
        <v>5160</v>
      </c>
      <c r="R68" s="85">
        <v>88</v>
      </c>
    </row>
    <row r="69" spans="17:18" ht="12.75">
      <c r="Q69" s="240">
        <v>5198</v>
      </c>
      <c r="R69" s="85">
        <v>89</v>
      </c>
    </row>
    <row r="70" spans="17:18" ht="12.75">
      <c r="Q70" s="240">
        <v>5236</v>
      </c>
      <c r="R70" s="85">
        <v>90</v>
      </c>
    </row>
    <row r="71" spans="17:18" ht="12.75">
      <c r="Q71" s="240">
        <v>5274</v>
      </c>
      <c r="R71" s="85">
        <v>91</v>
      </c>
    </row>
    <row r="72" spans="17:18" ht="12.75">
      <c r="Q72" s="240">
        <v>5312</v>
      </c>
      <c r="R72" s="85">
        <v>92</v>
      </c>
    </row>
    <row r="73" spans="17:18" ht="12.75">
      <c r="Q73" s="240">
        <v>5348</v>
      </c>
      <c r="R73" s="85">
        <v>93</v>
      </c>
    </row>
    <row r="74" spans="17:18" ht="12.75">
      <c r="Q74" s="239">
        <v>5384</v>
      </c>
      <c r="R74" s="238">
        <v>94</v>
      </c>
    </row>
    <row r="75" spans="17:18" ht="12.75">
      <c r="Q75" s="239">
        <v>5420</v>
      </c>
      <c r="R75" s="238">
        <v>95</v>
      </c>
    </row>
    <row r="76" spans="17:18" ht="12.75">
      <c r="Q76" s="239">
        <v>5456</v>
      </c>
      <c r="R76" s="238">
        <v>96</v>
      </c>
    </row>
    <row r="77" spans="17:18" ht="12.75">
      <c r="Q77" s="239">
        <v>5492</v>
      </c>
      <c r="R77" s="238">
        <v>97</v>
      </c>
    </row>
    <row r="78" spans="17:18" ht="12.75">
      <c r="Q78" s="239">
        <v>5528</v>
      </c>
      <c r="R78" s="238">
        <v>98</v>
      </c>
    </row>
    <row r="79" spans="17:18" ht="12.75">
      <c r="Q79" s="239">
        <v>5564</v>
      </c>
      <c r="R79" s="238">
        <v>99</v>
      </c>
    </row>
    <row r="80" spans="17:18" ht="12.75">
      <c r="Q80" s="239">
        <v>5600</v>
      </c>
      <c r="R80" s="238">
        <v>100</v>
      </c>
    </row>
  </sheetData>
  <sheetProtection/>
  <mergeCells count="23">
    <mergeCell ref="P6:P7"/>
    <mergeCell ref="D6:D7"/>
    <mergeCell ref="A4:C4"/>
    <mergeCell ref="D4:E4"/>
    <mergeCell ref="M4:O4"/>
    <mergeCell ref="N6:N7"/>
    <mergeCell ref="O6:O7"/>
    <mergeCell ref="A29:D29"/>
    <mergeCell ref="G29:M29"/>
    <mergeCell ref="N29:O29"/>
    <mergeCell ref="N5:O5"/>
    <mergeCell ref="A6:A7"/>
    <mergeCell ref="B6:B7"/>
    <mergeCell ref="E6:E7"/>
    <mergeCell ref="F6:F7"/>
    <mergeCell ref="G6:M6"/>
    <mergeCell ref="C6:C7"/>
    <mergeCell ref="A1:P1"/>
    <mergeCell ref="A2:P2"/>
    <mergeCell ref="A3:C3"/>
    <mergeCell ref="D3:E3"/>
    <mergeCell ref="G3:H3"/>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ignoredErrors>
    <ignoredError sqref="J8:J27 C8:F27" unlockedFormula="1"/>
  </ignoredErrors>
  <drawing r:id="rId1"/>
</worksheet>
</file>

<file path=xl/worksheets/sheet18.xml><?xml version="1.0" encoding="utf-8"?>
<worksheet xmlns="http://schemas.openxmlformats.org/spreadsheetml/2006/main" xmlns:r="http://schemas.openxmlformats.org/officeDocument/2006/relationships">
  <sheetPr>
    <tabColor theme="9" tint="-0.24997000396251678"/>
  </sheetPr>
  <dimension ref="A1:BW95"/>
  <sheetViews>
    <sheetView view="pageBreakPreview" zoomScale="40" zoomScaleNormal="50" zoomScaleSheetLayoutView="40" workbookViewId="0" topLeftCell="A1">
      <selection activeCell="C8" sqref="C8:F8"/>
    </sheetView>
  </sheetViews>
  <sheetFormatPr defaultColWidth="9.140625" defaultRowHeight="12.75"/>
  <cols>
    <col min="1" max="1" width="9.8515625" style="24" customWidth="1"/>
    <col min="2" max="2" width="20.00390625" style="24" hidden="1" customWidth="1"/>
    <col min="3" max="3" width="18.00390625" style="24" bestFit="1" customWidth="1"/>
    <col min="4" max="4" width="26.28125" style="56" bestFit="1" customWidth="1"/>
    <col min="5" max="5" width="36.7109375" style="24" customWidth="1"/>
    <col min="6" max="6" width="39.7109375" style="24" customWidth="1"/>
    <col min="7" max="7" width="5.57421875" style="55" bestFit="1" customWidth="1"/>
    <col min="8" max="66" width="4.7109375" style="55" customWidth="1"/>
    <col min="67" max="67" width="15.57421875" style="57" customWidth="1"/>
    <col min="68" max="68" width="15.57421875" style="58" bestFit="1" customWidth="1"/>
    <col min="69" max="69" width="12.28125" style="24" customWidth="1"/>
    <col min="70" max="73" width="9.140625" style="55" customWidth="1"/>
    <col min="74" max="74" width="9.140625" style="237" hidden="1" customWidth="1"/>
    <col min="75" max="75" width="9.140625" style="235" hidden="1" customWidth="1"/>
    <col min="76" max="16384" width="9.140625" style="55" customWidth="1"/>
  </cols>
  <sheetData>
    <row r="1" spans="1:75" s="10" customFormat="1" ht="69.75" customHeight="1">
      <c r="A1" s="470" t="str">
        <f>('YARIŞMA BİLGİLERİ'!A2)</f>
        <v>Türkiye Atletizm Federasyonu
Kastamonu Atletizm İl Temsilciliği</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V1" s="237">
        <v>100</v>
      </c>
      <c r="BW1" s="235">
        <v>1</v>
      </c>
    </row>
    <row r="2" spans="1:75" s="10" customFormat="1" ht="36.75" customHeight="1">
      <c r="A2" s="471" t="str">
        <f>'YARIŞMA BİLGİLERİ'!F19</f>
        <v>Federasyon Deneme Yarışmaları</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V2" s="237">
        <v>110</v>
      </c>
      <c r="BW2" s="235">
        <v>2</v>
      </c>
    </row>
    <row r="3" spans="1:75" s="67" customFormat="1" ht="23.25" customHeight="1">
      <c r="A3" s="472" t="s">
        <v>83</v>
      </c>
      <c r="B3" s="472"/>
      <c r="C3" s="472"/>
      <c r="D3" s="472"/>
      <c r="E3" s="473" t="str">
        <f>'YARIŞMA PROGRAMI'!C19</f>
        <v>Sırıkla Atlama</v>
      </c>
      <c r="F3" s="473"/>
      <c r="G3" s="65"/>
      <c r="H3" s="65"/>
      <c r="I3" s="65"/>
      <c r="J3" s="65"/>
      <c r="K3" s="65"/>
      <c r="L3" s="65"/>
      <c r="M3" s="65"/>
      <c r="N3" s="65"/>
      <c r="O3" s="65"/>
      <c r="P3" s="65"/>
      <c r="Q3" s="483" t="s">
        <v>406</v>
      </c>
      <c r="R3" s="483"/>
      <c r="S3" s="483"/>
      <c r="T3" s="483"/>
      <c r="U3" s="481" t="str">
        <f>'YARIŞMA PROGRAMI'!D19</f>
        <v>4.00</v>
      </c>
      <c r="V3" s="482"/>
      <c r="W3" s="482"/>
      <c r="X3" s="482"/>
      <c r="Y3" s="65"/>
      <c r="Z3" s="65"/>
      <c r="AA3" s="472"/>
      <c r="AB3" s="472"/>
      <c r="AC3" s="472"/>
      <c r="AD3" s="472"/>
      <c r="AE3" s="472"/>
      <c r="AF3" s="476"/>
      <c r="AG3" s="476"/>
      <c r="AH3" s="476"/>
      <c r="AI3" s="476"/>
      <c r="AJ3" s="476"/>
      <c r="AK3" s="65"/>
      <c r="AL3" s="65"/>
      <c r="AM3" s="65"/>
      <c r="AN3" s="65"/>
      <c r="AO3" s="65"/>
      <c r="AP3" s="65"/>
      <c r="AQ3" s="65"/>
      <c r="AR3" s="66"/>
      <c r="AS3" s="66"/>
      <c r="AT3" s="66"/>
      <c r="AU3" s="66"/>
      <c r="AV3" s="66"/>
      <c r="AW3" s="472" t="s">
        <v>328</v>
      </c>
      <c r="AX3" s="472"/>
      <c r="AY3" s="472"/>
      <c r="AZ3" s="472"/>
      <c r="BA3" s="472"/>
      <c r="BB3" s="472"/>
      <c r="BC3" s="477" t="str">
        <f>'YARIŞMA PROGRAMI'!E19</f>
        <v>Hasan Birinci  4.91</v>
      </c>
      <c r="BD3" s="477"/>
      <c r="BE3" s="477"/>
      <c r="BF3" s="477"/>
      <c r="BG3" s="477"/>
      <c r="BH3" s="477"/>
      <c r="BI3" s="477"/>
      <c r="BJ3" s="477"/>
      <c r="BK3" s="477"/>
      <c r="BL3" s="477"/>
      <c r="BM3" s="477"/>
      <c r="BN3" s="477"/>
      <c r="BO3" s="477"/>
      <c r="BP3" s="477"/>
      <c r="BQ3" s="477"/>
      <c r="BV3" s="237">
        <v>120</v>
      </c>
      <c r="BW3" s="235">
        <v>3</v>
      </c>
    </row>
    <row r="4" spans="1:75" s="67" customFormat="1" ht="23.25" customHeight="1">
      <c r="A4" s="458" t="s">
        <v>85</v>
      </c>
      <c r="B4" s="458"/>
      <c r="C4" s="458"/>
      <c r="D4" s="458"/>
      <c r="E4" s="466" t="str">
        <f>'YARIŞMA BİLGİLERİ'!F21</f>
        <v>Genç Erkekler</v>
      </c>
      <c r="F4" s="466"/>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458" t="s">
        <v>81</v>
      </c>
      <c r="AX4" s="458"/>
      <c r="AY4" s="458"/>
      <c r="AZ4" s="458"/>
      <c r="BA4" s="458"/>
      <c r="BB4" s="458"/>
      <c r="BC4" s="459" t="str">
        <f>'YARIŞMA PROGRAMI'!B19</f>
        <v>13 Temmuz 2014 - 16.00</v>
      </c>
      <c r="BD4" s="459"/>
      <c r="BE4" s="459"/>
      <c r="BF4" s="459"/>
      <c r="BG4" s="459"/>
      <c r="BH4" s="459"/>
      <c r="BI4" s="459"/>
      <c r="BJ4" s="459"/>
      <c r="BK4" s="459"/>
      <c r="BL4" s="459"/>
      <c r="BM4" s="459"/>
      <c r="BN4" s="459"/>
      <c r="BO4" s="459"/>
      <c r="BP4" s="459"/>
      <c r="BQ4" s="459"/>
      <c r="BV4" s="237">
        <v>130</v>
      </c>
      <c r="BW4" s="235">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457">
        <f ca="1">NOW()</f>
        <v>41833.06269733796</v>
      </c>
      <c r="BP5" s="457"/>
      <c r="BQ5" s="457"/>
      <c r="BV5" s="237">
        <v>134</v>
      </c>
      <c r="BW5" s="235">
        <v>5</v>
      </c>
    </row>
    <row r="6" spans="1:75" ht="22.5" customHeight="1">
      <c r="A6" s="464" t="s">
        <v>5</v>
      </c>
      <c r="B6" s="463"/>
      <c r="C6" s="464" t="s">
        <v>67</v>
      </c>
      <c r="D6" s="464" t="s">
        <v>20</v>
      </c>
      <c r="E6" s="464" t="s">
        <v>6</v>
      </c>
      <c r="F6" s="464" t="s">
        <v>377</v>
      </c>
      <c r="G6" s="456" t="s">
        <v>21</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5" t="s">
        <v>7</v>
      </c>
      <c r="BP6" s="460" t="s">
        <v>122</v>
      </c>
      <c r="BQ6" s="461" t="s">
        <v>8</v>
      </c>
      <c r="BV6" s="237">
        <v>138</v>
      </c>
      <c r="BW6" s="235">
        <v>6</v>
      </c>
    </row>
    <row r="7" spans="1:75" ht="54.75" customHeight="1">
      <c r="A7" s="465"/>
      <c r="B7" s="463"/>
      <c r="C7" s="465"/>
      <c r="D7" s="465"/>
      <c r="E7" s="465"/>
      <c r="F7" s="465"/>
      <c r="G7" s="454">
        <v>340</v>
      </c>
      <c r="H7" s="454"/>
      <c r="I7" s="454"/>
      <c r="J7" s="454">
        <v>360</v>
      </c>
      <c r="K7" s="454"/>
      <c r="L7" s="454"/>
      <c r="M7" s="454">
        <v>380</v>
      </c>
      <c r="N7" s="454"/>
      <c r="O7" s="454"/>
      <c r="P7" s="454">
        <v>400</v>
      </c>
      <c r="Q7" s="454"/>
      <c r="R7" s="454"/>
      <c r="S7" s="454">
        <v>410</v>
      </c>
      <c r="T7" s="454"/>
      <c r="U7" s="454"/>
      <c r="V7" s="454">
        <v>420</v>
      </c>
      <c r="W7" s="454"/>
      <c r="X7" s="454"/>
      <c r="Y7" s="454">
        <v>430</v>
      </c>
      <c r="Z7" s="454"/>
      <c r="AA7" s="454"/>
      <c r="AB7" s="454">
        <v>440</v>
      </c>
      <c r="AC7" s="454"/>
      <c r="AD7" s="454"/>
      <c r="AE7" s="454">
        <v>450</v>
      </c>
      <c r="AF7" s="454"/>
      <c r="AG7" s="454"/>
      <c r="AH7" s="454">
        <v>460</v>
      </c>
      <c r="AI7" s="454"/>
      <c r="AJ7" s="454"/>
      <c r="AK7" s="454">
        <v>465</v>
      </c>
      <c r="AL7" s="454"/>
      <c r="AM7" s="454"/>
      <c r="AN7" s="454">
        <v>470</v>
      </c>
      <c r="AO7" s="454"/>
      <c r="AP7" s="454"/>
      <c r="AQ7" s="454">
        <v>475</v>
      </c>
      <c r="AR7" s="454"/>
      <c r="AS7" s="454"/>
      <c r="AT7" s="454">
        <v>480</v>
      </c>
      <c r="AU7" s="454"/>
      <c r="AV7" s="454"/>
      <c r="AW7" s="454">
        <v>485</v>
      </c>
      <c r="AX7" s="454"/>
      <c r="AY7" s="454"/>
      <c r="AZ7" s="454">
        <v>490</v>
      </c>
      <c r="BA7" s="454"/>
      <c r="BB7" s="454"/>
      <c r="BC7" s="454">
        <v>495</v>
      </c>
      <c r="BD7" s="454"/>
      <c r="BE7" s="454"/>
      <c r="BF7" s="454">
        <v>500</v>
      </c>
      <c r="BG7" s="454"/>
      <c r="BH7" s="454"/>
      <c r="BI7" s="454">
        <v>505</v>
      </c>
      <c r="BJ7" s="454"/>
      <c r="BK7" s="454"/>
      <c r="BL7" s="454">
        <v>510</v>
      </c>
      <c r="BM7" s="454"/>
      <c r="BN7" s="454"/>
      <c r="BO7" s="455"/>
      <c r="BP7" s="460"/>
      <c r="BQ7" s="461"/>
      <c r="BV7" s="237">
        <v>142</v>
      </c>
      <c r="BW7" s="235">
        <v>7</v>
      </c>
    </row>
    <row r="8" spans="1:75" s="19" customFormat="1" ht="60.75" customHeight="1">
      <c r="A8" s="290">
        <v>1</v>
      </c>
      <c r="B8" s="291" t="s">
        <v>276</v>
      </c>
      <c r="C8" s="484" t="s">
        <v>491</v>
      </c>
      <c r="D8" s="485"/>
      <c r="E8" s="485"/>
      <c r="F8" s="486"/>
      <c r="G8" s="263"/>
      <c r="H8" s="263"/>
      <c r="I8" s="263"/>
      <c r="J8" s="264"/>
      <c r="K8" s="265"/>
      <c r="L8" s="265"/>
      <c r="M8" s="263"/>
      <c r="N8" s="266"/>
      <c r="O8" s="263"/>
      <c r="P8" s="265"/>
      <c r="Q8" s="265"/>
      <c r="R8" s="265"/>
      <c r="S8" s="263"/>
      <c r="T8" s="263"/>
      <c r="U8" s="263"/>
      <c r="V8" s="265"/>
      <c r="W8" s="265"/>
      <c r="X8" s="265"/>
      <c r="Y8" s="263"/>
      <c r="Z8" s="263"/>
      <c r="AA8" s="263"/>
      <c r="AB8" s="265"/>
      <c r="AC8" s="265"/>
      <c r="AD8" s="265"/>
      <c r="AE8" s="263"/>
      <c r="AF8" s="263"/>
      <c r="AG8" s="263"/>
      <c r="AH8" s="265"/>
      <c r="AI8" s="265"/>
      <c r="AJ8" s="265"/>
      <c r="AK8" s="263"/>
      <c r="AL8" s="263"/>
      <c r="AM8" s="263"/>
      <c r="AN8" s="265"/>
      <c r="AO8" s="265"/>
      <c r="AP8" s="265"/>
      <c r="AQ8" s="263"/>
      <c r="AR8" s="263"/>
      <c r="AS8" s="263"/>
      <c r="AT8" s="265"/>
      <c r="AU8" s="267"/>
      <c r="AV8" s="267"/>
      <c r="AW8" s="263"/>
      <c r="AX8" s="263"/>
      <c r="AY8" s="263"/>
      <c r="AZ8" s="265"/>
      <c r="BA8" s="265"/>
      <c r="BB8" s="265"/>
      <c r="BC8" s="263"/>
      <c r="BD8" s="268"/>
      <c r="BE8" s="268"/>
      <c r="BF8" s="265"/>
      <c r="BG8" s="267"/>
      <c r="BH8" s="267"/>
      <c r="BI8" s="263"/>
      <c r="BJ8" s="268"/>
      <c r="BK8" s="268"/>
      <c r="BL8" s="265"/>
      <c r="BM8" s="267"/>
      <c r="BN8" s="267"/>
      <c r="BO8" s="195"/>
      <c r="BP8" s="252"/>
      <c r="BQ8" s="70"/>
      <c r="BV8" s="237">
        <v>146</v>
      </c>
      <c r="BW8" s="235">
        <v>8</v>
      </c>
    </row>
    <row r="9" spans="1:75" s="19" customFormat="1" ht="60.75" customHeight="1">
      <c r="A9" s="290">
        <v>2</v>
      </c>
      <c r="B9" s="291" t="s">
        <v>277</v>
      </c>
      <c r="C9" s="292">
        <f>IF(ISERROR(VLOOKUP(B9,'KAYIT LİSTESİ'!$B$4:$G$859,2,0)),"",(VLOOKUP(B9,'KAYIT LİSTESİ'!$B$4:$G$859,2,0)))</f>
      </c>
      <c r="D9" s="293">
        <f>IF(ISERROR(VLOOKUP(B9,'KAYIT LİSTESİ'!$B$4:$G$859,3,0)),"",(VLOOKUP(B9,'KAYIT LİSTESİ'!$B$4:$G$859,3,0)))</f>
      </c>
      <c r="E9" s="294">
        <f>IF(ISERROR(VLOOKUP(B9,'KAYIT LİSTESİ'!$B$4:$G$859,4,0)),"",(VLOOKUP(B9,'KAYIT LİSTESİ'!$B$4:$G$859,4,0)))</f>
      </c>
      <c r="F9" s="294">
        <f>IF(ISERROR(VLOOKUP(B9,'KAYIT LİSTESİ'!$B$4:$G$859,5,0)),"",(VLOOKUP(B9,'KAYIT LİSTESİ'!$B$4:$G$859,5,0)))</f>
      </c>
      <c r="G9" s="263"/>
      <c r="H9" s="263"/>
      <c r="I9" s="263"/>
      <c r="J9" s="264"/>
      <c r="K9" s="265"/>
      <c r="L9" s="265"/>
      <c r="M9" s="263"/>
      <c r="N9" s="266"/>
      <c r="O9" s="263"/>
      <c r="P9" s="265"/>
      <c r="Q9" s="265"/>
      <c r="R9" s="265"/>
      <c r="S9" s="263"/>
      <c r="T9" s="263"/>
      <c r="U9" s="263"/>
      <c r="V9" s="265"/>
      <c r="W9" s="265"/>
      <c r="X9" s="265"/>
      <c r="Y9" s="263"/>
      <c r="Z9" s="263"/>
      <c r="AA9" s="263"/>
      <c r="AB9" s="265"/>
      <c r="AC9" s="265"/>
      <c r="AD9" s="265"/>
      <c r="AE9" s="263"/>
      <c r="AF9" s="263"/>
      <c r="AG9" s="263"/>
      <c r="AH9" s="265"/>
      <c r="AI9" s="265"/>
      <c r="AJ9" s="265"/>
      <c r="AK9" s="263"/>
      <c r="AL9" s="263"/>
      <c r="AM9" s="263"/>
      <c r="AN9" s="265"/>
      <c r="AO9" s="265"/>
      <c r="AP9" s="265"/>
      <c r="AQ9" s="263"/>
      <c r="AR9" s="263"/>
      <c r="AS9" s="263"/>
      <c r="AT9" s="265"/>
      <c r="AU9" s="267"/>
      <c r="AV9" s="267"/>
      <c r="AW9" s="263"/>
      <c r="AX9" s="263"/>
      <c r="AY9" s="263"/>
      <c r="AZ9" s="265"/>
      <c r="BA9" s="265"/>
      <c r="BB9" s="265"/>
      <c r="BC9" s="263"/>
      <c r="BD9" s="268"/>
      <c r="BE9" s="268"/>
      <c r="BF9" s="265"/>
      <c r="BG9" s="267"/>
      <c r="BH9" s="267"/>
      <c r="BI9" s="263"/>
      <c r="BJ9" s="268"/>
      <c r="BK9" s="268"/>
      <c r="BL9" s="265"/>
      <c r="BM9" s="267"/>
      <c r="BN9" s="267"/>
      <c r="BO9" s="195"/>
      <c r="BP9" s="252"/>
      <c r="BQ9" s="70"/>
      <c r="BV9" s="237">
        <v>150</v>
      </c>
      <c r="BW9" s="235">
        <v>9</v>
      </c>
    </row>
    <row r="10" spans="1:75" s="19" customFormat="1" ht="60.75" customHeight="1">
      <c r="A10" s="290">
        <v>3</v>
      </c>
      <c r="B10" s="291" t="s">
        <v>278</v>
      </c>
      <c r="C10" s="292">
        <f>IF(ISERROR(VLOOKUP(B10,'KAYIT LİSTESİ'!$B$4:$G$859,2,0)),"",(VLOOKUP(B10,'KAYIT LİSTESİ'!$B$4:$G$859,2,0)))</f>
      </c>
      <c r="D10" s="293">
        <f>IF(ISERROR(VLOOKUP(B10,'KAYIT LİSTESİ'!$B$4:$G$859,3,0)),"",(VLOOKUP(B10,'KAYIT LİSTESİ'!$B$4:$G$859,3,0)))</f>
      </c>
      <c r="E10" s="294">
        <f>IF(ISERROR(VLOOKUP(B10,'KAYIT LİSTESİ'!$B$4:$G$859,4,0)),"",(VLOOKUP(B10,'KAYIT LİSTESİ'!$B$4:$G$859,4,0)))</f>
      </c>
      <c r="F10" s="294">
        <f>IF(ISERROR(VLOOKUP(B10,'KAYIT LİSTESİ'!$B$4:$G$859,5,0)),"",(VLOOKUP(B10,'KAYIT LİSTESİ'!$B$4:$G$859,5,0)))</f>
      </c>
      <c r="G10" s="263"/>
      <c r="H10" s="263"/>
      <c r="I10" s="263"/>
      <c r="J10" s="264"/>
      <c r="K10" s="265"/>
      <c r="L10" s="265"/>
      <c r="M10" s="263"/>
      <c r="N10" s="266"/>
      <c r="O10" s="263"/>
      <c r="P10" s="265"/>
      <c r="Q10" s="265"/>
      <c r="R10" s="265"/>
      <c r="S10" s="263"/>
      <c r="T10" s="263"/>
      <c r="U10" s="263"/>
      <c r="V10" s="265"/>
      <c r="W10" s="265"/>
      <c r="X10" s="265"/>
      <c r="Y10" s="263"/>
      <c r="Z10" s="263"/>
      <c r="AA10" s="263"/>
      <c r="AB10" s="265"/>
      <c r="AC10" s="265"/>
      <c r="AD10" s="265"/>
      <c r="AE10" s="263"/>
      <c r="AF10" s="263"/>
      <c r="AG10" s="263"/>
      <c r="AH10" s="265"/>
      <c r="AI10" s="265"/>
      <c r="AJ10" s="265"/>
      <c r="AK10" s="263"/>
      <c r="AL10" s="263"/>
      <c r="AM10" s="263"/>
      <c r="AN10" s="265"/>
      <c r="AO10" s="265"/>
      <c r="AP10" s="265"/>
      <c r="AQ10" s="263"/>
      <c r="AR10" s="263"/>
      <c r="AS10" s="263"/>
      <c r="AT10" s="265"/>
      <c r="AU10" s="267"/>
      <c r="AV10" s="267"/>
      <c r="AW10" s="268"/>
      <c r="AX10" s="268"/>
      <c r="AY10" s="268"/>
      <c r="AZ10" s="267"/>
      <c r="BA10" s="267"/>
      <c r="BB10" s="267"/>
      <c r="BC10" s="268"/>
      <c r="BD10" s="268"/>
      <c r="BE10" s="268"/>
      <c r="BF10" s="267"/>
      <c r="BG10" s="267"/>
      <c r="BH10" s="267"/>
      <c r="BI10" s="268"/>
      <c r="BJ10" s="268"/>
      <c r="BK10" s="268"/>
      <c r="BL10" s="267"/>
      <c r="BM10" s="267"/>
      <c r="BN10" s="267"/>
      <c r="BO10" s="195"/>
      <c r="BP10" s="252"/>
      <c r="BQ10" s="70"/>
      <c r="BV10" s="237">
        <v>154</v>
      </c>
      <c r="BW10" s="235">
        <v>10</v>
      </c>
    </row>
    <row r="11" spans="1:75" s="19" customFormat="1" ht="60.75" customHeight="1">
      <c r="A11" s="290">
        <v>4</v>
      </c>
      <c r="B11" s="291" t="s">
        <v>279</v>
      </c>
      <c r="C11" s="292">
        <f>IF(ISERROR(VLOOKUP(B11,'KAYIT LİSTESİ'!$B$4:$G$859,2,0)),"",(VLOOKUP(B11,'KAYIT LİSTESİ'!$B$4:$G$859,2,0)))</f>
      </c>
      <c r="D11" s="293">
        <f>IF(ISERROR(VLOOKUP(B11,'KAYIT LİSTESİ'!$B$4:$G$859,3,0)),"",(VLOOKUP(B11,'KAYIT LİSTESİ'!$B$4:$G$859,3,0)))</f>
      </c>
      <c r="E11" s="294">
        <f>IF(ISERROR(VLOOKUP(B11,'KAYIT LİSTESİ'!$B$4:$G$859,4,0)),"",(VLOOKUP(B11,'KAYIT LİSTESİ'!$B$4:$G$859,4,0)))</f>
      </c>
      <c r="F11" s="294">
        <f>IF(ISERROR(VLOOKUP(B11,'KAYIT LİSTESİ'!$B$4:$G$859,5,0)),"",(VLOOKUP(B11,'KAYIT LİSTESİ'!$B$4:$G$859,5,0)))</f>
      </c>
      <c r="G11" s="263"/>
      <c r="H11" s="263"/>
      <c r="I11" s="263"/>
      <c r="J11" s="264"/>
      <c r="K11" s="265"/>
      <c r="L11" s="265"/>
      <c r="M11" s="263"/>
      <c r="N11" s="266"/>
      <c r="O11" s="263"/>
      <c r="P11" s="265"/>
      <c r="Q11" s="265"/>
      <c r="R11" s="265"/>
      <c r="S11" s="263"/>
      <c r="T11" s="263"/>
      <c r="U11" s="263"/>
      <c r="V11" s="265"/>
      <c r="W11" s="265"/>
      <c r="X11" s="265"/>
      <c r="Y11" s="263"/>
      <c r="Z11" s="263"/>
      <c r="AA11" s="263"/>
      <c r="AB11" s="265"/>
      <c r="AC11" s="265"/>
      <c r="AD11" s="265"/>
      <c r="AE11" s="263"/>
      <c r="AF11" s="263"/>
      <c r="AG11" s="263"/>
      <c r="AH11" s="265"/>
      <c r="AI11" s="265"/>
      <c r="AJ11" s="265"/>
      <c r="AK11" s="263"/>
      <c r="AL11" s="263"/>
      <c r="AM11" s="263"/>
      <c r="AN11" s="265"/>
      <c r="AO11" s="265"/>
      <c r="AP11" s="265"/>
      <c r="AQ11" s="263"/>
      <c r="AR11" s="263"/>
      <c r="AS11" s="263"/>
      <c r="AT11" s="265"/>
      <c r="AU11" s="267"/>
      <c r="AV11" s="267"/>
      <c r="AW11" s="263"/>
      <c r="AX11" s="263"/>
      <c r="AY11" s="263"/>
      <c r="AZ11" s="265"/>
      <c r="BA11" s="265"/>
      <c r="BB11" s="265"/>
      <c r="BC11" s="263"/>
      <c r="BD11" s="268"/>
      <c r="BE11" s="268"/>
      <c r="BF11" s="265"/>
      <c r="BG11" s="267"/>
      <c r="BH11" s="267"/>
      <c r="BI11" s="263"/>
      <c r="BJ11" s="268"/>
      <c r="BK11" s="268"/>
      <c r="BL11" s="265"/>
      <c r="BM11" s="267"/>
      <c r="BN11" s="267"/>
      <c r="BO11" s="195"/>
      <c r="BP11" s="252"/>
      <c r="BQ11" s="70"/>
      <c r="BV11" s="237">
        <v>158</v>
      </c>
      <c r="BW11" s="235">
        <v>11</v>
      </c>
    </row>
    <row r="12" spans="1:75" s="19" customFormat="1" ht="60.75" customHeight="1">
      <c r="A12" s="290">
        <v>5</v>
      </c>
      <c r="B12" s="291" t="s">
        <v>280</v>
      </c>
      <c r="C12" s="292">
        <f>IF(ISERROR(VLOOKUP(B12,'KAYIT LİSTESİ'!$B$4:$G$859,2,0)),"",(VLOOKUP(B12,'KAYIT LİSTESİ'!$B$4:$G$859,2,0)))</f>
      </c>
      <c r="D12" s="293">
        <f>IF(ISERROR(VLOOKUP(B12,'KAYIT LİSTESİ'!$B$4:$G$859,3,0)),"",(VLOOKUP(B12,'KAYIT LİSTESİ'!$B$4:$G$859,3,0)))</f>
      </c>
      <c r="E12" s="294">
        <f>IF(ISERROR(VLOOKUP(B12,'KAYIT LİSTESİ'!$B$4:$G$859,4,0)),"",(VLOOKUP(B12,'KAYIT LİSTESİ'!$B$4:$G$859,4,0)))</f>
      </c>
      <c r="F12" s="294">
        <f>IF(ISERROR(VLOOKUP(B12,'KAYIT LİSTESİ'!$B$4:$G$859,5,0)),"",(VLOOKUP(B12,'KAYIT LİSTESİ'!$B$4:$G$859,5,0)))</f>
      </c>
      <c r="G12" s="263"/>
      <c r="H12" s="263"/>
      <c r="I12" s="263"/>
      <c r="J12" s="264"/>
      <c r="K12" s="265"/>
      <c r="L12" s="265"/>
      <c r="M12" s="263"/>
      <c r="N12" s="266"/>
      <c r="O12" s="263"/>
      <c r="P12" s="265"/>
      <c r="Q12" s="265"/>
      <c r="R12" s="265"/>
      <c r="S12" s="263"/>
      <c r="T12" s="263"/>
      <c r="U12" s="263"/>
      <c r="V12" s="265"/>
      <c r="W12" s="265"/>
      <c r="X12" s="265"/>
      <c r="Y12" s="263"/>
      <c r="Z12" s="263"/>
      <c r="AA12" s="263"/>
      <c r="AB12" s="265"/>
      <c r="AC12" s="265"/>
      <c r="AD12" s="265"/>
      <c r="AE12" s="263"/>
      <c r="AF12" s="263"/>
      <c r="AG12" s="263"/>
      <c r="AH12" s="265"/>
      <c r="AI12" s="265"/>
      <c r="AJ12" s="265"/>
      <c r="AK12" s="263"/>
      <c r="AL12" s="263"/>
      <c r="AM12" s="263"/>
      <c r="AN12" s="265"/>
      <c r="AO12" s="265"/>
      <c r="AP12" s="265"/>
      <c r="AQ12" s="263"/>
      <c r="AR12" s="263"/>
      <c r="AS12" s="263"/>
      <c r="AT12" s="265"/>
      <c r="AU12" s="267"/>
      <c r="AV12" s="267"/>
      <c r="AW12" s="268"/>
      <c r="AX12" s="268"/>
      <c r="AY12" s="268"/>
      <c r="AZ12" s="267"/>
      <c r="BA12" s="267"/>
      <c r="BB12" s="267"/>
      <c r="BC12" s="268"/>
      <c r="BD12" s="268"/>
      <c r="BE12" s="268"/>
      <c r="BF12" s="267"/>
      <c r="BG12" s="267"/>
      <c r="BH12" s="267"/>
      <c r="BI12" s="268"/>
      <c r="BJ12" s="268"/>
      <c r="BK12" s="268"/>
      <c r="BL12" s="267"/>
      <c r="BM12" s="267"/>
      <c r="BN12" s="267"/>
      <c r="BO12" s="195"/>
      <c r="BP12" s="252"/>
      <c r="BQ12" s="70"/>
      <c r="BV12" s="237">
        <v>161</v>
      </c>
      <c r="BW12" s="235">
        <v>12</v>
      </c>
    </row>
    <row r="13" spans="1:75" s="19" customFormat="1" ht="60.75" customHeight="1">
      <c r="A13" s="290">
        <v>6</v>
      </c>
      <c r="B13" s="291" t="s">
        <v>281</v>
      </c>
      <c r="C13" s="292">
        <f>IF(ISERROR(VLOOKUP(B13,'KAYIT LİSTESİ'!$B$4:$G$859,2,0)),"",(VLOOKUP(B13,'KAYIT LİSTESİ'!$B$4:$G$859,2,0)))</f>
      </c>
      <c r="D13" s="293">
        <f>IF(ISERROR(VLOOKUP(B13,'KAYIT LİSTESİ'!$B$4:$G$859,3,0)),"",(VLOOKUP(B13,'KAYIT LİSTESİ'!$B$4:$G$859,3,0)))</f>
      </c>
      <c r="E13" s="294">
        <f>IF(ISERROR(VLOOKUP(B13,'KAYIT LİSTESİ'!$B$4:$G$859,4,0)),"",(VLOOKUP(B13,'KAYIT LİSTESİ'!$B$4:$G$859,4,0)))</f>
      </c>
      <c r="F13" s="294">
        <f>IF(ISERROR(VLOOKUP(B13,'KAYIT LİSTESİ'!$B$4:$G$859,5,0)),"",(VLOOKUP(B13,'KAYIT LİSTESİ'!$B$4:$G$859,5,0)))</f>
      </c>
      <c r="G13" s="263"/>
      <c r="H13" s="263"/>
      <c r="I13" s="263"/>
      <c r="J13" s="264"/>
      <c r="K13" s="265"/>
      <c r="L13" s="265"/>
      <c r="M13" s="263"/>
      <c r="N13" s="266"/>
      <c r="O13" s="263"/>
      <c r="P13" s="265"/>
      <c r="Q13" s="265"/>
      <c r="R13" s="265"/>
      <c r="S13" s="263"/>
      <c r="T13" s="263"/>
      <c r="U13" s="263"/>
      <c r="V13" s="265"/>
      <c r="W13" s="265"/>
      <c r="X13" s="265"/>
      <c r="Y13" s="263"/>
      <c r="Z13" s="263"/>
      <c r="AA13" s="263"/>
      <c r="AB13" s="265"/>
      <c r="AC13" s="265"/>
      <c r="AD13" s="265"/>
      <c r="AE13" s="263"/>
      <c r="AF13" s="263"/>
      <c r="AG13" s="263"/>
      <c r="AH13" s="265"/>
      <c r="AI13" s="265"/>
      <c r="AJ13" s="265"/>
      <c r="AK13" s="263"/>
      <c r="AL13" s="263"/>
      <c r="AM13" s="263"/>
      <c r="AN13" s="265"/>
      <c r="AO13" s="265"/>
      <c r="AP13" s="265"/>
      <c r="AQ13" s="263"/>
      <c r="AR13" s="263"/>
      <c r="AS13" s="263"/>
      <c r="AT13" s="265"/>
      <c r="AU13" s="267"/>
      <c r="AV13" s="267"/>
      <c r="AW13" s="268"/>
      <c r="AX13" s="268"/>
      <c r="AY13" s="268"/>
      <c r="AZ13" s="267"/>
      <c r="BA13" s="267"/>
      <c r="BB13" s="267"/>
      <c r="BC13" s="268"/>
      <c r="BD13" s="268"/>
      <c r="BE13" s="268"/>
      <c r="BF13" s="267"/>
      <c r="BG13" s="267"/>
      <c r="BH13" s="267"/>
      <c r="BI13" s="268"/>
      <c r="BJ13" s="268"/>
      <c r="BK13" s="268"/>
      <c r="BL13" s="267"/>
      <c r="BM13" s="267"/>
      <c r="BN13" s="267"/>
      <c r="BO13" s="195"/>
      <c r="BP13" s="252"/>
      <c r="BQ13" s="70"/>
      <c r="BV13" s="237">
        <v>164</v>
      </c>
      <c r="BW13" s="235">
        <v>13</v>
      </c>
    </row>
    <row r="14" spans="1:75" s="19" customFormat="1" ht="60.75" customHeight="1">
      <c r="A14" s="290">
        <v>7</v>
      </c>
      <c r="B14" s="291" t="s">
        <v>282</v>
      </c>
      <c r="C14" s="292">
        <f>IF(ISERROR(VLOOKUP(B14,'KAYIT LİSTESİ'!$B$4:$G$859,2,0)),"",(VLOOKUP(B14,'KAYIT LİSTESİ'!$B$4:$G$859,2,0)))</f>
      </c>
      <c r="D14" s="293">
        <f>IF(ISERROR(VLOOKUP(B14,'KAYIT LİSTESİ'!$B$4:$G$859,3,0)),"",(VLOOKUP(B14,'KAYIT LİSTESİ'!$B$4:$G$859,3,0)))</f>
      </c>
      <c r="E14" s="294">
        <f>IF(ISERROR(VLOOKUP(B14,'KAYIT LİSTESİ'!$B$4:$G$859,4,0)),"",(VLOOKUP(B14,'KAYIT LİSTESİ'!$B$4:$G$859,4,0)))</f>
      </c>
      <c r="F14" s="294">
        <f>IF(ISERROR(VLOOKUP(B14,'KAYIT LİSTESİ'!$B$4:$G$859,5,0)),"",(VLOOKUP(B14,'KAYIT LİSTESİ'!$B$4:$G$859,5,0)))</f>
      </c>
      <c r="G14" s="263"/>
      <c r="H14" s="263"/>
      <c r="I14" s="263"/>
      <c r="J14" s="264"/>
      <c r="K14" s="265"/>
      <c r="L14" s="265"/>
      <c r="M14" s="263"/>
      <c r="N14" s="266"/>
      <c r="O14" s="263"/>
      <c r="P14" s="265"/>
      <c r="Q14" s="265"/>
      <c r="R14" s="265"/>
      <c r="S14" s="263"/>
      <c r="T14" s="263"/>
      <c r="U14" s="263"/>
      <c r="V14" s="265"/>
      <c r="W14" s="265"/>
      <c r="X14" s="265"/>
      <c r="Y14" s="263"/>
      <c r="Z14" s="263"/>
      <c r="AA14" s="263"/>
      <c r="AB14" s="265"/>
      <c r="AC14" s="265"/>
      <c r="AD14" s="265"/>
      <c r="AE14" s="263"/>
      <c r="AF14" s="263"/>
      <c r="AG14" s="263"/>
      <c r="AH14" s="265"/>
      <c r="AI14" s="265"/>
      <c r="AJ14" s="265"/>
      <c r="AK14" s="263"/>
      <c r="AL14" s="263"/>
      <c r="AM14" s="263"/>
      <c r="AN14" s="265"/>
      <c r="AO14" s="265"/>
      <c r="AP14" s="265"/>
      <c r="AQ14" s="263"/>
      <c r="AR14" s="263"/>
      <c r="AS14" s="263"/>
      <c r="AT14" s="265"/>
      <c r="AU14" s="267"/>
      <c r="AV14" s="267"/>
      <c r="AW14" s="268"/>
      <c r="AX14" s="268"/>
      <c r="AY14" s="268"/>
      <c r="AZ14" s="267"/>
      <c r="BA14" s="267"/>
      <c r="BB14" s="267"/>
      <c r="BC14" s="268"/>
      <c r="BD14" s="268"/>
      <c r="BE14" s="268"/>
      <c r="BF14" s="267"/>
      <c r="BG14" s="267"/>
      <c r="BH14" s="267"/>
      <c r="BI14" s="268"/>
      <c r="BJ14" s="268"/>
      <c r="BK14" s="268"/>
      <c r="BL14" s="267"/>
      <c r="BM14" s="267"/>
      <c r="BN14" s="267"/>
      <c r="BO14" s="195"/>
      <c r="BP14" s="252"/>
      <c r="BQ14" s="70"/>
      <c r="BV14" s="237">
        <v>167</v>
      </c>
      <c r="BW14" s="235">
        <v>14</v>
      </c>
    </row>
    <row r="15" spans="1:75" s="19" customFormat="1" ht="60.75" customHeight="1">
      <c r="A15" s="290">
        <v>8</v>
      </c>
      <c r="B15" s="291" t="s">
        <v>283</v>
      </c>
      <c r="C15" s="292">
        <f>IF(ISERROR(VLOOKUP(B15,'KAYIT LİSTESİ'!$B$4:$G$859,2,0)),"",(VLOOKUP(B15,'KAYIT LİSTESİ'!$B$4:$G$859,2,0)))</f>
      </c>
      <c r="D15" s="293">
        <f>IF(ISERROR(VLOOKUP(B15,'KAYIT LİSTESİ'!$B$4:$G$859,3,0)),"",(VLOOKUP(B15,'KAYIT LİSTESİ'!$B$4:$G$859,3,0)))</f>
      </c>
      <c r="E15" s="294">
        <f>IF(ISERROR(VLOOKUP(B15,'KAYIT LİSTESİ'!$B$4:$G$859,4,0)),"",(VLOOKUP(B15,'KAYIT LİSTESİ'!$B$4:$G$859,4,0)))</f>
      </c>
      <c r="F15" s="294">
        <f>IF(ISERROR(VLOOKUP(B15,'KAYIT LİSTESİ'!$B$4:$G$859,5,0)),"",(VLOOKUP(B15,'KAYIT LİSTESİ'!$B$4:$G$859,5,0)))</f>
      </c>
      <c r="G15" s="263"/>
      <c r="H15" s="263"/>
      <c r="I15" s="263"/>
      <c r="J15" s="264"/>
      <c r="K15" s="265"/>
      <c r="L15" s="265"/>
      <c r="M15" s="263"/>
      <c r="N15" s="266"/>
      <c r="O15" s="263"/>
      <c r="P15" s="265"/>
      <c r="Q15" s="265"/>
      <c r="R15" s="265"/>
      <c r="S15" s="263"/>
      <c r="T15" s="263"/>
      <c r="U15" s="263"/>
      <c r="V15" s="265"/>
      <c r="W15" s="265"/>
      <c r="X15" s="265"/>
      <c r="Y15" s="263"/>
      <c r="Z15" s="263"/>
      <c r="AA15" s="263"/>
      <c r="AB15" s="265"/>
      <c r="AC15" s="265"/>
      <c r="AD15" s="265"/>
      <c r="AE15" s="263"/>
      <c r="AF15" s="263"/>
      <c r="AG15" s="263"/>
      <c r="AH15" s="265"/>
      <c r="AI15" s="265"/>
      <c r="AJ15" s="265"/>
      <c r="AK15" s="263"/>
      <c r="AL15" s="263"/>
      <c r="AM15" s="263"/>
      <c r="AN15" s="265"/>
      <c r="AO15" s="265"/>
      <c r="AP15" s="265"/>
      <c r="AQ15" s="263"/>
      <c r="AR15" s="263"/>
      <c r="AS15" s="263"/>
      <c r="AT15" s="265"/>
      <c r="AU15" s="267"/>
      <c r="AV15" s="267"/>
      <c r="AW15" s="268"/>
      <c r="AX15" s="268"/>
      <c r="AY15" s="268"/>
      <c r="AZ15" s="267"/>
      <c r="BA15" s="267"/>
      <c r="BB15" s="267"/>
      <c r="BC15" s="268"/>
      <c r="BD15" s="268"/>
      <c r="BE15" s="268"/>
      <c r="BF15" s="267"/>
      <c r="BG15" s="267"/>
      <c r="BH15" s="267"/>
      <c r="BI15" s="268"/>
      <c r="BJ15" s="268"/>
      <c r="BK15" s="268"/>
      <c r="BL15" s="267"/>
      <c r="BM15" s="267"/>
      <c r="BN15" s="267"/>
      <c r="BO15" s="195"/>
      <c r="BP15" s="252"/>
      <c r="BQ15" s="70"/>
      <c r="BV15" s="237">
        <v>170</v>
      </c>
      <c r="BW15" s="235">
        <v>15</v>
      </c>
    </row>
    <row r="16" spans="1:75" s="19" customFormat="1" ht="60.75" customHeight="1">
      <c r="A16" s="290">
        <v>9</v>
      </c>
      <c r="B16" s="291" t="s">
        <v>284</v>
      </c>
      <c r="C16" s="292">
        <f>IF(ISERROR(VLOOKUP(B16,'KAYIT LİSTESİ'!$B$4:$G$859,2,0)),"",(VLOOKUP(B16,'KAYIT LİSTESİ'!$B$4:$G$859,2,0)))</f>
      </c>
      <c r="D16" s="293">
        <f>IF(ISERROR(VLOOKUP(B16,'KAYIT LİSTESİ'!$B$4:$G$859,3,0)),"",(VLOOKUP(B16,'KAYIT LİSTESİ'!$B$4:$G$859,3,0)))</f>
      </c>
      <c r="E16" s="294">
        <f>IF(ISERROR(VLOOKUP(B16,'KAYIT LİSTESİ'!$B$4:$G$859,4,0)),"",(VLOOKUP(B16,'KAYIT LİSTESİ'!$B$4:$G$859,4,0)))</f>
      </c>
      <c r="F16" s="294">
        <f>IF(ISERROR(VLOOKUP(B16,'KAYIT LİSTESİ'!$B$4:$G$859,5,0)),"",(VLOOKUP(B16,'KAYIT LİSTESİ'!$B$4:$G$859,5,0)))</f>
      </c>
      <c r="G16" s="263"/>
      <c r="H16" s="263"/>
      <c r="I16" s="263"/>
      <c r="J16" s="264"/>
      <c r="K16" s="265"/>
      <c r="L16" s="265"/>
      <c r="M16" s="263"/>
      <c r="N16" s="266"/>
      <c r="O16" s="263"/>
      <c r="P16" s="265"/>
      <c r="Q16" s="265"/>
      <c r="R16" s="265"/>
      <c r="S16" s="263"/>
      <c r="T16" s="263"/>
      <c r="U16" s="263"/>
      <c r="V16" s="265"/>
      <c r="W16" s="265"/>
      <c r="X16" s="265"/>
      <c r="Y16" s="263"/>
      <c r="Z16" s="263"/>
      <c r="AA16" s="263"/>
      <c r="AB16" s="265"/>
      <c r="AC16" s="265"/>
      <c r="AD16" s="265"/>
      <c r="AE16" s="263"/>
      <c r="AF16" s="263"/>
      <c r="AG16" s="263"/>
      <c r="AH16" s="265"/>
      <c r="AI16" s="265"/>
      <c r="AJ16" s="265"/>
      <c r="AK16" s="263"/>
      <c r="AL16" s="263"/>
      <c r="AM16" s="263"/>
      <c r="AN16" s="265"/>
      <c r="AO16" s="265"/>
      <c r="AP16" s="265"/>
      <c r="AQ16" s="263"/>
      <c r="AR16" s="263"/>
      <c r="AS16" s="263"/>
      <c r="AT16" s="265"/>
      <c r="AU16" s="267"/>
      <c r="AV16" s="267"/>
      <c r="AW16" s="268"/>
      <c r="AX16" s="268"/>
      <c r="AY16" s="268"/>
      <c r="AZ16" s="267"/>
      <c r="BA16" s="267"/>
      <c r="BB16" s="267"/>
      <c r="BC16" s="268"/>
      <c r="BD16" s="268"/>
      <c r="BE16" s="268"/>
      <c r="BF16" s="267"/>
      <c r="BG16" s="267"/>
      <c r="BH16" s="267"/>
      <c r="BI16" s="268"/>
      <c r="BJ16" s="268"/>
      <c r="BK16" s="268"/>
      <c r="BL16" s="267"/>
      <c r="BM16" s="267"/>
      <c r="BN16" s="267"/>
      <c r="BO16" s="195"/>
      <c r="BP16" s="252"/>
      <c r="BQ16" s="70"/>
      <c r="BV16" s="237">
        <v>173</v>
      </c>
      <c r="BW16" s="235">
        <v>16</v>
      </c>
    </row>
    <row r="17" spans="1:75" s="19" customFormat="1" ht="60.75" customHeight="1">
      <c r="A17" s="290">
        <v>10</v>
      </c>
      <c r="B17" s="291" t="s">
        <v>285</v>
      </c>
      <c r="C17" s="292">
        <f>IF(ISERROR(VLOOKUP(B17,'KAYIT LİSTESİ'!$B$4:$G$859,2,0)),"",(VLOOKUP(B17,'KAYIT LİSTESİ'!$B$4:$G$859,2,0)))</f>
      </c>
      <c r="D17" s="293">
        <f>IF(ISERROR(VLOOKUP(B17,'KAYIT LİSTESİ'!$B$4:$G$859,3,0)),"",(VLOOKUP(B17,'KAYIT LİSTESİ'!$B$4:$G$859,3,0)))</f>
      </c>
      <c r="E17" s="294">
        <f>IF(ISERROR(VLOOKUP(B17,'KAYIT LİSTESİ'!$B$4:$G$859,4,0)),"",(VLOOKUP(B17,'KAYIT LİSTESİ'!$B$4:$G$859,4,0)))</f>
      </c>
      <c r="F17" s="294">
        <f>IF(ISERROR(VLOOKUP(B17,'KAYIT LİSTESİ'!$B$4:$G$859,5,0)),"",(VLOOKUP(B17,'KAYIT LİSTESİ'!$B$4:$G$859,5,0)))</f>
      </c>
      <c r="G17" s="263"/>
      <c r="H17" s="263"/>
      <c r="I17" s="263"/>
      <c r="J17" s="264"/>
      <c r="K17" s="265"/>
      <c r="L17" s="265"/>
      <c r="M17" s="263"/>
      <c r="N17" s="266"/>
      <c r="O17" s="263"/>
      <c r="P17" s="265"/>
      <c r="Q17" s="265"/>
      <c r="R17" s="265"/>
      <c r="S17" s="263"/>
      <c r="T17" s="263"/>
      <c r="U17" s="263"/>
      <c r="V17" s="265"/>
      <c r="W17" s="265"/>
      <c r="X17" s="265"/>
      <c r="Y17" s="263"/>
      <c r="Z17" s="263"/>
      <c r="AA17" s="263"/>
      <c r="AB17" s="265"/>
      <c r="AC17" s="265"/>
      <c r="AD17" s="265"/>
      <c r="AE17" s="263"/>
      <c r="AF17" s="263"/>
      <c r="AG17" s="263"/>
      <c r="AH17" s="265"/>
      <c r="AI17" s="265"/>
      <c r="AJ17" s="265"/>
      <c r="AK17" s="263"/>
      <c r="AL17" s="263"/>
      <c r="AM17" s="263"/>
      <c r="AN17" s="265"/>
      <c r="AO17" s="265"/>
      <c r="AP17" s="265"/>
      <c r="AQ17" s="263"/>
      <c r="AR17" s="263"/>
      <c r="AS17" s="263"/>
      <c r="AT17" s="265"/>
      <c r="AU17" s="267"/>
      <c r="AV17" s="267"/>
      <c r="AW17" s="268"/>
      <c r="AX17" s="268"/>
      <c r="AY17" s="268"/>
      <c r="AZ17" s="267"/>
      <c r="BA17" s="267"/>
      <c r="BB17" s="267"/>
      <c r="BC17" s="268"/>
      <c r="BD17" s="268"/>
      <c r="BE17" s="268"/>
      <c r="BF17" s="267"/>
      <c r="BG17" s="267"/>
      <c r="BH17" s="267"/>
      <c r="BI17" s="268"/>
      <c r="BJ17" s="268"/>
      <c r="BK17" s="268"/>
      <c r="BL17" s="267"/>
      <c r="BM17" s="267"/>
      <c r="BN17" s="267"/>
      <c r="BO17" s="195"/>
      <c r="BP17" s="252"/>
      <c r="BQ17" s="70"/>
      <c r="BV17" s="237">
        <v>176</v>
      </c>
      <c r="BW17" s="235">
        <v>17</v>
      </c>
    </row>
    <row r="18" spans="1:75" s="19" customFormat="1" ht="60.75" customHeight="1">
      <c r="A18" s="290">
        <v>11</v>
      </c>
      <c r="B18" s="291" t="s">
        <v>286</v>
      </c>
      <c r="C18" s="292">
        <f>IF(ISERROR(VLOOKUP(B18,'KAYIT LİSTESİ'!$B$4:$G$859,2,0)),"",(VLOOKUP(B18,'KAYIT LİSTESİ'!$B$4:$G$859,2,0)))</f>
      </c>
      <c r="D18" s="293">
        <f>IF(ISERROR(VLOOKUP(B18,'KAYIT LİSTESİ'!$B$4:$G$859,3,0)),"",(VLOOKUP(B18,'KAYIT LİSTESİ'!$B$4:$G$859,3,0)))</f>
      </c>
      <c r="E18" s="294">
        <f>IF(ISERROR(VLOOKUP(B18,'KAYIT LİSTESİ'!$B$4:$G$859,4,0)),"",(VLOOKUP(B18,'KAYIT LİSTESİ'!$B$4:$G$859,4,0)))</f>
      </c>
      <c r="F18" s="294">
        <f>IF(ISERROR(VLOOKUP(B18,'KAYIT LİSTESİ'!$B$4:$G$859,5,0)),"",(VLOOKUP(B18,'KAYIT LİSTESİ'!$B$4:$G$859,5,0)))</f>
      </c>
      <c r="G18" s="263"/>
      <c r="H18" s="263"/>
      <c r="I18" s="263"/>
      <c r="J18" s="264"/>
      <c r="K18" s="265"/>
      <c r="L18" s="265"/>
      <c r="M18" s="263"/>
      <c r="N18" s="266"/>
      <c r="O18" s="263"/>
      <c r="P18" s="265"/>
      <c r="Q18" s="265"/>
      <c r="R18" s="265"/>
      <c r="S18" s="263"/>
      <c r="T18" s="263"/>
      <c r="U18" s="263"/>
      <c r="V18" s="265"/>
      <c r="W18" s="265"/>
      <c r="X18" s="265"/>
      <c r="Y18" s="263"/>
      <c r="Z18" s="263"/>
      <c r="AA18" s="263"/>
      <c r="AB18" s="265"/>
      <c r="AC18" s="265"/>
      <c r="AD18" s="265"/>
      <c r="AE18" s="263"/>
      <c r="AF18" s="263"/>
      <c r="AG18" s="263"/>
      <c r="AH18" s="265"/>
      <c r="AI18" s="265"/>
      <c r="AJ18" s="265"/>
      <c r="AK18" s="263"/>
      <c r="AL18" s="263"/>
      <c r="AM18" s="263"/>
      <c r="AN18" s="265"/>
      <c r="AO18" s="265"/>
      <c r="AP18" s="265"/>
      <c r="AQ18" s="263"/>
      <c r="AR18" s="263"/>
      <c r="AS18" s="263"/>
      <c r="AT18" s="265"/>
      <c r="AU18" s="267"/>
      <c r="AV18" s="267"/>
      <c r="AW18" s="268"/>
      <c r="AX18" s="268"/>
      <c r="AY18" s="268"/>
      <c r="AZ18" s="267"/>
      <c r="BA18" s="267"/>
      <c r="BB18" s="267"/>
      <c r="BC18" s="268"/>
      <c r="BD18" s="268"/>
      <c r="BE18" s="268"/>
      <c r="BF18" s="267"/>
      <c r="BG18" s="267"/>
      <c r="BH18" s="267"/>
      <c r="BI18" s="268"/>
      <c r="BJ18" s="268"/>
      <c r="BK18" s="268"/>
      <c r="BL18" s="267"/>
      <c r="BM18" s="267"/>
      <c r="BN18" s="267"/>
      <c r="BO18" s="195"/>
      <c r="BP18" s="252"/>
      <c r="BQ18" s="70"/>
      <c r="BV18" s="237">
        <v>179</v>
      </c>
      <c r="BW18" s="235">
        <v>18</v>
      </c>
    </row>
    <row r="19" spans="1:75" s="19" customFormat="1" ht="60.75" customHeight="1">
      <c r="A19" s="290">
        <v>12</v>
      </c>
      <c r="B19" s="291" t="s">
        <v>287</v>
      </c>
      <c r="C19" s="292">
        <f>IF(ISERROR(VLOOKUP(B19,'KAYIT LİSTESİ'!$B$4:$G$859,2,0)),"",(VLOOKUP(B19,'KAYIT LİSTESİ'!$B$4:$G$859,2,0)))</f>
      </c>
      <c r="D19" s="293">
        <f>IF(ISERROR(VLOOKUP(B19,'KAYIT LİSTESİ'!$B$4:$G$859,3,0)),"",(VLOOKUP(B19,'KAYIT LİSTESİ'!$B$4:$G$859,3,0)))</f>
      </c>
      <c r="E19" s="294">
        <f>IF(ISERROR(VLOOKUP(B19,'KAYIT LİSTESİ'!$B$4:$G$859,4,0)),"",(VLOOKUP(B19,'KAYIT LİSTESİ'!$B$4:$G$859,4,0)))</f>
      </c>
      <c r="F19" s="294">
        <f>IF(ISERROR(VLOOKUP(B19,'KAYIT LİSTESİ'!$B$4:$G$859,5,0)),"",(VLOOKUP(B19,'KAYIT LİSTESİ'!$B$4:$G$859,5,0)))</f>
      </c>
      <c r="G19" s="263"/>
      <c r="H19" s="263"/>
      <c r="I19" s="263"/>
      <c r="J19" s="264"/>
      <c r="K19" s="265"/>
      <c r="L19" s="265"/>
      <c r="M19" s="263"/>
      <c r="N19" s="266"/>
      <c r="O19" s="263"/>
      <c r="P19" s="265"/>
      <c r="Q19" s="265"/>
      <c r="R19" s="265"/>
      <c r="S19" s="263"/>
      <c r="T19" s="263"/>
      <c r="U19" s="263"/>
      <c r="V19" s="265"/>
      <c r="W19" s="265"/>
      <c r="X19" s="265"/>
      <c r="Y19" s="263"/>
      <c r="Z19" s="263"/>
      <c r="AA19" s="263"/>
      <c r="AB19" s="265"/>
      <c r="AC19" s="265"/>
      <c r="AD19" s="265"/>
      <c r="AE19" s="263"/>
      <c r="AF19" s="263"/>
      <c r="AG19" s="263"/>
      <c r="AH19" s="265"/>
      <c r="AI19" s="265"/>
      <c r="AJ19" s="265"/>
      <c r="AK19" s="263"/>
      <c r="AL19" s="263"/>
      <c r="AM19" s="263"/>
      <c r="AN19" s="265"/>
      <c r="AO19" s="265"/>
      <c r="AP19" s="265"/>
      <c r="AQ19" s="263"/>
      <c r="AR19" s="263"/>
      <c r="AS19" s="263"/>
      <c r="AT19" s="265"/>
      <c r="AU19" s="267"/>
      <c r="AV19" s="267"/>
      <c r="AW19" s="268"/>
      <c r="AX19" s="268"/>
      <c r="AY19" s="268"/>
      <c r="AZ19" s="267"/>
      <c r="BA19" s="267"/>
      <c r="BB19" s="267"/>
      <c r="BC19" s="268"/>
      <c r="BD19" s="268"/>
      <c r="BE19" s="268"/>
      <c r="BF19" s="267"/>
      <c r="BG19" s="267"/>
      <c r="BH19" s="267"/>
      <c r="BI19" s="268"/>
      <c r="BJ19" s="268"/>
      <c r="BK19" s="268"/>
      <c r="BL19" s="267"/>
      <c r="BM19" s="267"/>
      <c r="BN19" s="267"/>
      <c r="BO19" s="195"/>
      <c r="BP19" s="252"/>
      <c r="BQ19" s="70"/>
      <c r="BV19" s="237">
        <v>182</v>
      </c>
      <c r="BW19" s="235">
        <v>19</v>
      </c>
    </row>
    <row r="20" spans="1:75" s="19" customFormat="1" ht="60.75" customHeight="1">
      <c r="A20" s="290">
        <v>13</v>
      </c>
      <c r="B20" s="291" t="s">
        <v>288</v>
      </c>
      <c r="C20" s="292">
        <f>IF(ISERROR(VLOOKUP(B20,'KAYIT LİSTESİ'!$B$4:$G$859,2,0)),"",(VLOOKUP(B20,'KAYIT LİSTESİ'!$B$4:$G$859,2,0)))</f>
      </c>
      <c r="D20" s="293">
        <f>IF(ISERROR(VLOOKUP(B20,'KAYIT LİSTESİ'!$B$4:$G$859,3,0)),"",(VLOOKUP(B20,'KAYIT LİSTESİ'!$B$4:$G$859,3,0)))</f>
      </c>
      <c r="E20" s="294">
        <f>IF(ISERROR(VLOOKUP(B20,'KAYIT LİSTESİ'!$B$4:$G$859,4,0)),"",(VLOOKUP(B20,'KAYIT LİSTESİ'!$B$4:$G$859,4,0)))</f>
      </c>
      <c r="F20" s="294">
        <f>IF(ISERROR(VLOOKUP(B20,'KAYIT LİSTESİ'!$B$4:$G$859,5,0)),"",(VLOOKUP(B20,'KAYIT LİSTESİ'!$B$4:$G$859,5,0)))</f>
      </c>
      <c r="G20" s="263"/>
      <c r="H20" s="263"/>
      <c r="I20" s="263"/>
      <c r="J20" s="264"/>
      <c r="K20" s="265"/>
      <c r="L20" s="265"/>
      <c r="M20" s="263"/>
      <c r="N20" s="266"/>
      <c r="O20" s="263"/>
      <c r="P20" s="265"/>
      <c r="Q20" s="265"/>
      <c r="R20" s="265"/>
      <c r="S20" s="263"/>
      <c r="T20" s="263"/>
      <c r="U20" s="263"/>
      <c r="V20" s="265"/>
      <c r="W20" s="265"/>
      <c r="X20" s="265"/>
      <c r="Y20" s="263"/>
      <c r="Z20" s="263"/>
      <c r="AA20" s="263"/>
      <c r="AB20" s="265"/>
      <c r="AC20" s="265"/>
      <c r="AD20" s="265"/>
      <c r="AE20" s="263"/>
      <c r="AF20" s="263"/>
      <c r="AG20" s="263"/>
      <c r="AH20" s="265"/>
      <c r="AI20" s="265"/>
      <c r="AJ20" s="265"/>
      <c r="AK20" s="263"/>
      <c r="AL20" s="263"/>
      <c r="AM20" s="263"/>
      <c r="AN20" s="265"/>
      <c r="AO20" s="265"/>
      <c r="AP20" s="265"/>
      <c r="AQ20" s="263"/>
      <c r="AR20" s="263"/>
      <c r="AS20" s="263"/>
      <c r="AT20" s="265"/>
      <c r="AU20" s="267"/>
      <c r="AV20" s="267"/>
      <c r="AW20" s="268"/>
      <c r="AX20" s="268"/>
      <c r="AY20" s="268"/>
      <c r="AZ20" s="267"/>
      <c r="BA20" s="267"/>
      <c r="BB20" s="267"/>
      <c r="BC20" s="268"/>
      <c r="BD20" s="268"/>
      <c r="BE20" s="268"/>
      <c r="BF20" s="267"/>
      <c r="BG20" s="267"/>
      <c r="BH20" s="267"/>
      <c r="BI20" s="268"/>
      <c r="BJ20" s="268"/>
      <c r="BK20" s="268"/>
      <c r="BL20" s="267"/>
      <c r="BM20" s="267"/>
      <c r="BN20" s="267"/>
      <c r="BO20" s="195"/>
      <c r="BP20" s="252"/>
      <c r="BQ20" s="70"/>
      <c r="BV20" s="237">
        <v>185</v>
      </c>
      <c r="BW20" s="235">
        <v>20</v>
      </c>
    </row>
    <row r="21" spans="1:75" s="19" customFormat="1" ht="60.75" customHeight="1">
      <c r="A21" s="290"/>
      <c r="B21" s="291" t="s">
        <v>289</v>
      </c>
      <c r="C21" s="292">
        <f>IF(ISERROR(VLOOKUP(B21,'KAYIT LİSTESİ'!$B$4:$G$859,2,0)),"",(VLOOKUP(B21,'KAYIT LİSTESİ'!$B$4:$G$859,2,0)))</f>
      </c>
      <c r="D21" s="293">
        <f>IF(ISERROR(VLOOKUP(B21,'KAYIT LİSTESİ'!$B$4:$G$859,3,0)),"",(VLOOKUP(B21,'KAYIT LİSTESİ'!$B$4:$G$859,3,0)))</f>
      </c>
      <c r="E21" s="294">
        <f>IF(ISERROR(VLOOKUP(B21,'KAYIT LİSTESİ'!$B$4:$G$859,4,0)),"",(VLOOKUP(B21,'KAYIT LİSTESİ'!$B$4:$G$859,4,0)))</f>
      </c>
      <c r="F21" s="294">
        <f>IF(ISERROR(VLOOKUP(B21,'KAYIT LİSTESİ'!$B$4:$G$859,5,0)),"",(VLOOKUP(B21,'KAYIT LİSTESİ'!$B$4:$G$859,5,0)))</f>
      </c>
      <c r="G21" s="263"/>
      <c r="H21" s="263"/>
      <c r="I21" s="263"/>
      <c r="J21" s="264"/>
      <c r="K21" s="265"/>
      <c r="L21" s="265"/>
      <c r="M21" s="263"/>
      <c r="N21" s="266"/>
      <c r="O21" s="263"/>
      <c r="P21" s="265"/>
      <c r="Q21" s="265"/>
      <c r="R21" s="265"/>
      <c r="S21" s="263"/>
      <c r="T21" s="263"/>
      <c r="U21" s="263"/>
      <c r="V21" s="265"/>
      <c r="W21" s="265"/>
      <c r="X21" s="265"/>
      <c r="Y21" s="263"/>
      <c r="Z21" s="263"/>
      <c r="AA21" s="263"/>
      <c r="AB21" s="265"/>
      <c r="AC21" s="265"/>
      <c r="AD21" s="265"/>
      <c r="AE21" s="263"/>
      <c r="AF21" s="263"/>
      <c r="AG21" s="263"/>
      <c r="AH21" s="265"/>
      <c r="AI21" s="265"/>
      <c r="AJ21" s="265"/>
      <c r="AK21" s="263"/>
      <c r="AL21" s="263"/>
      <c r="AM21" s="263"/>
      <c r="AN21" s="265"/>
      <c r="AO21" s="265"/>
      <c r="AP21" s="265"/>
      <c r="AQ21" s="263"/>
      <c r="AR21" s="263"/>
      <c r="AS21" s="263"/>
      <c r="AT21" s="265"/>
      <c r="AU21" s="267"/>
      <c r="AV21" s="267"/>
      <c r="AW21" s="268"/>
      <c r="AX21" s="268"/>
      <c r="AY21" s="268"/>
      <c r="AZ21" s="267"/>
      <c r="BA21" s="267"/>
      <c r="BB21" s="267"/>
      <c r="BC21" s="268"/>
      <c r="BD21" s="268"/>
      <c r="BE21" s="268"/>
      <c r="BF21" s="267"/>
      <c r="BG21" s="267"/>
      <c r="BH21" s="267"/>
      <c r="BI21" s="268"/>
      <c r="BJ21" s="268"/>
      <c r="BK21" s="268"/>
      <c r="BL21" s="267"/>
      <c r="BM21" s="267"/>
      <c r="BN21" s="267"/>
      <c r="BO21" s="195"/>
      <c r="BP21" s="252"/>
      <c r="BQ21" s="70"/>
      <c r="BV21" s="237">
        <v>188</v>
      </c>
      <c r="BW21" s="235">
        <v>21</v>
      </c>
    </row>
    <row r="22" spans="1:75" s="19" customFormat="1" ht="60.75" customHeight="1">
      <c r="A22" s="290"/>
      <c r="B22" s="291" t="s">
        <v>290</v>
      </c>
      <c r="C22" s="292">
        <f>IF(ISERROR(VLOOKUP(B22,'KAYIT LİSTESİ'!$B$4:$G$859,2,0)),"",(VLOOKUP(B22,'KAYIT LİSTESİ'!$B$4:$G$859,2,0)))</f>
      </c>
      <c r="D22" s="293">
        <f>IF(ISERROR(VLOOKUP(B22,'KAYIT LİSTESİ'!$B$4:$G$859,3,0)),"",(VLOOKUP(B22,'KAYIT LİSTESİ'!$B$4:$G$859,3,0)))</f>
      </c>
      <c r="E22" s="294">
        <f>IF(ISERROR(VLOOKUP(B22,'KAYIT LİSTESİ'!$B$4:$G$859,4,0)),"",(VLOOKUP(B22,'KAYIT LİSTESİ'!$B$4:$G$859,4,0)))</f>
      </c>
      <c r="F22" s="294">
        <f>IF(ISERROR(VLOOKUP(B22,'KAYIT LİSTESİ'!$B$4:$G$859,5,0)),"",(VLOOKUP(B22,'KAYIT LİSTESİ'!$B$4:$G$859,5,0)))</f>
      </c>
      <c r="G22" s="263"/>
      <c r="H22" s="263"/>
      <c r="I22" s="263"/>
      <c r="J22" s="264"/>
      <c r="K22" s="265"/>
      <c r="L22" s="265"/>
      <c r="M22" s="263"/>
      <c r="N22" s="266"/>
      <c r="O22" s="263"/>
      <c r="P22" s="265"/>
      <c r="Q22" s="265"/>
      <c r="R22" s="265"/>
      <c r="S22" s="263"/>
      <c r="T22" s="263"/>
      <c r="U22" s="263"/>
      <c r="V22" s="265"/>
      <c r="W22" s="265"/>
      <c r="X22" s="265"/>
      <c r="Y22" s="263"/>
      <c r="Z22" s="263"/>
      <c r="AA22" s="263"/>
      <c r="AB22" s="265"/>
      <c r="AC22" s="265"/>
      <c r="AD22" s="265"/>
      <c r="AE22" s="263"/>
      <c r="AF22" s="263"/>
      <c r="AG22" s="263"/>
      <c r="AH22" s="265"/>
      <c r="AI22" s="265"/>
      <c r="AJ22" s="265"/>
      <c r="AK22" s="263"/>
      <c r="AL22" s="263"/>
      <c r="AM22" s="263"/>
      <c r="AN22" s="265"/>
      <c r="AO22" s="265"/>
      <c r="AP22" s="265"/>
      <c r="AQ22" s="263"/>
      <c r="AR22" s="263"/>
      <c r="AS22" s="263"/>
      <c r="AT22" s="265"/>
      <c r="AU22" s="267"/>
      <c r="AV22" s="267"/>
      <c r="AW22" s="268"/>
      <c r="AX22" s="268"/>
      <c r="AY22" s="268"/>
      <c r="AZ22" s="267"/>
      <c r="BA22" s="267"/>
      <c r="BB22" s="267"/>
      <c r="BC22" s="268"/>
      <c r="BD22" s="268"/>
      <c r="BE22" s="268"/>
      <c r="BF22" s="267"/>
      <c r="BG22" s="267"/>
      <c r="BH22" s="267"/>
      <c r="BI22" s="268"/>
      <c r="BJ22" s="268"/>
      <c r="BK22" s="268"/>
      <c r="BL22" s="267"/>
      <c r="BM22" s="267"/>
      <c r="BN22" s="267"/>
      <c r="BO22" s="195"/>
      <c r="BP22" s="252"/>
      <c r="BQ22" s="70"/>
      <c r="BV22" s="237">
        <v>191</v>
      </c>
      <c r="BW22" s="235">
        <v>22</v>
      </c>
    </row>
    <row r="23" spans="1:75" s="19" customFormat="1" ht="60.75" customHeight="1">
      <c r="A23" s="290"/>
      <c r="B23" s="291" t="s">
        <v>291</v>
      </c>
      <c r="C23" s="292">
        <f>IF(ISERROR(VLOOKUP(B23,'KAYIT LİSTESİ'!$B$4:$G$859,2,0)),"",(VLOOKUP(B23,'KAYIT LİSTESİ'!$B$4:$G$859,2,0)))</f>
      </c>
      <c r="D23" s="293">
        <f>IF(ISERROR(VLOOKUP(B23,'KAYIT LİSTESİ'!$B$4:$G$859,3,0)),"",(VLOOKUP(B23,'KAYIT LİSTESİ'!$B$4:$G$859,3,0)))</f>
      </c>
      <c r="E23" s="294">
        <f>IF(ISERROR(VLOOKUP(B23,'KAYIT LİSTESİ'!$B$4:$G$859,4,0)),"",(VLOOKUP(B23,'KAYIT LİSTESİ'!$B$4:$G$859,4,0)))</f>
      </c>
      <c r="F23" s="294">
        <f>IF(ISERROR(VLOOKUP(B23,'KAYIT LİSTESİ'!$B$4:$G$859,5,0)),"",(VLOOKUP(B23,'KAYIT LİSTESİ'!$B$4:$G$859,5,0)))</f>
      </c>
      <c r="G23" s="263"/>
      <c r="H23" s="263"/>
      <c r="I23" s="263"/>
      <c r="J23" s="264"/>
      <c r="K23" s="265"/>
      <c r="L23" s="265"/>
      <c r="M23" s="263"/>
      <c r="N23" s="266"/>
      <c r="O23" s="263"/>
      <c r="P23" s="265"/>
      <c r="Q23" s="265"/>
      <c r="R23" s="265"/>
      <c r="S23" s="263"/>
      <c r="T23" s="263"/>
      <c r="U23" s="263"/>
      <c r="V23" s="265"/>
      <c r="W23" s="265"/>
      <c r="X23" s="265"/>
      <c r="Y23" s="263"/>
      <c r="Z23" s="263"/>
      <c r="AA23" s="263"/>
      <c r="AB23" s="265"/>
      <c r="AC23" s="265"/>
      <c r="AD23" s="265"/>
      <c r="AE23" s="263"/>
      <c r="AF23" s="263"/>
      <c r="AG23" s="263"/>
      <c r="AH23" s="265"/>
      <c r="AI23" s="265"/>
      <c r="AJ23" s="265"/>
      <c r="AK23" s="263"/>
      <c r="AL23" s="263"/>
      <c r="AM23" s="263"/>
      <c r="AN23" s="265"/>
      <c r="AO23" s="265"/>
      <c r="AP23" s="265"/>
      <c r="AQ23" s="263"/>
      <c r="AR23" s="263"/>
      <c r="AS23" s="263"/>
      <c r="AT23" s="265"/>
      <c r="AU23" s="267"/>
      <c r="AV23" s="267"/>
      <c r="AW23" s="268"/>
      <c r="AX23" s="268"/>
      <c r="AY23" s="268"/>
      <c r="AZ23" s="267"/>
      <c r="BA23" s="267"/>
      <c r="BB23" s="267"/>
      <c r="BC23" s="268"/>
      <c r="BD23" s="268"/>
      <c r="BE23" s="268"/>
      <c r="BF23" s="267"/>
      <c r="BG23" s="267"/>
      <c r="BH23" s="267"/>
      <c r="BI23" s="268"/>
      <c r="BJ23" s="268"/>
      <c r="BK23" s="268"/>
      <c r="BL23" s="267"/>
      <c r="BM23" s="267"/>
      <c r="BN23" s="267"/>
      <c r="BO23" s="195"/>
      <c r="BP23" s="252"/>
      <c r="BQ23" s="70"/>
      <c r="BV23" s="237">
        <v>194</v>
      </c>
      <c r="BW23" s="235">
        <v>23</v>
      </c>
    </row>
    <row r="24" spans="1:75" s="19" customFormat="1" ht="60.75" customHeight="1">
      <c r="A24" s="290"/>
      <c r="B24" s="291" t="s">
        <v>292</v>
      </c>
      <c r="C24" s="292">
        <f>IF(ISERROR(VLOOKUP(B24,'KAYIT LİSTESİ'!$B$4:$G$859,2,0)),"",(VLOOKUP(B24,'KAYIT LİSTESİ'!$B$4:$G$859,2,0)))</f>
      </c>
      <c r="D24" s="293">
        <f>IF(ISERROR(VLOOKUP(B24,'KAYIT LİSTESİ'!$B$4:$G$859,3,0)),"",(VLOOKUP(B24,'KAYIT LİSTESİ'!$B$4:$G$859,3,0)))</f>
      </c>
      <c r="E24" s="294">
        <f>IF(ISERROR(VLOOKUP(B24,'KAYIT LİSTESİ'!$B$4:$G$859,4,0)),"",(VLOOKUP(B24,'KAYIT LİSTESİ'!$B$4:$G$859,4,0)))</f>
      </c>
      <c r="F24" s="294">
        <f>IF(ISERROR(VLOOKUP(B24,'KAYIT LİSTESİ'!$B$4:$G$859,5,0)),"",(VLOOKUP(B24,'KAYIT LİSTESİ'!$B$4:$G$859,5,0)))</f>
      </c>
      <c r="G24" s="263"/>
      <c r="H24" s="263"/>
      <c r="I24" s="263"/>
      <c r="J24" s="264"/>
      <c r="K24" s="265"/>
      <c r="L24" s="265"/>
      <c r="M24" s="263"/>
      <c r="N24" s="266"/>
      <c r="O24" s="263"/>
      <c r="P24" s="265"/>
      <c r="Q24" s="265"/>
      <c r="R24" s="265"/>
      <c r="S24" s="263"/>
      <c r="T24" s="263"/>
      <c r="U24" s="263"/>
      <c r="V24" s="265"/>
      <c r="W24" s="265"/>
      <c r="X24" s="265"/>
      <c r="Y24" s="263"/>
      <c r="Z24" s="263"/>
      <c r="AA24" s="263"/>
      <c r="AB24" s="265"/>
      <c r="AC24" s="265"/>
      <c r="AD24" s="265"/>
      <c r="AE24" s="263"/>
      <c r="AF24" s="263"/>
      <c r="AG24" s="263"/>
      <c r="AH24" s="265"/>
      <c r="AI24" s="265"/>
      <c r="AJ24" s="265"/>
      <c r="AK24" s="263"/>
      <c r="AL24" s="263"/>
      <c r="AM24" s="263"/>
      <c r="AN24" s="265"/>
      <c r="AO24" s="265"/>
      <c r="AP24" s="265"/>
      <c r="AQ24" s="263"/>
      <c r="AR24" s="263"/>
      <c r="AS24" s="263"/>
      <c r="AT24" s="265"/>
      <c r="AU24" s="267"/>
      <c r="AV24" s="267"/>
      <c r="AW24" s="268"/>
      <c r="AX24" s="268"/>
      <c r="AY24" s="268"/>
      <c r="AZ24" s="267"/>
      <c r="BA24" s="267"/>
      <c r="BB24" s="267"/>
      <c r="BC24" s="268"/>
      <c r="BD24" s="268"/>
      <c r="BE24" s="268"/>
      <c r="BF24" s="267"/>
      <c r="BG24" s="267"/>
      <c r="BH24" s="267"/>
      <c r="BI24" s="268"/>
      <c r="BJ24" s="268"/>
      <c r="BK24" s="268"/>
      <c r="BL24" s="267"/>
      <c r="BM24" s="267"/>
      <c r="BN24" s="267"/>
      <c r="BO24" s="195"/>
      <c r="BP24" s="252"/>
      <c r="BQ24" s="70"/>
      <c r="BV24" s="237">
        <v>197</v>
      </c>
      <c r="BW24" s="235">
        <v>24</v>
      </c>
    </row>
    <row r="25" spans="1:75" s="19" customFormat="1" ht="60.75" customHeight="1">
      <c r="A25" s="290"/>
      <c r="B25" s="291" t="s">
        <v>293</v>
      </c>
      <c r="C25" s="292">
        <f>IF(ISERROR(VLOOKUP(B25,'KAYIT LİSTESİ'!$B$4:$G$859,2,0)),"",(VLOOKUP(B25,'KAYIT LİSTESİ'!$B$4:$G$859,2,0)))</f>
      </c>
      <c r="D25" s="293">
        <f>IF(ISERROR(VLOOKUP(B25,'KAYIT LİSTESİ'!$B$4:$G$859,3,0)),"",(VLOOKUP(B25,'KAYIT LİSTESİ'!$B$4:$G$859,3,0)))</f>
      </c>
      <c r="E25" s="294">
        <f>IF(ISERROR(VLOOKUP(B25,'KAYIT LİSTESİ'!$B$4:$G$859,4,0)),"",(VLOOKUP(B25,'KAYIT LİSTESİ'!$B$4:$G$859,4,0)))</f>
      </c>
      <c r="F25" s="294">
        <f>IF(ISERROR(VLOOKUP(B25,'KAYIT LİSTESİ'!$B$4:$G$859,5,0)),"",(VLOOKUP(B25,'KAYIT LİSTESİ'!$B$4:$G$859,5,0)))</f>
      </c>
      <c r="G25" s="263"/>
      <c r="H25" s="263"/>
      <c r="I25" s="263"/>
      <c r="J25" s="264"/>
      <c r="K25" s="265"/>
      <c r="L25" s="265"/>
      <c r="M25" s="263"/>
      <c r="N25" s="266"/>
      <c r="O25" s="263"/>
      <c r="P25" s="265"/>
      <c r="Q25" s="265"/>
      <c r="R25" s="265"/>
      <c r="S25" s="263"/>
      <c r="T25" s="263"/>
      <c r="U25" s="263"/>
      <c r="V25" s="265"/>
      <c r="W25" s="265"/>
      <c r="X25" s="265"/>
      <c r="Y25" s="263"/>
      <c r="Z25" s="263"/>
      <c r="AA25" s="263"/>
      <c r="AB25" s="265"/>
      <c r="AC25" s="265"/>
      <c r="AD25" s="265"/>
      <c r="AE25" s="263"/>
      <c r="AF25" s="263"/>
      <c r="AG25" s="263"/>
      <c r="AH25" s="265"/>
      <c r="AI25" s="265"/>
      <c r="AJ25" s="265"/>
      <c r="AK25" s="263"/>
      <c r="AL25" s="263"/>
      <c r="AM25" s="263"/>
      <c r="AN25" s="265"/>
      <c r="AO25" s="265"/>
      <c r="AP25" s="265"/>
      <c r="AQ25" s="263"/>
      <c r="AR25" s="263"/>
      <c r="AS25" s="263"/>
      <c r="AT25" s="265"/>
      <c r="AU25" s="267"/>
      <c r="AV25" s="267"/>
      <c r="AW25" s="268"/>
      <c r="AX25" s="268"/>
      <c r="AY25" s="268"/>
      <c r="AZ25" s="267"/>
      <c r="BA25" s="267"/>
      <c r="BB25" s="267"/>
      <c r="BC25" s="268"/>
      <c r="BD25" s="268"/>
      <c r="BE25" s="268"/>
      <c r="BF25" s="267"/>
      <c r="BG25" s="267"/>
      <c r="BH25" s="267"/>
      <c r="BI25" s="268"/>
      <c r="BJ25" s="268"/>
      <c r="BK25" s="268"/>
      <c r="BL25" s="267"/>
      <c r="BM25" s="267"/>
      <c r="BN25" s="267"/>
      <c r="BO25" s="195"/>
      <c r="BP25" s="252"/>
      <c r="BQ25" s="70"/>
      <c r="BV25" s="237">
        <v>200</v>
      </c>
      <c r="BW25" s="235">
        <v>25</v>
      </c>
    </row>
    <row r="26" spans="1:75" s="19" customFormat="1" ht="60.75" customHeight="1">
      <c r="A26" s="290"/>
      <c r="B26" s="291" t="s">
        <v>294</v>
      </c>
      <c r="C26" s="292">
        <f>IF(ISERROR(VLOOKUP(B26,'KAYIT LİSTESİ'!$B$4:$G$859,2,0)),"",(VLOOKUP(B26,'KAYIT LİSTESİ'!$B$4:$G$859,2,0)))</f>
      </c>
      <c r="D26" s="293">
        <f>IF(ISERROR(VLOOKUP(B26,'KAYIT LİSTESİ'!$B$4:$G$859,3,0)),"",(VLOOKUP(B26,'KAYIT LİSTESİ'!$B$4:$G$859,3,0)))</f>
      </c>
      <c r="E26" s="294">
        <f>IF(ISERROR(VLOOKUP(B26,'KAYIT LİSTESİ'!$B$4:$G$859,4,0)),"",(VLOOKUP(B26,'KAYIT LİSTESİ'!$B$4:$G$859,4,0)))</f>
      </c>
      <c r="F26" s="294">
        <f>IF(ISERROR(VLOOKUP(B26,'KAYIT LİSTESİ'!$B$4:$G$859,5,0)),"",(VLOOKUP(B26,'KAYIT LİSTESİ'!$B$4:$G$859,5,0)))</f>
      </c>
      <c r="G26" s="263"/>
      <c r="H26" s="263"/>
      <c r="I26" s="263"/>
      <c r="J26" s="264"/>
      <c r="K26" s="265"/>
      <c r="L26" s="265"/>
      <c r="M26" s="263"/>
      <c r="N26" s="266"/>
      <c r="O26" s="263"/>
      <c r="P26" s="265"/>
      <c r="Q26" s="265"/>
      <c r="R26" s="265"/>
      <c r="S26" s="263"/>
      <c r="T26" s="263"/>
      <c r="U26" s="263"/>
      <c r="V26" s="265"/>
      <c r="W26" s="265"/>
      <c r="X26" s="265"/>
      <c r="Y26" s="263"/>
      <c r="Z26" s="263"/>
      <c r="AA26" s="263"/>
      <c r="AB26" s="265"/>
      <c r="AC26" s="265"/>
      <c r="AD26" s="265"/>
      <c r="AE26" s="263"/>
      <c r="AF26" s="263"/>
      <c r="AG26" s="263"/>
      <c r="AH26" s="265"/>
      <c r="AI26" s="265"/>
      <c r="AJ26" s="265"/>
      <c r="AK26" s="263"/>
      <c r="AL26" s="263"/>
      <c r="AM26" s="263"/>
      <c r="AN26" s="265"/>
      <c r="AO26" s="265"/>
      <c r="AP26" s="265"/>
      <c r="AQ26" s="263"/>
      <c r="AR26" s="263"/>
      <c r="AS26" s="263"/>
      <c r="AT26" s="265"/>
      <c r="AU26" s="267"/>
      <c r="AV26" s="267"/>
      <c r="AW26" s="268"/>
      <c r="AX26" s="268"/>
      <c r="AY26" s="268"/>
      <c r="AZ26" s="267"/>
      <c r="BA26" s="267"/>
      <c r="BB26" s="267"/>
      <c r="BC26" s="268"/>
      <c r="BD26" s="268"/>
      <c r="BE26" s="268"/>
      <c r="BF26" s="267"/>
      <c r="BG26" s="267"/>
      <c r="BH26" s="267"/>
      <c r="BI26" s="268"/>
      <c r="BJ26" s="268"/>
      <c r="BK26" s="268"/>
      <c r="BL26" s="267"/>
      <c r="BM26" s="267"/>
      <c r="BN26" s="267"/>
      <c r="BO26" s="195"/>
      <c r="BP26" s="252"/>
      <c r="BQ26" s="70"/>
      <c r="BV26" s="237">
        <v>203</v>
      </c>
      <c r="BW26" s="235">
        <v>26</v>
      </c>
    </row>
    <row r="27" spans="1:75" s="19" customFormat="1" ht="60.75" customHeight="1">
      <c r="A27" s="290"/>
      <c r="B27" s="291" t="s">
        <v>295</v>
      </c>
      <c r="C27" s="292">
        <f>IF(ISERROR(VLOOKUP(B27,'KAYIT LİSTESİ'!$B$4:$G$859,2,0)),"",(VLOOKUP(B27,'KAYIT LİSTESİ'!$B$4:$G$859,2,0)))</f>
      </c>
      <c r="D27" s="293">
        <f>IF(ISERROR(VLOOKUP(B27,'KAYIT LİSTESİ'!$B$4:$G$859,3,0)),"",(VLOOKUP(B27,'KAYIT LİSTESİ'!$B$4:$G$859,3,0)))</f>
      </c>
      <c r="E27" s="294">
        <f>IF(ISERROR(VLOOKUP(B27,'KAYIT LİSTESİ'!$B$4:$G$859,4,0)),"",(VLOOKUP(B27,'KAYIT LİSTESİ'!$B$4:$G$859,4,0)))</f>
      </c>
      <c r="F27" s="294">
        <f>IF(ISERROR(VLOOKUP(B27,'KAYIT LİSTESİ'!$B$4:$G$859,5,0)),"",(VLOOKUP(B27,'KAYIT LİSTESİ'!$B$4:$G$859,5,0)))</f>
      </c>
      <c r="G27" s="263"/>
      <c r="H27" s="263"/>
      <c r="I27" s="263"/>
      <c r="J27" s="264"/>
      <c r="K27" s="265"/>
      <c r="L27" s="265"/>
      <c r="M27" s="263"/>
      <c r="N27" s="266"/>
      <c r="O27" s="263"/>
      <c r="P27" s="265"/>
      <c r="Q27" s="265"/>
      <c r="R27" s="265"/>
      <c r="S27" s="263"/>
      <c r="T27" s="263"/>
      <c r="U27" s="263"/>
      <c r="V27" s="265"/>
      <c r="W27" s="265"/>
      <c r="X27" s="265"/>
      <c r="Y27" s="263"/>
      <c r="Z27" s="263"/>
      <c r="AA27" s="263"/>
      <c r="AB27" s="265"/>
      <c r="AC27" s="265"/>
      <c r="AD27" s="265"/>
      <c r="AE27" s="263"/>
      <c r="AF27" s="263"/>
      <c r="AG27" s="263"/>
      <c r="AH27" s="265"/>
      <c r="AI27" s="265"/>
      <c r="AJ27" s="265"/>
      <c r="AK27" s="263"/>
      <c r="AL27" s="263"/>
      <c r="AM27" s="263"/>
      <c r="AN27" s="265"/>
      <c r="AO27" s="265"/>
      <c r="AP27" s="265"/>
      <c r="AQ27" s="263"/>
      <c r="AR27" s="263"/>
      <c r="AS27" s="263"/>
      <c r="AT27" s="265"/>
      <c r="AU27" s="267"/>
      <c r="AV27" s="267"/>
      <c r="AW27" s="268"/>
      <c r="AX27" s="268"/>
      <c r="AY27" s="268"/>
      <c r="AZ27" s="267"/>
      <c r="BA27" s="267"/>
      <c r="BB27" s="267"/>
      <c r="BC27" s="268"/>
      <c r="BD27" s="268"/>
      <c r="BE27" s="268"/>
      <c r="BF27" s="267"/>
      <c r="BG27" s="267"/>
      <c r="BH27" s="267"/>
      <c r="BI27" s="268"/>
      <c r="BJ27" s="268"/>
      <c r="BK27" s="268"/>
      <c r="BL27" s="267"/>
      <c r="BM27" s="267"/>
      <c r="BN27" s="267"/>
      <c r="BO27" s="195"/>
      <c r="BP27" s="252"/>
      <c r="BQ27" s="70"/>
      <c r="BV27" s="237">
        <v>206</v>
      </c>
      <c r="BW27" s="235">
        <v>27</v>
      </c>
    </row>
    <row r="28" spans="5:75" ht="9" customHeight="1">
      <c r="E28" s="53"/>
      <c r="BV28" s="237">
        <v>224</v>
      </c>
      <c r="BW28" s="235">
        <v>33</v>
      </c>
    </row>
    <row r="29" spans="1:75" s="76" customFormat="1" ht="20.25">
      <c r="A29" s="72" t="s">
        <v>22</v>
      </c>
      <c r="B29" s="72"/>
      <c r="C29" s="72"/>
      <c r="D29" s="73"/>
      <c r="E29" s="74"/>
      <c r="F29" s="75" t="s">
        <v>0</v>
      </c>
      <c r="J29" s="76" t="s">
        <v>1</v>
      </c>
      <c r="S29" s="76" t="s">
        <v>2</v>
      </c>
      <c r="AA29" s="76" t="s">
        <v>3</v>
      </c>
      <c r="AL29" s="76" t="s">
        <v>3</v>
      </c>
      <c r="BO29" s="77" t="s">
        <v>3</v>
      </c>
      <c r="BP29" s="75"/>
      <c r="BQ29" s="75"/>
      <c r="BV29" s="237">
        <v>227</v>
      </c>
      <c r="BW29" s="235">
        <v>34</v>
      </c>
    </row>
    <row r="30" spans="5:75" ht="20.25">
      <c r="E30" s="53"/>
      <c r="BV30" s="237">
        <v>230</v>
      </c>
      <c r="BW30" s="235">
        <v>35</v>
      </c>
    </row>
    <row r="31" spans="5:75" ht="20.25">
      <c r="E31" s="53"/>
      <c r="BV31" s="237">
        <v>233</v>
      </c>
      <c r="BW31" s="235">
        <v>36</v>
      </c>
    </row>
    <row r="32" spans="5:75" ht="20.25">
      <c r="E32" s="53"/>
      <c r="BV32" s="237">
        <v>236</v>
      </c>
      <c r="BW32" s="235">
        <v>37</v>
      </c>
    </row>
    <row r="33" spans="74:75" ht="20.25">
      <c r="BV33" s="237">
        <v>239</v>
      </c>
      <c r="BW33" s="235">
        <v>38</v>
      </c>
    </row>
    <row r="34" spans="74:75" ht="20.25">
      <c r="BV34" s="237">
        <v>242</v>
      </c>
      <c r="BW34" s="235">
        <v>39</v>
      </c>
    </row>
    <row r="35" spans="74:75" ht="20.25">
      <c r="BV35" s="237">
        <v>245</v>
      </c>
      <c r="BW35" s="235">
        <v>40</v>
      </c>
    </row>
    <row r="36" spans="74:75" ht="20.25">
      <c r="BV36" s="237">
        <v>248</v>
      </c>
      <c r="BW36" s="235">
        <v>41</v>
      </c>
    </row>
    <row r="37" spans="74:75" ht="20.25">
      <c r="BV37" s="237">
        <v>251</v>
      </c>
      <c r="BW37" s="235">
        <v>42</v>
      </c>
    </row>
    <row r="38" spans="74:75" ht="20.25">
      <c r="BV38" s="237">
        <v>254</v>
      </c>
      <c r="BW38" s="235">
        <v>43</v>
      </c>
    </row>
    <row r="39" spans="74:75" ht="20.25">
      <c r="BV39" s="237">
        <v>257</v>
      </c>
      <c r="BW39" s="235">
        <v>44</v>
      </c>
    </row>
    <row r="40" spans="74:75" ht="20.25">
      <c r="BV40" s="237">
        <v>260</v>
      </c>
      <c r="BW40" s="235">
        <v>45</v>
      </c>
    </row>
    <row r="41" spans="74:75" ht="20.25">
      <c r="BV41" s="237">
        <v>262</v>
      </c>
      <c r="BW41" s="235">
        <v>46</v>
      </c>
    </row>
    <row r="42" spans="74:75" ht="20.25">
      <c r="BV42" s="237">
        <v>264</v>
      </c>
      <c r="BW42" s="235">
        <v>47</v>
      </c>
    </row>
    <row r="43" spans="74:75" ht="20.25">
      <c r="BV43" s="237">
        <v>266</v>
      </c>
      <c r="BW43" s="235">
        <v>48</v>
      </c>
    </row>
    <row r="44" spans="74:75" ht="20.25">
      <c r="BV44" s="237">
        <v>268</v>
      </c>
      <c r="BW44" s="235">
        <v>49</v>
      </c>
    </row>
    <row r="45" spans="74:75" ht="20.25">
      <c r="BV45" s="237">
        <v>270</v>
      </c>
      <c r="BW45" s="235">
        <v>50</v>
      </c>
    </row>
    <row r="46" spans="74:75" ht="20.25">
      <c r="BV46" s="237">
        <v>272</v>
      </c>
      <c r="BW46" s="235">
        <v>51</v>
      </c>
    </row>
    <row r="47" spans="74:75" ht="20.25">
      <c r="BV47" s="237">
        <v>274</v>
      </c>
      <c r="BW47" s="235">
        <v>52</v>
      </c>
    </row>
    <row r="48" spans="74:75" ht="20.25">
      <c r="BV48" s="237">
        <v>276</v>
      </c>
      <c r="BW48" s="235">
        <v>53</v>
      </c>
    </row>
    <row r="49" spans="74:75" ht="20.25">
      <c r="BV49" s="237">
        <v>278</v>
      </c>
      <c r="BW49" s="235">
        <v>54</v>
      </c>
    </row>
    <row r="50" spans="74:75" ht="20.25">
      <c r="BV50" s="237">
        <v>280</v>
      </c>
      <c r="BW50" s="235">
        <v>55</v>
      </c>
    </row>
    <row r="51" spans="74:75" ht="20.25">
      <c r="BV51" s="237">
        <v>282</v>
      </c>
      <c r="BW51" s="235">
        <v>56</v>
      </c>
    </row>
    <row r="52" spans="74:75" ht="20.25">
      <c r="BV52" s="237">
        <v>284</v>
      </c>
      <c r="BW52" s="235">
        <v>57</v>
      </c>
    </row>
    <row r="53" spans="74:75" ht="20.25">
      <c r="BV53" s="237">
        <v>286</v>
      </c>
      <c r="BW53" s="235">
        <v>58</v>
      </c>
    </row>
    <row r="54" spans="74:75" ht="20.25">
      <c r="BV54" s="237">
        <v>288</v>
      </c>
      <c r="BW54" s="235">
        <v>59</v>
      </c>
    </row>
    <row r="55" spans="74:75" ht="20.25">
      <c r="BV55" s="237">
        <v>290</v>
      </c>
      <c r="BW55" s="235">
        <v>60</v>
      </c>
    </row>
    <row r="56" spans="74:75" ht="20.25">
      <c r="BV56" s="237">
        <v>292</v>
      </c>
      <c r="BW56" s="235">
        <v>61</v>
      </c>
    </row>
    <row r="57" spans="74:75" ht="20.25">
      <c r="BV57" s="237">
        <v>294</v>
      </c>
      <c r="BW57" s="235">
        <v>62</v>
      </c>
    </row>
    <row r="58" spans="74:75" ht="20.25">
      <c r="BV58" s="237">
        <v>296</v>
      </c>
      <c r="BW58" s="235">
        <v>63</v>
      </c>
    </row>
    <row r="59" spans="74:75" ht="20.25">
      <c r="BV59" s="237">
        <v>298</v>
      </c>
      <c r="BW59" s="235">
        <v>64</v>
      </c>
    </row>
    <row r="60" spans="74:75" ht="20.25">
      <c r="BV60" s="237">
        <v>300</v>
      </c>
      <c r="BW60" s="235">
        <v>65</v>
      </c>
    </row>
    <row r="61" spans="74:75" ht="20.25">
      <c r="BV61" s="237">
        <v>302</v>
      </c>
      <c r="BW61" s="235">
        <v>66</v>
      </c>
    </row>
    <row r="62" spans="74:75" ht="20.25">
      <c r="BV62" s="237">
        <v>304</v>
      </c>
      <c r="BW62" s="235">
        <v>67</v>
      </c>
    </row>
    <row r="63" spans="74:75" ht="20.25">
      <c r="BV63" s="237">
        <v>306</v>
      </c>
      <c r="BW63" s="235">
        <v>68</v>
      </c>
    </row>
    <row r="64" spans="74:75" ht="20.25">
      <c r="BV64" s="237">
        <v>308</v>
      </c>
      <c r="BW64" s="235">
        <v>69</v>
      </c>
    </row>
    <row r="65" spans="74:75" ht="20.25">
      <c r="BV65" s="237">
        <v>310</v>
      </c>
      <c r="BW65" s="235">
        <v>70</v>
      </c>
    </row>
    <row r="66" spans="74:75" ht="20.25">
      <c r="BV66" s="237">
        <v>312</v>
      </c>
      <c r="BW66" s="235">
        <v>71</v>
      </c>
    </row>
    <row r="67" spans="74:75" ht="20.25">
      <c r="BV67" s="237">
        <v>314</v>
      </c>
      <c r="BW67" s="235">
        <v>72</v>
      </c>
    </row>
    <row r="68" spans="74:75" ht="20.25">
      <c r="BV68" s="237">
        <v>316</v>
      </c>
      <c r="BW68" s="235">
        <v>73</v>
      </c>
    </row>
    <row r="69" spans="74:75" ht="20.25">
      <c r="BV69" s="237">
        <v>318</v>
      </c>
      <c r="BW69" s="235">
        <v>74</v>
      </c>
    </row>
    <row r="70" spans="74:75" ht="20.25">
      <c r="BV70" s="237">
        <v>320</v>
      </c>
      <c r="BW70" s="235">
        <v>75</v>
      </c>
    </row>
    <row r="71" spans="74:75" ht="20.25">
      <c r="BV71" s="237">
        <v>322</v>
      </c>
      <c r="BW71" s="235">
        <v>76</v>
      </c>
    </row>
    <row r="72" spans="74:75" ht="20.25">
      <c r="BV72" s="237">
        <v>324</v>
      </c>
      <c r="BW72" s="235">
        <v>77</v>
      </c>
    </row>
    <row r="73" spans="74:75" ht="20.25">
      <c r="BV73" s="237">
        <v>326</v>
      </c>
      <c r="BW73" s="235">
        <v>78</v>
      </c>
    </row>
    <row r="74" spans="74:75" ht="20.25">
      <c r="BV74" s="237">
        <v>328</v>
      </c>
      <c r="BW74" s="235">
        <v>79</v>
      </c>
    </row>
    <row r="75" spans="74:75" ht="20.25">
      <c r="BV75" s="237">
        <v>330</v>
      </c>
      <c r="BW75" s="235">
        <v>80</v>
      </c>
    </row>
    <row r="76" spans="74:75" ht="20.25">
      <c r="BV76" s="237">
        <v>332</v>
      </c>
      <c r="BW76" s="235">
        <v>81</v>
      </c>
    </row>
    <row r="77" spans="74:75" ht="20.25">
      <c r="BV77" s="237">
        <v>334</v>
      </c>
      <c r="BW77" s="235">
        <v>82</v>
      </c>
    </row>
    <row r="78" spans="74:75" ht="20.25">
      <c r="BV78" s="237">
        <v>336</v>
      </c>
      <c r="BW78" s="235">
        <v>83</v>
      </c>
    </row>
    <row r="79" spans="74:75" ht="20.25">
      <c r="BV79" s="237">
        <v>338</v>
      </c>
      <c r="BW79" s="235">
        <v>84</v>
      </c>
    </row>
    <row r="80" spans="74:75" ht="20.25">
      <c r="BV80" s="237">
        <v>340</v>
      </c>
      <c r="BW80" s="235">
        <v>85</v>
      </c>
    </row>
    <row r="81" spans="74:75" ht="20.25">
      <c r="BV81" s="237">
        <v>342</v>
      </c>
      <c r="BW81" s="235">
        <v>86</v>
      </c>
    </row>
    <row r="82" spans="74:75" ht="20.25">
      <c r="BV82" s="237">
        <v>344</v>
      </c>
      <c r="BW82" s="235">
        <v>87</v>
      </c>
    </row>
    <row r="83" spans="74:75" ht="20.25">
      <c r="BV83" s="237">
        <v>346</v>
      </c>
      <c r="BW83" s="235">
        <v>88</v>
      </c>
    </row>
    <row r="84" spans="74:75" ht="20.25">
      <c r="BV84" s="237">
        <v>348</v>
      </c>
      <c r="BW84" s="235">
        <v>89</v>
      </c>
    </row>
    <row r="85" spans="74:75" ht="20.25">
      <c r="BV85" s="237">
        <v>350</v>
      </c>
      <c r="BW85" s="235">
        <v>90</v>
      </c>
    </row>
    <row r="86" spans="74:75" ht="20.25">
      <c r="BV86" s="237">
        <v>351</v>
      </c>
      <c r="BW86" s="235">
        <v>91</v>
      </c>
    </row>
    <row r="87" spans="74:75" ht="20.25">
      <c r="BV87" s="237">
        <v>352</v>
      </c>
      <c r="BW87" s="235">
        <v>92</v>
      </c>
    </row>
    <row r="88" spans="74:75" ht="20.25">
      <c r="BV88" s="237">
        <v>353</v>
      </c>
      <c r="BW88" s="235">
        <v>93</v>
      </c>
    </row>
    <row r="89" spans="74:75" ht="20.25">
      <c r="BV89" s="237">
        <v>354</v>
      </c>
      <c r="BW89" s="235">
        <v>94</v>
      </c>
    </row>
    <row r="90" spans="74:75" ht="20.25">
      <c r="BV90" s="237">
        <v>355</v>
      </c>
      <c r="BW90" s="235">
        <v>95</v>
      </c>
    </row>
    <row r="91" spans="74:75" ht="20.25">
      <c r="BV91" s="236">
        <v>356</v>
      </c>
      <c r="BW91" s="234">
        <v>96</v>
      </c>
    </row>
    <row r="92" spans="74:75" ht="20.25">
      <c r="BV92" s="236">
        <v>357</v>
      </c>
      <c r="BW92" s="234">
        <v>97</v>
      </c>
    </row>
    <row r="93" spans="74:75" ht="20.25">
      <c r="BV93" s="236">
        <v>358</v>
      </c>
      <c r="BW93" s="234">
        <v>98</v>
      </c>
    </row>
    <row r="94" spans="74:75" ht="20.25">
      <c r="BV94" s="236">
        <v>359</v>
      </c>
      <c r="BW94" s="234">
        <v>99</v>
      </c>
    </row>
    <row r="95" spans="74:75" ht="20.25">
      <c r="BV95" s="236">
        <v>360</v>
      </c>
      <c r="BW95" s="234">
        <v>100</v>
      </c>
    </row>
  </sheetData>
  <sheetProtection/>
  <mergeCells count="46">
    <mergeCell ref="C8:F8"/>
    <mergeCell ref="BF7:BH7"/>
    <mergeCell ref="BI7:BK7"/>
    <mergeCell ref="BL7:BN7"/>
    <mergeCell ref="AN7:AP7"/>
    <mergeCell ref="AQ7:AS7"/>
    <mergeCell ref="AT7:AV7"/>
    <mergeCell ref="AW7:AY7"/>
    <mergeCell ref="AZ7:BB7"/>
    <mergeCell ref="BC7:BE7"/>
    <mergeCell ref="V7:X7"/>
    <mergeCell ref="Y7:AA7"/>
    <mergeCell ref="AB7:AD7"/>
    <mergeCell ref="AE7:AG7"/>
    <mergeCell ref="AH7:AJ7"/>
    <mergeCell ref="AK7:AM7"/>
    <mergeCell ref="F6:F7"/>
    <mergeCell ref="G6:BN6"/>
    <mergeCell ref="BO6:BO7"/>
    <mergeCell ref="BP6:BP7"/>
    <mergeCell ref="BQ6:BQ7"/>
    <mergeCell ref="G7:I7"/>
    <mergeCell ref="J7:L7"/>
    <mergeCell ref="M7:O7"/>
    <mergeCell ref="P7:R7"/>
    <mergeCell ref="S7:U7"/>
    <mergeCell ref="A4:D4"/>
    <mergeCell ref="E4:F4"/>
    <mergeCell ref="AW4:BB4"/>
    <mergeCell ref="BC4:BQ4"/>
    <mergeCell ref="BO5:BQ5"/>
    <mergeCell ref="A6:A7"/>
    <mergeCell ref="B6:B7"/>
    <mergeCell ref="C6:C7"/>
    <mergeCell ref="D6:D7"/>
    <mergeCell ref="E6:E7"/>
    <mergeCell ref="A1:BQ1"/>
    <mergeCell ref="A2:BQ2"/>
    <mergeCell ref="A3:D3"/>
    <mergeCell ref="E3:F3"/>
    <mergeCell ref="U3:X3"/>
    <mergeCell ref="AA3:AE3"/>
    <mergeCell ref="AF3:AJ3"/>
    <mergeCell ref="AW3:BB3"/>
    <mergeCell ref="BC3:BQ3"/>
    <mergeCell ref="Q3:T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9.xml><?xml version="1.0" encoding="utf-8"?>
<worksheet xmlns="http://schemas.openxmlformats.org/spreadsheetml/2006/main" xmlns:r="http://schemas.openxmlformats.org/officeDocument/2006/relationships">
  <sheetPr>
    <tabColor rgb="FF66FF33"/>
  </sheetPr>
  <dimension ref="A1:M278"/>
  <sheetViews>
    <sheetView zoomScale="90" zoomScaleNormal="90" zoomScalePageLayoutView="0" workbookViewId="0" topLeftCell="A1">
      <selection activeCell="A231" sqref="A231:IV232"/>
    </sheetView>
  </sheetViews>
  <sheetFormatPr defaultColWidth="9.140625" defaultRowHeight="12.75"/>
  <cols>
    <col min="1" max="1" width="4.7109375" style="138" bestFit="1" customWidth="1"/>
    <col min="2" max="2" width="17.421875" style="218" bestFit="1" customWidth="1"/>
    <col min="3" max="3" width="10.421875" style="2" bestFit="1" customWidth="1"/>
    <col min="4" max="4" width="17.421875" style="151" customWidth="1"/>
    <col min="5" max="5" width="28.8515625" style="151"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30" customFormat="1" ht="42" customHeight="1">
      <c r="A1" s="488" t="str">
        <f>'YARIŞMA BİLGİLERİ'!F19</f>
        <v>Federasyon Deneme Yarışmaları</v>
      </c>
      <c r="B1" s="488"/>
      <c r="C1" s="488"/>
      <c r="D1" s="488"/>
      <c r="E1" s="488"/>
      <c r="F1" s="488"/>
      <c r="G1" s="488"/>
      <c r="H1" s="488"/>
      <c r="I1" s="488"/>
      <c r="J1" s="488"/>
      <c r="K1" s="150" t="str">
        <f>'YARIŞMA BİLGİLERİ'!F20</f>
        <v>KASTAMONU</v>
      </c>
      <c r="L1" s="487"/>
      <c r="M1" s="487"/>
    </row>
    <row r="2" spans="1:13" s="137" customFormat="1" ht="27.75" customHeight="1">
      <c r="A2" s="131" t="s">
        <v>24</v>
      </c>
      <c r="B2" s="152" t="s">
        <v>34</v>
      </c>
      <c r="C2" s="133" t="s">
        <v>20</v>
      </c>
      <c r="D2" s="134" t="s">
        <v>25</v>
      </c>
      <c r="E2" s="134" t="s">
        <v>23</v>
      </c>
      <c r="F2" s="135" t="s">
        <v>26</v>
      </c>
      <c r="G2" s="132" t="s">
        <v>29</v>
      </c>
      <c r="H2" s="132" t="s">
        <v>10</v>
      </c>
      <c r="I2" s="132" t="s">
        <v>116</v>
      </c>
      <c r="J2" s="132" t="s">
        <v>30</v>
      </c>
      <c r="K2" s="132" t="s">
        <v>31</v>
      </c>
      <c r="L2" s="136" t="s">
        <v>32</v>
      </c>
      <c r="M2" s="136" t="s">
        <v>33</v>
      </c>
    </row>
    <row r="3" spans="1:13" s="137" customFormat="1" ht="26.25" customHeight="1">
      <c r="A3" s="139">
        <v>1</v>
      </c>
      <c r="B3" s="149" t="s">
        <v>188</v>
      </c>
      <c r="C3" s="140">
        <f>'100m.'!C8</f>
        <v>34700</v>
      </c>
      <c r="D3" s="148" t="str">
        <f>'100m.'!D8</f>
        <v>EMRE BERK CAN</v>
      </c>
      <c r="E3" s="148" t="str">
        <f>'100m.'!E8</f>
        <v>DİYARBAKIR</v>
      </c>
      <c r="F3" s="141">
        <f>'100m.'!F8</f>
        <v>1070</v>
      </c>
      <c r="G3" s="142">
        <f>'100m.'!A8</f>
        <v>1</v>
      </c>
      <c r="H3" s="141" t="s">
        <v>141</v>
      </c>
      <c r="I3" s="143"/>
      <c r="J3" s="141" t="str">
        <f>'YARIŞMA BİLGİLERİ'!$F$21</f>
        <v>Genç Erkekler</v>
      </c>
      <c r="K3" s="144" t="str">
        <f aca="true" t="shared" si="0" ref="K3:K54">CONCATENATE(K$1,"-",A$1)</f>
        <v>KASTAMONU-Federasyon Deneme Yarışmaları</v>
      </c>
      <c r="L3" s="147" t="str">
        <f>'100m.'!N$4</f>
        <v>12 Temmuz 2014 - 16.55</v>
      </c>
      <c r="M3" s="145" t="s">
        <v>322</v>
      </c>
    </row>
    <row r="4" spans="1:13" s="137" customFormat="1" ht="26.25" customHeight="1">
      <c r="A4" s="139">
        <v>2</v>
      </c>
      <c r="B4" s="149" t="s">
        <v>188</v>
      </c>
      <c r="C4" s="140">
        <f>'100m.'!C9</f>
        <v>36077</v>
      </c>
      <c r="D4" s="148" t="str">
        <f>'100m.'!D9</f>
        <v>RAMAZAN KARA</v>
      </c>
      <c r="E4" s="148" t="str">
        <f>'100m.'!E9</f>
        <v>ANTALYA</v>
      </c>
      <c r="F4" s="141">
        <f>'100m.'!F9</f>
        <v>1099</v>
      </c>
      <c r="G4" s="142">
        <f>'100m.'!A9</f>
        <v>2</v>
      </c>
      <c r="H4" s="141" t="s">
        <v>141</v>
      </c>
      <c r="I4" s="143"/>
      <c r="J4" s="141" t="str">
        <f>'YARIŞMA BİLGİLERİ'!$F$21</f>
        <v>Genç Erkekler</v>
      </c>
      <c r="K4" s="144" t="str">
        <f t="shared" si="0"/>
        <v>KASTAMONU-Federasyon Deneme Yarışmaları</v>
      </c>
      <c r="L4" s="147" t="str">
        <f>'100m.'!N$4</f>
        <v>12 Temmuz 2014 - 16.55</v>
      </c>
      <c r="M4" s="145" t="s">
        <v>322</v>
      </c>
    </row>
    <row r="5" spans="1:13" s="137" customFormat="1" ht="26.25" customHeight="1">
      <c r="A5" s="139">
        <v>3</v>
      </c>
      <c r="B5" s="149" t="s">
        <v>188</v>
      </c>
      <c r="C5" s="140">
        <f>'100m.'!C10</f>
        <v>35164</v>
      </c>
      <c r="D5" s="148" t="str">
        <f>'100m.'!D10</f>
        <v>ZAFER SEVGİLİ</v>
      </c>
      <c r="E5" s="148" t="str">
        <f>'100m.'!E10</f>
        <v>BOLU</v>
      </c>
      <c r="F5" s="141">
        <f>'100m.'!F10</f>
        <v>1119</v>
      </c>
      <c r="G5" s="142">
        <f>'100m.'!A10</f>
        <v>3</v>
      </c>
      <c r="H5" s="141" t="s">
        <v>141</v>
      </c>
      <c r="I5" s="143"/>
      <c r="J5" s="141" t="str">
        <f>'YARIŞMA BİLGİLERİ'!$F$21</f>
        <v>Genç Erkekler</v>
      </c>
      <c r="K5" s="144" t="str">
        <f t="shared" si="0"/>
        <v>KASTAMONU-Federasyon Deneme Yarışmaları</v>
      </c>
      <c r="L5" s="147" t="str">
        <f>'100m.'!N$4</f>
        <v>12 Temmuz 2014 - 16.55</v>
      </c>
      <c r="M5" s="145" t="s">
        <v>322</v>
      </c>
    </row>
    <row r="6" spans="1:13" s="137" customFormat="1" ht="26.25" customHeight="1">
      <c r="A6" s="139">
        <v>4</v>
      </c>
      <c r="B6" s="149" t="s">
        <v>188</v>
      </c>
      <c r="C6" s="140">
        <f>'100m.'!C11</f>
        <v>34710</v>
      </c>
      <c r="D6" s="148" t="str">
        <f>'100m.'!D11</f>
        <v>OĞULCAN DÜZYURT</v>
      </c>
      <c r="E6" s="148" t="str">
        <f>'100m.'!E11</f>
        <v>ANKARA</v>
      </c>
      <c r="F6" s="141" t="str">
        <f>'100m.'!F11</f>
        <v>DQ 162-6</v>
      </c>
      <c r="G6" s="142" t="str">
        <f>'100m.'!A11</f>
        <v>-</v>
      </c>
      <c r="H6" s="141" t="s">
        <v>141</v>
      </c>
      <c r="I6" s="143"/>
      <c r="J6" s="141" t="str">
        <f>'YARIŞMA BİLGİLERİ'!$F$21</f>
        <v>Genç Erkekler</v>
      </c>
      <c r="K6" s="144" t="str">
        <f t="shared" si="0"/>
        <v>KASTAMONU-Federasyon Deneme Yarışmaları</v>
      </c>
      <c r="L6" s="147" t="str">
        <f>'100m.'!N$4</f>
        <v>12 Temmuz 2014 - 16.55</v>
      </c>
      <c r="M6" s="145" t="s">
        <v>322</v>
      </c>
    </row>
    <row r="7" spans="1:13" s="137" customFormat="1" ht="26.25" customHeight="1">
      <c r="A7" s="139">
        <v>5</v>
      </c>
      <c r="B7" s="149" t="s">
        <v>188</v>
      </c>
      <c r="C7" s="140">
        <f>'100m.'!C12</f>
        <v>35796</v>
      </c>
      <c r="D7" s="148" t="str">
        <f>'100m.'!D12</f>
        <v>ALPEREN KAYA</v>
      </c>
      <c r="E7" s="148" t="str">
        <f>'100m.'!E12</f>
        <v>ESKİŞEHİR</v>
      </c>
      <c r="F7" s="141" t="str">
        <f>'100m.'!F12</f>
        <v>DNS</v>
      </c>
      <c r="G7" s="142" t="str">
        <f>'100m.'!A12</f>
        <v>-</v>
      </c>
      <c r="H7" s="141" t="s">
        <v>141</v>
      </c>
      <c r="I7" s="143"/>
      <c r="J7" s="141" t="str">
        <f>'YARIŞMA BİLGİLERİ'!$F$21</f>
        <v>Genç Erkekler</v>
      </c>
      <c r="K7" s="144" t="str">
        <f t="shared" si="0"/>
        <v>KASTAMONU-Federasyon Deneme Yarışmaları</v>
      </c>
      <c r="L7" s="147" t="str">
        <f>'100m.'!N$4</f>
        <v>12 Temmuz 2014 - 16.55</v>
      </c>
      <c r="M7" s="145" t="s">
        <v>322</v>
      </c>
    </row>
    <row r="8" spans="1:13" s="137" customFormat="1" ht="26.25" customHeight="1">
      <c r="A8" s="139">
        <v>6</v>
      </c>
      <c r="B8" s="149" t="s">
        <v>188</v>
      </c>
      <c r="C8" s="140" t="str">
        <f>'100m.'!C13</f>
        <v>26.01.1995</v>
      </c>
      <c r="D8" s="148" t="str">
        <f>'100m.'!D13</f>
        <v>FATİH AKTAŞ</v>
      </c>
      <c r="E8" s="148" t="str">
        <f>'100m.'!E13</f>
        <v>SAMSUN</v>
      </c>
      <c r="F8" s="141" t="str">
        <f>'100m.'!F13</f>
        <v>DNS</v>
      </c>
      <c r="G8" s="142" t="str">
        <f>'100m.'!A13</f>
        <v>-</v>
      </c>
      <c r="H8" s="141" t="s">
        <v>141</v>
      </c>
      <c r="I8" s="143"/>
      <c r="J8" s="141" t="str">
        <f>'YARIŞMA BİLGİLERİ'!$F$21</f>
        <v>Genç Erkekler</v>
      </c>
      <c r="K8" s="144" t="str">
        <f t="shared" si="0"/>
        <v>KASTAMONU-Federasyon Deneme Yarışmaları</v>
      </c>
      <c r="L8" s="147" t="str">
        <f>'100m.'!N$4</f>
        <v>12 Temmuz 2014 - 16.55</v>
      </c>
      <c r="M8" s="145" t="s">
        <v>322</v>
      </c>
    </row>
    <row r="9" spans="1:13" s="137" customFormat="1" ht="26.25" customHeight="1">
      <c r="A9" s="139">
        <v>9</v>
      </c>
      <c r="B9" s="149" t="s">
        <v>188</v>
      </c>
      <c r="C9" s="140">
        <f>'100m.'!C14</f>
        <v>34779</v>
      </c>
      <c r="D9" s="148" t="str">
        <f>'100m.'!D14</f>
        <v>İBRAHİM ŞAN</v>
      </c>
      <c r="E9" s="148" t="str">
        <f>'100m.'!E14</f>
        <v>İSTANBUL</v>
      </c>
      <c r="F9" s="141" t="str">
        <f>'100m.'!F14</f>
        <v>DNS</v>
      </c>
      <c r="G9" s="142" t="str">
        <f>'100m.'!A14</f>
        <v>-</v>
      </c>
      <c r="H9" s="141" t="s">
        <v>141</v>
      </c>
      <c r="I9" s="143"/>
      <c r="J9" s="141" t="str">
        <f>'YARIŞMA BİLGİLERİ'!$F$21</f>
        <v>Genç Erkekler</v>
      </c>
      <c r="K9" s="144" t="str">
        <f t="shared" si="0"/>
        <v>KASTAMONU-Federasyon Deneme Yarışmaları</v>
      </c>
      <c r="L9" s="147" t="str">
        <f>'100m.'!N$4</f>
        <v>12 Temmuz 2014 - 16.55</v>
      </c>
      <c r="M9" s="145" t="s">
        <v>322</v>
      </c>
    </row>
    <row r="10" spans="1:13" s="137" customFormat="1" ht="26.25" customHeight="1">
      <c r="A10" s="139">
        <v>10</v>
      </c>
      <c r="B10" s="149" t="s">
        <v>188</v>
      </c>
      <c r="C10" s="140">
        <f>'100m.'!C15</f>
        <v>0</v>
      </c>
      <c r="D10" s="148">
        <f>'100m.'!D15</f>
        <v>0</v>
      </c>
      <c r="E10" s="148">
        <f>'100m.'!E15</f>
        <v>0</v>
      </c>
      <c r="F10" s="141">
        <f>'100m.'!F15</f>
        <v>0</v>
      </c>
      <c r="G10" s="142">
        <f>'100m.'!A15</f>
        <v>0</v>
      </c>
      <c r="H10" s="141" t="s">
        <v>141</v>
      </c>
      <c r="I10" s="143"/>
      <c r="J10" s="141" t="str">
        <f>'YARIŞMA BİLGİLERİ'!$F$21</f>
        <v>Genç Erkekler</v>
      </c>
      <c r="K10" s="144" t="str">
        <f t="shared" si="0"/>
        <v>KASTAMONU-Federasyon Deneme Yarışmaları</v>
      </c>
      <c r="L10" s="147" t="str">
        <f>'100m.'!N$4</f>
        <v>12 Temmuz 2014 - 16.55</v>
      </c>
      <c r="M10" s="145" t="s">
        <v>322</v>
      </c>
    </row>
    <row r="11" spans="1:13" s="137" customFormat="1" ht="26.25" customHeight="1">
      <c r="A11" s="139">
        <v>11</v>
      </c>
      <c r="B11" s="149" t="s">
        <v>188</v>
      </c>
      <c r="C11" s="140">
        <f>'100m.'!C16</f>
        <v>0</v>
      </c>
      <c r="D11" s="148">
        <f>'100m.'!D16</f>
        <v>0</v>
      </c>
      <c r="E11" s="148">
        <f>'100m.'!E16</f>
        <v>0</v>
      </c>
      <c r="F11" s="141">
        <f>'100m.'!F16</f>
        <v>0</v>
      </c>
      <c r="G11" s="142">
        <f>'100m.'!A16</f>
        <v>0</v>
      </c>
      <c r="H11" s="141" t="s">
        <v>141</v>
      </c>
      <c r="I11" s="143"/>
      <c r="J11" s="141" t="str">
        <f>'YARIŞMA BİLGİLERİ'!$F$21</f>
        <v>Genç Erkekler</v>
      </c>
      <c r="K11" s="144" t="str">
        <f t="shared" si="0"/>
        <v>KASTAMONU-Federasyon Deneme Yarışmaları</v>
      </c>
      <c r="L11" s="147" t="str">
        <f>'100m.'!N$4</f>
        <v>12 Temmuz 2014 - 16.55</v>
      </c>
      <c r="M11" s="145" t="s">
        <v>322</v>
      </c>
    </row>
    <row r="12" spans="1:13" s="137" customFormat="1" ht="26.25" customHeight="1">
      <c r="A12" s="139">
        <v>12</v>
      </c>
      <c r="B12" s="149" t="s">
        <v>188</v>
      </c>
      <c r="C12" s="140">
        <f>'100m.'!C17</f>
        <v>0</v>
      </c>
      <c r="D12" s="148">
        <f>'100m.'!D17</f>
        <v>0</v>
      </c>
      <c r="E12" s="148">
        <f>'100m.'!E17</f>
        <v>0</v>
      </c>
      <c r="F12" s="141">
        <f>'100m.'!F17</f>
        <v>0</v>
      </c>
      <c r="G12" s="142">
        <f>'100m.'!A17</f>
        <v>0</v>
      </c>
      <c r="H12" s="141" t="s">
        <v>141</v>
      </c>
      <c r="I12" s="143"/>
      <c r="J12" s="141" t="str">
        <f>'YARIŞMA BİLGİLERİ'!$F$21</f>
        <v>Genç Erkekler</v>
      </c>
      <c r="K12" s="144" t="str">
        <f t="shared" si="0"/>
        <v>KASTAMONU-Federasyon Deneme Yarışmaları</v>
      </c>
      <c r="L12" s="147" t="str">
        <f>'100m.'!N$4</f>
        <v>12 Temmuz 2014 - 16.55</v>
      </c>
      <c r="M12" s="145" t="s">
        <v>322</v>
      </c>
    </row>
    <row r="13" spans="1:13" s="137" customFormat="1" ht="26.25" customHeight="1">
      <c r="A13" s="139">
        <v>13</v>
      </c>
      <c r="B13" s="149" t="s">
        <v>188</v>
      </c>
      <c r="C13" s="140">
        <f>'100m.'!C18</f>
        <v>0</v>
      </c>
      <c r="D13" s="148">
        <f>'100m.'!D18</f>
        <v>0</v>
      </c>
      <c r="E13" s="148">
        <f>'100m.'!E18</f>
        <v>0</v>
      </c>
      <c r="F13" s="141">
        <f>'100m.'!F18</f>
        <v>0</v>
      </c>
      <c r="G13" s="142">
        <f>'100m.'!A18</f>
        <v>0</v>
      </c>
      <c r="H13" s="141" t="s">
        <v>141</v>
      </c>
      <c r="I13" s="143"/>
      <c r="J13" s="141" t="str">
        <f>'YARIŞMA BİLGİLERİ'!$F$21</f>
        <v>Genç Erkekler</v>
      </c>
      <c r="K13" s="144" t="str">
        <f t="shared" si="0"/>
        <v>KASTAMONU-Federasyon Deneme Yarışmaları</v>
      </c>
      <c r="L13" s="147" t="str">
        <f>'100m.'!N$4</f>
        <v>12 Temmuz 2014 - 16.55</v>
      </c>
      <c r="M13" s="145" t="s">
        <v>322</v>
      </c>
    </row>
    <row r="14" spans="1:13" s="137" customFormat="1" ht="26.25" customHeight="1">
      <c r="A14" s="139">
        <v>14</v>
      </c>
      <c r="B14" s="149" t="s">
        <v>188</v>
      </c>
      <c r="C14" s="140">
        <f>'100m.'!C19</f>
        <v>0</v>
      </c>
      <c r="D14" s="148">
        <f>'100m.'!D19</f>
        <v>0</v>
      </c>
      <c r="E14" s="148">
        <f>'100m.'!E19</f>
        <v>0</v>
      </c>
      <c r="F14" s="141">
        <f>'100m.'!F19</f>
        <v>0</v>
      </c>
      <c r="G14" s="142">
        <f>'100m.'!A19</f>
        <v>0</v>
      </c>
      <c r="H14" s="141" t="s">
        <v>141</v>
      </c>
      <c r="I14" s="143"/>
      <c r="J14" s="141" t="str">
        <f>'YARIŞMA BİLGİLERİ'!$F$21</f>
        <v>Genç Erkekler</v>
      </c>
      <c r="K14" s="144" t="str">
        <f t="shared" si="0"/>
        <v>KASTAMONU-Federasyon Deneme Yarışmaları</v>
      </c>
      <c r="L14" s="147" t="str">
        <f>'100m.'!N$4</f>
        <v>12 Temmuz 2014 - 16.55</v>
      </c>
      <c r="M14" s="145" t="s">
        <v>322</v>
      </c>
    </row>
    <row r="15" spans="1:13" s="137" customFormat="1" ht="26.25" customHeight="1">
      <c r="A15" s="139">
        <v>15</v>
      </c>
      <c r="B15" s="149" t="s">
        <v>188</v>
      </c>
      <c r="C15" s="140">
        <f>'100m.'!C20</f>
        <v>0</v>
      </c>
      <c r="D15" s="148">
        <f>'100m.'!D20</f>
        <v>0</v>
      </c>
      <c r="E15" s="148">
        <f>'100m.'!E20</f>
        <v>0</v>
      </c>
      <c r="F15" s="141">
        <f>'100m.'!F20</f>
        <v>0</v>
      </c>
      <c r="G15" s="142">
        <f>'100m.'!A20</f>
        <v>0</v>
      </c>
      <c r="H15" s="141" t="s">
        <v>141</v>
      </c>
      <c r="I15" s="143"/>
      <c r="J15" s="141" t="str">
        <f>'YARIŞMA BİLGİLERİ'!$F$21</f>
        <v>Genç Erkekler</v>
      </c>
      <c r="K15" s="144" t="str">
        <f t="shared" si="0"/>
        <v>KASTAMONU-Federasyon Deneme Yarışmaları</v>
      </c>
      <c r="L15" s="147" t="str">
        <f>'100m.'!N$4</f>
        <v>12 Temmuz 2014 - 16.55</v>
      </c>
      <c r="M15" s="145" t="s">
        <v>322</v>
      </c>
    </row>
    <row r="16" spans="1:13" s="137" customFormat="1" ht="26.25" customHeight="1">
      <c r="A16" s="139">
        <v>16</v>
      </c>
      <c r="B16" s="149" t="s">
        <v>188</v>
      </c>
      <c r="C16" s="140">
        <f>'100m.'!C21</f>
        <v>0</v>
      </c>
      <c r="D16" s="148">
        <f>'100m.'!D21</f>
        <v>0</v>
      </c>
      <c r="E16" s="148">
        <f>'100m.'!E21</f>
        <v>0</v>
      </c>
      <c r="F16" s="141">
        <f>'100m.'!F21</f>
        <v>0</v>
      </c>
      <c r="G16" s="142">
        <f>'100m.'!A21</f>
        <v>0</v>
      </c>
      <c r="H16" s="141" t="s">
        <v>141</v>
      </c>
      <c r="I16" s="143"/>
      <c r="J16" s="141" t="str">
        <f>'YARIŞMA BİLGİLERİ'!$F$21</f>
        <v>Genç Erkekler</v>
      </c>
      <c r="K16" s="144" t="str">
        <f t="shared" si="0"/>
        <v>KASTAMONU-Federasyon Deneme Yarışmaları</v>
      </c>
      <c r="L16" s="147" t="str">
        <f>'100m.'!N$4</f>
        <v>12 Temmuz 2014 - 16.55</v>
      </c>
      <c r="M16" s="145" t="s">
        <v>322</v>
      </c>
    </row>
    <row r="17" spans="1:13" s="137" customFormat="1" ht="26.25" customHeight="1">
      <c r="A17" s="139">
        <v>19</v>
      </c>
      <c r="B17" s="149" t="s">
        <v>188</v>
      </c>
      <c r="C17" s="140">
        <f>'100m.'!C22</f>
        <v>0</v>
      </c>
      <c r="D17" s="148">
        <f>'100m.'!D22</f>
        <v>0</v>
      </c>
      <c r="E17" s="148">
        <f>'100m.'!E22</f>
        <v>0</v>
      </c>
      <c r="F17" s="141">
        <f>'100m.'!F22</f>
        <v>0</v>
      </c>
      <c r="G17" s="142">
        <f>'100m.'!A22</f>
        <v>0</v>
      </c>
      <c r="H17" s="141" t="s">
        <v>141</v>
      </c>
      <c r="I17" s="147"/>
      <c r="J17" s="141" t="str">
        <f>'YARIŞMA BİLGİLERİ'!$F$21</f>
        <v>Genç Erkekler</v>
      </c>
      <c r="K17" s="144" t="str">
        <f t="shared" si="0"/>
        <v>KASTAMONU-Federasyon Deneme Yarışmaları</v>
      </c>
      <c r="L17" s="147" t="str">
        <f>'100m.'!N$4</f>
        <v>12 Temmuz 2014 - 16.55</v>
      </c>
      <c r="M17" s="145" t="s">
        <v>322</v>
      </c>
    </row>
    <row r="18" spans="1:13" s="137" customFormat="1" ht="26.25" customHeight="1">
      <c r="A18" s="139">
        <v>20</v>
      </c>
      <c r="B18" s="149" t="s">
        <v>188</v>
      </c>
      <c r="C18" s="140">
        <f>'100m.'!C23</f>
        <v>0</v>
      </c>
      <c r="D18" s="148">
        <f>'100m.'!D23</f>
        <v>0</v>
      </c>
      <c r="E18" s="148">
        <f>'100m.'!E23</f>
        <v>0</v>
      </c>
      <c r="F18" s="141">
        <f>'100m.'!F23</f>
        <v>0</v>
      </c>
      <c r="G18" s="142">
        <f>'100m.'!A23</f>
        <v>0</v>
      </c>
      <c r="H18" s="141" t="s">
        <v>141</v>
      </c>
      <c r="I18" s="147"/>
      <c r="J18" s="141" t="str">
        <f>'YARIŞMA BİLGİLERİ'!$F$21</f>
        <v>Genç Erkekler</v>
      </c>
      <c r="K18" s="144" t="str">
        <f t="shared" si="0"/>
        <v>KASTAMONU-Federasyon Deneme Yarışmaları</v>
      </c>
      <c r="L18" s="147" t="str">
        <f>'100m.'!N$4</f>
        <v>12 Temmuz 2014 - 16.55</v>
      </c>
      <c r="M18" s="145" t="s">
        <v>322</v>
      </c>
    </row>
    <row r="19" spans="1:13" s="137" customFormat="1" ht="26.25" customHeight="1">
      <c r="A19" s="139">
        <v>21</v>
      </c>
      <c r="B19" s="149" t="s">
        <v>188</v>
      </c>
      <c r="C19" s="140">
        <f>'100m.'!C24</f>
        <v>0</v>
      </c>
      <c r="D19" s="148">
        <f>'100m.'!D24</f>
        <v>0</v>
      </c>
      <c r="E19" s="148">
        <f>'100m.'!E24</f>
        <v>0</v>
      </c>
      <c r="F19" s="141">
        <f>'100m.'!F24</f>
        <v>0</v>
      </c>
      <c r="G19" s="142">
        <f>'100m.'!A24</f>
        <v>0</v>
      </c>
      <c r="H19" s="141" t="s">
        <v>141</v>
      </c>
      <c r="I19" s="147"/>
      <c r="J19" s="141" t="str">
        <f>'YARIŞMA BİLGİLERİ'!$F$21</f>
        <v>Genç Erkekler</v>
      </c>
      <c r="K19" s="144" t="str">
        <f t="shared" si="0"/>
        <v>KASTAMONU-Federasyon Deneme Yarışmaları</v>
      </c>
      <c r="L19" s="147" t="str">
        <f>'100m.'!N$4</f>
        <v>12 Temmuz 2014 - 16.55</v>
      </c>
      <c r="M19" s="145" t="s">
        <v>322</v>
      </c>
    </row>
    <row r="20" spans="1:13" s="137" customFormat="1" ht="26.25" customHeight="1">
      <c r="A20" s="139">
        <v>22</v>
      </c>
      <c r="B20" s="149" t="s">
        <v>188</v>
      </c>
      <c r="C20" s="140">
        <f>'100m.'!C25</f>
        <v>0</v>
      </c>
      <c r="D20" s="148">
        <f>'100m.'!D25</f>
        <v>0</v>
      </c>
      <c r="E20" s="148">
        <f>'100m.'!E25</f>
        <v>0</v>
      </c>
      <c r="F20" s="141">
        <f>'100m.'!F25</f>
        <v>0</v>
      </c>
      <c r="G20" s="142">
        <f>'100m.'!A25</f>
        <v>0</v>
      </c>
      <c r="H20" s="141" t="s">
        <v>141</v>
      </c>
      <c r="I20" s="147"/>
      <c r="J20" s="141" t="str">
        <f>'YARIŞMA BİLGİLERİ'!$F$21</f>
        <v>Genç Erkekler</v>
      </c>
      <c r="K20" s="144" t="str">
        <f t="shared" si="0"/>
        <v>KASTAMONU-Federasyon Deneme Yarışmaları</v>
      </c>
      <c r="L20" s="147" t="str">
        <f>'100m.'!N$4</f>
        <v>12 Temmuz 2014 - 16.55</v>
      </c>
      <c r="M20" s="145" t="s">
        <v>322</v>
      </c>
    </row>
    <row r="21" spans="1:13" s="137" customFormat="1" ht="26.25" customHeight="1">
      <c r="A21" s="139">
        <v>23</v>
      </c>
      <c r="B21" s="149" t="s">
        <v>188</v>
      </c>
      <c r="C21" s="140">
        <f>'100m.'!C26</f>
        <v>0</v>
      </c>
      <c r="D21" s="148">
        <f>'100m.'!D26</f>
        <v>0</v>
      </c>
      <c r="E21" s="148">
        <f>'100m.'!E26</f>
        <v>0</v>
      </c>
      <c r="F21" s="141">
        <f>'100m.'!F26</f>
        <v>0</v>
      </c>
      <c r="G21" s="142">
        <f>'100m.'!A26</f>
        <v>0</v>
      </c>
      <c r="H21" s="141" t="s">
        <v>141</v>
      </c>
      <c r="I21" s="147"/>
      <c r="J21" s="141" t="str">
        <f>'YARIŞMA BİLGİLERİ'!$F$21</f>
        <v>Genç Erkekler</v>
      </c>
      <c r="K21" s="144" t="str">
        <f t="shared" si="0"/>
        <v>KASTAMONU-Federasyon Deneme Yarışmaları</v>
      </c>
      <c r="L21" s="147" t="str">
        <f>'100m.'!N$4</f>
        <v>12 Temmuz 2014 - 16.55</v>
      </c>
      <c r="M21" s="145" t="s">
        <v>322</v>
      </c>
    </row>
    <row r="22" spans="1:13" s="137" customFormat="1" ht="26.25" customHeight="1">
      <c r="A22" s="139">
        <v>24</v>
      </c>
      <c r="B22" s="149" t="s">
        <v>188</v>
      </c>
      <c r="C22" s="140">
        <f>'100m.'!C27</f>
        <v>0</v>
      </c>
      <c r="D22" s="148">
        <f>'100m.'!D27</f>
        <v>0</v>
      </c>
      <c r="E22" s="148">
        <f>'100m.'!E27</f>
        <v>0</v>
      </c>
      <c r="F22" s="141">
        <f>'100m.'!F27</f>
        <v>0</v>
      </c>
      <c r="G22" s="142">
        <f>'100m.'!A27</f>
        <v>0</v>
      </c>
      <c r="H22" s="141" t="s">
        <v>141</v>
      </c>
      <c r="I22" s="147"/>
      <c r="J22" s="141" t="str">
        <f>'YARIŞMA BİLGİLERİ'!$F$21</f>
        <v>Genç Erkekler</v>
      </c>
      <c r="K22" s="144" t="str">
        <f t="shared" si="0"/>
        <v>KASTAMONU-Federasyon Deneme Yarışmaları</v>
      </c>
      <c r="L22" s="147" t="str">
        <f>'100m.'!N$4</f>
        <v>12 Temmuz 2014 - 16.55</v>
      </c>
      <c r="M22" s="145" t="s">
        <v>322</v>
      </c>
    </row>
    <row r="23" spans="1:13" s="137" customFormat="1" ht="26.25" customHeight="1">
      <c r="A23" s="139">
        <v>25</v>
      </c>
      <c r="B23" s="149" t="s">
        <v>188</v>
      </c>
      <c r="C23" s="140">
        <f>'100m.'!C28</f>
        <v>0</v>
      </c>
      <c r="D23" s="148">
        <f>'100m.'!D28</f>
        <v>0</v>
      </c>
      <c r="E23" s="148">
        <f>'100m.'!E28</f>
        <v>0</v>
      </c>
      <c r="F23" s="141">
        <f>'100m.'!F28</f>
        <v>0</v>
      </c>
      <c r="G23" s="142">
        <f>'100m.'!A28</f>
        <v>0</v>
      </c>
      <c r="H23" s="141" t="s">
        <v>141</v>
      </c>
      <c r="I23" s="147"/>
      <c r="J23" s="141" t="str">
        <f>'YARIŞMA BİLGİLERİ'!$F$21</f>
        <v>Genç Erkekler</v>
      </c>
      <c r="K23" s="144" t="str">
        <f t="shared" si="0"/>
        <v>KASTAMONU-Federasyon Deneme Yarışmaları</v>
      </c>
      <c r="L23" s="147" t="str">
        <f>'100m.'!N$4</f>
        <v>12 Temmuz 2014 - 16.55</v>
      </c>
      <c r="M23" s="145" t="s">
        <v>322</v>
      </c>
    </row>
    <row r="24" spans="1:13" s="137" customFormat="1" ht="26.25" customHeight="1">
      <c r="A24" s="139">
        <v>26</v>
      </c>
      <c r="B24" s="149" t="s">
        <v>188</v>
      </c>
      <c r="C24" s="140">
        <f>'100m.'!C29</f>
        <v>0</v>
      </c>
      <c r="D24" s="148">
        <f>'100m.'!D29</f>
        <v>0</v>
      </c>
      <c r="E24" s="148">
        <f>'100m.'!E29</f>
        <v>0</v>
      </c>
      <c r="F24" s="141">
        <f>'100m.'!F29</f>
        <v>0</v>
      </c>
      <c r="G24" s="142">
        <f>'100m.'!A29</f>
        <v>0</v>
      </c>
      <c r="H24" s="141" t="s">
        <v>141</v>
      </c>
      <c r="I24" s="147"/>
      <c r="J24" s="141" t="str">
        <f>'YARIŞMA BİLGİLERİ'!$F$21</f>
        <v>Genç Erkekler</v>
      </c>
      <c r="K24" s="144" t="str">
        <f t="shared" si="0"/>
        <v>KASTAMONU-Federasyon Deneme Yarışmaları</v>
      </c>
      <c r="L24" s="147" t="str">
        <f>'100m.'!N$4</f>
        <v>12 Temmuz 2014 - 16.55</v>
      </c>
      <c r="M24" s="145" t="s">
        <v>322</v>
      </c>
    </row>
    <row r="25" spans="1:13" s="137" customFormat="1" ht="26.25" customHeight="1">
      <c r="A25" s="139">
        <v>83</v>
      </c>
      <c r="B25" s="217" t="s">
        <v>239</v>
      </c>
      <c r="C25" s="219">
        <f>'110m.Eng'!C8</f>
        <v>34779</v>
      </c>
      <c r="D25" s="221" t="str">
        <f>'110m.Eng'!D8</f>
        <v>İBRAHİM ŞAN</v>
      </c>
      <c r="E25" s="221" t="str">
        <f>'110m.Eng'!E8</f>
        <v>İSTANBUL</v>
      </c>
      <c r="F25" s="222">
        <f>'110m.Eng'!F8</f>
        <v>1531</v>
      </c>
      <c r="G25" s="220">
        <f>'110m.Eng'!A8</f>
        <v>1</v>
      </c>
      <c r="H25" s="147" t="s">
        <v>189</v>
      </c>
      <c r="I25" s="259"/>
      <c r="J25" s="141" t="str">
        <f>'YARIŞMA BİLGİLERİ'!$F$21</f>
        <v>Genç Erkekler</v>
      </c>
      <c r="K25" s="260" t="str">
        <f t="shared" si="0"/>
        <v>KASTAMONU-Federasyon Deneme Yarışmaları</v>
      </c>
      <c r="L25" s="145" t="str">
        <f>'110m.Eng'!N$4</f>
        <v>12 Temmuz 2014 - 16.15</v>
      </c>
      <c r="M25" s="145" t="s">
        <v>322</v>
      </c>
    </row>
    <row r="26" spans="1:13" s="137" customFormat="1" ht="26.25" customHeight="1">
      <c r="A26" s="139">
        <v>84</v>
      </c>
      <c r="B26" s="217" t="s">
        <v>239</v>
      </c>
      <c r="C26" s="219">
        <f>'110m.Eng'!C9</f>
        <v>0</v>
      </c>
      <c r="D26" s="221">
        <f>'110m.Eng'!D9</f>
        <v>0</v>
      </c>
      <c r="E26" s="221">
        <f>'110m.Eng'!E9</f>
        <v>0</v>
      </c>
      <c r="F26" s="222">
        <f>'110m.Eng'!F9</f>
        <v>0</v>
      </c>
      <c r="G26" s="220">
        <f>'110m.Eng'!A9</f>
        <v>0</v>
      </c>
      <c r="H26" s="147" t="s">
        <v>189</v>
      </c>
      <c r="I26" s="259"/>
      <c r="J26" s="141" t="str">
        <f>'YARIŞMA BİLGİLERİ'!$F$21</f>
        <v>Genç Erkekler</v>
      </c>
      <c r="K26" s="260" t="str">
        <f t="shared" si="0"/>
        <v>KASTAMONU-Federasyon Deneme Yarışmaları</v>
      </c>
      <c r="L26" s="145" t="str">
        <f>'110m.Eng'!N$4</f>
        <v>12 Temmuz 2014 - 16.15</v>
      </c>
      <c r="M26" s="145" t="s">
        <v>322</v>
      </c>
    </row>
    <row r="27" spans="1:13" s="137" customFormat="1" ht="26.25" customHeight="1">
      <c r="A27" s="139">
        <v>85</v>
      </c>
      <c r="B27" s="217" t="s">
        <v>239</v>
      </c>
      <c r="C27" s="219">
        <f>'110m.Eng'!C10</f>
        <v>0</v>
      </c>
      <c r="D27" s="221">
        <f>'110m.Eng'!D10</f>
        <v>0</v>
      </c>
      <c r="E27" s="221">
        <f>'110m.Eng'!E10</f>
        <v>0</v>
      </c>
      <c r="F27" s="222">
        <f>'110m.Eng'!F10</f>
        <v>0</v>
      </c>
      <c r="G27" s="220">
        <f>'110m.Eng'!A10</f>
        <v>0</v>
      </c>
      <c r="H27" s="147" t="s">
        <v>189</v>
      </c>
      <c r="I27" s="259"/>
      <c r="J27" s="141" t="str">
        <f>'YARIŞMA BİLGİLERİ'!$F$21</f>
        <v>Genç Erkekler</v>
      </c>
      <c r="K27" s="260" t="str">
        <f t="shared" si="0"/>
        <v>KASTAMONU-Federasyon Deneme Yarışmaları</v>
      </c>
      <c r="L27" s="145" t="str">
        <f>'110m.Eng'!N$4</f>
        <v>12 Temmuz 2014 - 16.15</v>
      </c>
      <c r="M27" s="145" t="s">
        <v>322</v>
      </c>
    </row>
    <row r="28" spans="1:13" s="137" customFormat="1" ht="26.25" customHeight="1">
      <c r="A28" s="139">
        <v>86</v>
      </c>
      <c r="B28" s="217" t="s">
        <v>239</v>
      </c>
      <c r="C28" s="219">
        <f>'110m.Eng'!C11</f>
        <v>0</v>
      </c>
      <c r="D28" s="221">
        <f>'110m.Eng'!D11</f>
        <v>0</v>
      </c>
      <c r="E28" s="221">
        <f>'110m.Eng'!E11</f>
        <v>0</v>
      </c>
      <c r="F28" s="222">
        <f>'110m.Eng'!F11</f>
        <v>0</v>
      </c>
      <c r="G28" s="220">
        <f>'110m.Eng'!A11</f>
        <v>0</v>
      </c>
      <c r="H28" s="147" t="s">
        <v>189</v>
      </c>
      <c r="I28" s="259"/>
      <c r="J28" s="141" t="str">
        <f>'YARIŞMA BİLGİLERİ'!$F$21</f>
        <v>Genç Erkekler</v>
      </c>
      <c r="K28" s="260" t="str">
        <f t="shared" si="0"/>
        <v>KASTAMONU-Federasyon Deneme Yarışmaları</v>
      </c>
      <c r="L28" s="145" t="str">
        <f>'110m.Eng'!N$4</f>
        <v>12 Temmuz 2014 - 16.15</v>
      </c>
      <c r="M28" s="145" t="s">
        <v>322</v>
      </c>
    </row>
    <row r="29" spans="1:13" s="137" customFormat="1" ht="26.25" customHeight="1">
      <c r="A29" s="139">
        <v>87</v>
      </c>
      <c r="B29" s="217" t="s">
        <v>239</v>
      </c>
      <c r="C29" s="219">
        <f>'110m.Eng'!C12</f>
        <v>0</v>
      </c>
      <c r="D29" s="221">
        <f>'110m.Eng'!D12</f>
        <v>0</v>
      </c>
      <c r="E29" s="221">
        <f>'110m.Eng'!E12</f>
        <v>0</v>
      </c>
      <c r="F29" s="222">
        <f>'110m.Eng'!F12</f>
        <v>0</v>
      </c>
      <c r="G29" s="220">
        <f>'110m.Eng'!A12</f>
        <v>0</v>
      </c>
      <c r="H29" s="147" t="s">
        <v>189</v>
      </c>
      <c r="I29" s="259"/>
      <c r="J29" s="141" t="str">
        <f>'YARIŞMA BİLGİLERİ'!$F$21</f>
        <v>Genç Erkekler</v>
      </c>
      <c r="K29" s="260" t="str">
        <f t="shared" si="0"/>
        <v>KASTAMONU-Federasyon Deneme Yarışmaları</v>
      </c>
      <c r="L29" s="145" t="str">
        <f>'110m.Eng'!N$4</f>
        <v>12 Temmuz 2014 - 16.15</v>
      </c>
      <c r="M29" s="145" t="s">
        <v>322</v>
      </c>
    </row>
    <row r="30" spans="1:13" s="137" customFormat="1" ht="26.25" customHeight="1">
      <c r="A30" s="139">
        <v>88</v>
      </c>
      <c r="B30" s="217" t="s">
        <v>239</v>
      </c>
      <c r="C30" s="219">
        <f>'110m.Eng'!C13</f>
        <v>0</v>
      </c>
      <c r="D30" s="221">
        <f>'110m.Eng'!D13</f>
        <v>0</v>
      </c>
      <c r="E30" s="221">
        <f>'110m.Eng'!E13</f>
        <v>0</v>
      </c>
      <c r="F30" s="222">
        <f>'110m.Eng'!F13</f>
        <v>0</v>
      </c>
      <c r="G30" s="220">
        <f>'110m.Eng'!A13</f>
        <v>0</v>
      </c>
      <c r="H30" s="147" t="s">
        <v>189</v>
      </c>
      <c r="I30" s="259"/>
      <c r="J30" s="141" t="str">
        <f>'YARIŞMA BİLGİLERİ'!$F$21</f>
        <v>Genç Erkekler</v>
      </c>
      <c r="K30" s="260" t="str">
        <f t="shared" si="0"/>
        <v>KASTAMONU-Federasyon Deneme Yarışmaları</v>
      </c>
      <c r="L30" s="145" t="str">
        <f>'110m.Eng'!N$4</f>
        <v>12 Temmuz 2014 - 16.15</v>
      </c>
      <c r="M30" s="145" t="s">
        <v>322</v>
      </c>
    </row>
    <row r="31" spans="1:13" s="137" customFormat="1" ht="26.25" customHeight="1">
      <c r="A31" s="139">
        <v>91</v>
      </c>
      <c r="B31" s="217" t="s">
        <v>239</v>
      </c>
      <c r="C31" s="219">
        <f>'110m.Eng'!C14</f>
        <v>0</v>
      </c>
      <c r="D31" s="221">
        <f>'110m.Eng'!D14</f>
        <v>0</v>
      </c>
      <c r="E31" s="221">
        <f>'110m.Eng'!E14</f>
        <v>0</v>
      </c>
      <c r="F31" s="222">
        <f>'110m.Eng'!F14</f>
        <v>0</v>
      </c>
      <c r="G31" s="220">
        <f>'110m.Eng'!A14</f>
        <v>0</v>
      </c>
      <c r="H31" s="147" t="s">
        <v>189</v>
      </c>
      <c r="I31" s="259"/>
      <c r="J31" s="141" t="str">
        <f>'YARIŞMA BİLGİLERİ'!$F$21</f>
        <v>Genç Erkekler</v>
      </c>
      <c r="K31" s="260" t="str">
        <f t="shared" si="0"/>
        <v>KASTAMONU-Federasyon Deneme Yarışmaları</v>
      </c>
      <c r="L31" s="145" t="str">
        <f>'110m.Eng'!N$4</f>
        <v>12 Temmuz 2014 - 16.15</v>
      </c>
      <c r="M31" s="145" t="s">
        <v>322</v>
      </c>
    </row>
    <row r="32" spans="1:13" s="137" customFormat="1" ht="26.25" customHeight="1">
      <c r="A32" s="139">
        <v>92</v>
      </c>
      <c r="B32" s="217" t="s">
        <v>239</v>
      </c>
      <c r="C32" s="219">
        <f>'110m.Eng'!C15</f>
        <v>0</v>
      </c>
      <c r="D32" s="221">
        <f>'110m.Eng'!D15</f>
        <v>0</v>
      </c>
      <c r="E32" s="221">
        <f>'110m.Eng'!E15</f>
        <v>0</v>
      </c>
      <c r="F32" s="222">
        <f>'110m.Eng'!F15</f>
        <v>0</v>
      </c>
      <c r="G32" s="220">
        <f>'110m.Eng'!A15</f>
        <v>0</v>
      </c>
      <c r="H32" s="147" t="s">
        <v>189</v>
      </c>
      <c r="I32" s="259"/>
      <c r="J32" s="141" t="str">
        <f>'YARIŞMA BİLGİLERİ'!$F$21</f>
        <v>Genç Erkekler</v>
      </c>
      <c r="K32" s="260" t="str">
        <f t="shared" si="0"/>
        <v>KASTAMONU-Federasyon Deneme Yarışmaları</v>
      </c>
      <c r="L32" s="145" t="str">
        <f>'110m.Eng'!N$4</f>
        <v>12 Temmuz 2014 - 16.15</v>
      </c>
      <c r="M32" s="145" t="s">
        <v>322</v>
      </c>
    </row>
    <row r="33" spans="1:13" s="137" customFormat="1" ht="26.25" customHeight="1">
      <c r="A33" s="139">
        <v>93</v>
      </c>
      <c r="B33" s="217" t="s">
        <v>239</v>
      </c>
      <c r="C33" s="219">
        <f>'110m.Eng'!C16</f>
        <v>0</v>
      </c>
      <c r="D33" s="221">
        <f>'110m.Eng'!D16</f>
        <v>0</v>
      </c>
      <c r="E33" s="221">
        <f>'110m.Eng'!E16</f>
        <v>0</v>
      </c>
      <c r="F33" s="222">
        <f>'110m.Eng'!F16</f>
        <v>0</v>
      </c>
      <c r="G33" s="220">
        <f>'110m.Eng'!A16</f>
        <v>0</v>
      </c>
      <c r="H33" s="147" t="s">
        <v>189</v>
      </c>
      <c r="I33" s="259"/>
      <c r="J33" s="141" t="str">
        <f>'YARIŞMA BİLGİLERİ'!$F$21</f>
        <v>Genç Erkekler</v>
      </c>
      <c r="K33" s="260" t="str">
        <f t="shared" si="0"/>
        <v>KASTAMONU-Federasyon Deneme Yarışmaları</v>
      </c>
      <c r="L33" s="145" t="str">
        <f>'110m.Eng'!N$4</f>
        <v>12 Temmuz 2014 - 16.15</v>
      </c>
      <c r="M33" s="145" t="s">
        <v>322</v>
      </c>
    </row>
    <row r="34" spans="1:13" s="137" customFormat="1" ht="26.25" customHeight="1">
      <c r="A34" s="139">
        <v>94</v>
      </c>
      <c r="B34" s="217" t="s">
        <v>239</v>
      </c>
      <c r="C34" s="219">
        <f>'110m.Eng'!C17</f>
        <v>0</v>
      </c>
      <c r="D34" s="221">
        <f>'110m.Eng'!D17</f>
        <v>0</v>
      </c>
      <c r="E34" s="221">
        <f>'110m.Eng'!E17</f>
        <v>0</v>
      </c>
      <c r="F34" s="222">
        <f>'110m.Eng'!F17</f>
        <v>0</v>
      </c>
      <c r="G34" s="220">
        <f>'110m.Eng'!A17</f>
        <v>0</v>
      </c>
      <c r="H34" s="147" t="s">
        <v>189</v>
      </c>
      <c r="I34" s="259"/>
      <c r="J34" s="141" t="str">
        <f>'YARIŞMA BİLGİLERİ'!$F$21</f>
        <v>Genç Erkekler</v>
      </c>
      <c r="K34" s="260" t="str">
        <f t="shared" si="0"/>
        <v>KASTAMONU-Federasyon Deneme Yarışmaları</v>
      </c>
      <c r="L34" s="145" t="str">
        <f>'110m.Eng'!N$4</f>
        <v>12 Temmuz 2014 - 16.15</v>
      </c>
      <c r="M34" s="145" t="s">
        <v>322</v>
      </c>
    </row>
    <row r="35" spans="1:13" s="137" customFormat="1" ht="26.25" customHeight="1">
      <c r="A35" s="139">
        <v>95</v>
      </c>
      <c r="B35" s="217" t="s">
        <v>239</v>
      </c>
      <c r="C35" s="219">
        <f>'110m.Eng'!C18</f>
        <v>0</v>
      </c>
      <c r="D35" s="221">
        <f>'110m.Eng'!D18</f>
        <v>0</v>
      </c>
      <c r="E35" s="221">
        <f>'110m.Eng'!E18</f>
        <v>0</v>
      </c>
      <c r="F35" s="222">
        <f>'110m.Eng'!F18</f>
        <v>0</v>
      </c>
      <c r="G35" s="220">
        <f>'110m.Eng'!A18</f>
        <v>0</v>
      </c>
      <c r="H35" s="147" t="s">
        <v>189</v>
      </c>
      <c r="I35" s="259"/>
      <c r="J35" s="141" t="str">
        <f>'YARIŞMA BİLGİLERİ'!$F$21</f>
        <v>Genç Erkekler</v>
      </c>
      <c r="K35" s="260" t="str">
        <f t="shared" si="0"/>
        <v>KASTAMONU-Federasyon Deneme Yarışmaları</v>
      </c>
      <c r="L35" s="145" t="str">
        <f>'110m.Eng'!N$4</f>
        <v>12 Temmuz 2014 - 16.15</v>
      </c>
      <c r="M35" s="145" t="s">
        <v>322</v>
      </c>
    </row>
    <row r="36" spans="1:13" s="137" customFormat="1" ht="26.25" customHeight="1">
      <c r="A36" s="139">
        <v>96</v>
      </c>
      <c r="B36" s="217" t="s">
        <v>239</v>
      </c>
      <c r="C36" s="219">
        <f>'110m.Eng'!C19</f>
        <v>0</v>
      </c>
      <c r="D36" s="221">
        <f>'110m.Eng'!D19</f>
        <v>0</v>
      </c>
      <c r="E36" s="221">
        <f>'110m.Eng'!E19</f>
        <v>0</v>
      </c>
      <c r="F36" s="222">
        <f>'110m.Eng'!F19</f>
        <v>0</v>
      </c>
      <c r="G36" s="220">
        <f>'110m.Eng'!A19</f>
        <v>0</v>
      </c>
      <c r="H36" s="147" t="s">
        <v>189</v>
      </c>
      <c r="I36" s="259"/>
      <c r="J36" s="141" t="str">
        <f>'YARIŞMA BİLGİLERİ'!$F$21</f>
        <v>Genç Erkekler</v>
      </c>
      <c r="K36" s="260" t="str">
        <f t="shared" si="0"/>
        <v>KASTAMONU-Federasyon Deneme Yarışmaları</v>
      </c>
      <c r="L36" s="145" t="str">
        <f>'110m.Eng'!N$4</f>
        <v>12 Temmuz 2014 - 16.15</v>
      </c>
      <c r="M36" s="145" t="s">
        <v>322</v>
      </c>
    </row>
    <row r="37" spans="1:13" s="137" customFormat="1" ht="26.25" customHeight="1">
      <c r="A37" s="139">
        <v>97</v>
      </c>
      <c r="B37" s="217" t="s">
        <v>239</v>
      </c>
      <c r="C37" s="219">
        <f>'110m.Eng'!C20</f>
        <v>0</v>
      </c>
      <c r="D37" s="221">
        <f>'110m.Eng'!D20</f>
        <v>0</v>
      </c>
      <c r="E37" s="221">
        <f>'110m.Eng'!E20</f>
        <v>0</v>
      </c>
      <c r="F37" s="222">
        <f>'110m.Eng'!F20</f>
        <v>0</v>
      </c>
      <c r="G37" s="220">
        <f>'110m.Eng'!A20</f>
        <v>0</v>
      </c>
      <c r="H37" s="147" t="s">
        <v>189</v>
      </c>
      <c r="I37" s="259"/>
      <c r="J37" s="141" t="str">
        <f>'YARIŞMA BİLGİLERİ'!$F$21</f>
        <v>Genç Erkekler</v>
      </c>
      <c r="K37" s="260" t="str">
        <f t="shared" si="0"/>
        <v>KASTAMONU-Federasyon Deneme Yarışmaları</v>
      </c>
      <c r="L37" s="145" t="str">
        <f>'110m.Eng'!N$4</f>
        <v>12 Temmuz 2014 - 16.15</v>
      </c>
      <c r="M37" s="145" t="s">
        <v>322</v>
      </c>
    </row>
    <row r="38" spans="1:13" s="137" customFormat="1" ht="26.25" customHeight="1">
      <c r="A38" s="139">
        <v>98</v>
      </c>
      <c r="B38" s="217" t="s">
        <v>239</v>
      </c>
      <c r="C38" s="219">
        <f>'110m.Eng'!C21</f>
        <v>0</v>
      </c>
      <c r="D38" s="221">
        <f>'110m.Eng'!D21</f>
        <v>0</v>
      </c>
      <c r="E38" s="221">
        <f>'110m.Eng'!E21</f>
        <v>0</v>
      </c>
      <c r="F38" s="222">
        <f>'110m.Eng'!F21</f>
        <v>0</v>
      </c>
      <c r="G38" s="220">
        <f>'110m.Eng'!A21</f>
        <v>0</v>
      </c>
      <c r="H38" s="147" t="s">
        <v>189</v>
      </c>
      <c r="I38" s="259"/>
      <c r="J38" s="141" t="str">
        <f>'YARIŞMA BİLGİLERİ'!$F$21</f>
        <v>Genç Erkekler</v>
      </c>
      <c r="K38" s="260" t="str">
        <f t="shared" si="0"/>
        <v>KASTAMONU-Federasyon Deneme Yarışmaları</v>
      </c>
      <c r="L38" s="145" t="str">
        <f>'110m.Eng'!N$4</f>
        <v>12 Temmuz 2014 - 16.15</v>
      </c>
      <c r="M38" s="145" t="s">
        <v>322</v>
      </c>
    </row>
    <row r="39" spans="1:13" s="137" customFormat="1" ht="26.25" customHeight="1">
      <c r="A39" s="139">
        <v>101</v>
      </c>
      <c r="B39" s="217" t="s">
        <v>239</v>
      </c>
      <c r="C39" s="219">
        <f>'110m.Eng'!C22</f>
        <v>0</v>
      </c>
      <c r="D39" s="221">
        <f>'110m.Eng'!D22</f>
        <v>0</v>
      </c>
      <c r="E39" s="221">
        <f>'110m.Eng'!E22</f>
        <v>0</v>
      </c>
      <c r="F39" s="222">
        <f>'110m.Eng'!F22</f>
        <v>0</v>
      </c>
      <c r="G39" s="220">
        <f>'110m.Eng'!A22</f>
        <v>0</v>
      </c>
      <c r="H39" s="147" t="s">
        <v>189</v>
      </c>
      <c r="I39" s="259"/>
      <c r="J39" s="141" t="str">
        <f>'YARIŞMA BİLGİLERİ'!$F$21</f>
        <v>Genç Erkekler</v>
      </c>
      <c r="K39" s="260" t="str">
        <f t="shared" si="0"/>
        <v>KASTAMONU-Federasyon Deneme Yarışmaları</v>
      </c>
      <c r="L39" s="145" t="str">
        <f>'110m.Eng'!N$4</f>
        <v>12 Temmuz 2014 - 16.15</v>
      </c>
      <c r="M39" s="145" t="s">
        <v>322</v>
      </c>
    </row>
    <row r="40" spans="1:13" s="137" customFormat="1" ht="26.25" customHeight="1">
      <c r="A40" s="139">
        <v>102</v>
      </c>
      <c r="B40" s="217" t="s">
        <v>239</v>
      </c>
      <c r="C40" s="219">
        <f>'110m.Eng'!C23</f>
        <v>0</v>
      </c>
      <c r="D40" s="221">
        <f>'110m.Eng'!D23</f>
        <v>0</v>
      </c>
      <c r="E40" s="221">
        <f>'110m.Eng'!E23</f>
        <v>0</v>
      </c>
      <c r="F40" s="222">
        <f>'110m.Eng'!F23</f>
        <v>0</v>
      </c>
      <c r="G40" s="220">
        <f>'110m.Eng'!A23</f>
        <v>0</v>
      </c>
      <c r="H40" s="147" t="s">
        <v>189</v>
      </c>
      <c r="I40" s="259"/>
      <c r="J40" s="141" t="str">
        <f>'YARIŞMA BİLGİLERİ'!$F$21</f>
        <v>Genç Erkekler</v>
      </c>
      <c r="K40" s="260" t="str">
        <f t="shared" si="0"/>
        <v>KASTAMONU-Federasyon Deneme Yarışmaları</v>
      </c>
      <c r="L40" s="145" t="str">
        <f>'110m.Eng'!N$4</f>
        <v>12 Temmuz 2014 - 16.15</v>
      </c>
      <c r="M40" s="145" t="s">
        <v>322</v>
      </c>
    </row>
    <row r="41" spans="1:13" s="137" customFormat="1" ht="26.25" customHeight="1">
      <c r="A41" s="139">
        <v>103</v>
      </c>
      <c r="B41" s="217" t="s">
        <v>239</v>
      </c>
      <c r="C41" s="219">
        <f>'110m.Eng'!C24</f>
        <v>0</v>
      </c>
      <c r="D41" s="221">
        <f>'110m.Eng'!D24</f>
        <v>0</v>
      </c>
      <c r="E41" s="221">
        <f>'110m.Eng'!E24</f>
        <v>0</v>
      </c>
      <c r="F41" s="222">
        <f>'110m.Eng'!F24</f>
        <v>0</v>
      </c>
      <c r="G41" s="220">
        <f>'110m.Eng'!A24</f>
        <v>0</v>
      </c>
      <c r="H41" s="147" t="s">
        <v>189</v>
      </c>
      <c r="I41" s="259"/>
      <c r="J41" s="141" t="str">
        <f>'YARIŞMA BİLGİLERİ'!$F$21</f>
        <v>Genç Erkekler</v>
      </c>
      <c r="K41" s="260" t="str">
        <f t="shared" si="0"/>
        <v>KASTAMONU-Federasyon Deneme Yarışmaları</v>
      </c>
      <c r="L41" s="145" t="str">
        <f>'110m.Eng'!N$4</f>
        <v>12 Temmuz 2014 - 16.15</v>
      </c>
      <c r="M41" s="145" t="s">
        <v>322</v>
      </c>
    </row>
    <row r="42" spans="1:13" s="137" customFormat="1" ht="26.25" customHeight="1">
      <c r="A42" s="139">
        <v>104</v>
      </c>
      <c r="B42" s="217" t="s">
        <v>239</v>
      </c>
      <c r="C42" s="219">
        <f>'110m.Eng'!C25</f>
        <v>0</v>
      </c>
      <c r="D42" s="221">
        <f>'110m.Eng'!D25</f>
        <v>0</v>
      </c>
      <c r="E42" s="221">
        <f>'110m.Eng'!E25</f>
        <v>0</v>
      </c>
      <c r="F42" s="222">
        <f>'110m.Eng'!F25</f>
        <v>0</v>
      </c>
      <c r="G42" s="220">
        <f>'110m.Eng'!A25</f>
        <v>0</v>
      </c>
      <c r="H42" s="147" t="s">
        <v>189</v>
      </c>
      <c r="I42" s="259"/>
      <c r="J42" s="141" t="str">
        <f>'YARIŞMA BİLGİLERİ'!$F$21</f>
        <v>Genç Erkekler</v>
      </c>
      <c r="K42" s="260" t="str">
        <f t="shared" si="0"/>
        <v>KASTAMONU-Federasyon Deneme Yarışmaları</v>
      </c>
      <c r="L42" s="145" t="str">
        <f>'110m.Eng'!N$4</f>
        <v>12 Temmuz 2014 - 16.15</v>
      </c>
      <c r="M42" s="145" t="s">
        <v>322</v>
      </c>
    </row>
    <row r="43" spans="1:13" s="137" customFormat="1" ht="26.25" customHeight="1">
      <c r="A43" s="139">
        <v>105</v>
      </c>
      <c r="B43" s="217" t="s">
        <v>239</v>
      </c>
      <c r="C43" s="219">
        <f>'110m.Eng'!C26</f>
        <v>0</v>
      </c>
      <c r="D43" s="221">
        <f>'110m.Eng'!D26</f>
        <v>0</v>
      </c>
      <c r="E43" s="221">
        <f>'110m.Eng'!E26</f>
        <v>0</v>
      </c>
      <c r="F43" s="222">
        <f>'110m.Eng'!F26</f>
        <v>0</v>
      </c>
      <c r="G43" s="220">
        <f>'110m.Eng'!A26</f>
        <v>0</v>
      </c>
      <c r="H43" s="147" t="s">
        <v>189</v>
      </c>
      <c r="I43" s="259"/>
      <c r="J43" s="141" t="str">
        <f>'YARIŞMA BİLGİLERİ'!$F$21</f>
        <v>Genç Erkekler</v>
      </c>
      <c r="K43" s="260" t="str">
        <f t="shared" si="0"/>
        <v>KASTAMONU-Federasyon Deneme Yarışmaları</v>
      </c>
      <c r="L43" s="145" t="str">
        <f>'110m.Eng'!N$4</f>
        <v>12 Temmuz 2014 - 16.15</v>
      </c>
      <c r="M43" s="145" t="s">
        <v>322</v>
      </c>
    </row>
    <row r="44" spans="1:13" s="137" customFormat="1" ht="26.25" customHeight="1">
      <c r="A44" s="139">
        <v>106</v>
      </c>
      <c r="B44" s="217" t="s">
        <v>239</v>
      </c>
      <c r="C44" s="219">
        <f>'110m.Eng'!C27</f>
        <v>0</v>
      </c>
      <c r="D44" s="221">
        <f>'110m.Eng'!D27</f>
        <v>0</v>
      </c>
      <c r="E44" s="221">
        <f>'110m.Eng'!E27</f>
        <v>0</v>
      </c>
      <c r="F44" s="222">
        <f>'110m.Eng'!F27</f>
        <v>0</v>
      </c>
      <c r="G44" s="220">
        <f>'110m.Eng'!A27</f>
        <v>0</v>
      </c>
      <c r="H44" s="147" t="s">
        <v>189</v>
      </c>
      <c r="I44" s="259"/>
      <c r="J44" s="141" t="str">
        <f>'YARIŞMA BİLGİLERİ'!$F$21</f>
        <v>Genç Erkekler</v>
      </c>
      <c r="K44" s="260" t="str">
        <f t="shared" si="0"/>
        <v>KASTAMONU-Federasyon Deneme Yarışmaları</v>
      </c>
      <c r="L44" s="145" t="str">
        <f>'110m.Eng'!N$4</f>
        <v>12 Temmuz 2014 - 16.15</v>
      </c>
      <c r="M44" s="145" t="s">
        <v>322</v>
      </c>
    </row>
    <row r="45" spans="1:13" s="137" customFormat="1" ht="26.25" customHeight="1">
      <c r="A45" s="139">
        <v>107</v>
      </c>
      <c r="B45" s="217" t="s">
        <v>239</v>
      </c>
      <c r="C45" s="219">
        <f>'110m.Eng'!C28</f>
        <v>0</v>
      </c>
      <c r="D45" s="221">
        <f>'110m.Eng'!D28</f>
        <v>0</v>
      </c>
      <c r="E45" s="221">
        <f>'110m.Eng'!E28</f>
        <v>0</v>
      </c>
      <c r="F45" s="222">
        <f>'110m.Eng'!F28</f>
        <v>0</v>
      </c>
      <c r="G45" s="220">
        <f>'110m.Eng'!A28</f>
        <v>0</v>
      </c>
      <c r="H45" s="147" t="s">
        <v>189</v>
      </c>
      <c r="I45" s="259"/>
      <c r="J45" s="141" t="str">
        <f>'YARIŞMA BİLGİLERİ'!$F$21</f>
        <v>Genç Erkekler</v>
      </c>
      <c r="K45" s="260" t="str">
        <f t="shared" si="0"/>
        <v>KASTAMONU-Federasyon Deneme Yarışmaları</v>
      </c>
      <c r="L45" s="145" t="str">
        <f>'110m.Eng'!N$4</f>
        <v>12 Temmuz 2014 - 16.15</v>
      </c>
      <c r="M45" s="145" t="s">
        <v>322</v>
      </c>
    </row>
    <row r="46" spans="1:13" s="137" customFormat="1" ht="26.25" customHeight="1">
      <c r="A46" s="139">
        <v>123</v>
      </c>
      <c r="B46" s="217" t="s">
        <v>239</v>
      </c>
      <c r="C46" s="219">
        <f>'110m.Eng'!C29</f>
        <v>0</v>
      </c>
      <c r="D46" s="221">
        <f>'110m.Eng'!D29</f>
        <v>0</v>
      </c>
      <c r="E46" s="221">
        <f>'110m.Eng'!E29</f>
        <v>0</v>
      </c>
      <c r="F46" s="222">
        <f>'110m.Eng'!F29</f>
        <v>0</v>
      </c>
      <c r="G46" s="220">
        <f>'110m.Eng'!A29</f>
        <v>0</v>
      </c>
      <c r="H46" s="147" t="s">
        <v>189</v>
      </c>
      <c r="I46" s="259"/>
      <c r="J46" s="141" t="str">
        <f>'YARIŞMA BİLGİLERİ'!$F$21</f>
        <v>Genç Erkekler</v>
      </c>
      <c r="K46" s="260" t="str">
        <f t="shared" si="0"/>
        <v>KASTAMONU-Federasyon Deneme Yarışmaları</v>
      </c>
      <c r="L46" s="145" t="str">
        <f>'110m.Eng'!N$4</f>
        <v>12 Temmuz 2014 - 16.15</v>
      </c>
      <c r="M46" s="145" t="s">
        <v>322</v>
      </c>
    </row>
    <row r="47" spans="1:13" s="137" customFormat="1" ht="26.25" customHeight="1">
      <c r="A47" s="139">
        <v>126</v>
      </c>
      <c r="B47" s="217" t="s">
        <v>240</v>
      </c>
      <c r="C47" s="219" t="e">
        <f>#REF!</f>
        <v>#REF!</v>
      </c>
      <c r="D47" s="221" t="e">
        <f>#REF!</f>
        <v>#REF!</v>
      </c>
      <c r="E47" s="221" t="e">
        <f>#REF!</f>
        <v>#REF!</v>
      </c>
      <c r="F47" s="223" t="e">
        <f>#REF!</f>
        <v>#REF!</v>
      </c>
      <c r="G47" s="220" t="e">
        <f>#REF!</f>
        <v>#REF!</v>
      </c>
      <c r="H47" s="147" t="s">
        <v>190</v>
      </c>
      <c r="I47" s="259"/>
      <c r="J47" s="141" t="str">
        <f>'YARIŞMA BİLGİLERİ'!$F$21</f>
        <v>Genç Erkekler</v>
      </c>
      <c r="K47" s="260" t="str">
        <f t="shared" si="0"/>
        <v>KASTAMONU-Federasyon Deneme Yarışmaları</v>
      </c>
      <c r="L47" s="145" t="e">
        <f>#REF!</f>
        <v>#REF!</v>
      </c>
      <c r="M47" s="145" t="s">
        <v>322</v>
      </c>
    </row>
    <row r="48" spans="1:13" s="137" customFormat="1" ht="26.25" customHeight="1">
      <c r="A48" s="139">
        <v>127</v>
      </c>
      <c r="B48" s="217" t="s">
        <v>240</v>
      </c>
      <c r="C48" s="219" t="e">
        <f>#REF!</f>
        <v>#REF!</v>
      </c>
      <c r="D48" s="221" t="e">
        <f>#REF!</f>
        <v>#REF!</v>
      </c>
      <c r="E48" s="221" t="e">
        <f>#REF!</f>
        <v>#REF!</v>
      </c>
      <c r="F48" s="223" t="e">
        <f>#REF!</f>
        <v>#REF!</v>
      </c>
      <c r="G48" s="220" t="e">
        <f>#REF!</f>
        <v>#REF!</v>
      </c>
      <c r="H48" s="147" t="s">
        <v>190</v>
      </c>
      <c r="I48" s="259"/>
      <c r="J48" s="141" t="str">
        <f>'YARIŞMA BİLGİLERİ'!$F$21</f>
        <v>Genç Erkekler</v>
      </c>
      <c r="K48" s="260" t="str">
        <f t="shared" si="0"/>
        <v>KASTAMONU-Federasyon Deneme Yarışmaları</v>
      </c>
      <c r="L48" s="145" t="e">
        <f>#REF!</f>
        <v>#REF!</v>
      </c>
      <c r="M48" s="145" t="s">
        <v>322</v>
      </c>
    </row>
    <row r="49" spans="1:13" s="137" customFormat="1" ht="26.25" customHeight="1">
      <c r="A49" s="139">
        <v>128</v>
      </c>
      <c r="B49" s="217" t="s">
        <v>240</v>
      </c>
      <c r="C49" s="219" t="e">
        <f>#REF!</f>
        <v>#REF!</v>
      </c>
      <c r="D49" s="221" t="e">
        <f>#REF!</f>
        <v>#REF!</v>
      </c>
      <c r="E49" s="221" t="e">
        <f>#REF!</f>
        <v>#REF!</v>
      </c>
      <c r="F49" s="223" t="e">
        <f>#REF!</f>
        <v>#REF!</v>
      </c>
      <c r="G49" s="220" t="e">
        <f>#REF!</f>
        <v>#REF!</v>
      </c>
      <c r="H49" s="147" t="s">
        <v>190</v>
      </c>
      <c r="I49" s="259"/>
      <c r="J49" s="141" t="str">
        <f>'YARIŞMA BİLGİLERİ'!$F$21</f>
        <v>Genç Erkekler</v>
      </c>
      <c r="K49" s="260" t="str">
        <f t="shared" si="0"/>
        <v>KASTAMONU-Federasyon Deneme Yarışmaları</v>
      </c>
      <c r="L49" s="145" t="e">
        <f>#REF!</f>
        <v>#REF!</v>
      </c>
      <c r="M49" s="145" t="s">
        <v>322</v>
      </c>
    </row>
    <row r="50" spans="1:13" s="137" customFormat="1" ht="26.25" customHeight="1">
      <c r="A50" s="139">
        <v>129</v>
      </c>
      <c r="B50" s="217" t="s">
        <v>240</v>
      </c>
      <c r="C50" s="219" t="e">
        <f>#REF!</f>
        <v>#REF!</v>
      </c>
      <c r="D50" s="221" t="e">
        <f>#REF!</f>
        <v>#REF!</v>
      </c>
      <c r="E50" s="221" t="e">
        <f>#REF!</f>
        <v>#REF!</v>
      </c>
      <c r="F50" s="223" t="e">
        <f>#REF!</f>
        <v>#REF!</v>
      </c>
      <c r="G50" s="220" t="e">
        <f>#REF!</f>
        <v>#REF!</v>
      </c>
      <c r="H50" s="147" t="s">
        <v>190</v>
      </c>
      <c r="I50" s="259"/>
      <c r="J50" s="141" t="str">
        <f>'YARIŞMA BİLGİLERİ'!$F$21</f>
        <v>Genç Erkekler</v>
      </c>
      <c r="K50" s="260" t="str">
        <f t="shared" si="0"/>
        <v>KASTAMONU-Federasyon Deneme Yarışmaları</v>
      </c>
      <c r="L50" s="145" t="e">
        <f>#REF!</f>
        <v>#REF!</v>
      </c>
      <c r="M50" s="145" t="s">
        <v>322</v>
      </c>
    </row>
    <row r="51" spans="1:13" s="137" customFormat="1" ht="26.25" customHeight="1">
      <c r="A51" s="139">
        <v>130</v>
      </c>
      <c r="B51" s="217" t="s">
        <v>240</v>
      </c>
      <c r="C51" s="219" t="e">
        <f>#REF!</f>
        <v>#REF!</v>
      </c>
      <c r="D51" s="221" t="e">
        <f>#REF!</f>
        <v>#REF!</v>
      </c>
      <c r="E51" s="221" t="e">
        <f>#REF!</f>
        <v>#REF!</v>
      </c>
      <c r="F51" s="223" t="e">
        <f>#REF!</f>
        <v>#REF!</v>
      </c>
      <c r="G51" s="220" t="e">
        <f>#REF!</f>
        <v>#REF!</v>
      </c>
      <c r="H51" s="147" t="s">
        <v>190</v>
      </c>
      <c r="I51" s="259"/>
      <c r="J51" s="141" t="str">
        <f>'YARIŞMA BİLGİLERİ'!$F$21</f>
        <v>Genç Erkekler</v>
      </c>
      <c r="K51" s="260" t="str">
        <f t="shared" si="0"/>
        <v>KASTAMONU-Federasyon Deneme Yarışmaları</v>
      </c>
      <c r="L51" s="145" t="e">
        <f>#REF!</f>
        <v>#REF!</v>
      </c>
      <c r="M51" s="145" t="s">
        <v>322</v>
      </c>
    </row>
    <row r="52" spans="1:13" s="137" customFormat="1" ht="26.25" customHeight="1">
      <c r="A52" s="139">
        <v>131</v>
      </c>
      <c r="B52" s="217" t="s">
        <v>240</v>
      </c>
      <c r="C52" s="219" t="e">
        <f>#REF!</f>
        <v>#REF!</v>
      </c>
      <c r="D52" s="221" t="e">
        <f>#REF!</f>
        <v>#REF!</v>
      </c>
      <c r="E52" s="221" t="e">
        <f>#REF!</f>
        <v>#REF!</v>
      </c>
      <c r="F52" s="223" t="e">
        <f>#REF!</f>
        <v>#REF!</v>
      </c>
      <c r="G52" s="220" t="e">
        <f>#REF!</f>
        <v>#REF!</v>
      </c>
      <c r="H52" s="147" t="s">
        <v>190</v>
      </c>
      <c r="I52" s="259"/>
      <c r="J52" s="141" t="str">
        <f>'YARIŞMA BİLGİLERİ'!$F$21</f>
        <v>Genç Erkekler</v>
      </c>
      <c r="K52" s="260" t="str">
        <f t="shared" si="0"/>
        <v>KASTAMONU-Federasyon Deneme Yarışmaları</v>
      </c>
      <c r="L52" s="145" t="e">
        <f>#REF!</f>
        <v>#REF!</v>
      </c>
      <c r="M52" s="145" t="s">
        <v>322</v>
      </c>
    </row>
    <row r="53" spans="1:13" s="137" customFormat="1" ht="26.25" customHeight="1">
      <c r="A53" s="139">
        <v>132</v>
      </c>
      <c r="B53" s="217" t="s">
        <v>240</v>
      </c>
      <c r="C53" s="219" t="e">
        <f>#REF!</f>
        <v>#REF!</v>
      </c>
      <c r="D53" s="221" t="e">
        <f>#REF!</f>
        <v>#REF!</v>
      </c>
      <c r="E53" s="221" t="e">
        <f>#REF!</f>
        <v>#REF!</v>
      </c>
      <c r="F53" s="223" t="e">
        <f>#REF!</f>
        <v>#REF!</v>
      </c>
      <c r="G53" s="220" t="e">
        <f>#REF!</f>
        <v>#REF!</v>
      </c>
      <c r="H53" s="147" t="s">
        <v>190</v>
      </c>
      <c r="I53" s="259"/>
      <c r="J53" s="141" t="str">
        <f>'YARIŞMA BİLGİLERİ'!$F$21</f>
        <v>Genç Erkekler</v>
      </c>
      <c r="K53" s="260" t="str">
        <f t="shared" si="0"/>
        <v>KASTAMONU-Federasyon Deneme Yarışmaları</v>
      </c>
      <c r="L53" s="145" t="e">
        <f>#REF!</f>
        <v>#REF!</v>
      </c>
      <c r="M53" s="145" t="s">
        <v>322</v>
      </c>
    </row>
    <row r="54" spans="1:13" s="137" customFormat="1" ht="26.25" customHeight="1">
      <c r="A54" s="139">
        <v>133</v>
      </c>
      <c r="B54" s="217" t="s">
        <v>240</v>
      </c>
      <c r="C54" s="219" t="e">
        <f>#REF!</f>
        <v>#REF!</v>
      </c>
      <c r="D54" s="221" t="e">
        <f>#REF!</f>
        <v>#REF!</v>
      </c>
      <c r="E54" s="221" t="e">
        <f>#REF!</f>
        <v>#REF!</v>
      </c>
      <c r="F54" s="223" t="e">
        <f>#REF!</f>
        <v>#REF!</v>
      </c>
      <c r="G54" s="220" t="e">
        <f>#REF!</f>
        <v>#REF!</v>
      </c>
      <c r="H54" s="147" t="s">
        <v>190</v>
      </c>
      <c r="I54" s="259"/>
      <c r="J54" s="141" t="str">
        <f>'YARIŞMA BİLGİLERİ'!$F$21</f>
        <v>Genç Erkekler</v>
      </c>
      <c r="K54" s="260" t="str">
        <f t="shared" si="0"/>
        <v>KASTAMONU-Federasyon Deneme Yarışmaları</v>
      </c>
      <c r="L54" s="145" t="e">
        <f>#REF!</f>
        <v>#REF!</v>
      </c>
      <c r="M54" s="145" t="s">
        <v>322</v>
      </c>
    </row>
    <row r="55" spans="1:13" s="137" customFormat="1" ht="26.25" customHeight="1">
      <c r="A55" s="139">
        <v>134</v>
      </c>
      <c r="B55" s="217" t="s">
        <v>240</v>
      </c>
      <c r="C55" s="219" t="e">
        <f>#REF!</f>
        <v>#REF!</v>
      </c>
      <c r="D55" s="221" t="e">
        <f>#REF!</f>
        <v>#REF!</v>
      </c>
      <c r="E55" s="221" t="e">
        <f>#REF!</f>
        <v>#REF!</v>
      </c>
      <c r="F55" s="223" t="e">
        <f>#REF!</f>
        <v>#REF!</v>
      </c>
      <c r="G55" s="220" t="e">
        <f>#REF!</f>
        <v>#REF!</v>
      </c>
      <c r="H55" s="147" t="s">
        <v>190</v>
      </c>
      <c r="I55" s="259"/>
      <c r="J55" s="141" t="str">
        <f>'YARIŞMA BİLGİLERİ'!$F$21</f>
        <v>Genç Erkekler</v>
      </c>
      <c r="K55" s="260" t="str">
        <f aca="true" t="shared" si="1" ref="K55:K98">CONCATENATE(K$1,"-",A$1)</f>
        <v>KASTAMONU-Federasyon Deneme Yarışmaları</v>
      </c>
      <c r="L55" s="145" t="e">
        <f>#REF!</f>
        <v>#REF!</v>
      </c>
      <c r="M55" s="145" t="s">
        <v>322</v>
      </c>
    </row>
    <row r="56" spans="1:13" s="137" customFormat="1" ht="26.25" customHeight="1">
      <c r="A56" s="139">
        <v>135</v>
      </c>
      <c r="B56" s="217" t="s">
        <v>240</v>
      </c>
      <c r="C56" s="219" t="e">
        <f>#REF!</f>
        <v>#REF!</v>
      </c>
      <c r="D56" s="221" t="e">
        <f>#REF!</f>
        <v>#REF!</v>
      </c>
      <c r="E56" s="221" t="e">
        <f>#REF!</f>
        <v>#REF!</v>
      </c>
      <c r="F56" s="223" t="e">
        <f>#REF!</f>
        <v>#REF!</v>
      </c>
      <c r="G56" s="220" t="e">
        <f>#REF!</f>
        <v>#REF!</v>
      </c>
      <c r="H56" s="147" t="s">
        <v>190</v>
      </c>
      <c r="I56" s="259"/>
      <c r="J56" s="141" t="str">
        <f>'YARIŞMA BİLGİLERİ'!$F$21</f>
        <v>Genç Erkekler</v>
      </c>
      <c r="K56" s="260" t="str">
        <f t="shared" si="1"/>
        <v>KASTAMONU-Federasyon Deneme Yarışmaları</v>
      </c>
      <c r="L56" s="145" t="e">
        <f>#REF!</f>
        <v>#REF!</v>
      </c>
      <c r="M56" s="145" t="s">
        <v>322</v>
      </c>
    </row>
    <row r="57" spans="1:13" s="137" customFormat="1" ht="26.25" customHeight="1">
      <c r="A57" s="139">
        <v>136</v>
      </c>
      <c r="B57" s="217" t="s">
        <v>240</v>
      </c>
      <c r="C57" s="219" t="e">
        <f>#REF!</f>
        <v>#REF!</v>
      </c>
      <c r="D57" s="221" t="e">
        <f>#REF!</f>
        <v>#REF!</v>
      </c>
      <c r="E57" s="221" t="e">
        <f>#REF!</f>
        <v>#REF!</v>
      </c>
      <c r="F57" s="223" t="e">
        <f>#REF!</f>
        <v>#REF!</v>
      </c>
      <c r="G57" s="220" t="e">
        <f>#REF!</f>
        <v>#REF!</v>
      </c>
      <c r="H57" s="147" t="s">
        <v>190</v>
      </c>
      <c r="I57" s="259"/>
      <c r="J57" s="141" t="str">
        <f>'YARIŞMA BİLGİLERİ'!$F$21</f>
        <v>Genç Erkekler</v>
      </c>
      <c r="K57" s="260" t="str">
        <f t="shared" si="1"/>
        <v>KASTAMONU-Federasyon Deneme Yarışmaları</v>
      </c>
      <c r="L57" s="145" t="e">
        <f>#REF!</f>
        <v>#REF!</v>
      </c>
      <c r="M57" s="145" t="s">
        <v>322</v>
      </c>
    </row>
    <row r="58" spans="1:13" s="137" customFormat="1" ht="26.25" customHeight="1">
      <c r="A58" s="139">
        <v>137</v>
      </c>
      <c r="B58" s="217" t="s">
        <v>240</v>
      </c>
      <c r="C58" s="219" t="e">
        <f>#REF!</f>
        <v>#REF!</v>
      </c>
      <c r="D58" s="221" t="e">
        <f>#REF!</f>
        <v>#REF!</v>
      </c>
      <c r="E58" s="221" t="e">
        <f>#REF!</f>
        <v>#REF!</v>
      </c>
      <c r="F58" s="223" t="e">
        <f>#REF!</f>
        <v>#REF!</v>
      </c>
      <c r="G58" s="220" t="e">
        <f>#REF!</f>
        <v>#REF!</v>
      </c>
      <c r="H58" s="147" t="s">
        <v>190</v>
      </c>
      <c r="I58" s="259"/>
      <c r="J58" s="141" t="str">
        <f>'YARIŞMA BİLGİLERİ'!$F$21</f>
        <v>Genç Erkekler</v>
      </c>
      <c r="K58" s="260" t="str">
        <f t="shared" si="1"/>
        <v>KASTAMONU-Federasyon Deneme Yarışmaları</v>
      </c>
      <c r="L58" s="145" t="e">
        <f>#REF!</f>
        <v>#REF!</v>
      </c>
      <c r="M58" s="145" t="s">
        <v>322</v>
      </c>
    </row>
    <row r="59" spans="1:13" s="137" customFormat="1" ht="26.25" customHeight="1">
      <c r="A59" s="139">
        <v>138</v>
      </c>
      <c r="B59" s="217" t="s">
        <v>240</v>
      </c>
      <c r="C59" s="219" t="e">
        <f>#REF!</f>
        <v>#REF!</v>
      </c>
      <c r="D59" s="221" t="e">
        <f>#REF!</f>
        <v>#REF!</v>
      </c>
      <c r="E59" s="221" t="e">
        <f>#REF!</f>
        <v>#REF!</v>
      </c>
      <c r="F59" s="223" t="e">
        <f>#REF!</f>
        <v>#REF!</v>
      </c>
      <c r="G59" s="220" t="e">
        <f>#REF!</f>
        <v>#REF!</v>
      </c>
      <c r="H59" s="147" t="s">
        <v>190</v>
      </c>
      <c r="I59" s="259"/>
      <c r="J59" s="141" t="str">
        <f>'YARIŞMA BİLGİLERİ'!$F$21</f>
        <v>Genç Erkekler</v>
      </c>
      <c r="K59" s="260" t="str">
        <f t="shared" si="1"/>
        <v>KASTAMONU-Federasyon Deneme Yarışmaları</v>
      </c>
      <c r="L59" s="145" t="e">
        <f>#REF!</f>
        <v>#REF!</v>
      </c>
      <c r="M59" s="145" t="s">
        <v>322</v>
      </c>
    </row>
    <row r="60" spans="1:13" s="137" customFormat="1" ht="26.25" customHeight="1">
      <c r="A60" s="139">
        <v>139</v>
      </c>
      <c r="B60" s="217" t="s">
        <v>240</v>
      </c>
      <c r="C60" s="219" t="e">
        <f>#REF!</f>
        <v>#REF!</v>
      </c>
      <c r="D60" s="221" t="e">
        <f>#REF!</f>
        <v>#REF!</v>
      </c>
      <c r="E60" s="221" t="e">
        <f>#REF!</f>
        <v>#REF!</v>
      </c>
      <c r="F60" s="223" t="e">
        <f>#REF!</f>
        <v>#REF!</v>
      </c>
      <c r="G60" s="220" t="e">
        <f>#REF!</f>
        <v>#REF!</v>
      </c>
      <c r="H60" s="147" t="s">
        <v>190</v>
      </c>
      <c r="I60" s="259"/>
      <c r="J60" s="141" t="str">
        <f>'YARIŞMA BİLGİLERİ'!$F$21</f>
        <v>Genç Erkekler</v>
      </c>
      <c r="K60" s="260" t="str">
        <f t="shared" si="1"/>
        <v>KASTAMONU-Federasyon Deneme Yarışmaları</v>
      </c>
      <c r="L60" s="145" t="e">
        <f>#REF!</f>
        <v>#REF!</v>
      </c>
      <c r="M60" s="145" t="s">
        <v>322</v>
      </c>
    </row>
    <row r="61" spans="1:13" s="137" customFormat="1" ht="26.25" customHeight="1">
      <c r="A61" s="139">
        <v>140</v>
      </c>
      <c r="B61" s="217" t="s">
        <v>240</v>
      </c>
      <c r="C61" s="219" t="e">
        <f>#REF!</f>
        <v>#REF!</v>
      </c>
      <c r="D61" s="221" t="e">
        <f>#REF!</f>
        <v>#REF!</v>
      </c>
      <c r="E61" s="221" t="e">
        <f>#REF!</f>
        <v>#REF!</v>
      </c>
      <c r="F61" s="223" t="e">
        <f>#REF!</f>
        <v>#REF!</v>
      </c>
      <c r="G61" s="220" t="e">
        <f>#REF!</f>
        <v>#REF!</v>
      </c>
      <c r="H61" s="147" t="s">
        <v>190</v>
      </c>
      <c r="I61" s="259"/>
      <c r="J61" s="141" t="str">
        <f>'YARIŞMA BİLGİLERİ'!$F$21</f>
        <v>Genç Erkekler</v>
      </c>
      <c r="K61" s="260" t="str">
        <f t="shared" si="1"/>
        <v>KASTAMONU-Federasyon Deneme Yarışmaları</v>
      </c>
      <c r="L61" s="145" t="e">
        <f>#REF!</f>
        <v>#REF!</v>
      </c>
      <c r="M61" s="145" t="s">
        <v>322</v>
      </c>
    </row>
    <row r="62" spans="1:13" s="137" customFormat="1" ht="26.25" customHeight="1">
      <c r="A62" s="139">
        <v>141</v>
      </c>
      <c r="B62" s="217" t="s">
        <v>240</v>
      </c>
      <c r="C62" s="219" t="e">
        <f>#REF!</f>
        <v>#REF!</v>
      </c>
      <c r="D62" s="221" t="e">
        <f>#REF!</f>
        <v>#REF!</v>
      </c>
      <c r="E62" s="221" t="e">
        <f>#REF!</f>
        <v>#REF!</v>
      </c>
      <c r="F62" s="223" t="e">
        <f>#REF!</f>
        <v>#REF!</v>
      </c>
      <c r="G62" s="220" t="e">
        <f>#REF!</f>
        <v>#REF!</v>
      </c>
      <c r="H62" s="147" t="s">
        <v>190</v>
      </c>
      <c r="I62" s="259"/>
      <c r="J62" s="141" t="str">
        <f>'YARIŞMA BİLGİLERİ'!$F$21</f>
        <v>Genç Erkekler</v>
      </c>
      <c r="K62" s="260" t="str">
        <f t="shared" si="1"/>
        <v>KASTAMONU-Federasyon Deneme Yarışmaları</v>
      </c>
      <c r="L62" s="145" t="e">
        <f>#REF!</f>
        <v>#REF!</v>
      </c>
      <c r="M62" s="145" t="s">
        <v>322</v>
      </c>
    </row>
    <row r="63" spans="1:13" s="137" customFormat="1" ht="26.25" customHeight="1">
      <c r="A63" s="139">
        <v>142</v>
      </c>
      <c r="B63" s="217" t="s">
        <v>240</v>
      </c>
      <c r="C63" s="219" t="e">
        <f>#REF!</f>
        <v>#REF!</v>
      </c>
      <c r="D63" s="221" t="e">
        <f>#REF!</f>
        <v>#REF!</v>
      </c>
      <c r="E63" s="221" t="e">
        <f>#REF!</f>
        <v>#REF!</v>
      </c>
      <c r="F63" s="223" t="e">
        <f>#REF!</f>
        <v>#REF!</v>
      </c>
      <c r="G63" s="220" t="e">
        <f>#REF!</f>
        <v>#REF!</v>
      </c>
      <c r="H63" s="147" t="s">
        <v>190</v>
      </c>
      <c r="I63" s="259"/>
      <c r="J63" s="141" t="str">
        <f>'YARIŞMA BİLGİLERİ'!$F$21</f>
        <v>Genç Erkekler</v>
      </c>
      <c r="K63" s="260" t="str">
        <f t="shared" si="1"/>
        <v>KASTAMONU-Federasyon Deneme Yarışmaları</v>
      </c>
      <c r="L63" s="145" t="e">
        <f>#REF!</f>
        <v>#REF!</v>
      </c>
      <c r="M63" s="145" t="s">
        <v>322</v>
      </c>
    </row>
    <row r="64" spans="1:13" s="137" customFormat="1" ht="26.25" customHeight="1">
      <c r="A64" s="139">
        <v>210</v>
      </c>
      <c r="B64" s="217" t="s">
        <v>240</v>
      </c>
      <c r="C64" s="219" t="e">
        <f>#REF!</f>
        <v>#REF!</v>
      </c>
      <c r="D64" s="221" t="e">
        <f>#REF!</f>
        <v>#REF!</v>
      </c>
      <c r="E64" s="221" t="e">
        <f>#REF!</f>
        <v>#REF!</v>
      </c>
      <c r="F64" s="223" t="e">
        <f>#REF!</f>
        <v>#REF!</v>
      </c>
      <c r="G64" s="220" t="e">
        <f>#REF!</f>
        <v>#REF!</v>
      </c>
      <c r="H64" s="147" t="s">
        <v>190</v>
      </c>
      <c r="I64" s="259"/>
      <c r="J64" s="141" t="str">
        <f>'YARIŞMA BİLGİLERİ'!$F$21</f>
        <v>Genç Erkekler</v>
      </c>
      <c r="K64" s="260" t="str">
        <f t="shared" si="1"/>
        <v>KASTAMONU-Federasyon Deneme Yarışmaları</v>
      </c>
      <c r="L64" s="145" t="e">
        <f>#REF!</f>
        <v>#REF!</v>
      </c>
      <c r="M64" s="145" t="s">
        <v>322</v>
      </c>
    </row>
    <row r="65" spans="1:13" s="137" customFormat="1" ht="26.25" customHeight="1">
      <c r="A65" s="139">
        <v>211</v>
      </c>
      <c r="B65" s="217" t="s">
        <v>240</v>
      </c>
      <c r="C65" s="219" t="e">
        <f>#REF!</f>
        <v>#REF!</v>
      </c>
      <c r="D65" s="221" t="e">
        <f>#REF!</f>
        <v>#REF!</v>
      </c>
      <c r="E65" s="221" t="e">
        <f>#REF!</f>
        <v>#REF!</v>
      </c>
      <c r="F65" s="223" t="e">
        <f>#REF!</f>
        <v>#REF!</v>
      </c>
      <c r="G65" s="220" t="e">
        <f>#REF!</f>
        <v>#REF!</v>
      </c>
      <c r="H65" s="147" t="s">
        <v>190</v>
      </c>
      <c r="I65" s="259"/>
      <c r="J65" s="141" t="str">
        <f>'YARIŞMA BİLGİLERİ'!$F$21</f>
        <v>Genç Erkekler</v>
      </c>
      <c r="K65" s="260" t="str">
        <f t="shared" si="1"/>
        <v>KASTAMONU-Federasyon Deneme Yarışmaları</v>
      </c>
      <c r="L65" s="145" t="e">
        <f>#REF!</f>
        <v>#REF!</v>
      </c>
      <c r="M65" s="145" t="s">
        <v>322</v>
      </c>
    </row>
    <row r="66" spans="1:13" s="137" customFormat="1" ht="26.25" customHeight="1">
      <c r="A66" s="139">
        <v>212</v>
      </c>
      <c r="B66" s="217" t="s">
        <v>240</v>
      </c>
      <c r="C66" s="219" t="e">
        <f>#REF!</f>
        <v>#REF!</v>
      </c>
      <c r="D66" s="221" t="e">
        <f>#REF!</f>
        <v>#REF!</v>
      </c>
      <c r="E66" s="221" t="e">
        <f>#REF!</f>
        <v>#REF!</v>
      </c>
      <c r="F66" s="223" t="e">
        <f>#REF!</f>
        <v>#REF!</v>
      </c>
      <c r="G66" s="220" t="e">
        <f>#REF!</f>
        <v>#REF!</v>
      </c>
      <c r="H66" s="147" t="s">
        <v>190</v>
      </c>
      <c r="I66" s="259"/>
      <c r="J66" s="141" t="str">
        <f>'YARIŞMA BİLGİLERİ'!$F$21</f>
        <v>Genç Erkekler</v>
      </c>
      <c r="K66" s="260" t="str">
        <f t="shared" si="1"/>
        <v>KASTAMONU-Federasyon Deneme Yarışmaları</v>
      </c>
      <c r="L66" s="145" t="e">
        <f>#REF!</f>
        <v>#REF!</v>
      </c>
      <c r="M66" s="145" t="s">
        <v>322</v>
      </c>
    </row>
    <row r="67" spans="1:13" s="137" customFormat="1" ht="26.25" customHeight="1">
      <c r="A67" s="139">
        <v>213</v>
      </c>
      <c r="B67" s="217" t="s">
        <v>240</v>
      </c>
      <c r="C67" s="219" t="e">
        <f>#REF!</f>
        <v>#REF!</v>
      </c>
      <c r="D67" s="221" t="e">
        <f>#REF!</f>
        <v>#REF!</v>
      </c>
      <c r="E67" s="221" t="e">
        <f>#REF!</f>
        <v>#REF!</v>
      </c>
      <c r="F67" s="223" t="e">
        <f>#REF!</f>
        <v>#REF!</v>
      </c>
      <c r="G67" s="220" t="e">
        <f>#REF!</f>
        <v>#REF!</v>
      </c>
      <c r="H67" s="147" t="s">
        <v>190</v>
      </c>
      <c r="I67" s="259"/>
      <c r="J67" s="141" t="str">
        <f>'YARIŞMA BİLGİLERİ'!$F$21</f>
        <v>Genç Erkekler</v>
      </c>
      <c r="K67" s="260" t="str">
        <f t="shared" si="1"/>
        <v>KASTAMONU-Federasyon Deneme Yarışmaları</v>
      </c>
      <c r="L67" s="145" t="e">
        <f>#REF!</f>
        <v>#REF!</v>
      </c>
      <c r="M67" s="145" t="s">
        <v>322</v>
      </c>
    </row>
    <row r="68" spans="1:13" s="137" customFormat="1" ht="26.25" customHeight="1">
      <c r="A68" s="139">
        <v>214</v>
      </c>
      <c r="B68" s="217" t="s">
        <v>240</v>
      </c>
      <c r="C68" s="219" t="e">
        <f>#REF!</f>
        <v>#REF!</v>
      </c>
      <c r="D68" s="221" t="e">
        <f>#REF!</f>
        <v>#REF!</v>
      </c>
      <c r="E68" s="221" t="e">
        <f>#REF!</f>
        <v>#REF!</v>
      </c>
      <c r="F68" s="223" t="e">
        <f>#REF!</f>
        <v>#REF!</v>
      </c>
      <c r="G68" s="220" t="e">
        <f>#REF!</f>
        <v>#REF!</v>
      </c>
      <c r="H68" s="147" t="s">
        <v>190</v>
      </c>
      <c r="I68" s="259"/>
      <c r="J68" s="141" t="str">
        <f>'YARIŞMA BİLGİLERİ'!$F$21</f>
        <v>Genç Erkekler</v>
      </c>
      <c r="K68" s="260" t="str">
        <f t="shared" si="1"/>
        <v>KASTAMONU-Federasyon Deneme Yarışmaları</v>
      </c>
      <c r="L68" s="145" t="e">
        <f>#REF!</f>
        <v>#REF!</v>
      </c>
      <c r="M68" s="145" t="s">
        <v>322</v>
      </c>
    </row>
    <row r="69" spans="1:13" s="137" customFormat="1" ht="26.25" customHeight="1">
      <c r="A69" s="139">
        <v>215</v>
      </c>
      <c r="B69" s="217" t="s">
        <v>240</v>
      </c>
      <c r="C69" s="219" t="e">
        <f>#REF!</f>
        <v>#REF!</v>
      </c>
      <c r="D69" s="221" t="e">
        <f>#REF!</f>
        <v>#REF!</v>
      </c>
      <c r="E69" s="221" t="e">
        <f>#REF!</f>
        <v>#REF!</v>
      </c>
      <c r="F69" s="223" t="e">
        <f>#REF!</f>
        <v>#REF!</v>
      </c>
      <c r="G69" s="220" t="e">
        <f>#REF!</f>
        <v>#REF!</v>
      </c>
      <c r="H69" s="147" t="s">
        <v>190</v>
      </c>
      <c r="I69" s="259"/>
      <c r="J69" s="141" t="str">
        <f>'YARIŞMA BİLGİLERİ'!$F$21</f>
        <v>Genç Erkekler</v>
      </c>
      <c r="K69" s="260" t="str">
        <f t="shared" si="1"/>
        <v>KASTAMONU-Federasyon Deneme Yarışmaları</v>
      </c>
      <c r="L69" s="145" t="e">
        <f>#REF!</f>
        <v>#REF!</v>
      </c>
      <c r="M69" s="145" t="s">
        <v>322</v>
      </c>
    </row>
    <row r="70" spans="1:13" s="137" customFormat="1" ht="26.25" customHeight="1">
      <c r="A70" s="139">
        <v>216</v>
      </c>
      <c r="B70" s="217" t="s">
        <v>240</v>
      </c>
      <c r="C70" s="219" t="e">
        <f>#REF!</f>
        <v>#REF!</v>
      </c>
      <c r="D70" s="221" t="e">
        <f>#REF!</f>
        <v>#REF!</v>
      </c>
      <c r="E70" s="221" t="e">
        <f>#REF!</f>
        <v>#REF!</v>
      </c>
      <c r="F70" s="223" t="e">
        <f>#REF!</f>
        <v>#REF!</v>
      </c>
      <c r="G70" s="220" t="e">
        <f>#REF!</f>
        <v>#REF!</v>
      </c>
      <c r="H70" s="147" t="s">
        <v>190</v>
      </c>
      <c r="I70" s="259"/>
      <c r="J70" s="141" t="str">
        <f>'YARIŞMA BİLGİLERİ'!$F$21</f>
        <v>Genç Erkekler</v>
      </c>
      <c r="K70" s="260" t="str">
        <f t="shared" si="1"/>
        <v>KASTAMONU-Federasyon Deneme Yarışmaları</v>
      </c>
      <c r="L70" s="145" t="e">
        <f>#REF!</f>
        <v>#REF!</v>
      </c>
      <c r="M70" s="145" t="s">
        <v>322</v>
      </c>
    </row>
    <row r="71" spans="1:13" s="137" customFormat="1" ht="26.25" customHeight="1">
      <c r="A71" s="139">
        <v>217</v>
      </c>
      <c r="B71" s="217" t="s">
        <v>240</v>
      </c>
      <c r="C71" s="219" t="e">
        <f>#REF!</f>
        <v>#REF!</v>
      </c>
      <c r="D71" s="221" t="e">
        <f>#REF!</f>
        <v>#REF!</v>
      </c>
      <c r="E71" s="221" t="e">
        <f>#REF!</f>
        <v>#REF!</v>
      </c>
      <c r="F71" s="223" t="e">
        <f>#REF!</f>
        <v>#REF!</v>
      </c>
      <c r="G71" s="220" t="e">
        <f>#REF!</f>
        <v>#REF!</v>
      </c>
      <c r="H71" s="147" t="s">
        <v>190</v>
      </c>
      <c r="I71" s="259"/>
      <c r="J71" s="141" t="str">
        <f>'YARIŞMA BİLGİLERİ'!$F$21</f>
        <v>Genç Erkekler</v>
      </c>
      <c r="K71" s="260" t="str">
        <f t="shared" si="1"/>
        <v>KASTAMONU-Federasyon Deneme Yarışmaları</v>
      </c>
      <c r="L71" s="145" t="e">
        <f>#REF!</f>
        <v>#REF!</v>
      </c>
      <c r="M71" s="145" t="s">
        <v>322</v>
      </c>
    </row>
    <row r="72" spans="1:13" s="137" customFormat="1" ht="26.25" customHeight="1">
      <c r="A72" s="139">
        <v>222</v>
      </c>
      <c r="B72" s="217" t="s">
        <v>240</v>
      </c>
      <c r="C72" s="219" t="e">
        <f>#REF!</f>
        <v>#REF!</v>
      </c>
      <c r="D72" s="221" t="e">
        <f>#REF!</f>
        <v>#REF!</v>
      </c>
      <c r="E72" s="221" t="e">
        <f>#REF!</f>
        <v>#REF!</v>
      </c>
      <c r="F72" s="223" t="e">
        <f>#REF!</f>
        <v>#REF!</v>
      </c>
      <c r="G72" s="220" t="e">
        <f>#REF!</f>
        <v>#REF!</v>
      </c>
      <c r="H72" s="147" t="s">
        <v>190</v>
      </c>
      <c r="I72" s="259"/>
      <c r="J72" s="141" t="str">
        <f>'YARIŞMA BİLGİLERİ'!$F$21</f>
        <v>Genç Erkekler</v>
      </c>
      <c r="K72" s="260" t="str">
        <f t="shared" si="1"/>
        <v>KASTAMONU-Federasyon Deneme Yarışmaları</v>
      </c>
      <c r="L72" s="145" t="e">
        <f>#REF!</f>
        <v>#REF!</v>
      </c>
      <c r="M72" s="145" t="s">
        <v>322</v>
      </c>
    </row>
    <row r="73" spans="1:13" s="137" customFormat="1" ht="26.25" customHeight="1">
      <c r="A73" s="139">
        <v>231</v>
      </c>
      <c r="B73" s="217" t="s">
        <v>375</v>
      </c>
      <c r="C73" s="219" t="e">
        <f>#REF!</f>
        <v>#REF!</v>
      </c>
      <c r="D73" s="221" t="e">
        <f>#REF!</f>
        <v>#REF!</v>
      </c>
      <c r="E73" s="221" t="e">
        <f>#REF!</f>
        <v>#REF!</v>
      </c>
      <c r="F73" s="223" t="e">
        <f>#REF!</f>
        <v>#REF!</v>
      </c>
      <c r="G73" s="220" t="e">
        <f>#REF!</f>
        <v>#REF!</v>
      </c>
      <c r="H73" s="147" t="s">
        <v>330</v>
      </c>
      <c r="I73" s="259"/>
      <c r="J73" s="141" t="str">
        <f>'YARIŞMA BİLGİLERİ'!$F$21</f>
        <v>Genç Erkekler</v>
      </c>
      <c r="K73" s="260" t="str">
        <f t="shared" si="1"/>
        <v>KASTAMONU-Federasyon Deneme Yarışmaları</v>
      </c>
      <c r="L73" s="145" t="e">
        <f>#REF!</f>
        <v>#REF!</v>
      </c>
      <c r="M73" s="145" t="s">
        <v>322</v>
      </c>
    </row>
    <row r="74" spans="1:13" s="137" customFormat="1" ht="26.25" customHeight="1">
      <c r="A74" s="139">
        <v>236</v>
      </c>
      <c r="B74" s="217" t="s">
        <v>375</v>
      </c>
      <c r="C74" s="219" t="e">
        <f>#REF!</f>
        <v>#REF!</v>
      </c>
      <c r="D74" s="221" t="e">
        <f>#REF!</f>
        <v>#REF!</v>
      </c>
      <c r="E74" s="221" t="e">
        <f>#REF!</f>
        <v>#REF!</v>
      </c>
      <c r="F74" s="223" t="e">
        <f>#REF!</f>
        <v>#REF!</v>
      </c>
      <c r="G74" s="220" t="e">
        <f>#REF!</f>
        <v>#REF!</v>
      </c>
      <c r="H74" s="147" t="s">
        <v>330</v>
      </c>
      <c r="I74" s="259"/>
      <c r="J74" s="141" t="str">
        <f>'YARIŞMA BİLGİLERİ'!$F$21</f>
        <v>Genç Erkekler</v>
      </c>
      <c r="K74" s="260" t="str">
        <f t="shared" si="1"/>
        <v>KASTAMONU-Federasyon Deneme Yarışmaları</v>
      </c>
      <c r="L74" s="145" t="e">
        <f>#REF!</f>
        <v>#REF!</v>
      </c>
      <c r="M74" s="145" t="s">
        <v>322</v>
      </c>
    </row>
    <row r="75" spans="1:13" s="137" customFormat="1" ht="26.25" customHeight="1">
      <c r="A75" s="139">
        <v>237</v>
      </c>
      <c r="B75" s="217" t="s">
        <v>375</v>
      </c>
      <c r="C75" s="219" t="e">
        <f>#REF!</f>
        <v>#REF!</v>
      </c>
      <c r="D75" s="221" t="e">
        <f>#REF!</f>
        <v>#REF!</v>
      </c>
      <c r="E75" s="221" t="e">
        <f>#REF!</f>
        <v>#REF!</v>
      </c>
      <c r="F75" s="223" t="e">
        <f>#REF!</f>
        <v>#REF!</v>
      </c>
      <c r="G75" s="220" t="e">
        <f>#REF!</f>
        <v>#REF!</v>
      </c>
      <c r="H75" s="147" t="s">
        <v>330</v>
      </c>
      <c r="I75" s="259"/>
      <c r="J75" s="141" t="str">
        <f>'YARIŞMA BİLGİLERİ'!$F$21</f>
        <v>Genç Erkekler</v>
      </c>
      <c r="K75" s="260" t="str">
        <f t="shared" si="1"/>
        <v>KASTAMONU-Federasyon Deneme Yarışmaları</v>
      </c>
      <c r="L75" s="145" t="e">
        <f>#REF!</f>
        <v>#REF!</v>
      </c>
      <c r="M75" s="145" t="s">
        <v>322</v>
      </c>
    </row>
    <row r="76" spans="1:13" s="137" customFormat="1" ht="26.25" customHeight="1">
      <c r="A76" s="139">
        <v>238</v>
      </c>
      <c r="B76" s="217" t="s">
        <v>375</v>
      </c>
      <c r="C76" s="219" t="e">
        <f>#REF!</f>
        <v>#REF!</v>
      </c>
      <c r="D76" s="221" t="e">
        <f>#REF!</f>
        <v>#REF!</v>
      </c>
      <c r="E76" s="221" t="e">
        <f>#REF!</f>
        <v>#REF!</v>
      </c>
      <c r="F76" s="223" t="e">
        <f>#REF!</f>
        <v>#REF!</v>
      </c>
      <c r="G76" s="220" t="e">
        <f>#REF!</f>
        <v>#REF!</v>
      </c>
      <c r="H76" s="147" t="s">
        <v>330</v>
      </c>
      <c r="I76" s="259"/>
      <c r="J76" s="141" t="str">
        <f>'YARIŞMA BİLGİLERİ'!$F$21</f>
        <v>Genç Erkekler</v>
      </c>
      <c r="K76" s="260" t="str">
        <f t="shared" si="1"/>
        <v>KASTAMONU-Federasyon Deneme Yarışmaları</v>
      </c>
      <c r="L76" s="145" t="e">
        <f>#REF!</f>
        <v>#REF!</v>
      </c>
      <c r="M76" s="145" t="s">
        <v>322</v>
      </c>
    </row>
    <row r="77" spans="1:13" s="137" customFormat="1" ht="26.25" customHeight="1">
      <c r="A77" s="139">
        <v>239</v>
      </c>
      <c r="B77" s="217" t="s">
        <v>375</v>
      </c>
      <c r="C77" s="219" t="e">
        <f>#REF!</f>
        <v>#REF!</v>
      </c>
      <c r="D77" s="221" t="e">
        <f>#REF!</f>
        <v>#REF!</v>
      </c>
      <c r="E77" s="221" t="e">
        <f>#REF!</f>
        <v>#REF!</v>
      </c>
      <c r="F77" s="223" t="e">
        <f>#REF!</f>
        <v>#REF!</v>
      </c>
      <c r="G77" s="220" t="e">
        <f>#REF!</f>
        <v>#REF!</v>
      </c>
      <c r="H77" s="147" t="s">
        <v>330</v>
      </c>
      <c r="I77" s="259"/>
      <c r="J77" s="141" t="str">
        <f>'YARIŞMA BİLGİLERİ'!$F$21</f>
        <v>Genç Erkekler</v>
      </c>
      <c r="K77" s="260" t="str">
        <f t="shared" si="1"/>
        <v>KASTAMONU-Federasyon Deneme Yarışmaları</v>
      </c>
      <c r="L77" s="145" t="e">
        <f>#REF!</f>
        <v>#REF!</v>
      </c>
      <c r="M77" s="145" t="s">
        <v>322</v>
      </c>
    </row>
    <row r="78" spans="1:13" s="137" customFormat="1" ht="26.25" customHeight="1">
      <c r="A78" s="139">
        <v>240</v>
      </c>
      <c r="B78" s="217" t="s">
        <v>375</v>
      </c>
      <c r="C78" s="219" t="e">
        <f>#REF!</f>
        <v>#REF!</v>
      </c>
      <c r="D78" s="221" t="e">
        <f>#REF!</f>
        <v>#REF!</v>
      </c>
      <c r="E78" s="221" t="e">
        <f>#REF!</f>
        <v>#REF!</v>
      </c>
      <c r="F78" s="223" t="e">
        <f>#REF!</f>
        <v>#REF!</v>
      </c>
      <c r="G78" s="220" t="e">
        <f>#REF!</f>
        <v>#REF!</v>
      </c>
      <c r="H78" s="147" t="s">
        <v>330</v>
      </c>
      <c r="I78" s="259"/>
      <c r="J78" s="141" t="str">
        <f>'YARIŞMA BİLGİLERİ'!$F$21</f>
        <v>Genç Erkekler</v>
      </c>
      <c r="K78" s="260" t="str">
        <f t="shared" si="1"/>
        <v>KASTAMONU-Federasyon Deneme Yarışmaları</v>
      </c>
      <c r="L78" s="145" t="e">
        <f>#REF!</f>
        <v>#REF!</v>
      </c>
      <c r="M78" s="145" t="s">
        <v>322</v>
      </c>
    </row>
    <row r="79" spans="1:13" s="137" customFormat="1" ht="26.25" customHeight="1">
      <c r="A79" s="139">
        <v>241</v>
      </c>
      <c r="B79" s="217" t="s">
        <v>375</v>
      </c>
      <c r="C79" s="219" t="e">
        <f>#REF!</f>
        <v>#REF!</v>
      </c>
      <c r="D79" s="221" t="e">
        <f>#REF!</f>
        <v>#REF!</v>
      </c>
      <c r="E79" s="221" t="e">
        <f>#REF!</f>
        <v>#REF!</v>
      </c>
      <c r="F79" s="223" t="e">
        <f>#REF!</f>
        <v>#REF!</v>
      </c>
      <c r="G79" s="220" t="e">
        <f>#REF!</f>
        <v>#REF!</v>
      </c>
      <c r="H79" s="147" t="s">
        <v>330</v>
      </c>
      <c r="I79" s="259"/>
      <c r="J79" s="141" t="str">
        <f>'YARIŞMA BİLGİLERİ'!$F$21</f>
        <v>Genç Erkekler</v>
      </c>
      <c r="K79" s="260" t="str">
        <f t="shared" si="1"/>
        <v>KASTAMONU-Federasyon Deneme Yarışmaları</v>
      </c>
      <c r="L79" s="145" t="e">
        <f>#REF!</f>
        <v>#REF!</v>
      </c>
      <c r="M79" s="145" t="s">
        <v>322</v>
      </c>
    </row>
    <row r="80" spans="1:13" s="137" customFormat="1" ht="26.25" customHeight="1">
      <c r="A80" s="139">
        <v>242</v>
      </c>
      <c r="B80" s="217" t="s">
        <v>375</v>
      </c>
      <c r="C80" s="219" t="e">
        <f>#REF!</f>
        <v>#REF!</v>
      </c>
      <c r="D80" s="221" t="e">
        <f>#REF!</f>
        <v>#REF!</v>
      </c>
      <c r="E80" s="221" t="e">
        <f>#REF!</f>
        <v>#REF!</v>
      </c>
      <c r="F80" s="223" t="e">
        <f>#REF!</f>
        <v>#REF!</v>
      </c>
      <c r="G80" s="220" t="e">
        <f>#REF!</f>
        <v>#REF!</v>
      </c>
      <c r="H80" s="147" t="s">
        <v>330</v>
      </c>
      <c r="I80" s="259"/>
      <c r="J80" s="141" t="str">
        <f>'YARIŞMA BİLGİLERİ'!$F$21</f>
        <v>Genç Erkekler</v>
      </c>
      <c r="K80" s="260" t="str">
        <f t="shared" si="1"/>
        <v>KASTAMONU-Federasyon Deneme Yarışmaları</v>
      </c>
      <c r="L80" s="145" t="e">
        <f>#REF!</f>
        <v>#REF!</v>
      </c>
      <c r="M80" s="145" t="s">
        <v>322</v>
      </c>
    </row>
    <row r="81" spans="1:13" s="137" customFormat="1" ht="26.25" customHeight="1">
      <c r="A81" s="139">
        <v>243</v>
      </c>
      <c r="B81" s="217" t="s">
        <v>375</v>
      </c>
      <c r="C81" s="219" t="e">
        <f>#REF!</f>
        <v>#REF!</v>
      </c>
      <c r="D81" s="221" t="e">
        <f>#REF!</f>
        <v>#REF!</v>
      </c>
      <c r="E81" s="221" t="e">
        <f>#REF!</f>
        <v>#REF!</v>
      </c>
      <c r="F81" s="223" t="e">
        <f>#REF!</f>
        <v>#REF!</v>
      </c>
      <c r="G81" s="220" t="e">
        <f>#REF!</f>
        <v>#REF!</v>
      </c>
      <c r="H81" s="147" t="s">
        <v>330</v>
      </c>
      <c r="I81" s="259"/>
      <c r="J81" s="141" t="str">
        <f>'YARIŞMA BİLGİLERİ'!$F$21</f>
        <v>Genç Erkekler</v>
      </c>
      <c r="K81" s="260" t="str">
        <f t="shared" si="1"/>
        <v>KASTAMONU-Federasyon Deneme Yarışmaları</v>
      </c>
      <c r="L81" s="145" t="e">
        <f>#REF!</f>
        <v>#REF!</v>
      </c>
      <c r="M81" s="145" t="s">
        <v>322</v>
      </c>
    </row>
    <row r="82" spans="1:13" s="137" customFormat="1" ht="26.25" customHeight="1">
      <c r="A82" s="139">
        <v>244</v>
      </c>
      <c r="B82" s="217" t="s">
        <v>375</v>
      </c>
      <c r="C82" s="219" t="e">
        <f>#REF!</f>
        <v>#REF!</v>
      </c>
      <c r="D82" s="221" t="e">
        <f>#REF!</f>
        <v>#REF!</v>
      </c>
      <c r="E82" s="221" t="e">
        <f>#REF!</f>
        <v>#REF!</v>
      </c>
      <c r="F82" s="223" t="e">
        <f>#REF!</f>
        <v>#REF!</v>
      </c>
      <c r="G82" s="220" t="e">
        <f>#REF!</f>
        <v>#REF!</v>
      </c>
      <c r="H82" s="147" t="s">
        <v>330</v>
      </c>
      <c r="I82" s="259"/>
      <c r="J82" s="141" t="str">
        <f>'YARIŞMA BİLGİLERİ'!$F$21</f>
        <v>Genç Erkekler</v>
      </c>
      <c r="K82" s="260" t="str">
        <f t="shared" si="1"/>
        <v>KASTAMONU-Federasyon Deneme Yarışmaları</v>
      </c>
      <c r="L82" s="145" t="e">
        <f>#REF!</f>
        <v>#REF!</v>
      </c>
      <c r="M82" s="145" t="s">
        <v>322</v>
      </c>
    </row>
    <row r="83" spans="1:13" s="137" customFormat="1" ht="26.25" customHeight="1">
      <c r="A83" s="139">
        <v>245</v>
      </c>
      <c r="B83" s="217" t="s">
        <v>375</v>
      </c>
      <c r="C83" s="219" t="e">
        <f>#REF!</f>
        <v>#REF!</v>
      </c>
      <c r="D83" s="221" t="e">
        <f>#REF!</f>
        <v>#REF!</v>
      </c>
      <c r="E83" s="221" t="e">
        <f>#REF!</f>
        <v>#REF!</v>
      </c>
      <c r="F83" s="223" t="e">
        <f>#REF!</f>
        <v>#REF!</v>
      </c>
      <c r="G83" s="220" t="e">
        <f>#REF!</f>
        <v>#REF!</v>
      </c>
      <c r="H83" s="147" t="s">
        <v>330</v>
      </c>
      <c r="I83" s="259"/>
      <c r="J83" s="141" t="str">
        <f>'YARIŞMA BİLGİLERİ'!$F$21</f>
        <v>Genç Erkekler</v>
      </c>
      <c r="K83" s="260" t="str">
        <f t="shared" si="1"/>
        <v>KASTAMONU-Federasyon Deneme Yarışmaları</v>
      </c>
      <c r="L83" s="145" t="e">
        <f>#REF!</f>
        <v>#REF!</v>
      </c>
      <c r="M83" s="145" t="s">
        <v>322</v>
      </c>
    </row>
    <row r="84" spans="1:13" s="137" customFormat="1" ht="26.25" customHeight="1">
      <c r="A84" s="139">
        <v>346</v>
      </c>
      <c r="B84" s="217" t="s">
        <v>375</v>
      </c>
      <c r="C84" s="219" t="e">
        <f>#REF!</f>
        <v>#REF!</v>
      </c>
      <c r="D84" s="221" t="e">
        <f>#REF!</f>
        <v>#REF!</v>
      </c>
      <c r="E84" s="221" t="e">
        <f>#REF!</f>
        <v>#REF!</v>
      </c>
      <c r="F84" s="223" t="e">
        <f>#REF!</f>
        <v>#REF!</v>
      </c>
      <c r="G84" s="220" t="e">
        <f>#REF!</f>
        <v>#REF!</v>
      </c>
      <c r="H84" s="147" t="s">
        <v>330</v>
      </c>
      <c r="I84" s="259"/>
      <c r="J84" s="141" t="str">
        <f>'YARIŞMA BİLGİLERİ'!$F$21</f>
        <v>Genç Erkekler</v>
      </c>
      <c r="K84" s="260" t="str">
        <f t="shared" si="1"/>
        <v>KASTAMONU-Federasyon Deneme Yarışmaları</v>
      </c>
      <c r="L84" s="145" t="e">
        <f>#REF!</f>
        <v>#REF!</v>
      </c>
      <c r="M84" s="145" t="s">
        <v>322</v>
      </c>
    </row>
    <row r="85" spans="1:13" s="137" customFormat="1" ht="26.25" customHeight="1">
      <c r="A85" s="139">
        <v>347</v>
      </c>
      <c r="B85" s="217" t="s">
        <v>375</v>
      </c>
      <c r="C85" s="219" t="e">
        <f>#REF!</f>
        <v>#REF!</v>
      </c>
      <c r="D85" s="221" t="e">
        <f>#REF!</f>
        <v>#REF!</v>
      </c>
      <c r="E85" s="221" t="e">
        <f>#REF!</f>
        <v>#REF!</v>
      </c>
      <c r="F85" s="223" t="e">
        <f>#REF!</f>
        <v>#REF!</v>
      </c>
      <c r="G85" s="220" t="e">
        <f>#REF!</f>
        <v>#REF!</v>
      </c>
      <c r="H85" s="147" t="s">
        <v>330</v>
      </c>
      <c r="I85" s="259"/>
      <c r="J85" s="141" t="str">
        <f>'YARIŞMA BİLGİLERİ'!$F$21</f>
        <v>Genç Erkekler</v>
      </c>
      <c r="K85" s="260" t="str">
        <f t="shared" si="1"/>
        <v>KASTAMONU-Federasyon Deneme Yarışmaları</v>
      </c>
      <c r="L85" s="145" t="e">
        <f>#REF!</f>
        <v>#REF!</v>
      </c>
      <c r="M85" s="145" t="s">
        <v>322</v>
      </c>
    </row>
    <row r="86" spans="1:13" s="137" customFormat="1" ht="26.25" customHeight="1">
      <c r="A86" s="139">
        <v>348</v>
      </c>
      <c r="B86" s="217" t="s">
        <v>375</v>
      </c>
      <c r="C86" s="219" t="e">
        <f>#REF!</f>
        <v>#REF!</v>
      </c>
      <c r="D86" s="221" t="e">
        <f>#REF!</f>
        <v>#REF!</v>
      </c>
      <c r="E86" s="221" t="e">
        <f>#REF!</f>
        <v>#REF!</v>
      </c>
      <c r="F86" s="223" t="e">
        <f>#REF!</f>
        <v>#REF!</v>
      </c>
      <c r="G86" s="220" t="e">
        <f>#REF!</f>
        <v>#REF!</v>
      </c>
      <c r="H86" s="147" t="s">
        <v>330</v>
      </c>
      <c r="I86" s="259"/>
      <c r="J86" s="141" t="str">
        <f>'YARIŞMA BİLGİLERİ'!$F$21</f>
        <v>Genç Erkekler</v>
      </c>
      <c r="K86" s="260" t="str">
        <f t="shared" si="1"/>
        <v>KASTAMONU-Federasyon Deneme Yarışmaları</v>
      </c>
      <c r="L86" s="145" t="e">
        <f>#REF!</f>
        <v>#REF!</v>
      </c>
      <c r="M86" s="145" t="s">
        <v>322</v>
      </c>
    </row>
    <row r="87" spans="1:13" s="137" customFormat="1" ht="26.25" customHeight="1">
      <c r="A87" s="139">
        <v>349</v>
      </c>
      <c r="B87" s="217" t="s">
        <v>375</v>
      </c>
      <c r="C87" s="219" t="e">
        <f>#REF!</f>
        <v>#REF!</v>
      </c>
      <c r="D87" s="221" t="e">
        <f>#REF!</f>
        <v>#REF!</v>
      </c>
      <c r="E87" s="221" t="e">
        <f>#REF!</f>
        <v>#REF!</v>
      </c>
      <c r="F87" s="223" t="e">
        <f>#REF!</f>
        <v>#REF!</v>
      </c>
      <c r="G87" s="220" t="e">
        <f>#REF!</f>
        <v>#REF!</v>
      </c>
      <c r="H87" s="147" t="s">
        <v>330</v>
      </c>
      <c r="I87" s="259"/>
      <c r="J87" s="141" t="str">
        <f>'YARIŞMA BİLGİLERİ'!$F$21</f>
        <v>Genç Erkekler</v>
      </c>
      <c r="K87" s="260" t="str">
        <f t="shared" si="1"/>
        <v>KASTAMONU-Federasyon Deneme Yarışmaları</v>
      </c>
      <c r="L87" s="145" t="e">
        <f>#REF!</f>
        <v>#REF!</v>
      </c>
      <c r="M87" s="145" t="s">
        <v>322</v>
      </c>
    </row>
    <row r="88" spans="1:13" s="137" customFormat="1" ht="26.25" customHeight="1">
      <c r="A88" s="139">
        <v>350</v>
      </c>
      <c r="B88" s="217" t="s">
        <v>375</v>
      </c>
      <c r="C88" s="219" t="e">
        <f>#REF!</f>
        <v>#REF!</v>
      </c>
      <c r="D88" s="221" t="e">
        <f>#REF!</f>
        <v>#REF!</v>
      </c>
      <c r="E88" s="221" t="e">
        <f>#REF!</f>
        <v>#REF!</v>
      </c>
      <c r="F88" s="223" t="e">
        <f>#REF!</f>
        <v>#REF!</v>
      </c>
      <c r="G88" s="220" t="e">
        <f>#REF!</f>
        <v>#REF!</v>
      </c>
      <c r="H88" s="147" t="s">
        <v>330</v>
      </c>
      <c r="I88" s="259"/>
      <c r="J88" s="141" t="str">
        <f>'YARIŞMA BİLGİLERİ'!$F$21</f>
        <v>Genç Erkekler</v>
      </c>
      <c r="K88" s="260" t="str">
        <f t="shared" si="1"/>
        <v>KASTAMONU-Federasyon Deneme Yarışmaları</v>
      </c>
      <c r="L88" s="145" t="e">
        <f>#REF!</f>
        <v>#REF!</v>
      </c>
      <c r="M88" s="145" t="s">
        <v>322</v>
      </c>
    </row>
    <row r="89" spans="1:13" s="137" customFormat="1" ht="26.25" customHeight="1">
      <c r="A89" s="139">
        <v>351</v>
      </c>
      <c r="B89" s="217" t="s">
        <v>375</v>
      </c>
      <c r="C89" s="219" t="e">
        <f>#REF!</f>
        <v>#REF!</v>
      </c>
      <c r="D89" s="221" t="e">
        <f>#REF!</f>
        <v>#REF!</v>
      </c>
      <c r="E89" s="221" t="e">
        <f>#REF!</f>
        <v>#REF!</v>
      </c>
      <c r="F89" s="223" t="e">
        <f>#REF!</f>
        <v>#REF!</v>
      </c>
      <c r="G89" s="220" t="e">
        <f>#REF!</f>
        <v>#REF!</v>
      </c>
      <c r="H89" s="147" t="s">
        <v>330</v>
      </c>
      <c r="I89" s="259"/>
      <c r="J89" s="141" t="str">
        <f>'YARIŞMA BİLGİLERİ'!$F$21</f>
        <v>Genç Erkekler</v>
      </c>
      <c r="K89" s="260" t="str">
        <f t="shared" si="1"/>
        <v>KASTAMONU-Federasyon Deneme Yarışmaları</v>
      </c>
      <c r="L89" s="145" t="e">
        <f>#REF!</f>
        <v>#REF!</v>
      </c>
      <c r="M89" s="145" t="s">
        <v>322</v>
      </c>
    </row>
    <row r="90" spans="1:13" s="137" customFormat="1" ht="26.25" customHeight="1">
      <c r="A90" s="139">
        <v>352</v>
      </c>
      <c r="B90" s="217" t="s">
        <v>375</v>
      </c>
      <c r="C90" s="219" t="e">
        <f>#REF!</f>
        <v>#REF!</v>
      </c>
      <c r="D90" s="221" t="e">
        <f>#REF!</f>
        <v>#REF!</v>
      </c>
      <c r="E90" s="221" t="e">
        <f>#REF!</f>
        <v>#REF!</v>
      </c>
      <c r="F90" s="223" t="e">
        <f>#REF!</f>
        <v>#REF!</v>
      </c>
      <c r="G90" s="220" t="e">
        <f>#REF!</f>
        <v>#REF!</v>
      </c>
      <c r="H90" s="147" t="s">
        <v>330</v>
      </c>
      <c r="I90" s="259"/>
      <c r="J90" s="141" t="str">
        <f>'YARIŞMA BİLGİLERİ'!$F$21</f>
        <v>Genç Erkekler</v>
      </c>
      <c r="K90" s="260" t="str">
        <f t="shared" si="1"/>
        <v>KASTAMONU-Federasyon Deneme Yarışmaları</v>
      </c>
      <c r="L90" s="145" t="e">
        <f>#REF!</f>
        <v>#REF!</v>
      </c>
      <c r="M90" s="145" t="s">
        <v>322</v>
      </c>
    </row>
    <row r="91" spans="1:13" s="137" customFormat="1" ht="26.25" customHeight="1">
      <c r="A91" s="139">
        <v>353</v>
      </c>
      <c r="B91" s="217" t="s">
        <v>375</v>
      </c>
      <c r="C91" s="219" t="e">
        <f>#REF!</f>
        <v>#REF!</v>
      </c>
      <c r="D91" s="221" t="e">
        <f>#REF!</f>
        <v>#REF!</v>
      </c>
      <c r="E91" s="221" t="e">
        <f>#REF!</f>
        <v>#REF!</v>
      </c>
      <c r="F91" s="223" t="e">
        <f>#REF!</f>
        <v>#REF!</v>
      </c>
      <c r="G91" s="220" t="e">
        <f>#REF!</f>
        <v>#REF!</v>
      </c>
      <c r="H91" s="147" t="s">
        <v>330</v>
      </c>
      <c r="I91" s="259"/>
      <c r="J91" s="141" t="str">
        <f>'YARIŞMA BİLGİLERİ'!$F$21</f>
        <v>Genç Erkekler</v>
      </c>
      <c r="K91" s="260" t="str">
        <f t="shared" si="1"/>
        <v>KASTAMONU-Federasyon Deneme Yarışmaları</v>
      </c>
      <c r="L91" s="145" t="e">
        <f>#REF!</f>
        <v>#REF!</v>
      </c>
      <c r="M91" s="145" t="s">
        <v>322</v>
      </c>
    </row>
    <row r="92" spans="1:13" s="137" customFormat="1" ht="26.25" customHeight="1">
      <c r="A92" s="139">
        <v>354</v>
      </c>
      <c r="B92" s="217" t="s">
        <v>375</v>
      </c>
      <c r="C92" s="219" t="e">
        <f>#REF!</f>
        <v>#REF!</v>
      </c>
      <c r="D92" s="221" t="e">
        <f>#REF!</f>
        <v>#REF!</v>
      </c>
      <c r="E92" s="221" t="e">
        <f>#REF!</f>
        <v>#REF!</v>
      </c>
      <c r="F92" s="223" t="e">
        <f>#REF!</f>
        <v>#REF!</v>
      </c>
      <c r="G92" s="220" t="e">
        <f>#REF!</f>
        <v>#REF!</v>
      </c>
      <c r="H92" s="147" t="s">
        <v>330</v>
      </c>
      <c r="I92" s="259"/>
      <c r="J92" s="141" t="str">
        <f>'YARIŞMA BİLGİLERİ'!$F$21</f>
        <v>Genç Erkekler</v>
      </c>
      <c r="K92" s="260" t="str">
        <f t="shared" si="1"/>
        <v>KASTAMONU-Federasyon Deneme Yarışmaları</v>
      </c>
      <c r="L92" s="145" t="e">
        <f>#REF!</f>
        <v>#REF!</v>
      </c>
      <c r="M92" s="145" t="s">
        <v>322</v>
      </c>
    </row>
    <row r="93" spans="1:13" s="137" customFormat="1" ht="26.25" customHeight="1">
      <c r="A93" s="139">
        <v>355</v>
      </c>
      <c r="B93" s="217" t="s">
        <v>375</v>
      </c>
      <c r="C93" s="219" t="e">
        <f>#REF!</f>
        <v>#REF!</v>
      </c>
      <c r="D93" s="221" t="e">
        <f>#REF!</f>
        <v>#REF!</v>
      </c>
      <c r="E93" s="221" t="e">
        <f>#REF!</f>
        <v>#REF!</v>
      </c>
      <c r="F93" s="223" t="e">
        <f>#REF!</f>
        <v>#REF!</v>
      </c>
      <c r="G93" s="220" t="e">
        <f>#REF!</f>
        <v>#REF!</v>
      </c>
      <c r="H93" s="147" t="s">
        <v>330</v>
      </c>
      <c r="I93" s="259"/>
      <c r="J93" s="141" t="str">
        <f>'YARIŞMA BİLGİLERİ'!$F$21</f>
        <v>Genç Erkekler</v>
      </c>
      <c r="K93" s="260" t="str">
        <f t="shared" si="1"/>
        <v>KASTAMONU-Federasyon Deneme Yarışmaları</v>
      </c>
      <c r="L93" s="145" t="e">
        <f>#REF!</f>
        <v>#REF!</v>
      </c>
      <c r="M93" s="145" t="s">
        <v>322</v>
      </c>
    </row>
    <row r="94" spans="1:13" s="137" customFormat="1" ht="26.25" customHeight="1">
      <c r="A94" s="139">
        <v>356</v>
      </c>
      <c r="B94" s="217" t="s">
        <v>375</v>
      </c>
      <c r="C94" s="219" t="e">
        <f>#REF!</f>
        <v>#REF!</v>
      </c>
      <c r="D94" s="221" t="e">
        <f>#REF!</f>
        <v>#REF!</v>
      </c>
      <c r="E94" s="221" t="e">
        <f>#REF!</f>
        <v>#REF!</v>
      </c>
      <c r="F94" s="223" t="e">
        <f>#REF!</f>
        <v>#REF!</v>
      </c>
      <c r="G94" s="220" t="e">
        <f>#REF!</f>
        <v>#REF!</v>
      </c>
      <c r="H94" s="147" t="s">
        <v>330</v>
      </c>
      <c r="I94" s="259"/>
      <c r="J94" s="141" t="str">
        <f>'YARIŞMA BİLGİLERİ'!$F$21</f>
        <v>Genç Erkekler</v>
      </c>
      <c r="K94" s="260" t="str">
        <f t="shared" si="1"/>
        <v>KASTAMONU-Federasyon Deneme Yarışmaları</v>
      </c>
      <c r="L94" s="145" t="e">
        <f>#REF!</f>
        <v>#REF!</v>
      </c>
      <c r="M94" s="145" t="s">
        <v>322</v>
      </c>
    </row>
    <row r="95" spans="1:13" s="137" customFormat="1" ht="26.25" customHeight="1">
      <c r="A95" s="139">
        <v>357</v>
      </c>
      <c r="B95" s="217" t="s">
        <v>375</v>
      </c>
      <c r="C95" s="219" t="e">
        <f>#REF!</f>
        <v>#REF!</v>
      </c>
      <c r="D95" s="221" t="e">
        <f>#REF!</f>
        <v>#REF!</v>
      </c>
      <c r="E95" s="221" t="e">
        <f>#REF!</f>
        <v>#REF!</v>
      </c>
      <c r="F95" s="223" t="e">
        <f>#REF!</f>
        <v>#REF!</v>
      </c>
      <c r="G95" s="220" t="e">
        <f>#REF!</f>
        <v>#REF!</v>
      </c>
      <c r="H95" s="147" t="s">
        <v>330</v>
      </c>
      <c r="I95" s="259"/>
      <c r="J95" s="141" t="str">
        <f>'YARIŞMA BİLGİLERİ'!$F$21</f>
        <v>Genç Erkekler</v>
      </c>
      <c r="K95" s="260" t="str">
        <f t="shared" si="1"/>
        <v>KASTAMONU-Federasyon Deneme Yarışmaları</v>
      </c>
      <c r="L95" s="145" t="e">
        <f>#REF!</f>
        <v>#REF!</v>
      </c>
      <c r="M95" s="145" t="s">
        <v>322</v>
      </c>
    </row>
    <row r="96" spans="1:13" s="137" customFormat="1" ht="26.25" customHeight="1">
      <c r="A96" s="139">
        <v>358</v>
      </c>
      <c r="B96" s="217" t="s">
        <v>375</v>
      </c>
      <c r="C96" s="219" t="e">
        <f>#REF!</f>
        <v>#REF!</v>
      </c>
      <c r="D96" s="221" t="e">
        <f>#REF!</f>
        <v>#REF!</v>
      </c>
      <c r="E96" s="221" t="e">
        <f>#REF!</f>
        <v>#REF!</v>
      </c>
      <c r="F96" s="223" t="e">
        <f>#REF!</f>
        <v>#REF!</v>
      </c>
      <c r="G96" s="220" t="e">
        <f>#REF!</f>
        <v>#REF!</v>
      </c>
      <c r="H96" s="147" t="s">
        <v>330</v>
      </c>
      <c r="I96" s="259"/>
      <c r="J96" s="141" t="str">
        <f>'YARIŞMA BİLGİLERİ'!$F$21</f>
        <v>Genç Erkekler</v>
      </c>
      <c r="K96" s="260" t="str">
        <f t="shared" si="1"/>
        <v>KASTAMONU-Federasyon Deneme Yarışmaları</v>
      </c>
      <c r="L96" s="145" t="e">
        <f>#REF!</f>
        <v>#REF!</v>
      </c>
      <c r="M96" s="145" t="s">
        <v>322</v>
      </c>
    </row>
    <row r="97" spans="1:13" s="137" customFormat="1" ht="26.25" customHeight="1">
      <c r="A97" s="139">
        <v>359</v>
      </c>
      <c r="B97" s="217" t="s">
        <v>375</v>
      </c>
      <c r="C97" s="219" t="e">
        <f>#REF!</f>
        <v>#REF!</v>
      </c>
      <c r="D97" s="221" t="e">
        <f>#REF!</f>
        <v>#REF!</v>
      </c>
      <c r="E97" s="221" t="e">
        <f>#REF!</f>
        <v>#REF!</v>
      </c>
      <c r="F97" s="223" t="e">
        <f>#REF!</f>
        <v>#REF!</v>
      </c>
      <c r="G97" s="220" t="e">
        <f>#REF!</f>
        <v>#REF!</v>
      </c>
      <c r="H97" s="147" t="s">
        <v>330</v>
      </c>
      <c r="I97" s="259"/>
      <c r="J97" s="141" t="str">
        <f>'YARIŞMA BİLGİLERİ'!$F$21</f>
        <v>Genç Erkekler</v>
      </c>
      <c r="K97" s="260" t="str">
        <f t="shared" si="1"/>
        <v>KASTAMONU-Federasyon Deneme Yarışmaları</v>
      </c>
      <c r="L97" s="145" t="e">
        <f>#REF!</f>
        <v>#REF!</v>
      </c>
      <c r="M97" s="145" t="s">
        <v>322</v>
      </c>
    </row>
    <row r="98" spans="1:13" s="137" customFormat="1" ht="26.25" customHeight="1">
      <c r="A98" s="139">
        <v>360</v>
      </c>
      <c r="B98" s="217" t="s">
        <v>375</v>
      </c>
      <c r="C98" s="219" t="e">
        <f>#REF!</f>
        <v>#REF!</v>
      </c>
      <c r="D98" s="221" t="e">
        <f>#REF!</f>
        <v>#REF!</v>
      </c>
      <c r="E98" s="221" t="e">
        <f>#REF!</f>
        <v>#REF!</v>
      </c>
      <c r="F98" s="223" t="e">
        <f>#REF!</f>
        <v>#REF!</v>
      </c>
      <c r="G98" s="220" t="e">
        <f>#REF!</f>
        <v>#REF!</v>
      </c>
      <c r="H98" s="147" t="s">
        <v>330</v>
      </c>
      <c r="I98" s="259"/>
      <c r="J98" s="141" t="str">
        <f>'YARIŞMA BİLGİLERİ'!$F$21</f>
        <v>Genç Erkekler</v>
      </c>
      <c r="K98" s="260" t="str">
        <f t="shared" si="1"/>
        <v>KASTAMONU-Federasyon Deneme Yarışmaları</v>
      </c>
      <c r="L98" s="145" t="e">
        <f>#REF!</f>
        <v>#REF!</v>
      </c>
      <c r="M98" s="145" t="s">
        <v>322</v>
      </c>
    </row>
    <row r="99" spans="1:13" s="261" customFormat="1" ht="26.25" customHeight="1">
      <c r="A99" s="139">
        <v>482</v>
      </c>
      <c r="B99" s="217" t="s">
        <v>268</v>
      </c>
      <c r="C99" s="219">
        <f>'400m.'!C8</f>
        <v>35541</v>
      </c>
      <c r="D99" s="221" t="str">
        <f>'400m.'!D8</f>
        <v>SEZAİ TURHAN</v>
      </c>
      <c r="E99" s="221" t="str">
        <f>'400m.'!E8</f>
        <v>ANKARA</v>
      </c>
      <c r="F99" s="222">
        <f>'400m.'!F8</f>
        <v>5268</v>
      </c>
      <c r="G99" s="220">
        <f>'400m.'!A8</f>
        <v>1</v>
      </c>
      <c r="H99" s="147" t="s">
        <v>265</v>
      </c>
      <c r="I99" s="259"/>
      <c r="J99" s="141" t="str">
        <f>'YARIŞMA BİLGİLERİ'!$F$21</f>
        <v>Genç Erkekler</v>
      </c>
      <c r="K99" s="260" t="str">
        <f aca="true" t="shared" si="2" ref="K99:K126">CONCATENATE(K$1,"-",A$1)</f>
        <v>KASTAMONU-Federasyon Deneme Yarışmaları</v>
      </c>
      <c r="L99" s="145" t="str">
        <f>'400m.'!N$4</f>
        <v>12 Temmuz 2014 - 17.35</v>
      </c>
      <c r="M99" s="145" t="s">
        <v>322</v>
      </c>
    </row>
    <row r="100" spans="1:13" s="261" customFormat="1" ht="26.25" customHeight="1">
      <c r="A100" s="139">
        <v>483</v>
      </c>
      <c r="B100" s="217" t="s">
        <v>268</v>
      </c>
      <c r="C100" s="219">
        <f>'400m.'!C9</f>
        <v>35887</v>
      </c>
      <c r="D100" s="221" t="str">
        <f>'400m.'!D9</f>
        <v>ANIL KALAYCI</v>
      </c>
      <c r="E100" s="221" t="str">
        <f>'400m.'!E9</f>
        <v>NEVŞEHİR </v>
      </c>
      <c r="F100" s="222">
        <f>'400m.'!F9</f>
        <v>5678</v>
      </c>
      <c r="G100" s="220">
        <f>'400m.'!A9</f>
        <v>2</v>
      </c>
      <c r="H100" s="147" t="s">
        <v>265</v>
      </c>
      <c r="I100" s="259"/>
      <c r="J100" s="141" t="str">
        <f>'YARIŞMA BİLGİLERİ'!$F$21</f>
        <v>Genç Erkekler</v>
      </c>
      <c r="K100" s="260" t="str">
        <f t="shared" si="2"/>
        <v>KASTAMONU-Federasyon Deneme Yarışmaları</v>
      </c>
      <c r="L100" s="145" t="str">
        <f>'400m.'!N$4</f>
        <v>12 Temmuz 2014 - 17.35</v>
      </c>
      <c r="M100" s="145" t="s">
        <v>322</v>
      </c>
    </row>
    <row r="101" spans="1:13" s="261" customFormat="1" ht="26.25" customHeight="1">
      <c r="A101" s="139">
        <v>484</v>
      </c>
      <c r="B101" s="217" t="s">
        <v>268</v>
      </c>
      <c r="C101" s="219">
        <f>'400m.'!C10</f>
        <v>35967</v>
      </c>
      <c r="D101" s="221" t="str">
        <f>'400m.'!D10</f>
        <v>ATAKAN YAHYAOĞLU</v>
      </c>
      <c r="E101" s="221" t="str">
        <f>'400m.'!E10</f>
        <v>KASTAMONU</v>
      </c>
      <c r="F101" s="222">
        <f>'400m.'!F10</f>
        <v>5698</v>
      </c>
      <c r="G101" s="220">
        <f>'400m.'!A10</f>
        <v>3</v>
      </c>
      <c r="H101" s="147" t="s">
        <v>265</v>
      </c>
      <c r="I101" s="259"/>
      <c r="J101" s="141" t="str">
        <f>'YARIŞMA BİLGİLERİ'!$F$21</f>
        <v>Genç Erkekler</v>
      </c>
      <c r="K101" s="260" t="str">
        <f t="shared" si="2"/>
        <v>KASTAMONU-Federasyon Deneme Yarışmaları</v>
      </c>
      <c r="L101" s="145" t="str">
        <f>'400m.'!N$4</f>
        <v>12 Temmuz 2014 - 17.35</v>
      </c>
      <c r="M101" s="145" t="s">
        <v>322</v>
      </c>
    </row>
    <row r="102" spans="1:13" s="261" customFormat="1" ht="26.25" customHeight="1">
      <c r="A102" s="139">
        <v>485</v>
      </c>
      <c r="B102" s="217" t="s">
        <v>268</v>
      </c>
      <c r="C102" s="219">
        <f>'400m.'!C11</f>
        <v>35983</v>
      </c>
      <c r="D102" s="221" t="str">
        <f>'400m.'!D11</f>
        <v>ERDEM ÖZ </v>
      </c>
      <c r="E102" s="221" t="str">
        <f>'400m.'!E11</f>
        <v>NEVŞEHİR </v>
      </c>
      <c r="F102" s="222" t="str">
        <f>'400m.'!F11</f>
        <v>DNF</v>
      </c>
      <c r="G102" s="220" t="str">
        <f>'400m.'!A11</f>
        <v>-</v>
      </c>
      <c r="H102" s="147" t="s">
        <v>265</v>
      </c>
      <c r="I102" s="259"/>
      <c r="J102" s="141" t="str">
        <f>'YARIŞMA BİLGİLERİ'!$F$21</f>
        <v>Genç Erkekler</v>
      </c>
      <c r="K102" s="260" t="str">
        <f t="shared" si="2"/>
        <v>KASTAMONU-Federasyon Deneme Yarışmaları</v>
      </c>
      <c r="L102" s="145" t="str">
        <f>'400m.'!N$4</f>
        <v>12 Temmuz 2014 - 17.35</v>
      </c>
      <c r="M102" s="145" t="s">
        <v>322</v>
      </c>
    </row>
    <row r="103" spans="1:13" s="261" customFormat="1" ht="26.25" customHeight="1">
      <c r="A103" s="139">
        <v>486</v>
      </c>
      <c r="B103" s="217" t="s">
        <v>268</v>
      </c>
      <c r="C103" s="219">
        <f>'400m.'!C12</f>
        <v>35009</v>
      </c>
      <c r="D103" s="221" t="str">
        <f>'400m.'!D12</f>
        <v>UĞUR MUT</v>
      </c>
      <c r="E103" s="221" t="str">
        <f>'400m.'!E12</f>
        <v>SAKARYA </v>
      </c>
      <c r="F103" s="222" t="str">
        <f>'400m.'!F12</f>
        <v>DNS</v>
      </c>
      <c r="G103" s="220" t="str">
        <f>'400m.'!A12</f>
        <v>-</v>
      </c>
      <c r="H103" s="147" t="s">
        <v>265</v>
      </c>
      <c r="I103" s="259"/>
      <c r="J103" s="141" t="str">
        <f>'YARIŞMA BİLGİLERİ'!$F$21</f>
        <v>Genç Erkekler</v>
      </c>
      <c r="K103" s="260" t="str">
        <f t="shared" si="2"/>
        <v>KASTAMONU-Federasyon Deneme Yarışmaları</v>
      </c>
      <c r="L103" s="145" t="str">
        <f>'400m.'!N$4</f>
        <v>12 Temmuz 2014 - 17.35</v>
      </c>
      <c r="M103" s="145" t="s">
        <v>322</v>
      </c>
    </row>
    <row r="104" spans="1:13" s="261" customFormat="1" ht="26.25" customHeight="1">
      <c r="A104" s="139">
        <v>487</v>
      </c>
      <c r="B104" s="217" t="s">
        <v>268</v>
      </c>
      <c r="C104" s="219">
        <f>'400m.'!C13</f>
        <v>0</v>
      </c>
      <c r="D104" s="221">
        <f>'400m.'!D13</f>
        <v>0</v>
      </c>
      <c r="E104" s="221">
        <f>'400m.'!E13</f>
        <v>0</v>
      </c>
      <c r="F104" s="222">
        <f>'400m.'!F13</f>
        <v>0</v>
      </c>
      <c r="G104" s="220">
        <f>'400m.'!A13</f>
        <v>0</v>
      </c>
      <c r="H104" s="147" t="s">
        <v>265</v>
      </c>
      <c r="I104" s="259"/>
      <c r="J104" s="141" t="str">
        <f>'YARIŞMA BİLGİLERİ'!$F$21</f>
        <v>Genç Erkekler</v>
      </c>
      <c r="K104" s="260" t="str">
        <f t="shared" si="2"/>
        <v>KASTAMONU-Federasyon Deneme Yarışmaları</v>
      </c>
      <c r="L104" s="145" t="str">
        <f>'400m.'!N$4</f>
        <v>12 Temmuz 2014 - 17.35</v>
      </c>
      <c r="M104" s="145" t="s">
        <v>322</v>
      </c>
    </row>
    <row r="105" spans="1:13" s="261" customFormat="1" ht="26.25" customHeight="1">
      <c r="A105" s="139">
        <v>490</v>
      </c>
      <c r="B105" s="217" t="s">
        <v>268</v>
      </c>
      <c r="C105" s="219">
        <f>'400m.'!C14</f>
        <v>0</v>
      </c>
      <c r="D105" s="221">
        <f>'400m.'!D14</f>
        <v>0</v>
      </c>
      <c r="E105" s="221">
        <f>'400m.'!E14</f>
        <v>0</v>
      </c>
      <c r="F105" s="222">
        <f>'400m.'!F14</f>
        <v>0</v>
      </c>
      <c r="G105" s="220">
        <f>'400m.'!A14</f>
        <v>0</v>
      </c>
      <c r="H105" s="147" t="s">
        <v>265</v>
      </c>
      <c r="I105" s="259"/>
      <c r="J105" s="141" t="str">
        <f>'YARIŞMA BİLGİLERİ'!$F$21</f>
        <v>Genç Erkekler</v>
      </c>
      <c r="K105" s="260" t="str">
        <f t="shared" si="2"/>
        <v>KASTAMONU-Federasyon Deneme Yarışmaları</v>
      </c>
      <c r="L105" s="145" t="str">
        <f>'400m.'!N$4</f>
        <v>12 Temmuz 2014 - 17.35</v>
      </c>
      <c r="M105" s="145" t="s">
        <v>322</v>
      </c>
    </row>
    <row r="106" spans="1:13" s="261" customFormat="1" ht="26.25" customHeight="1">
      <c r="A106" s="139">
        <v>491</v>
      </c>
      <c r="B106" s="217" t="s">
        <v>268</v>
      </c>
      <c r="C106" s="219">
        <f>'400m.'!C15</f>
        <v>0</v>
      </c>
      <c r="D106" s="221">
        <f>'400m.'!D15</f>
        <v>0</v>
      </c>
      <c r="E106" s="221">
        <f>'400m.'!E15</f>
        <v>0</v>
      </c>
      <c r="F106" s="222">
        <f>'400m.'!F15</f>
        <v>0</v>
      </c>
      <c r="G106" s="220">
        <f>'400m.'!A15</f>
        <v>0</v>
      </c>
      <c r="H106" s="147" t="s">
        <v>265</v>
      </c>
      <c r="I106" s="259"/>
      <c r="J106" s="141" t="str">
        <f>'YARIŞMA BİLGİLERİ'!$F$21</f>
        <v>Genç Erkekler</v>
      </c>
      <c r="K106" s="260" t="str">
        <f t="shared" si="2"/>
        <v>KASTAMONU-Federasyon Deneme Yarışmaları</v>
      </c>
      <c r="L106" s="145" t="str">
        <f>'400m.'!N$4</f>
        <v>12 Temmuz 2014 - 17.35</v>
      </c>
      <c r="M106" s="145" t="s">
        <v>322</v>
      </c>
    </row>
    <row r="107" spans="1:13" s="261" customFormat="1" ht="26.25" customHeight="1">
      <c r="A107" s="139">
        <v>492</v>
      </c>
      <c r="B107" s="217" t="s">
        <v>268</v>
      </c>
      <c r="C107" s="219">
        <f>'400m.'!C16</f>
        <v>0</v>
      </c>
      <c r="D107" s="221">
        <f>'400m.'!D16</f>
        <v>0</v>
      </c>
      <c r="E107" s="221">
        <f>'400m.'!E16</f>
        <v>0</v>
      </c>
      <c r="F107" s="222">
        <f>'400m.'!F16</f>
        <v>0</v>
      </c>
      <c r="G107" s="220">
        <f>'400m.'!A16</f>
        <v>0</v>
      </c>
      <c r="H107" s="147" t="s">
        <v>265</v>
      </c>
      <c r="I107" s="259"/>
      <c r="J107" s="141" t="str">
        <f>'YARIŞMA BİLGİLERİ'!$F$21</f>
        <v>Genç Erkekler</v>
      </c>
      <c r="K107" s="260" t="str">
        <f t="shared" si="2"/>
        <v>KASTAMONU-Federasyon Deneme Yarışmaları</v>
      </c>
      <c r="L107" s="145" t="str">
        <f>'400m.'!N$4</f>
        <v>12 Temmuz 2014 - 17.35</v>
      </c>
      <c r="M107" s="145" t="s">
        <v>322</v>
      </c>
    </row>
    <row r="108" spans="1:13" s="261" customFormat="1" ht="26.25" customHeight="1">
      <c r="A108" s="139">
        <v>493</v>
      </c>
      <c r="B108" s="217" t="s">
        <v>268</v>
      </c>
      <c r="C108" s="219">
        <f>'400m.'!C17</f>
        <v>0</v>
      </c>
      <c r="D108" s="221">
        <f>'400m.'!D17</f>
        <v>0</v>
      </c>
      <c r="E108" s="221">
        <f>'400m.'!E17</f>
        <v>0</v>
      </c>
      <c r="F108" s="222">
        <f>'400m.'!F17</f>
        <v>0</v>
      </c>
      <c r="G108" s="220">
        <f>'400m.'!A17</f>
        <v>0</v>
      </c>
      <c r="H108" s="147" t="s">
        <v>265</v>
      </c>
      <c r="I108" s="259"/>
      <c r="J108" s="141" t="str">
        <f>'YARIŞMA BİLGİLERİ'!$F$21</f>
        <v>Genç Erkekler</v>
      </c>
      <c r="K108" s="260" t="str">
        <f t="shared" si="2"/>
        <v>KASTAMONU-Federasyon Deneme Yarışmaları</v>
      </c>
      <c r="L108" s="145" t="str">
        <f>'400m.'!N$4</f>
        <v>12 Temmuz 2014 - 17.35</v>
      </c>
      <c r="M108" s="145" t="s">
        <v>322</v>
      </c>
    </row>
    <row r="109" spans="1:13" s="261" customFormat="1" ht="26.25" customHeight="1">
      <c r="A109" s="139">
        <v>494</v>
      </c>
      <c r="B109" s="217" t="s">
        <v>268</v>
      </c>
      <c r="C109" s="219">
        <f>'400m.'!C18</f>
        <v>0</v>
      </c>
      <c r="D109" s="221">
        <f>'400m.'!D18</f>
        <v>0</v>
      </c>
      <c r="E109" s="221">
        <f>'400m.'!E18</f>
        <v>0</v>
      </c>
      <c r="F109" s="222">
        <f>'400m.'!F18</f>
        <v>0</v>
      </c>
      <c r="G109" s="220">
        <f>'400m.'!A18</f>
        <v>0</v>
      </c>
      <c r="H109" s="147" t="s">
        <v>265</v>
      </c>
      <c r="I109" s="259"/>
      <c r="J109" s="141" t="str">
        <f>'YARIŞMA BİLGİLERİ'!$F$21</f>
        <v>Genç Erkekler</v>
      </c>
      <c r="K109" s="260" t="str">
        <f t="shared" si="2"/>
        <v>KASTAMONU-Federasyon Deneme Yarışmaları</v>
      </c>
      <c r="L109" s="145" t="str">
        <f>'400m.'!N$4</f>
        <v>12 Temmuz 2014 - 17.35</v>
      </c>
      <c r="M109" s="145" t="s">
        <v>322</v>
      </c>
    </row>
    <row r="110" spans="1:13" s="261" customFormat="1" ht="26.25" customHeight="1">
      <c r="A110" s="139">
        <v>495</v>
      </c>
      <c r="B110" s="217" t="s">
        <v>268</v>
      </c>
      <c r="C110" s="219">
        <f>'400m.'!C19</f>
        <v>0</v>
      </c>
      <c r="D110" s="221">
        <f>'400m.'!D19</f>
        <v>0</v>
      </c>
      <c r="E110" s="221">
        <f>'400m.'!E19</f>
        <v>0</v>
      </c>
      <c r="F110" s="222">
        <f>'400m.'!F19</f>
        <v>0</v>
      </c>
      <c r="G110" s="220">
        <f>'400m.'!A19</f>
        <v>0</v>
      </c>
      <c r="H110" s="147" t="s">
        <v>265</v>
      </c>
      <c r="I110" s="259"/>
      <c r="J110" s="141" t="str">
        <f>'YARIŞMA BİLGİLERİ'!$F$21</f>
        <v>Genç Erkekler</v>
      </c>
      <c r="K110" s="260" t="str">
        <f t="shared" si="2"/>
        <v>KASTAMONU-Federasyon Deneme Yarışmaları</v>
      </c>
      <c r="L110" s="145" t="str">
        <f>'400m.'!N$4</f>
        <v>12 Temmuz 2014 - 17.35</v>
      </c>
      <c r="M110" s="145" t="s">
        <v>322</v>
      </c>
    </row>
    <row r="111" spans="1:13" s="261" customFormat="1" ht="26.25" customHeight="1">
      <c r="A111" s="139">
        <v>496</v>
      </c>
      <c r="B111" s="217" t="s">
        <v>268</v>
      </c>
      <c r="C111" s="219">
        <f>'400m.'!C20</f>
        <v>0</v>
      </c>
      <c r="D111" s="221">
        <f>'400m.'!D20</f>
        <v>0</v>
      </c>
      <c r="E111" s="221">
        <f>'400m.'!E20</f>
        <v>0</v>
      </c>
      <c r="F111" s="222">
        <f>'400m.'!F20</f>
        <v>0</v>
      </c>
      <c r="G111" s="220">
        <f>'400m.'!A20</f>
        <v>0</v>
      </c>
      <c r="H111" s="147" t="s">
        <v>265</v>
      </c>
      <c r="I111" s="259"/>
      <c r="J111" s="141" t="str">
        <f>'YARIŞMA BİLGİLERİ'!$F$21</f>
        <v>Genç Erkekler</v>
      </c>
      <c r="K111" s="260" t="str">
        <f t="shared" si="2"/>
        <v>KASTAMONU-Federasyon Deneme Yarışmaları</v>
      </c>
      <c r="L111" s="145" t="str">
        <f>'400m.'!N$4</f>
        <v>12 Temmuz 2014 - 17.35</v>
      </c>
      <c r="M111" s="145" t="s">
        <v>322</v>
      </c>
    </row>
    <row r="112" spans="1:13" s="261" customFormat="1" ht="26.25" customHeight="1">
      <c r="A112" s="139">
        <v>506</v>
      </c>
      <c r="B112" s="217" t="s">
        <v>268</v>
      </c>
      <c r="C112" s="219">
        <f>'400m.'!C21</f>
        <v>0</v>
      </c>
      <c r="D112" s="221">
        <f>'400m.'!D21</f>
        <v>0</v>
      </c>
      <c r="E112" s="221">
        <f>'400m.'!E21</f>
        <v>0</v>
      </c>
      <c r="F112" s="222">
        <f>'400m.'!F21</f>
        <v>0</v>
      </c>
      <c r="G112" s="220">
        <f>'400m.'!A21</f>
        <v>0</v>
      </c>
      <c r="H112" s="147" t="s">
        <v>265</v>
      </c>
      <c r="I112" s="259"/>
      <c r="J112" s="141" t="str">
        <f>'YARIŞMA BİLGİLERİ'!$F$21</f>
        <v>Genç Erkekler</v>
      </c>
      <c r="K112" s="260" t="str">
        <f t="shared" si="2"/>
        <v>KASTAMONU-Federasyon Deneme Yarışmaları</v>
      </c>
      <c r="L112" s="145" t="str">
        <f>'400m.'!N$4</f>
        <v>12 Temmuz 2014 - 17.35</v>
      </c>
      <c r="M112" s="145" t="s">
        <v>322</v>
      </c>
    </row>
    <row r="113" spans="1:13" s="261" customFormat="1" ht="26.25" customHeight="1">
      <c r="A113" s="139">
        <v>509</v>
      </c>
      <c r="B113" s="217" t="s">
        <v>268</v>
      </c>
      <c r="C113" s="219">
        <f>'400m.'!C22</f>
        <v>0</v>
      </c>
      <c r="D113" s="221">
        <f>'400m.'!D22</f>
        <v>0</v>
      </c>
      <c r="E113" s="221">
        <f>'400m.'!E22</f>
        <v>0</v>
      </c>
      <c r="F113" s="222">
        <f>'400m.'!F22</f>
        <v>0</v>
      </c>
      <c r="G113" s="220">
        <f>'400m.'!A22</f>
        <v>0</v>
      </c>
      <c r="H113" s="147" t="s">
        <v>265</v>
      </c>
      <c r="I113" s="259"/>
      <c r="J113" s="141" t="str">
        <f>'YARIŞMA BİLGİLERİ'!$F$21</f>
        <v>Genç Erkekler</v>
      </c>
      <c r="K113" s="260" t="str">
        <f t="shared" si="2"/>
        <v>KASTAMONU-Federasyon Deneme Yarışmaları</v>
      </c>
      <c r="L113" s="145" t="str">
        <f>'400m.'!N$4</f>
        <v>12 Temmuz 2014 - 17.35</v>
      </c>
      <c r="M113" s="145" t="s">
        <v>322</v>
      </c>
    </row>
    <row r="114" spans="1:13" s="261" customFormat="1" ht="26.25" customHeight="1">
      <c r="A114" s="139">
        <v>510</v>
      </c>
      <c r="B114" s="217" t="s">
        <v>268</v>
      </c>
      <c r="C114" s="219">
        <f>'400m.'!C23</f>
        <v>0</v>
      </c>
      <c r="D114" s="221">
        <f>'400m.'!D23</f>
        <v>0</v>
      </c>
      <c r="E114" s="221">
        <f>'400m.'!E23</f>
        <v>0</v>
      </c>
      <c r="F114" s="222">
        <f>'400m.'!F23</f>
        <v>0</v>
      </c>
      <c r="G114" s="220">
        <f>'400m.'!A23</f>
        <v>0</v>
      </c>
      <c r="H114" s="147" t="s">
        <v>265</v>
      </c>
      <c r="I114" s="259"/>
      <c r="J114" s="141" t="str">
        <f>'YARIŞMA BİLGİLERİ'!$F$21</f>
        <v>Genç Erkekler</v>
      </c>
      <c r="K114" s="260" t="str">
        <f t="shared" si="2"/>
        <v>KASTAMONU-Federasyon Deneme Yarışmaları</v>
      </c>
      <c r="L114" s="145" t="str">
        <f>'400m.'!N$4</f>
        <v>12 Temmuz 2014 - 17.35</v>
      </c>
      <c r="M114" s="145" t="s">
        <v>322</v>
      </c>
    </row>
    <row r="115" spans="1:13" s="261" customFormat="1" ht="26.25" customHeight="1">
      <c r="A115" s="139">
        <v>511</v>
      </c>
      <c r="B115" s="217" t="s">
        <v>268</v>
      </c>
      <c r="C115" s="219">
        <f>'400m.'!C24</f>
        <v>0</v>
      </c>
      <c r="D115" s="221">
        <f>'400m.'!D24</f>
        <v>0</v>
      </c>
      <c r="E115" s="221">
        <f>'400m.'!E24</f>
        <v>0</v>
      </c>
      <c r="F115" s="222">
        <f>'400m.'!F24</f>
        <v>0</v>
      </c>
      <c r="G115" s="220">
        <f>'400m.'!A24</f>
        <v>0</v>
      </c>
      <c r="H115" s="147" t="s">
        <v>265</v>
      </c>
      <c r="I115" s="259"/>
      <c r="J115" s="141" t="str">
        <f>'YARIŞMA BİLGİLERİ'!$F$21</f>
        <v>Genç Erkekler</v>
      </c>
      <c r="K115" s="260" t="str">
        <f t="shared" si="2"/>
        <v>KASTAMONU-Federasyon Deneme Yarışmaları</v>
      </c>
      <c r="L115" s="145" t="str">
        <f>'400m.'!N$4</f>
        <v>12 Temmuz 2014 - 17.35</v>
      </c>
      <c r="M115" s="145" t="s">
        <v>322</v>
      </c>
    </row>
    <row r="116" spans="1:13" s="261" customFormat="1" ht="26.25" customHeight="1">
      <c r="A116" s="139">
        <v>512</v>
      </c>
      <c r="B116" s="217" t="s">
        <v>268</v>
      </c>
      <c r="C116" s="219">
        <f>'400m.'!C25</f>
        <v>0</v>
      </c>
      <c r="D116" s="221">
        <f>'400m.'!D25</f>
        <v>0</v>
      </c>
      <c r="E116" s="221">
        <f>'400m.'!E25</f>
        <v>0</v>
      </c>
      <c r="F116" s="222">
        <f>'400m.'!F25</f>
        <v>0</v>
      </c>
      <c r="G116" s="220">
        <f>'400m.'!A25</f>
        <v>0</v>
      </c>
      <c r="H116" s="147" t="s">
        <v>265</v>
      </c>
      <c r="I116" s="259"/>
      <c r="J116" s="141" t="str">
        <f>'YARIŞMA BİLGİLERİ'!$F$21</f>
        <v>Genç Erkekler</v>
      </c>
      <c r="K116" s="260" t="str">
        <f t="shared" si="2"/>
        <v>KASTAMONU-Federasyon Deneme Yarışmaları</v>
      </c>
      <c r="L116" s="145" t="str">
        <f>'400m.'!N$4</f>
        <v>12 Temmuz 2014 - 17.35</v>
      </c>
      <c r="M116" s="145" t="s">
        <v>322</v>
      </c>
    </row>
    <row r="117" spans="1:13" s="261" customFormat="1" ht="26.25" customHeight="1">
      <c r="A117" s="139">
        <v>513</v>
      </c>
      <c r="B117" s="217" t="s">
        <v>268</v>
      </c>
      <c r="C117" s="219">
        <f>'400m.'!C26</f>
        <v>0</v>
      </c>
      <c r="D117" s="221">
        <f>'400m.'!D26</f>
        <v>0</v>
      </c>
      <c r="E117" s="221">
        <f>'400m.'!E26</f>
        <v>0</v>
      </c>
      <c r="F117" s="222">
        <f>'400m.'!F26</f>
        <v>0</v>
      </c>
      <c r="G117" s="220">
        <f>'400m.'!A26</f>
        <v>0</v>
      </c>
      <c r="H117" s="147" t="s">
        <v>265</v>
      </c>
      <c r="I117" s="259"/>
      <c r="J117" s="141" t="str">
        <f>'YARIŞMA BİLGİLERİ'!$F$21</f>
        <v>Genç Erkekler</v>
      </c>
      <c r="K117" s="260" t="str">
        <f t="shared" si="2"/>
        <v>KASTAMONU-Federasyon Deneme Yarışmaları</v>
      </c>
      <c r="L117" s="145" t="str">
        <f>'400m.'!N$4</f>
        <v>12 Temmuz 2014 - 17.35</v>
      </c>
      <c r="M117" s="145" t="s">
        <v>322</v>
      </c>
    </row>
    <row r="118" spans="1:13" s="261" customFormat="1" ht="26.25" customHeight="1">
      <c r="A118" s="139">
        <v>514</v>
      </c>
      <c r="B118" s="217" t="s">
        <v>268</v>
      </c>
      <c r="C118" s="219">
        <f>'400m.'!C27</f>
        <v>0</v>
      </c>
      <c r="D118" s="221">
        <f>'400m.'!D27</f>
        <v>0</v>
      </c>
      <c r="E118" s="221">
        <f>'400m.'!E27</f>
        <v>0</v>
      </c>
      <c r="F118" s="222">
        <f>'400m.'!F27</f>
        <v>0</v>
      </c>
      <c r="G118" s="220">
        <f>'400m.'!A27</f>
        <v>0</v>
      </c>
      <c r="H118" s="147" t="s">
        <v>265</v>
      </c>
      <c r="I118" s="259"/>
      <c r="J118" s="141" t="str">
        <f>'YARIŞMA BİLGİLERİ'!$F$21</f>
        <v>Genç Erkekler</v>
      </c>
      <c r="K118" s="260" t="str">
        <f t="shared" si="2"/>
        <v>KASTAMONU-Federasyon Deneme Yarışmaları</v>
      </c>
      <c r="L118" s="145" t="str">
        <f>'400m.'!N$4</f>
        <v>12 Temmuz 2014 - 17.35</v>
      </c>
      <c r="M118" s="145" t="s">
        <v>322</v>
      </c>
    </row>
    <row r="119" spans="1:13" s="261" customFormat="1" ht="26.25" customHeight="1">
      <c r="A119" s="139">
        <v>515</v>
      </c>
      <c r="B119" s="217" t="s">
        <v>268</v>
      </c>
      <c r="C119" s="219">
        <f>'400m.'!C28</f>
        <v>0</v>
      </c>
      <c r="D119" s="221">
        <f>'400m.'!D28</f>
        <v>0</v>
      </c>
      <c r="E119" s="221">
        <f>'400m.'!E28</f>
        <v>0</v>
      </c>
      <c r="F119" s="222">
        <f>'400m.'!F28</f>
        <v>0</v>
      </c>
      <c r="G119" s="220">
        <f>'400m.'!A28</f>
        <v>0</v>
      </c>
      <c r="H119" s="147" t="s">
        <v>265</v>
      </c>
      <c r="I119" s="259"/>
      <c r="J119" s="141" t="str">
        <f>'YARIŞMA BİLGİLERİ'!$F$21</f>
        <v>Genç Erkekler</v>
      </c>
      <c r="K119" s="260" t="str">
        <f t="shared" si="2"/>
        <v>KASTAMONU-Federasyon Deneme Yarışmaları</v>
      </c>
      <c r="L119" s="145" t="str">
        <f>'400m.'!N$4</f>
        <v>12 Temmuz 2014 - 17.35</v>
      </c>
      <c r="M119" s="145" t="s">
        <v>322</v>
      </c>
    </row>
    <row r="120" spans="1:13" s="261" customFormat="1" ht="26.25" customHeight="1">
      <c r="A120" s="139">
        <v>516</v>
      </c>
      <c r="B120" s="217" t="s">
        <v>268</v>
      </c>
      <c r="C120" s="219">
        <f>'400m.'!C29</f>
        <v>0</v>
      </c>
      <c r="D120" s="221">
        <f>'400m.'!D29</f>
        <v>0</v>
      </c>
      <c r="E120" s="221">
        <f>'400m.'!E29</f>
        <v>0</v>
      </c>
      <c r="F120" s="222">
        <f>'400m.'!F29</f>
        <v>0</v>
      </c>
      <c r="G120" s="220">
        <f>'400m.'!A29</f>
        <v>0</v>
      </c>
      <c r="H120" s="147" t="s">
        <v>265</v>
      </c>
      <c r="I120" s="259"/>
      <c r="J120" s="141" t="str">
        <f>'YARIŞMA BİLGİLERİ'!$F$21</f>
        <v>Genç Erkekler</v>
      </c>
      <c r="K120" s="260" t="str">
        <f t="shared" si="2"/>
        <v>KASTAMONU-Federasyon Deneme Yarışmaları</v>
      </c>
      <c r="L120" s="145" t="str">
        <f>'400m.'!N$4</f>
        <v>12 Temmuz 2014 - 17.35</v>
      </c>
      <c r="M120" s="145" t="s">
        <v>322</v>
      </c>
    </row>
    <row r="121" spans="1:13" s="261" customFormat="1" ht="80.25" customHeight="1">
      <c r="A121" s="139">
        <v>519</v>
      </c>
      <c r="B121" s="149" t="s">
        <v>372</v>
      </c>
      <c r="C121" s="140" t="e">
        <f>#REF!</f>
        <v>#REF!</v>
      </c>
      <c r="D121" s="144" t="e">
        <f>#REF!</f>
        <v>#REF!</v>
      </c>
      <c r="E121" s="144" t="e">
        <f>#REF!</f>
        <v>#REF!</v>
      </c>
      <c r="F121" s="182" t="e">
        <f>#REF!</f>
        <v>#REF!</v>
      </c>
      <c r="G121" s="147" t="e">
        <f>#REF!</f>
        <v>#REF!</v>
      </c>
      <c r="H121" s="147" t="s">
        <v>372</v>
      </c>
      <c r="I121" s="147"/>
      <c r="J121" s="141" t="str">
        <f>'YARIŞMA BİLGİLERİ'!$F$21</f>
        <v>Genç Erkekler</v>
      </c>
      <c r="K121" s="144" t="str">
        <f t="shared" si="2"/>
        <v>KASTAMONU-Federasyon Deneme Yarışmaları</v>
      </c>
      <c r="L121" s="145" t="e">
        <f>#REF!</f>
        <v>#REF!</v>
      </c>
      <c r="M121" s="145" t="s">
        <v>322</v>
      </c>
    </row>
    <row r="122" spans="1:13" s="261" customFormat="1" ht="80.25" customHeight="1">
      <c r="A122" s="139">
        <v>520</v>
      </c>
      <c r="B122" s="149" t="s">
        <v>372</v>
      </c>
      <c r="C122" s="140" t="e">
        <f>#REF!</f>
        <v>#REF!</v>
      </c>
      <c r="D122" s="144" t="e">
        <f>#REF!</f>
        <v>#REF!</v>
      </c>
      <c r="E122" s="144" t="e">
        <f>#REF!</f>
        <v>#REF!</v>
      </c>
      <c r="F122" s="182" t="e">
        <f>#REF!</f>
        <v>#REF!</v>
      </c>
      <c r="G122" s="147" t="e">
        <f>#REF!</f>
        <v>#REF!</v>
      </c>
      <c r="H122" s="147" t="s">
        <v>372</v>
      </c>
      <c r="I122" s="147"/>
      <c r="J122" s="141" t="str">
        <f>'YARIŞMA BİLGİLERİ'!$F$21</f>
        <v>Genç Erkekler</v>
      </c>
      <c r="K122" s="144" t="str">
        <f t="shared" si="2"/>
        <v>KASTAMONU-Federasyon Deneme Yarışmaları</v>
      </c>
      <c r="L122" s="145" t="e">
        <f>#REF!</f>
        <v>#REF!</v>
      </c>
      <c r="M122" s="145" t="s">
        <v>322</v>
      </c>
    </row>
    <row r="123" spans="1:13" s="261" customFormat="1" ht="80.25" customHeight="1">
      <c r="A123" s="139">
        <v>521</v>
      </c>
      <c r="B123" s="149" t="s">
        <v>372</v>
      </c>
      <c r="C123" s="140" t="e">
        <f>#REF!</f>
        <v>#REF!</v>
      </c>
      <c r="D123" s="144" t="e">
        <f>#REF!</f>
        <v>#REF!</v>
      </c>
      <c r="E123" s="144" t="e">
        <f>#REF!</f>
        <v>#REF!</v>
      </c>
      <c r="F123" s="182" t="e">
        <f>#REF!</f>
        <v>#REF!</v>
      </c>
      <c r="G123" s="147" t="e">
        <f>#REF!</f>
        <v>#REF!</v>
      </c>
      <c r="H123" s="147" t="s">
        <v>372</v>
      </c>
      <c r="I123" s="147"/>
      <c r="J123" s="141" t="str">
        <f>'YARIŞMA BİLGİLERİ'!$F$21</f>
        <v>Genç Erkekler</v>
      </c>
      <c r="K123" s="144" t="str">
        <f t="shared" si="2"/>
        <v>KASTAMONU-Federasyon Deneme Yarışmaları</v>
      </c>
      <c r="L123" s="145" t="e">
        <f>#REF!</f>
        <v>#REF!</v>
      </c>
      <c r="M123" s="145" t="s">
        <v>322</v>
      </c>
    </row>
    <row r="124" spans="1:13" s="261" customFormat="1" ht="80.25" customHeight="1">
      <c r="A124" s="139">
        <v>522</v>
      </c>
      <c r="B124" s="149" t="s">
        <v>372</v>
      </c>
      <c r="C124" s="140" t="e">
        <f>#REF!</f>
        <v>#REF!</v>
      </c>
      <c r="D124" s="144" t="e">
        <f>#REF!</f>
        <v>#REF!</v>
      </c>
      <c r="E124" s="144" t="e">
        <f>#REF!</f>
        <v>#REF!</v>
      </c>
      <c r="F124" s="182" t="e">
        <f>#REF!</f>
        <v>#REF!</v>
      </c>
      <c r="G124" s="147" t="e">
        <f>#REF!</f>
        <v>#REF!</v>
      </c>
      <c r="H124" s="147" t="s">
        <v>372</v>
      </c>
      <c r="I124" s="147"/>
      <c r="J124" s="141" t="str">
        <f>'YARIŞMA BİLGİLERİ'!$F$21</f>
        <v>Genç Erkekler</v>
      </c>
      <c r="K124" s="144" t="str">
        <f t="shared" si="2"/>
        <v>KASTAMONU-Federasyon Deneme Yarışmaları</v>
      </c>
      <c r="L124" s="145" t="e">
        <f>#REF!</f>
        <v>#REF!</v>
      </c>
      <c r="M124" s="145" t="s">
        <v>322</v>
      </c>
    </row>
    <row r="125" spans="1:13" s="261" customFormat="1" ht="80.25" customHeight="1">
      <c r="A125" s="139">
        <v>523</v>
      </c>
      <c r="B125" s="149" t="s">
        <v>372</v>
      </c>
      <c r="C125" s="140" t="e">
        <f>#REF!</f>
        <v>#REF!</v>
      </c>
      <c r="D125" s="144" t="e">
        <f>#REF!</f>
        <v>#REF!</v>
      </c>
      <c r="E125" s="144" t="e">
        <f>#REF!</f>
        <v>#REF!</v>
      </c>
      <c r="F125" s="182" t="e">
        <f>#REF!</f>
        <v>#REF!</v>
      </c>
      <c r="G125" s="147" t="e">
        <f>#REF!</f>
        <v>#REF!</v>
      </c>
      <c r="H125" s="147" t="s">
        <v>372</v>
      </c>
      <c r="I125" s="147"/>
      <c r="J125" s="141" t="str">
        <f>'YARIŞMA BİLGİLERİ'!$F$21</f>
        <v>Genç Erkekler</v>
      </c>
      <c r="K125" s="144" t="str">
        <f t="shared" si="2"/>
        <v>KASTAMONU-Federasyon Deneme Yarışmaları</v>
      </c>
      <c r="L125" s="145" t="e">
        <f>#REF!</f>
        <v>#REF!</v>
      </c>
      <c r="M125" s="145" t="s">
        <v>322</v>
      </c>
    </row>
    <row r="126" spans="1:13" s="261" customFormat="1" ht="80.25" customHeight="1">
      <c r="A126" s="139">
        <v>524</v>
      </c>
      <c r="B126" s="149" t="s">
        <v>372</v>
      </c>
      <c r="C126" s="140" t="e">
        <f>#REF!</f>
        <v>#REF!</v>
      </c>
      <c r="D126" s="144" t="e">
        <f>#REF!</f>
        <v>#REF!</v>
      </c>
      <c r="E126" s="144" t="e">
        <f>#REF!</f>
        <v>#REF!</v>
      </c>
      <c r="F126" s="182" t="e">
        <f>#REF!</f>
        <v>#REF!</v>
      </c>
      <c r="G126" s="147" t="e">
        <f>#REF!</f>
        <v>#REF!</v>
      </c>
      <c r="H126" s="147" t="s">
        <v>372</v>
      </c>
      <c r="I126" s="147"/>
      <c r="J126" s="141" t="str">
        <f>'YARIŞMA BİLGİLERİ'!$F$21</f>
        <v>Genç Erkekler</v>
      </c>
      <c r="K126" s="144" t="str">
        <f t="shared" si="2"/>
        <v>KASTAMONU-Federasyon Deneme Yarışmaları</v>
      </c>
      <c r="L126" s="145" t="e">
        <f>#REF!</f>
        <v>#REF!</v>
      </c>
      <c r="M126" s="145" t="s">
        <v>322</v>
      </c>
    </row>
    <row r="127" spans="1:13" s="261" customFormat="1" ht="80.25" customHeight="1">
      <c r="A127" s="139">
        <v>527</v>
      </c>
      <c r="B127" s="149" t="s">
        <v>372</v>
      </c>
      <c r="C127" s="140" t="e">
        <f>#REF!</f>
        <v>#REF!</v>
      </c>
      <c r="D127" s="144" t="e">
        <f>#REF!</f>
        <v>#REF!</v>
      </c>
      <c r="E127" s="144" t="e">
        <f>#REF!</f>
        <v>#REF!</v>
      </c>
      <c r="F127" s="182" t="e">
        <f>#REF!</f>
        <v>#REF!</v>
      </c>
      <c r="G127" s="147" t="e">
        <f>#REF!</f>
        <v>#REF!</v>
      </c>
      <c r="H127" s="147" t="s">
        <v>372</v>
      </c>
      <c r="I127" s="147"/>
      <c r="J127" s="141" t="str">
        <f>'YARIŞMA BİLGİLERİ'!$F$21</f>
        <v>Genç Erkekler</v>
      </c>
      <c r="K127" s="144" t="str">
        <f aca="true" t="shared" si="3" ref="K127:K146">CONCATENATE(K$1,"-",A$1)</f>
        <v>KASTAMONU-Federasyon Deneme Yarışmaları</v>
      </c>
      <c r="L127" s="145" t="e">
        <f>#REF!</f>
        <v>#REF!</v>
      </c>
      <c r="M127" s="145" t="s">
        <v>322</v>
      </c>
    </row>
    <row r="128" spans="1:13" s="261" customFormat="1" ht="80.25" customHeight="1">
      <c r="A128" s="139">
        <v>528</v>
      </c>
      <c r="B128" s="149" t="s">
        <v>372</v>
      </c>
      <c r="C128" s="140" t="e">
        <f>#REF!</f>
        <v>#REF!</v>
      </c>
      <c r="D128" s="144" t="e">
        <f>#REF!</f>
        <v>#REF!</v>
      </c>
      <c r="E128" s="144" t="e">
        <f>#REF!</f>
        <v>#REF!</v>
      </c>
      <c r="F128" s="182" t="e">
        <f>#REF!</f>
        <v>#REF!</v>
      </c>
      <c r="G128" s="147" t="e">
        <f>#REF!</f>
        <v>#REF!</v>
      </c>
      <c r="H128" s="147" t="s">
        <v>372</v>
      </c>
      <c r="I128" s="147"/>
      <c r="J128" s="141" t="str">
        <f>'YARIŞMA BİLGİLERİ'!$F$21</f>
        <v>Genç Erkekler</v>
      </c>
      <c r="K128" s="144" t="str">
        <f t="shared" si="3"/>
        <v>KASTAMONU-Federasyon Deneme Yarışmaları</v>
      </c>
      <c r="L128" s="145" t="e">
        <f>#REF!</f>
        <v>#REF!</v>
      </c>
      <c r="M128" s="145" t="s">
        <v>322</v>
      </c>
    </row>
    <row r="129" spans="1:13" s="261" customFormat="1" ht="80.25" customHeight="1">
      <c r="A129" s="139">
        <v>529</v>
      </c>
      <c r="B129" s="149" t="s">
        <v>372</v>
      </c>
      <c r="C129" s="140" t="e">
        <f>#REF!</f>
        <v>#REF!</v>
      </c>
      <c r="D129" s="144" t="e">
        <f>#REF!</f>
        <v>#REF!</v>
      </c>
      <c r="E129" s="144" t="e">
        <f>#REF!</f>
        <v>#REF!</v>
      </c>
      <c r="F129" s="182" t="e">
        <f>#REF!</f>
        <v>#REF!</v>
      </c>
      <c r="G129" s="147" t="e">
        <f>#REF!</f>
        <v>#REF!</v>
      </c>
      <c r="H129" s="147" t="s">
        <v>372</v>
      </c>
      <c r="I129" s="147"/>
      <c r="J129" s="141" t="str">
        <f>'YARIŞMA BİLGİLERİ'!$F$21</f>
        <v>Genç Erkekler</v>
      </c>
      <c r="K129" s="144" t="str">
        <f t="shared" si="3"/>
        <v>KASTAMONU-Federasyon Deneme Yarışmaları</v>
      </c>
      <c r="L129" s="145" t="e">
        <f>#REF!</f>
        <v>#REF!</v>
      </c>
      <c r="M129" s="145" t="s">
        <v>322</v>
      </c>
    </row>
    <row r="130" spans="1:13" s="261" customFormat="1" ht="80.25" customHeight="1">
      <c r="A130" s="139">
        <v>530</v>
      </c>
      <c r="B130" s="149" t="s">
        <v>372</v>
      </c>
      <c r="C130" s="140" t="e">
        <f>#REF!</f>
        <v>#REF!</v>
      </c>
      <c r="D130" s="144" t="e">
        <f>#REF!</f>
        <v>#REF!</v>
      </c>
      <c r="E130" s="144" t="e">
        <f>#REF!</f>
        <v>#REF!</v>
      </c>
      <c r="F130" s="182" t="e">
        <f>#REF!</f>
        <v>#REF!</v>
      </c>
      <c r="G130" s="147" t="e">
        <f>#REF!</f>
        <v>#REF!</v>
      </c>
      <c r="H130" s="147" t="s">
        <v>372</v>
      </c>
      <c r="I130" s="147"/>
      <c r="J130" s="141" t="str">
        <f>'YARIŞMA BİLGİLERİ'!$F$21</f>
        <v>Genç Erkekler</v>
      </c>
      <c r="K130" s="144" t="str">
        <f t="shared" si="3"/>
        <v>KASTAMONU-Federasyon Deneme Yarışmaları</v>
      </c>
      <c r="L130" s="145" t="e">
        <f>#REF!</f>
        <v>#REF!</v>
      </c>
      <c r="M130" s="145" t="s">
        <v>322</v>
      </c>
    </row>
    <row r="131" spans="1:13" s="261" customFormat="1" ht="80.25" customHeight="1">
      <c r="A131" s="139">
        <v>531</v>
      </c>
      <c r="B131" s="149" t="s">
        <v>372</v>
      </c>
      <c r="C131" s="140" t="e">
        <f>#REF!</f>
        <v>#REF!</v>
      </c>
      <c r="D131" s="144" t="e">
        <f>#REF!</f>
        <v>#REF!</v>
      </c>
      <c r="E131" s="144" t="e">
        <f>#REF!</f>
        <v>#REF!</v>
      </c>
      <c r="F131" s="182" t="e">
        <f>#REF!</f>
        <v>#REF!</v>
      </c>
      <c r="G131" s="147" t="e">
        <f>#REF!</f>
        <v>#REF!</v>
      </c>
      <c r="H131" s="147" t="s">
        <v>372</v>
      </c>
      <c r="I131" s="147"/>
      <c r="J131" s="141" t="str">
        <f>'YARIŞMA BİLGİLERİ'!$F$21</f>
        <v>Genç Erkekler</v>
      </c>
      <c r="K131" s="144" t="str">
        <f t="shared" si="3"/>
        <v>KASTAMONU-Federasyon Deneme Yarışmaları</v>
      </c>
      <c r="L131" s="145" t="e">
        <f>#REF!</f>
        <v>#REF!</v>
      </c>
      <c r="M131" s="145" t="s">
        <v>322</v>
      </c>
    </row>
    <row r="132" spans="1:13" s="261" customFormat="1" ht="80.25" customHeight="1">
      <c r="A132" s="139">
        <v>532</v>
      </c>
      <c r="B132" s="149" t="s">
        <v>372</v>
      </c>
      <c r="C132" s="140" t="e">
        <f>#REF!</f>
        <v>#REF!</v>
      </c>
      <c r="D132" s="144" t="e">
        <f>#REF!</f>
        <v>#REF!</v>
      </c>
      <c r="E132" s="144" t="e">
        <f>#REF!</f>
        <v>#REF!</v>
      </c>
      <c r="F132" s="182" t="e">
        <f>#REF!</f>
        <v>#REF!</v>
      </c>
      <c r="G132" s="147" t="e">
        <f>#REF!</f>
        <v>#REF!</v>
      </c>
      <c r="H132" s="147" t="s">
        <v>372</v>
      </c>
      <c r="I132" s="147"/>
      <c r="J132" s="141" t="str">
        <f>'YARIŞMA BİLGİLERİ'!$F$21</f>
        <v>Genç Erkekler</v>
      </c>
      <c r="K132" s="144" t="str">
        <f t="shared" si="3"/>
        <v>KASTAMONU-Federasyon Deneme Yarışmaları</v>
      </c>
      <c r="L132" s="145" t="e">
        <f>#REF!</f>
        <v>#REF!</v>
      </c>
      <c r="M132" s="145" t="s">
        <v>322</v>
      </c>
    </row>
    <row r="133" spans="1:13" s="261" customFormat="1" ht="80.25" customHeight="1">
      <c r="A133" s="139">
        <v>533</v>
      </c>
      <c r="B133" s="149" t="s">
        <v>372</v>
      </c>
      <c r="C133" s="140" t="e">
        <f>#REF!</f>
        <v>#REF!</v>
      </c>
      <c r="D133" s="144" t="e">
        <f>#REF!</f>
        <v>#REF!</v>
      </c>
      <c r="E133" s="144" t="e">
        <f>#REF!</f>
        <v>#REF!</v>
      </c>
      <c r="F133" s="182" t="e">
        <f>#REF!</f>
        <v>#REF!</v>
      </c>
      <c r="G133" s="147" t="e">
        <f>#REF!</f>
        <v>#REF!</v>
      </c>
      <c r="H133" s="147" t="s">
        <v>372</v>
      </c>
      <c r="I133" s="147"/>
      <c r="J133" s="141" t="str">
        <f>'YARIŞMA BİLGİLERİ'!$F$21</f>
        <v>Genç Erkekler</v>
      </c>
      <c r="K133" s="144" t="str">
        <f t="shared" si="3"/>
        <v>KASTAMONU-Federasyon Deneme Yarışmaları</v>
      </c>
      <c r="L133" s="145" t="e">
        <f>#REF!</f>
        <v>#REF!</v>
      </c>
      <c r="M133" s="145" t="s">
        <v>322</v>
      </c>
    </row>
    <row r="134" spans="1:13" s="261" customFormat="1" ht="80.25" customHeight="1">
      <c r="A134" s="139">
        <v>534</v>
      </c>
      <c r="B134" s="149" t="s">
        <v>372</v>
      </c>
      <c r="C134" s="140" t="e">
        <f>#REF!</f>
        <v>#REF!</v>
      </c>
      <c r="D134" s="144" t="e">
        <f>#REF!</f>
        <v>#REF!</v>
      </c>
      <c r="E134" s="144" t="e">
        <f>#REF!</f>
        <v>#REF!</v>
      </c>
      <c r="F134" s="182" t="e">
        <f>#REF!</f>
        <v>#REF!</v>
      </c>
      <c r="G134" s="147" t="e">
        <f>#REF!</f>
        <v>#REF!</v>
      </c>
      <c r="H134" s="147" t="s">
        <v>372</v>
      </c>
      <c r="I134" s="147"/>
      <c r="J134" s="141" t="str">
        <f>'YARIŞMA BİLGİLERİ'!$F$21</f>
        <v>Genç Erkekler</v>
      </c>
      <c r="K134" s="144" t="str">
        <f t="shared" si="3"/>
        <v>KASTAMONU-Federasyon Deneme Yarışmaları</v>
      </c>
      <c r="L134" s="145" t="e">
        <f>#REF!</f>
        <v>#REF!</v>
      </c>
      <c r="M134" s="145" t="s">
        <v>322</v>
      </c>
    </row>
    <row r="135" spans="1:13" s="261" customFormat="1" ht="28.5" customHeight="1">
      <c r="A135" s="139">
        <v>563</v>
      </c>
      <c r="B135" s="217" t="s">
        <v>331</v>
      </c>
      <c r="C135" s="219">
        <f>Çekiç!D8</f>
        <v>35431</v>
      </c>
      <c r="D135" s="221" t="str">
        <f>Çekiç!E8</f>
        <v>YAŞAR NURİ ÖZYURT</v>
      </c>
      <c r="E135" s="221" t="str">
        <f>Çekiç!F8</f>
        <v>ANKARA</v>
      </c>
      <c r="F135" s="222" t="str">
        <f>Çekiç!N8</f>
        <v>DNS</v>
      </c>
      <c r="G135" s="220">
        <f>Çekiç!A8</f>
        <v>1</v>
      </c>
      <c r="H135" s="147" t="s">
        <v>331</v>
      </c>
      <c r="I135" s="147" t="str">
        <f>Çekiç!G$4</f>
        <v>6 kg.</v>
      </c>
      <c r="J135" s="141" t="str">
        <f>'YARIŞMA BİLGİLERİ'!$F$21</f>
        <v>Genç Erkekler</v>
      </c>
      <c r="K135" s="260" t="str">
        <f t="shared" si="3"/>
        <v>KASTAMONU-Federasyon Deneme Yarışmaları</v>
      </c>
      <c r="L135" s="145" t="str">
        <f>Çekiç!M$4</f>
        <v>12 Temmuz 2014 - 15.10</v>
      </c>
      <c r="M135" s="145" t="s">
        <v>322</v>
      </c>
    </row>
    <row r="136" spans="1:13" s="261" customFormat="1" ht="28.5" customHeight="1">
      <c r="A136" s="139">
        <v>564</v>
      </c>
      <c r="B136" s="217" t="s">
        <v>331</v>
      </c>
      <c r="C136" s="219">
        <f>Çekiç!D9</f>
      </c>
      <c r="D136" s="221">
        <f>Çekiç!E9</f>
      </c>
      <c r="E136" s="221">
        <f>Çekiç!F9</f>
      </c>
      <c r="F136" s="222">
        <f>Çekiç!N9</f>
        <v>0</v>
      </c>
      <c r="G136" s="220">
        <f>Çekiç!A9</f>
        <v>2</v>
      </c>
      <c r="H136" s="147" t="s">
        <v>331</v>
      </c>
      <c r="I136" s="147" t="str">
        <f>Çekiç!G$4</f>
        <v>6 kg.</v>
      </c>
      <c r="J136" s="141" t="str">
        <f>'YARIŞMA BİLGİLERİ'!$F$21</f>
        <v>Genç Erkekler</v>
      </c>
      <c r="K136" s="260" t="str">
        <f t="shared" si="3"/>
        <v>KASTAMONU-Federasyon Deneme Yarışmaları</v>
      </c>
      <c r="L136" s="145" t="str">
        <f>Çekiç!M$4</f>
        <v>12 Temmuz 2014 - 15.10</v>
      </c>
      <c r="M136" s="145" t="s">
        <v>322</v>
      </c>
    </row>
    <row r="137" spans="1:13" s="261" customFormat="1" ht="28.5" customHeight="1">
      <c r="A137" s="139">
        <v>565</v>
      </c>
      <c r="B137" s="217" t="s">
        <v>331</v>
      </c>
      <c r="C137" s="219">
        <f>Çekiç!D10</f>
      </c>
      <c r="D137" s="221">
        <f>Çekiç!E10</f>
      </c>
      <c r="E137" s="221">
        <f>Çekiç!F10</f>
      </c>
      <c r="F137" s="222">
        <f>Çekiç!N10</f>
        <v>0</v>
      </c>
      <c r="G137" s="220">
        <f>Çekiç!A10</f>
        <v>3</v>
      </c>
      <c r="H137" s="147" t="s">
        <v>331</v>
      </c>
      <c r="I137" s="147" t="str">
        <f>Çekiç!G$4</f>
        <v>6 kg.</v>
      </c>
      <c r="J137" s="141" t="str">
        <f>'YARIŞMA BİLGİLERİ'!$F$21</f>
        <v>Genç Erkekler</v>
      </c>
      <c r="K137" s="260" t="str">
        <f t="shared" si="3"/>
        <v>KASTAMONU-Federasyon Deneme Yarışmaları</v>
      </c>
      <c r="L137" s="145" t="str">
        <f>Çekiç!M$4</f>
        <v>12 Temmuz 2014 - 15.10</v>
      </c>
      <c r="M137" s="145" t="s">
        <v>322</v>
      </c>
    </row>
    <row r="138" spans="1:13" s="261" customFormat="1" ht="28.5" customHeight="1">
      <c r="A138" s="139">
        <v>566</v>
      </c>
      <c r="B138" s="217" t="s">
        <v>331</v>
      </c>
      <c r="C138" s="219">
        <f>Çekiç!D11</f>
      </c>
      <c r="D138" s="221">
        <f>Çekiç!E11</f>
      </c>
      <c r="E138" s="221">
        <f>Çekiç!F11</f>
      </c>
      <c r="F138" s="222">
        <f>Çekiç!N11</f>
        <v>0</v>
      </c>
      <c r="G138" s="220">
        <f>Çekiç!A11</f>
        <v>4</v>
      </c>
      <c r="H138" s="147" t="s">
        <v>331</v>
      </c>
      <c r="I138" s="147" t="str">
        <f>Çekiç!G$4</f>
        <v>6 kg.</v>
      </c>
      <c r="J138" s="141" t="str">
        <f>'YARIŞMA BİLGİLERİ'!$F$21</f>
        <v>Genç Erkekler</v>
      </c>
      <c r="K138" s="260" t="str">
        <f t="shared" si="3"/>
        <v>KASTAMONU-Federasyon Deneme Yarışmaları</v>
      </c>
      <c r="L138" s="145" t="str">
        <f>Çekiç!M$4</f>
        <v>12 Temmuz 2014 - 15.10</v>
      </c>
      <c r="M138" s="145" t="s">
        <v>322</v>
      </c>
    </row>
    <row r="139" spans="1:13" s="261" customFormat="1" ht="28.5" customHeight="1">
      <c r="A139" s="139">
        <v>567</v>
      </c>
      <c r="B139" s="217" t="s">
        <v>331</v>
      </c>
      <c r="C139" s="219">
        <f>Çekiç!D12</f>
      </c>
      <c r="D139" s="221">
        <f>Çekiç!E12</f>
      </c>
      <c r="E139" s="221">
        <f>Çekiç!F12</f>
      </c>
      <c r="F139" s="222">
        <f>Çekiç!N12</f>
        <v>0</v>
      </c>
      <c r="G139" s="220">
        <f>Çekiç!A12</f>
        <v>5</v>
      </c>
      <c r="H139" s="147" t="s">
        <v>331</v>
      </c>
      <c r="I139" s="147" t="str">
        <f>Çekiç!G$4</f>
        <v>6 kg.</v>
      </c>
      <c r="J139" s="141" t="str">
        <f>'YARIŞMA BİLGİLERİ'!$F$21</f>
        <v>Genç Erkekler</v>
      </c>
      <c r="K139" s="260" t="str">
        <f t="shared" si="3"/>
        <v>KASTAMONU-Federasyon Deneme Yarışmaları</v>
      </c>
      <c r="L139" s="145" t="str">
        <f>Çekiç!M$4</f>
        <v>12 Temmuz 2014 - 15.10</v>
      </c>
      <c r="M139" s="145" t="s">
        <v>322</v>
      </c>
    </row>
    <row r="140" spans="1:13" s="261" customFormat="1" ht="28.5" customHeight="1">
      <c r="A140" s="139">
        <v>590</v>
      </c>
      <c r="B140" s="217" t="s">
        <v>331</v>
      </c>
      <c r="C140" s="219">
        <f>Çekiç!D13</f>
      </c>
      <c r="D140" s="221">
        <f>Çekiç!E13</f>
      </c>
      <c r="E140" s="221">
        <f>Çekiç!F13</f>
      </c>
      <c r="F140" s="222">
        <f>Çekiç!N13</f>
        <v>0</v>
      </c>
      <c r="G140" s="220">
        <f>Çekiç!A13</f>
        <v>6</v>
      </c>
      <c r="H140" s="147" t="s">
        <v>331</v>
      </c>
      <c r="I140" s="147" t="str">
        <f>Çekiç!G$4</f>
        <v>6 kg.</v>
      </c>
      <c r="J140" s="141" t="str">
        <f>'YARIŞMA BİLGİLERİ'!$F$21</f>
        <v>Genç Erkekler</v>
      </c>
      <c r="K140" s="260" t="str">
        <f t="shared" si="3"/>
        <v>KASTAMONU-Federasyon Deneme Yarışmaları</v>
      </c>
      <c r="L140" s="145" t="str">
        <f>Çekiç!M$4</f>
        <v>12 Temmuz 2014 - 15.10</v>
      </c>
      <c r="M140" s="145" t="s">
        <v>322</v>
      </c>
    </row>
    <row r="141" spans="1:13" s="261" customFormat="1" ht="28.5" customHeight="1">
      <c r="A141" s="139">
        <v>591</v>
      </c>
      <c r="B141" s="217" t="s">
        <v>331</v>
      </c>
      <c r="C141" s="219">
        <f>Çekiç!D14</f>
      </c>
      <c r="D141" s="221">
        <f>Çekiç!E14</f>
      </c>
      <c r="E141" s="221">
        <f>Çekiç!F14</f>
      </c>
      <c r="F141" s="222">
        <f>Çekiç!N14</f>
        <v>0</v>
      </c>
      <c r="G141" s="220">
        <f>Çekiç!A14</f>
        <v>7</v>
      </c>
      <c r="H141" s="147" t="s">
        <v>331</v>
      </c>
      <c r="I141" s="147" t="str">
        <f>Çekiç!G$4</f>
        <v>6 kg.</v>
      </c>
      <c r="J141" s="141" t="str">
        <f>'YARIŞMA BİLGİLERİ'!$F$21</f>
        <v>Genç Erkekler</v>
      </c>
      <c r="K141" s="260" t="str">
        <f t="shared" si="3"/>
        <v>KASTAMONU-Federasyon Deneme Yarışmaları</v>
      </c>
      <c r="L141" s="145" t="str">
        <f>Çekiç!M$4</f>
        <v>12 Temmuz 2014 - 15.10</v>
      </c>
      <c r="M141" s="145" t="s">
        <v>322</v>
      </c>
    </row>
    <row r="142" spans="1:13" s="261" customFormat="1" ht="28.5" customHeight="1">
      <c r="A142" s="139">
        <v>592</v>
      </c>
      <c r="B142" s="217" t="s">
        <v>331</v>
      </c>
      <c r="C142" s="219">
        <f>Çekiç!D15</f>
      </c>
      <c r="D142" s="221">
        <f>Çekiç!E15</f>
      </c>
      <c r="E142" s="221">
        <f>Çekiç!F15</f>
      </c>
      <c r="F142" s="222">
        <f>Çekiç!N15</f>
        <v>0</v>
      </c>
      <c r="G142" s="220">
        <f>Çekiç!A15</f>
        <v>8</v>
      </c>
      <c r="H142" s="147" t="s">
        <v>331</v>
      </c>
      <c r="I142" s="147" t="str">
        <f>Çekiç!G$4</f>
        <v>6 kg.</v>
      </c>
      <c r="J142" s="141" t="str">
        <f>'YARIŞMA BİLGİLERİ'!$F$21</f>
        <v>Genç Erkekler</v>
      </c>
      <c r="K142" s="260" t="str">
        <f t="shared" si="3"/>
        <v>KASTAMONU-Federasyon Deneme Yarışmaları</v>
      </c>
      <c r="L142" s="145" t="str">
        <f>Çekiç!M$4</f>
        <v>12 Temmuz 2014 - 15.10</v>
      </c>
      <c r="M142" s="145" t="s">
        <v>322</v>
      </c>
    </row>
    <row r="143" spans="1:13" s="261" customFormat="1" ht="28.5" customHeight="1">
      <c r="A143" s="139">
        <v>593</v>
      </c>
      <c r="B143" s="217" t="s">
        <v>331</v>
      </c>
      <c r="C143" s="219">
        <f>Çekiç!D16</f>
      </c>
      <c r="D143" s="221">
        <f>Çekiç!E16</f>
      </c>
      <c r="E143" s="221">
        <f>Çekiç!F16</f>
      </c>
      <c r="F143" s="222">
        <f>Çekiç!N16</f>
        <v>0</v>
      </c>
      <c r="G143" s="220">
        <f>Çekiç!A16</f>
        <v>9</v>
      </c>
      <c r="H143" s="147" t="s">
        <v>331</v>
      </c>
      <c r="I143" s="147" t="str">
        <f>Çekiç!G$4</f>
        <v>6 kg.</v>
      </c>
      <c r="J143" s="141" t="str">
        <f>'YARIŞMA BİLGİLERİ'!$F$21</f>
        <v>Genç Erkekler</v>
      </c>
      <c r="K143" s="260" t="str">
        <f t="shared" si="3"/>
        <v>KASTAMONU-Federasyon Deneme Yarışmaları</v>
      </c>
      <c r="L143" s="145" t="str">
        <f>Çekiç!M$4</f>
        <v>12 Temmuz 2014 - 15.10</v>
      </c>
      <c r="M143" s="145" t="s">
        <v>322</v>
      </c>
    </row>
    <row r="144" spans="1:13" s="261" customFormat="1" ht="28.5" customHeight="1">
      <c r="A144" s="139">
        <v>594</v>
      </c>
      <c r="B144" s="217" t="s">
        <v>331</v>
      </c>
      <c r="C144" s="219">
        <f>Çekiç!D17</f>
      </c>
      <c r="D144" s="221">
        <f>Çekiç!E17</f>
      </c>
      <c r="E144" s="221">
        <f>Çekiç!F17</f>
      </c>
      <c r="F144" s="222">
        <f>Çekiç!N17</f>
        <v>0</v>
      </c>
      <c r="G144" s="220">
        <f>Çekiç!A17</f>
        <v>10</v>
      </c>
      <c r="H144" s="147" t="s">
        <v>331</v>
      </c>
      <c r="I144" s="147" t="str">
        <f>Çekiç!G$4</f>
        <v>6 kg.</v>
      </c>
      <c r="J144" s="141" t="str">
        <f>'YARIŞMA BİLGİLERİ'!$F$21</f>
        <v>Genç Erkekler</v>
      </c>
      <c r="K144" s="260" t="str">
        <f t="shared" si="3"/>
        <v>KASTAMONU-Federasyon Deneme Yarışmaları</v>
      </c>
      <c r="L144" s="145" t="str">
        <f>Çekiç!M$4</f>
        <v>12 Temmuz 2014 - 15.10</v>
      </c>
      <c r="M144" s="145" t="s">
        <v>322</v>
      </c>
    </row>
    <row r="145" spans="1:13" s="261" customFormat="1" ht="28.5" customHeight="1">
      <c r="A145" s="139">
        <v>610</v>
      </c>
      <c r="B145" s="149" t="s">
        <v>241</v>
      </c>
      <c r="C145" s="140">
        <f>Gülle!D8</f>
        <v>34831</v>
      </c>
      <c r="D145" s="144" t="str">
        <f>Gülle!E8</f>
        <v>SAMET YILDIZ </v>
      </c>
      <c r="E145" s="144" t="str">
        <f>Gülle!F8</f>
        <v>NEVŞEHİR </v>
      </c>
      <c r="F145" s="146" t="str">
        <f>Gülle!N8</f>
        <v>DNS</v>
      </c>
      <c r="G145" s="147">
        <f>Gülle!A8</f>
        <v>1</v>
      </c>
      <c r="H145" s="147" t="s">
        <v>192</v>
      </c>
      <c r="I145" s="147" t="str">
        <f>Gülle!G$4</f>
        <v>6 kg.</v>
      </c>
      <c r="J145" s="141" t="str">
        <f>'YARIŞMA BİLGİLERİ'!$F$21</f>
        <v>Genç Erkekler</v>
      </c>
      <c r="K145" s="144" t="str">
        <f t="shared" si="3"/>
        <v>KASTAMONU-Federasyon Deneme Yarışmaları</v>
      </c>
      <c r="L145" s="145" t="str">
        <f>Gülle!M$4</f>
        <v>12 Temmuz 2014 - 17.55</v>
      </c>
      <c r="M145" s="145" t="s">
        <v>322</v>
      </c>
    </row>
    <row r="146" spans="1:13" s="261" customFormat="1" ht="28.5" customHeight="1">
      <c r="A146" s="139">
        <v>611</v>
      </c>
      <c r="B146" s="149" t="s">
        <v>241</v>
      </c>
      <c r="C146" s="140">
        <f>Gülle!D9</f>
        <v>35065</v>
      </c>
      <c r="D146" s="144" t="str">
        <f>Gülle!E9</f>
        <v>EMRE AYDIN</v>
      </c>
      <c r="E146" s="144" t="str">
        <f>Gülle!F9</f>
        <v>İSTANBUL</v>
      </c>
      <c r="F146" s="146" t="str">
        <f>Gülle!N9</f>
        <v>DNS</v>
      </c>
      <c r="G146" s="147">
        <f>Gülle!A9</f>
        <v>2</v>
      </c>
      <c r="H146" s="147" t="s">
        <v>192</v>
      </c>
      <c r="I146" s="147" t="str">
        <f>Gülle!G$4</f>
        <v>6 kg.</v>
      </c>
      <c r="J146" s="141" t="str">
        <f>'YARIŞMA BİLGİLERİ'!$F$21</f>
        <v>Genç Erkekler</v>
      </c>
      <c r="K146" s="144" t="str">
        <f t="shared" si="3"/>
        <v>KASTAMONU-Federasyon Deneme Yarışmaları</v>
      </c>
      <c r="L146" s="145" t="str">
        <f>Gülle!M$4</f>
        <v>12 Temmuz 2014 - 17.55</v>
      </c>
      <c r="M146" s="145" t="s">
        <v>322</v>
      </c>
    </row>
    <row r="147" spans="1:13" s="261" customFormat="1" ht="28.5" customHeight="1">
      <c r="A147" s="139">
        <v>612</v>
      </c>
      <c r="B147" s="149" t="s">
        <v>241</v>
      </c>
      <c r="C147" s="140">
        <f>Gülle!D10</f>
      </c>
      <c r="D147" s="144">
        <f>Gülle!E10</f>
      </c>
      <c r="E147" s="144">
        <f>Gülle!F10</f>
      </c>
      <c r="F147" s="146">
        <f>Gülle!N10</f>
        <v>0</v>
      </c>
      <c r="G147" s="147">
        <f>Gülle!A10</f>
        <v>3</v>
      </c>
      <c r="H147" s="147" t="s">
        <v>192</v>
      </c>
      <c r="I147" s="147" t="str">
        <f>Gülle!G$4</f>
        <v>6 kg.</v>
      </c>
      <c r="J147" s="141" t="str">
        <f>'YARIŞMA BİLGİLERİ'!$F$21</f>
        <v>Genç Erkekler</v>
      </c>
      <c r="K147" s="144" t="str">
        <f aca="true" t="shared" si="4" ref="K147:K181">CONCATENATE(K$1,"-",A$1)</f>
        <v>KASTAMONU-Federasyon Deneme Yarışmaları</v>
      </c>
      <c r="L147" s="145" t="str">
        <f>Gülle!M$4</f>
        <v>12 Temmuz 2014 - 17.55</v>
      </c>
      <c r="M147" s="145" t="s">
        <v>322</v>
      </c>
    </row>
    <row r="148" spans="1:13" s="261" customFormat="1" ht="28.5" customHeight="1">
      <c r="A148" s="139">
        <v>613</v>
      </c>
      <c r="B148" s="149" t="s">
        <v>241</v>
      </c>
      <c r="C148" s="140">
        <f>Gülle!D11</f>
      </c>
      <c r="D148" s="144">
        <f>Gülle!E11</f>
      </c>
      <c r="E148" s="144">
        <f>Gülle!F11</f>
      </c>
      <c r="F148" s="146">
        <f>Gülle!N11</f>
        <v>0</v>
      </c>
      <c r="G148" s="147">
        <f>Gülle!A11</f>
        <v>4</v>
      </c>
      <c r="H148" s="147" t="s">
        <v>192</v>
      </c>
      <c r="I148" s="147" t="str">
        <f>Gülle!G$4</f>
        <v>6 kg.</v>
      </c>
      <c r="J148" s="141" t="str">
        <f>'YARIŞMA BİLGİLERİ'!$F$21</f>
        <v>Genç Erkekler</v>
      </c>
      <c r="K148" s="144" t="str">
        <f t="shared" si="4"/>
        <v>KASTAMONU-Federasyon Deneme Yarışmaları</v>
      </c>
      <c r="L148" s="145" t="str">
        <f>Gülle!M$4</f>
        <v>12 Temmuz 2014 - 17.55</v>
      </c>
      <c r="M148" s="145" t="s">
        <v>322</v>
      </c>
    </row>
    <row r="149" spans="1:13" s="261" customFormat="1" ht="28.5" customHeight="1">
      <c r="A149" s="139">
        <v>614</v>
      </c>
      <c r="B149" s="149" t="s">
        <v>241</v>
      </c>
      <c r="C149" s="140">
        <f>Gülle!D12</f>
      </c>
      <c r="D149" s="144">
        <f>Gülle!E12</f>
      </c>
      <c r="E149" s="144">
        <f>Gülle!F12</f>
      </c>
      <c r="F149" s="146">
        <f>Gülle!N12</f>
        <v>0</v>
      </c>
      <c r="G149" s="147">
        <f>Gülle!A12</f>
        <v>5</v>
      </c>
      <c r="H149" s="147" t="s">
        <v>192</v>
      </c>
      <c r="I149" s="147" t="str">
        <f>Gülle!G$4</f>
        <v>6 kg.</v>
      </c>
      <c r="J149" s="141" t="str">
        <f>'YARIŞMA BİLGİLERİ'!$F$21</f>
        <v>Genç Erkekler</v>
      </c>
      <c r="K149" s="144" t="str">
        <f t="shared" si="4"/>
        <v>KASTAMONU-Federasyon Deneme Yarışmaları</v>
      </c>
      <c r="L149" s="145" t="str">
        <f>Gülle!M$4</f>
        <v>12 Temmuz 2014 - 17.55</v>
      </c>
      <c r="M149" s="145" t="s">
        <v>322</v>
      </c>
    </row>
    <row r="150" spans="1:13" s="261" customFormat="1" ht="28.5" customHeight="1">
      <c r="A150" s="139">
        <v>635</v>
      </c>
      <c r="B150" s="149" t="s">
        <v>241</v>
      </c>
      <c r="C150" s="140">
        <f>Gülle!D13</f>
      </c>
      <c r="D150" s="144">
        <f>Gülle!E13</f>
      </c>
      <c r="E150" s="144">
        <f>Gülle!F13</f>
      </c>
      <c r="F150" s="146">
        <f>Gülle!N13</f>
        <v>0</v>
      </c>
      <c r="G150" s="147">
        <f>Gülle!A13</f>
        <v>6</v>
      </c>
      <c r="H150" s="147" t="s">
        <v>192</v>
      </c>
      <c r="I150" s="147" t="str">
        <f>Gülle!G$4</f>
        <v>6 kg.</v>
      </c>
      <c r="J150" s="141" t="str">
        <f>'YARIŞMA BİLGİLERİ'!$F$21</f>
        <v>Genç Erkekler</v>
      </c>
      <c r="K150" s="144" t="str">
        <f t="shared" si="4"/>
        <v>KASTAMONU-Federasyon Deneme Yarışmaları</v>
      </c>
      <c r="L150" s="145" t="str">
        <f>Gülle!M$4</f>
        <v>12 Temmuz 2014 - 17.55</v>
      </c>
      <c r="M150" s="145" t="s">
        <v>322</v>
      </c>
    </row>
    <row r="151" spans="1:13" s="261" customFormat="1" ht="28.5" customHeight="1">
      <c r="A151" s="139">
        <v>636</v>
      </c>
      <c r="B151" s="149" t="s">
        <v>241</v>
      </c>
      <c r="C151" s="140">
        <f>Gülle!D14</f>
      </c>
      <c r="D151" s="144">
        <f>Gülle!E14</f>
      </c>
      <c r="E151" s="144">
        <f>Gülle!F14</f>
      </c>
      <c r="F151" s="146">
        <f>Gülle!N14</f>
        <v>0</v>
      </c>
      <c r="G151" s="147">
        <f>Gülle!A14</f>
        <v>7</v>
      </c>
      <c r="H151" s="147" t="s">
        <v>192</v>
      </c>
      <c r="I151" s="147" t="str">
        <f>Gülle!G$4</f>
        <v>6 kg.</v>
      </c>
      <c r="J151" s="141" t="str">
        <f>'YARIŞMA BİLGİLERİ'!$F$21</f>
        <v>Genç Erkekler</v>
      </c>
      <c r="K151" s="144" t="str">
        <f t="shared" si="4"/>
        <v>KASTAMONU-Federasyon Deneme Yarışmaları</v>
      </c>
      <c r="L151" s="145" t="str">
        <f>Gülle!M$4</f>
        <v>12 Temmuz 2014 - 17.55</v>
      </c>
      <c r="M151" s="145" t="s">
        <v>322</v>
      </c>
    </row>
    <row r="152" spans="1:13" s="261" customFormat="1" ht="28.5" customHeight="1">
      <c r="A152" s="139">
        <v>637</v>
      </c>
      <c r="B152" s="149" t="s">
        <v>241</v>
      </c>
      <c r="C152" s="140">
        <f>Gülle!D15</f>
      </c>
      <c r="D152" s="144">
        <f>Gülle!E15</f>
      </c>
      <c r="E152" s="144">
        <f>Gülle!F15</f>
      </c>
      <c r="F152" s="146">
        <f>Gülle!N15</f>
        <v>0</v>
      </c>
      <c r="G152" s="147">
        <f>Gülle!A15</f>
        <v>8</v>
      </c>
      <c r="H152" s="147" t="s">
        <v>192</v>
      </c>
      <c r="I152" s="147" t="str">
        <f>Gülle!G$4</f>
        <v>6 kg.</v>
      </c>
      <c r="J152" s="141" t="str">
        <f>'YARIŞMA BİLGİLERİ'!$F$21</f>
        <v>Genç Erkekler</v>
      </c>
      <c r="K152" s="144" t="str">
        <f t="shared" si="4"/>
        <v>KASTAMONU-Federasyon Deneme Yarışmaları</v>
      </c>
      <c r="L152" s="145" t="str">
        <f>Gülle!M$4</f>
        <v>12 Temmuz 2014 - 17.55</v>
      </c>
      <c r="M152" s="145" t="s">
        <v>322</v>
      </c>
    </row>
    <row r="153" spans="1:13" s="261" customFormat="1" ht="28.5" customHeight="1">
      <c r="A153" s="139">
        <v>638</v>
      </c>
      <c r="B153" s="149" t="s">
        <v>241</v>
      </c>
      <c r="C153" s="140">
        <f>Gülle!D16</f>
      </c>
      <c r="D153" s="144">
        <f>Gülle!E16</f>
      </c>
      <c r="E153" s="144">
        <f>Gülle!F16</f>
      </c>
      <c r="F153" s="146">
        <f>Gülle!N16</f>
        <v>0</v>
      </c>
      <c r="G153" s="147">
        <f>Gülle!A16</f>
        <v>9</v>
      </c>
      <c r="H153" s="147" t="s">
        <v>192</v>
      </c>
      <c r="I153" s="147" t="str">
        <f>Gülle!G$4</f>
        <v>6 kg.</v>
      </c>
      <c r="J153" s="141" t="str">
        <f>'YARIŞMA BİLGİLERİ'!$F$21</f>
        <v>Genç Erkekler</v>
      </c>
      <c r="K153" s="144" t="str">
        <f t="shared" si="4"/>
        <v>KASTAMONU-Federasyon Deneme Yarışmaları</v>
      </c>
      <c r="L153" s="145" t="str">
        <f>Gülle!M$4</f>
        <v>12 Temmuz 2014 - 17.55</v>
      </c>
      <c r="M153" s="145" t="s">
        <v>322</v>
      </c>
    </row>
    <row r="154" spans="1:13" s="261" customFormat="1" ht="28.5" customHeight="1">
      <c r="A154" s="139">
        <v>639</v>
      </c>
      <c r="B154" s="149" t="s">
        <v>241</v>
      </c>
      <c r="C154" s="140">
        <f>Gülle!D17</f>
      </c>
      <c r="D154" s="144">
        <f>Gülle!E17</f>
      </c>
      <c r="E154" s="144">
        <f>Gülle!F17</f>
      </c>
      <c r="F154" s="146">
        <f>Gülle!N17</f>
        <v>0</v>
      </c>
      <c r="G154" s="147">
        <f>Gülle!A17</f>
        <v>10</v>
      </c>
      <c r="H154" s="147" t="s">
        <v>192</v>
      </c>
      <c r="I154" s="147" t="str">
        <f>Gülle!G$4</f>
        <v>6 kg.</v>
      </c>
      <c r="J154" s="141" t="str">
        <f>'YARIŞMA BİLGİLERİ'!$F$21</f>
        <v>Genç Erkekler</v>
      </c>
      <c r="K154" s="144" t="str">
        <f t="shared" si="4"/>
        <v>KASTAMONU-Federasyon Deneme Yarışmaları</v>
      </c>
      <c r="L154" s="145" t="str">
        <f>Gülle!M$4</f>
        <v>12 Temmuz 2014 - 17.55</v>
      </c>
      <c r="M154" s="145" t="s">
        <v>322</v>
      </c>
    </row>
    <row r="155" spans="1:13" s="261" customFormat="1" ht="28.5" customHeight="1">
      <c r="A155" s="139">
        <v>655</v>
      </c>
      <c r="B155" s="149" t="s">
        <v>267</v>
      </c>
      <c r="C155" s="140">
        <f>Sırık!D8</f>
        <v>0</v>
      </c>
      <c r="D155" s="144">
        <f>Sırık!E8</f>
        <v>0</v>
      </c>
      <c r="E155" s="144">
        <f>Sırık!F8</f>
        <v>0</v>
      </c>
      <c r="F155" s="181">
        <f>Sırık!BO8</f>
        <v>0</v>
      </c>
      <c r="G155" s="142">
        <f>Sırık!A8</f>
        <v>1</v>
      </c>
      <c r="H155" s="141" t="s">
        <v>267</v>
      </c>
      <c r="I155" s="147"/>
      <c r="J155" s="141" t="str">
        <f>'YARIŞMA BİLGİLERİ'!$F$21</f>
        <v>Genç Erkekler</v>
      </c>
      <c r="K155" s="144" t="str">
        <f t="shared" si="4"/>
        <v>KASTAMONU-Federasyon Deneme Yarışmaları</v>
      </c>
      <c r="L155" s="145" t="str">
        <f>Sırık!BC$4</f>
        <v>13 Temmuz 2014 - 16.00</v>
      </c>
      <c r="M155" s="145" t="s">
        <v>322</v>
      </c>
    </row>
    <row r="156" spans="1:13" s="261" customFormat="1" ht="28.5" customHeight="1">
      <c r="A156" s="139">
        <v>656</v>
      </c>
      <c r="B156" s="149" t="s">
        <v>267</v>
      </c>
      <c r="C156" s="140">
        <f>Sırık!D9</f>
      </c>
      <c r="D156" s="144">
        <f>Sırık!E9</f>
      </c>
      <c r="E156" s="144">
        <f>Sırık!F9</f>
      </c>
      <c r="F156" s="181">
        <f>Sırık!BO9</f>
        <v>0</v>
      </c>
      <c r="G156" s="142">
        <f>Sırık!A9</f>
        <v>2</v>
      </c>
      <c r="H156" s="141" t="s">
        <v>267</v>
      </c>
      <c r="I156" s="147"/>
      <c r="J156" s="141" t="str">
        <f>'YARIŞMA BİLGİLERİ'!$F$21</f>
        <v>Genç Erkekler</v>
      </c>
      <c r="K156" s="144" t="str">
        <f t="shared" si="4"/>
        <v>KASTAMONU-Federasyon Deneme Yarışmaları</v>
      </c>
      <c r="L156" s="145" t="str">
        <f>Sırık!BC$4</f>
        <v>13 Temmuz 2014 - 16.00</v>
      </c>
      <c r="M156" s="145" t="s">
        <v>322</v>
      </c>
    </row>
    <row r="157" spans="1:13" s="261" customFormat="1" ht="28.5" customHeight="1">
      <c r="A157" s="139">
        <v>657</v>
      </c>
      <c r="B157" s="149" t="s">
        <v>267</v>
      </c>
      <c r="C157" s="140">
        <f>Sırık!D10</f>
      </c>
      <c r="D157" s="144">
        <f>Sırık!E10</f>
      </c>
      <c r="E157" s="144">
        <f>Sırık!F10</f>
      </c>
      <c r="F157" s="181">
        <f>Sırık!BO10</f>
        <v>0</v>
      </c>
      <c r="G157" s="142">
        <f>Sırık!A10</f>
        <v>3</v>
      </c>
      <c r="H157" s="141" t="s">
        <v>267</v>
      </c>
      <c r="I157" s="147"/>
      <c r="J157" s="141" t="str">
        <f>'YARIŞMA BİLGİLERİ'!$F$21</f>
        <v>Genç Erkekler</v>
      </c>
      <c r="K157" s="144" t="str">
        <f t="shared" si="4"/>
        <v>KASTAMONU-Federasyon Deneme Yarışmaları</v>
      </c>
      <c r="L157" s="145" t="str">
        <f>Sırık!BC$4</f>
        <v>13 Temmuz 2014 - 16.00</v>
      </c>
      <c r="M157" s="145" t="s">
        <v>322</v>
      </c>
    </row>
    <row r="158" spans="1:13" s="261" customFormat="1" ht="28.5" customHeight="1">
      <c r="A158" s="139">
        <v>658</v>
      </c>
      <c r="B158" s="149" t="s">
        <v>267</v>
      </c>
      <c r="C158" s="140">
        <f>Sırık!D11</f>
      </c>
      <c r="D158" s="144">
        <f>Sırık!E11</f>
      </c>
      <c r="E158" s="144">
        <f>Sırık!F11</f>
      </c>
      <c r="F158" s="181">
        <f>Sırık!BO11</f>
        <v>0</v>
      </c>
      <c r="G158" s="142">
        <f>Sırık!A11</f>
        <v>4</v>
      </c>
      <c r="H158" s="141" t="s">
        <v>267</v>
      </c>
      <c r="I158" s="147"/>
      <c r="J158" s="141" t="str">
        <f>'YARIŞMA BİLGİLERİ'!$F$21</f>
        <v>Genç Erkekler</v>
      </c>
      <c r="K158" s="144" t="str">
        <f t="shared" si="4"/>
        <v>KASTAMONU-Federasyon Deneme Yarışmaları</v>
      </c>
      <c r="L158" s="145" t="str">
        <f>Sırık!BC$4</f>
        <v>13 Temmuz 2014 - 16.00</v>
      </c>
      <c r="M158" s="145" t="s">
        <v>322</v>
      </c>
    </row>
    <row r="159" spans="1:13" s="261" customFormat="1" ht="28.5" customHeight="1">
      <c r="A159" s="139">
        <v>659</v>
      </c>
      <c r="B159" s="149" t="s">
        <v>267</v>
      </c>
      <c r="C159" s="140">
        <f>Sırık!D12</f>
      </c>
      <c r="D159" s="144">
        <f>Sırık!E12</f>
      </c>
      <c r="E159" s="144">
        <f>Sırık!F12</f>
      </c>
      <c r="F159" s="181">
        <f>Sırık!BO12</f>
        <v>0</v>
      </c>
      <c r="G159" s="142">
        <f>Sırık!A12</f>
        <v>5</v>
      </c>
      <c r="H159" s="141" t="s">
        <v>267</v>
      </c>
      <c r="I159" s="147"/>
      <c r="J159" s="141" t="str">
        <f>'YARIŞMA BİLGİLERİ'!$F$21</f>
        <v>Genç Erkekler</v>
      </c>
      <c r="K159" s="144" t="str">
        <f t="shared" si="4"/>
        <v>KASTAMONU-Federasyon Deneme Yarışmaları</v>
      </c>
      <c r="L159" s="145" t="str">
        <f>Sırık!BC$4</f>
        <v>13 Temmuz 2014 - 16.00</v>
      </c>
      <c r="M159" s="145" t="s">
        <v>322</v>
      </c>
    </row>
    <row r="160" spans="1:13" s="262" customFormat="1" ht="28.5" customHeight="1">
      <c r="A160" s="139">
        <v>675</v>
      </c>
      <c r="B160" s="149" t="s">
        <v>267</v>
      </c>
      <c r="C160" s="140">
        <f>Sırık!D13</f>
      </c>
      <c r="D160" s="144">
        <f>Sırık!E13</f>
      </c>
      <c r="E160" s="144">
        <f>Sırık!F13</f>
      </c>
      <c r="F160" s="181">
        <f>Sırık!BO13</f>
        <v>0</v>
      </c>
      <c r="G160" s="142">
        <f>Sırık!A13</f>
        <v>6</v>
      </c>
      <c r="H160" s="141" t="s">
        <v>267</v>
      </c>
      <c r="I160" s="147"/>
      <c r="J160" s="141" t="str">
        <f>'YARIŞMA BİLGİLERİ'!$F$21</f>
        <v>Genç Erkekler</v>
      </c>
      <c r="K160" s="144" t="str">
        <f t="shared" si="4"/>
        <v>KASTAMONU-Federasyon Deneme Yarışmaları</v>
      </c>
      <c r="L160" s="145" t="str">
        <f>Sırık!BC$4</f>
        <v>13 Temmuz 2014 - 16.00</v>
      </c>
      <c r="M160" s="145" t="s">
        <v>322</v>
      </c>
    </row>
    <row r="161" spans="1:13" s="262" customFormat="1" ht="28.5" customHeight="1">
      <c r="A161" s="139">
        <v>676</v>
      </c>
      <c r="B161" s="149" t="s">
        <v>267</v>
      </c>
      <c r="C161" s="140">
        <f>Sırık!D14</f>
      </c>
      <c r="D161" s="144">
        <f>Sırık!E14</f>
      </c>
      <c r="E161" s="144">
        <f>Sırık!F14</f>
      </c>
      <c r="F161" s="181">
        <f>Sırık!BO14</f>
        <v>0</v>
      </c>
      <c r="G161" s="142">
        <f>Sırık!A14</f>
        <v>7</v>
      </c>
      <c r="H161" s="141" t="s">
        <v>267</v>
      </c>
      <c r="I161" s="147"/>
      <c r="J161" s="141" t="str">
        <f>'YARIŞMA BİLGİLERİ'!$F$21</f>
        <v>Genç Erkekler</v>
      </c>
      <c r="K161" s="144" t="str">
        <f t="shared" si="4"/>
        <v>KASTAMONU-Federasyon Deneme Yarışmaları</v>
      </c>
      <c r="L161" s="145" t="str">
        <f>Sırık!BC$4</f>
        <v>13 Temmuz 2014 - 16.00</v>
      </c>
      <c r="M161" s="145" t="s">
        <v>322</v>
      </c>
    </row>
    <row r="162" spans="1:13" s="262" customFormat="1" ht="28.5" customHeight="1">
      <c r="A162" s="139">
        <v>677</v>
      </c>
      <c r="B162" s="149" t="s">
        <v>267</v>
      </c>
      <c r="C162" s="140">
        <f>Sırık!D15</f>
      </c>
      <c r="D162" s="144">
        <f>Sırık!E15</f>
      </c>
      <c r="E162" s="144">
        <f>Sırık!F15</f>
      </c>
      <c r="F162" s="181">
        <f>Sırık!BO15</f>
        <v>0</v>
      </c>
      <c r="G162" s="142">
        <f>Sırık!A15</f>
        <v>8</v>
      </c>
      <c r="H162" s="141" t="s">
        <v>267</v>
      </c>
      <c r="I162" s="147"/>
      <c r="J162" s="141" t="str">
        <f>'YARIŞMA BİLGİLERİ'!$F$21</f>
        <v>Genç Erkekler</v>
      </c>
      <c r="K162" s="144" t="str">
        <f t="shared" si="4"/>
        <v>KASTAMONU-Federasyon Deneme Yarışmaları</v>
      </c>
      <c r="L162" s="145" t="str">
        <f>Sırık!BC$4</f>
        <v>13 Temmuz 2014 - 16.00</v>
      </c>
      <c r="M162" s="145" t="s">
        <v>322</v>
      </c>
    </row>
    <row r="163" spans="1:13" s="262" customFormat="1" ht="28.5" customHeight="1">
      <c r="A163" s="139">
        <v>678</v>
      </c>
      <c r="B163" s="149" t="s">
        <v>267</v>
      </c>
      <c r="C163" s="140">
        <f>Sırık!D16</f>
      </c>
      <c r="D163" s="144">
        <f>Sırık!E16</f>
      </c>
      <c r="E163" s="144">
        <f>Sırık!F16</f>
      </c>
      <c r="F163" s="181">
        <f>Sırık!BO16</f>
        <v>0</v>
      </c>
      <c r="G163" s="142">
        <f>Sırık!A16</f>
        <v>9</v>
      </c>
      <c r="H163" s="141" t="s">
        <v>267</v>
      </c>
      <c r="I163" s="147"/>
      <c r="J163" s="141" t="str">
        <f>'YARIŞMA BİLGİLERİ'!$F$21</f>
        <v>Genç Erkekler</v>
      </c>
      <c r="K163" s="144" t="str">
        <f t="shared" si="4"/>
        <v>KASTAMONU-Federasyon Deneme Yarışmaları</v>
      </c>
      <c r="L163" s="145" t="str">
        <f>Sırık!BC$4</f>
        <v>13 Temmuz 2014 - 16.00</v>
      </c>
      <c r="M163" s="145" t="s">
        <v>322</v>
      </c>
    </row>
    <row r="164" spans="1:13" s="262" customFormat="1" ht="28.5" customHeight="1">
      <c r="A164" s="139">
        <v>679</v>
      </c>
      <c r="B164" s="149" t="s">
        <v>267</v>
      </c>
      <c r="C164" s="140">
        <f>Sırık!D17</f>
      </c>
      <c r="D164" s="144">
        <f>Sırık!E17</f>
      </c>
      <c r="E164" s="144">
        <f>Sırık!F17</f>
      </c>
      <c r="F164" s="181">
        <f>Sırık!BO17</f>
        <v>0</v>
      </c>
      <c r="G164" s="142">
        <f>Sırık!A17</f>
        <v>10</v>
      </c>
      <c r="H164" s="141" t="s">
        <v>267</v>
      </c>
      <c r="I164" s="147"/>
      <c r="J164" s="141" t="str">
        <f>'YARIŞMA BİLGİLERİ'!$F$21</f>
        <v>Genç Erkekler</v>
      </c>
      <c r="K164" s="144" t="str">
        <f t="shared" si="4"/>
        <v>KASTAMONU-Federasyon Deneme Yarışmaları</v>
      </c>
      <c r="L164" s="145" t="str">
        <f>Sırık!BC$4</f>
        <v>13 Temmuz 2014 - 16.00</v>
      </c>
      <c r="M164" s="145" t="s">
        <v>322</v>
      </c>
    </row>
    <row r="165" spans="1:13" ht="24.75" customHeight="1">
      <c r="A165" s="139">
        <v>690</v>
      </c>
      <c r="B165" s="217" t="s">
        <v>275</v>
      </c>
      <c r="C165" s="219">
        <f>'200m.'!C8</f>
        <v>0</v>
      </c>
      <c r="D165" s="221">
        <f>'200m.'!D8</f>
        <v>0</v>
      </c>
      <c r="E165" s="221">
        <f>'200m.'!E8</f>
        <v>0</v>
      </c>
      <c r="F165" s="222">
        <f>'200m.'!F8</f>
        <v>0</v>
      </c>
      <c r="G165" s="220">
        <f>'200m.'!A8</f>
        <v>0</v>
      </c>
      <c r="H165" s="147" t="s">
        <v>264</v>
      </c>
      <c r="I165" s="259"/>
      <c r="J165" s="141" t="str">
        <f>'YARIŞMA BİLGİLERİ'!$F$21</f>
        <v>Genç Erkekler</v>
      </c>
      <c r="K165" s="260" t="str">
        <f t="shared" si="4"/>
        <v>KASTAMONU-Federasyon Deneme Yarışmaları</v>
      </c>
      <c r="L165" s="145" t="str">
        <f>'200m.'!N$4</f>
        <v>13 Temmuz 2014 - 16.00</v>
      </c>
      <c r="M165" s="145" t="s">
        <v>322</v>
      </c>
    </row>
    <row r="166" spans="1:13" ht="24.75" customHeight="1">
      <c r="A166" s="139">
        <v>691</v>
      </c>
      <c r="B166" s="217" t="s">
        <v>275</v>
      </c>
      <c r="C166" s="219">
        <f>'200m.'!C9</f>
        <v>0</v>
      </c>
      <c r="D166" s="221">
        <f>'200m.'!D9</f>
        <v>0</v>
      </c>
      <c r="E166" s="221">
        <f>'200m.'!E9</f>
        <v>0</v>
      </c>
      <c r="F166" s="222">
        <f>'200m.'!F9</f>
        <v>0</v>
      </c>
      <c r="G166" s="220">
        <f>'200m.'!A9</f>
        <v>0</v>
      </c>
      <c r="H166" s="147" t="s">
        <v>264</v>
      </c>
      <c r="I166" s="259"/>
      <c r="J166" s="141" t="str">
        <f>'YARIŞMA BİLGİLERİ'!$F$21</f>
        <v>Genç Erkekler</v>
      </c>
      <c r="K166" s="260" t="str">
        <f t="shared" si="4"/>
        <v>KASTAMONU-Federasyon Deneme Yarışmaları</v>
      </c>
      <c r="L166" s="145" t="str">
        <f>'200m.'!N$4</f>
        <v>13 Temmuz 2014 - 16.00</v>
      </c>
      <c r="M166" s="145" t="s">
        <v>322</v>
      </c>
    </row>
    <row r="167" spans="1:13" ht="24.75" customHeight="1">
      <c r="A167" s="139">
        <v>692</v>
      </c>
      <c r="B167" s="217" t="s">
        <v>275</v>
      </c>
      <c r="C167" s="219">
        <f>'200m.'!C10</f>
        <v>0</v>
      </c>
      <c r="D167" s="221">
        <f>'200m.'!D10</f>
        <v>0</v>
      </c>
      <c r="E167" s="221">
        <f>'200m.'!E10</f>
        <v>0</v>
      </c>
      <c r="F167" s="222">
        <f>'200m.'!F10</f>
        <v>0</v>
      </c>
      <c r="G167" s="220">
        <f>'200m.'!A10</f>
        <v>0</v>
      </c>
      <c r="H167" s="147" t="s">
        <v>264</v>
      </c>
      <c r="I167" s="259"/>
      <c r="J167" s="141" t="str">
        <f>'YARIŞMA BİLGİLERİ'!$F$21</f>
        <v>Genç Erkekler</v>
      </c>
      <c r="K167" s="260" t="str">
        <f t="shared" si="4"/>
        <v>KASTAMONU-Federasyon Deneme Yarışmaları</v>
      </c>
      <c r="L167" s="145" t="str">
        <f>'200m.'!N$4</f>
        <v>13 Temmuz 2014 - 16.00</v>
      </c>
      <c r="M167" s="145" t="s">
        <v>322</v>
      </c>
    </row>
    <row r="168" spans="1:13" ht="24.75" customHeight="1">
      <c r="A168" s="139">
        <v>693</v>
      </c>
      <c r="B168" s="217" t="s">
        <v>275</v>
      </c>
      <c r="C168" s="219">
        <f>'200m.'!C11</f>
        <v>0</v>
      </c>
      <c r="D168" s="221">
        <f>'200m.'!D11</f>
        <v>0</v>
      </c>
      <c r="E168" s="221">
        <f>'200m.'!E11</f>
        <v>0</v>
      </c>
      <c r="F168" s="222">
        <f>'200m.'!F11</f>
        <v>0</v>
      </c>
      <c r="G168" s="220">
        <f>'200m.'!A11</f>
        <v>0</v>
      </c>
      <c r="H168" s="147" t="s">
        <v>264</v>
      </c>
      <c r="I168" s="259"/>
      <c r="J168" s="141" t="str">
        <f>'YARIŞMA BİLGİLERİ'!$F$21</f>
        <v>Genç Erkekler</v>
      </c>
      <c r="K168" s="260" t="str">
        <f t="shared" si="4"/>
        <v>KASTAMONU-Federasyon Deneme Yarışmaları</v>
      </c>
      <c r="L168" s="145" t="str">
        <f>'200m.'!N$4</f>
        <v>13 Temmuz 2014 - 16.00</v>
      </c>
      <c r="M168" s="145" t="s">
        <v>322</v>
      </c>
    </row>
    <row r="169" spans="1:13" ht="24.75" customHeight="1">
      <c r="A169" s="139">
        <v>694</v>
      </c>
      <c r="B169" s="217" t="s">
        <v>275</v>
      </c>
      <c r="C169" s="219">
        <f>'200m.'!C12</f>
        <v>0</v>
      </c>
      <c r="D169" s="221">
        <f>'200m.'!D12</f>
        <v>0</v>
      </c>
      <c r="E169" s="221">
        <f>'200m.'!E12</f>
        <v>0</v>
      </c>
      <c r="F169" s="222">
        <f>'200m.'!F12</f>
        <v>0</v>
      </c>
      <c r="G169" s="220">
        <f>'200m.'!A12</f>
        <v>0</v>
      </c>
      <c r="H169" s="147" t="s">
        <v>264</v>
      </c>
      <c r="I169" s="259"/>
      <c r="J169" s="141" t="str">
        <f>'YARIŞMA BİLGİLERİ'!$F$21</f>
        <v>Genç Erkekler</v>
      </c>
      <c r="K169" s="260" t="str">
        <f t="shared" si="4"/>
        <v>KASTAMONU-Federasyon Deneme Yarışmaları</v>
      </c>
      <c r="L169" s="145" t="str">
        <f>'200m.'!N$4</f>
        <v>13 Temmuz 2014 - 16.00</v>
      </c>
      <c r="M169" s="145" t="s">
        <v>322</v>
      </c>
    </row>
    <row r="170" spans="1:13" ht="24.75" customHeight="1">
      <c r="A170" s="139">
        <v>695</v>
      </c>
      <c r="B170" s="217" t="s">
        <v>275</v>
      </c>
      <c r="C170" s="219">
        <f>'200m.'!C13</f>
        <v>0</v>
      </c>
      <c r="D170" s="221">
        <f>'200m.'!D13</f>
        <v>0</v>
      </c>
      <c r="E170" s="221">
        <f>'200m.'!E13</f>
        <v>0</v>
      </c>
      <c r="F170" s="222">
        <f>'200m.'!F13</f>
        <v>0</v>
      </c>
      <c r="G170" s="220">
        <f>'200m.'!A13</f>
        <v>0</v>
      </c>
      <c r="H170" s="147" t="s">
        <v>264</v>
      </c>
      <c r="I170" s="259"/>
      <c r="J170" s="141" t="str">
        <f>'YARIŞMA BİLGİLERİ'!$F$21</f>
        <v>Genç Erkekler</v>
      </c>
      <c r="K170" s="260" t="str">
        <f t="shared" si="4"/>
        <v>KASTAMONU-Federasyon Deneme Yarışmaları</v>
      </c>
      <c r="L170" s="145" t="str">
        <f>'200m.'!N$4</f>
        <v>13 Temmuz 2014 - 16.00</v>
      </c>
      <c r="M170" s="145" t="s">
        <v>322</v>
      </c>
    </row>
    <row r="171" spans="1:13" ht="24.75" customHeight="1">
      <c r="A171" s="139">
        <v>698</v>
      </c>
      <c r="B171" s="217" t="s">
        <v>275</v>
      </c>
      <c r="C171" s="219">
        <f>'200m.'!C14</f>
        <v>0</v>
      </c>
      <c r="D171" s="221">
        <f>'200m.'!D14</f>
        <v>0</v>
      </c>
      <c r="E171" s="221">
        <f>'200m.'!E14</f>
        <v>0</v>
      </c>
      <c r="F171" s="222">
        <f>'200m.'!F14</f>
        <v>0</v>
      </c>
      <c r="G171" s="220">
        <f>'200m.'!A14</f>
        <v>0</v>
      </c>
      <c r="H171" s="147" t="s">
        <v>264</v>
      </c>
      <c r="I171" s="259"/>
      <c r="J171" s="141" t="str">
        <f>'YARIŞMA BİLGİLERİ'!$F$21</f>
        <v>Genç Erkekler</v>
      </c>
      <c r="K171" s="260" t="str">
        <f t="shared" si="4"/>
        <v>KASTAMONU-Federasyon Deneme Yarışmaları</v>
      </c>
      <c r="L171" s="145" t="str">
        <f>'200m.'!N$4</f>
        <v>13 Temmuz 2014 - 16.00</v>
      </c>
      <c r="M171" s="145" t="s">
        <v>322</v>
      </c>
    </row>
    <row r="172" spans="1:13" ht="24.75" customHeight="1">
      <c r="A172" s="139">
        <v>699</v>
      </c>
      <c r="B172" s="217" t="s">
        <v>275</v>
      </c>
      <c r="C172" s="219">
        <f>'200m.'!C15</f>
        <v>0</v>
      </c>
      <c r="D172" s="221">
        <f>'200m.'!D15</f>
        <v>0</v>
      </c>
      <c r="E172" s="221">
        <f>'200m.'!E15</f>
        <v>0</v>
      </c>
      <c r="F172" s="222">
        <f>'200m.'!F15</f>
        <v>0</v>
      </c>
      <c r="G172" s="220">
        <f>'200m.'!A15</f>
        <v>0</v>
      </c>
      <c r="H172" s="147" t="s">
        <v>264</v>
      </c>
      <c r="I172" s="259"/>
      <c r="J172" s="141" t="str">
        <f>'YARIŞMA BİLGİLERİ'!$F$21</f>
        <v>Genç Erkekler</v>
      </c>
      <c r="K172" s="260" t="str">
        <f t="shared" si="4"/>
        <v>KASTAMONU-Federasyon Deneme Yarışmaları</v>
      </c>
      <c r="L172" s="145" t="str">
        <f>'200m.'!N$4</f>
        <v>13 Temmuz 2014 - 16.00</v>
      </c>
      <c r="M172" s="145" t="s">
        <v>322</v>
      </c>
    </row>
    <row r="173" spans="1:13" ht="24.75" customHeight="1">
      <c r="A173" s="139">
        <v>700</v>
      </c>
      <c r="B173" s="217" t="s">
        <v>275</v>
      </c>
      <c r="C173" s="219">
        <f>'200m.'!C16</f>
        <v>0</v>
      </c>
      <c r="D173" s="221">
        <f>'200m.'!D16</f>
        <v>0</v>
      </c>
      <c r="E173" s="221">
        <f>'200m.'!E16</f>
        <v>0</v>
      </c>
      <c r="F173" s="222">
        <f>'200m.'!F16</f>
        <v>0</v>
      </c>
      <c r="G173" s="220">
        <f>'200m.'!A16</f>
        <v>0</v>
      </c>
      <c r="H173" s="147" t="s">
        <v>264</v>
      </c>
      <c r="I173" s="259"/>
      <c r="J173" s="141" t="str">
        <f>'YARIŞMA BİLGİLERİ'!$F$21</f>
        <v>Genç Erkekler</v>
      </c>
      <c r="K173" s="260" t="str">
        <f t="shared" si="4"/>
        <v>KASTAMONU-Federasyon Deneme Yarışmaları</v>
      </c>
      <c r="L173" s="145" t="str">
        <f>'200m.'!N$4</f>
        <v>13 Temmuz 2014 - 16.00</v>
      </c>
      <c r="M173" s="145" t="s">
        <v>322</v>
      </c>
    </row>
    <row r="174" spans="1:13" ht="24.75" customHeight="1">
      <c r="A174" s="139">
        <v>701</v>
      </c>
      <c r="B174" s="217" t="s">
        <v>275</v>
      </c>
      <c r="C174" s="219">
        <f>'200m.'!C17</f>
        <v>0</v>
      </c>
      <c r="D174" s="221">
        <f>'200m.'!D17</f>
        <v>0</v>
      </c>
      <c r="E174" s="221">
        <f>'200m.'!E17</f>
        <v>0</v>
      </c>
      <c r="F174" s="222">
        <f>'200m.'!F17</f>
        <v>0</v>
      </c>
      <c r="G174" s="220">
        <f>'200m.'!A17</f>
        <v>0</v>
      </c>
      <c r="H174" s="147" t="s">
        <v>264</v>
      </c>
      <c r="I174" s="259"/>
      <c r="J174" s="141" t="str">
        <f>'YARIŞMA BİLGİLERİ'!$F$21</f>
        <v>Genç Erkekler</v>
      </c>
      <c r="K174" s="260" t="str">
        <f t="shared" si="4"/>
        <v>KASTAMONU-Federasyon Deneme Yarışmaları</v>
      </c>
      <c r="L174" s="145" t="str">
        <f>'200m.'!N$4</f>
        <v>13 Temmuz 2014 - 16.00</v>
      </c>
      <c r="M174" s="145" t="s">
        <v>322</v>
      </c>
    </row>
    <row r="175" spans="1:13" ht="24.75" customHeight="1">
      <c r="A175" s="139">
        <v>702</v>
      </c>
      <c r="B175" s="217" t="s">
        <v>275</v>
      </c>
      <c r="C175" s="219">
        <f>'200m.'!C18</f>
        <v>0</v>
      </c>
      <c r="D175" s="221">
        <f>'200m.'!D18</f>
        <v>0</v>
      </c>
      <c r="E175" s="221">
        <f>'200m.'!E18</f>
        <v>0</v>
      </c>
      <c r="F175" s="222">
        <f>'200m.'!F18</f>
        <v>0</v>
      </c>
      <c r="G175" s="220">
        <f>'200m.'!A18</f>
        <v>0</v>
      </c>
      <c r="H175" s="147" t="s">
        <v>264</v>
      </c>
      <c r="I175" s="259"/>
      <c r="J175" s="141" t="str">
        <f>'YARIŞMA BİLGİLERİ'!$F$21</f>
        <v>Genç Erkekler</v>
      </c>
      <c r="K175" s="260" t="str">
        <f t="shared" si="4"/>
        <v>KASTAMONU-Federasyon Deneme Yarışmaları</v>
      </c>
      <c r="L175" s="145" t="str">
        <f>'200m.'!N$4</f>
        <v>13 Temmuz 2014 - 16.00</v>
      </c>
      <c r="M175" s="145" t="s">
        <v>322</v>
      </c>
    </row>
    <row r="176" spans="1:13" ht="24.75" customHeight="1">
      <c r="A176" s="139">
        <v>737</v>
      </c>
      <c r="B176" s="217" t="s">
        <v>275</v>
      </c>
      <c r="C176" s="219">
        <f>'200m.'!C19</f>
        <v>0</v>
      </c>
      <c r="D176" s="221">
        <f>'200m.'!D19</f>
        <v>0</v>
      </c>
      <c r="E176" s="221">
        <f>'200m.'!E19</f>
        <v>0</v>
      </c>
      <c r="F176" s="222">
        <f>'200m.'!F19</f>
        <v>0</v>
      </c>
      <c r="G176" s="220">
        <f>'200m.'!A19</f>
        <v>0</v>
      </c>
      <c r="H176" s="147" t="s">
        <v>264</v>
      </c>
      <c r="I176" s="259"/>
      <c r="J176" s="141" t="str">
        <f>'YARIŞMA BİLGİLERİ'!$F$21</f>
        <v>Genç Erkekler</v>
      </c>
      <c r="K176" s="260" t="str">
        <f t="shared" si="4"/>
        <v>KASTAMONU-Federasyon Deneme Yarışmaları</v>
      </c>
      <c r="L176" s="145" t="str">
        <f>'200m.'!N$4</f>
        <v>13 Temmuz 2014 - 16.00</v>
      </c>
      <c r="M176" s="145" t="s">
        <v>322</v>
      </c>
    </row>
    <row r="177" spans="1:13" ht="24.75" customHeight="1">
      <c r="A177" s="139">
        <v>738</v>
      </c>
      <c r="B177" s="217" t="s">
        <v>275</v>
      </c>
      <c r="C177" s="219">
        <f>'200m.'!C20</f>
        <v>0</v>
      </c>
      <c r="D177" s="221">
        <f>'200m.'!D20</f>
        <v>0</v>
      </c>
      <c r="E177" s="221">
        <f>'200m.'!E20</f>
        <v>0</v>
      </c>
      <c r="F177" s="222">
        <f>'200m.'!F20</f>
        <v>0</v>
      </c>
      <c r="G177" s="220">
        <f>'200m.'!A20</f>
        <v>0</v>
      </c>
      <c r="H177" s="147" t="s">
        <v>264</v>
      </c>
      <c r="I177" s="259"/>
      <c r="J177" s="141" t="str">
        <f>'YARIŞMA BİLGİLERİ'!$F$21</f>
        <v>Genç Erkekler</v>
      </c>
      <c r="K177" s="260" t="str">
        <f t="shared" si="4"/>
        <v>KASTAMONU-Federasyon Deneme Yarışmaları</v>
      </c>
      <c r="L177" s="145" t="str">
        <f>'200m.'!N$4</f>
        <v>13 Temmuz 2014 - 16.00</v>
      </c>
      <c r="M177" s="145" t="s">
        <v>322</v>
      </c>
    </row>
    <row r="178" spans="1:13" ht="24.75" customHeight="1">
      <c r="A178" s="139">
        <v>739</v>
      </c>
      <c r="B178" s="217" t="s">
        <v>275</v>
      </c>
      <c r="C178" s="219">
        <f>'200m.'!C21</f>
        <v>0</v>
      </c>
      <c r="D178" s="221">
        <f>'200m.'!D21</f>
        <v>0</v>
      </c>
      <c r="E178" s="221">
        <f>'200m.'!E21</f>
        <v>0</v>
      </c>
      <c r="F178" s="222">
        <f>'200m.'!F21</f>
        <v>0</v>
      </c>
      <c r="G178" s="220">
        <f>'200m.'!A21</f>
        <v>0</v>
      </c>
      <c r="H178" s="147" t="s">
        <v>264</v>
      </c>
      <c r="I178" s="259"/>
      <c r="J178" s="141" t="str">
        <f>'YARIŞMA BİLGİLERİ'!$F$21</f>
        <v>Genç Erkekler</v>
      </c>
      <c r="K178" s="260" t="str">
        <f t="shared" si="4"/>
        <v>KASTAMONU-Federasyon Deneme Yarışmaları</v>
      </c>
      <c r="L178" s="145" t="str">
        <f>'200m.'!N$4</f>
        <v>13 Temmuz 2014 - 16.00</v>
      </c>
      <c r="M178" s="145" t="s">
        <v>322</v>
      </c>
    </row>
    <row r="179" spans="1:13" ht="24.75" customHeight="1">
      <c r="A179" s="139">
        <v>742</v>
      </c>
      <c r="B179" s="217" t="s">
        <v>275</v>
      </c>
      <c r="C179" s="219">
        <f>'200m.'!C22</f>
        <v>0</v>
      </c>
      <c r="D179" s="221">
        <f>'200m.'!D22</f>
        <v>0</v>
      </c>
      <c r="E179" s="221">
        <f>'200m.'!E22</f>
        <v>0</v>
      </c>
      <c r="F179" s="222">
        <f>'200m.'!F22</f>
        <v>0</v>
      </c>
      <c r="G179" s="220">
        <f>'200m.'!A22</f>
        <v>0</v>
      </c>
      <c r="H179" s="147" t="s">
        <v>264</v>
      </c>
      <c r="I179" s="259"/>
      <c r="J179" s="141" t="str">
        <f>'YARIŞMA BİLGİLERİ'!$F$21</f>
        <v>Genç Erkekler</v>
      </c>
      <c r="K179" s="260" t="str">
        <f t="shared" si="4"/>
        <v>KASTAMONU-Federasyon Deneme Yarışmaları</v>
      </c>
      <c r="L179" s="145" t="str">
        <f>'200m.'!N$4</f>
        <v>13 Temmuz 2014 - 16.00</v>
      </c>
      <c r="M179" s="145" t="s">
        <v>322</v>
      </c>
    </row>
    <row r="180" spans="1:13" ht="24.75" customHeight="1">
      <c r="A180" s="139">
        <v>743</v>
      </c>
      <c r="B180" s="217" t="s">
        <v>275</v>
      </c>
      <c r="C180" s="219">
        <f>'200m.'!C23</f>
        <v>0</v>
      </c>
      <c r="D180" s="221">
        <f>'200m.'!D23</f>
        <v>0</v>
      </c>
      <c r="E180" s="221">
        <f>'200m.'!E23</f>
        <v>0</v>
      </c>
      <c r="F180" s="222">
        <f>'200m.'!F23</f>
        <v>0</v>
      </c>
      <c r="G180" s="220">
        <f>'200m.'!A23</f>
        <v>0</v>
      </c>
      <c r="H180" s="147" t="s">
        <v>264</v>
      </c>
      <c r="I180" s="259"/>
      <c r="J180" s="141" t="str">
        <f>'YARIŞMA BİLGİLERİ'!$F$21</f>
        <v>Genç Erkekler</v>
      </c>
      <c r="K180" s="260" t="str">
        <f t="shared" si="4"/>
        <v>KASTAMONU-Federasyon Deneme Yarışmaları</v>
      </c>
      <c r="L180" s="145" t="str">
        <f>'200m.'!N$4</f>
        <v>13 Temmuz 2014 - 16.00</v>
      </c>
      <c r="M180" s="145" t="s">
        <v>322</v>
      </c>
    </row>
    <row r="181" spans="1:13" ht="24.75" customHeight="1">
      <c r="A181" s="139">
        <v>744</v>
      </c>
      <c r="B181" s="217" t="s">
        <v>275</v>
      </c>
      <c r="C181" s="219">
        <f>'200m.'!C24</f>
        <v>0</v>
      </c>
      <c r="D181" s="221">
        <f>'200m.'!D24</f>
        <v>0</v>
      </c>
      <c r="E181" s="221">
        <f>'200m.'!E24</f>
        <v>0</v>
      </c>
      <c r="F181" s="222">
        <f>'200m.'!F24</f>
        <v>0</v>
      </c>
      <c r="G181" s="220">
        <f>'200m.'!A24</f>
        <v>0</v>
      </c>
      <c r="H181" s="147" t="s">
        <v>264</v>
      </c>
      <c r="I181" s="259"/>
      <c r="J181" s="141" t="str">
        <f>'YARIŞMA BİLGİLERİ'!$F$21</f>
        <v>Genç Erkekler</v>
      </c>
      <c r="K181" s="260" t="str">
        <f t="shared" si="4"/>
        <v>KASTAMONU-Federasyon Deneme Yarışmaları</v>
      </c>
      <c r="L181" s="145" t="str">
        <f>'200m.'!N$4</f>
        <v>13 Temmuz 2014 - 16.00</v>
      </c>
      <c r="M181" s="145" t="s">
        <v>322</v>
      </c>
    </row>
    <row r="182" spans="1:13" ht="24.75" customHeight="1">
      <c r="A182" s="139">
        <v>745</v>
      </c>
      <c r="B182" s="217" t="s">
        <v>275</v>
      </c>
      <c r="C182" s="219">
        <f>'200m.'!C25</f>
        <v>0</v>
      </c>
      <c r="D182" s="221">
        <f>'200m.'!D25</f>
        <v>0</v>
      </c>
      <c r="E182" s="221">
        <f>'200m.'!E25</f>
        <v>0</v>
      </c>
      <c r="F182" s="222">
        <f>'200m.'!F25</f>
        <v>0</v>
      </c>
      <c r="G182" s="220">
        <f>'200m.'!A25</f>
        <v>0</v>
      </c>
      <c r="H182" s="147" t="s">
        <v>264</v>
      </c>
      <c r="I182" s="259"/>
      <c r="J182" s="141" t="str">
        <f>'YARIŞMA BİLGİLERİ'!$F$21</f>
        <v>Genç Erkekler</v>
      </c>
      <c r="K182" s="260" t="str">
        <f aca="true" t="shared" si="5" ref="K182:K233">CONCATENATE(K$1,"-",A$1)</f>
        <v>KASTAMONU-Federasyon Deneme Yarışmaları</v>
      </c>
      <c r="L182" s="145" t="str">
        <f>'200m.'!N$4</f>
        <v>13 Temmuz 2014 - 16.00</v>
      </c>
      <c r="M182" s="145" t="s">
        <v>322</v>
      </c>
    </row>
    <row r="183" spans="1:13" ht="24.75" customHeight="1">
      <c r="A183" s="139">
        <v>746</v>
      </c>
      <c r="B183" s="217" t="s">
        <v>275</v>
      </c>
      <c r="C183" s="219">
        <f>'200m.'!C26</f>
        <v>0</v>
      </c>
      <c r="D183" s="221">
        <f>'200m.'!D26</f>
        <v>0</v>
      </c>
      <c r="E183" s="221">
        <f>'200m.'!E26</f>
        <v>0</v>
      </c>
      <c r="F183" s="222">
        <f>'200m.'!F26</f>
        <v>0</v>
      </c>
      <c r="G183" s="220">
        <f>'200m.'!A26</f>
        <v>0</v>
      </c>
      <c r="H183" s="147" t="s">
        <v>264</v>
      </c>
      <c r="I183" s="259"/>
      <c r="J183" s="141" t="str">
        <f>'YARIŞMA BİLGİLERİ'!$F$21</f>
        <v>Genç Erkekler</v>
      </c>
      <c r="K183" s="260" t="str">
        <f t="shared" si="5"/>
        <v>KASTAMONU-Federasyon Deneme Yarışmaları</v>
      </c>
      <c r="L183" s="145" t="str">
        <f>'200m.'!N$4</f>
        <v>13 Temmuz 2014 - 16.00</v>
      </c>
      <c r="M183" s="145" t="s">
        <v>322</v>
      </c>
    </row>
    <row r="184" spans="1:13" ht="24.75" customHeight="1">
      <c r="A184" s="139">
        <v>747</v>
      </c>
      <c r="B184" s="217" t="s">
        <v>275</v>
      </c>
      <c r="C184" s="219">
        <f>'200m.'!C27</f>
        <v>0</v>
      </c>
      <c r="D184" s="221">
        <f>'200m.'!D27</f>
        <v>0</v>
      </c>
      <c r="E184" s="221">
        <f>'200m.'!E27</f>
        <v>0</v>
      </c>
      <c r="F184" s="222">
        <f>'200m.'!F27</f>
        <v>0</v>
      </c>
      <c r="G184" s="220">
        <f>'200m.'!A27</f>
        <v>0</v>
      </c>
      <c r="H184" s="147" t="s">
        <v>264</v>
      </c>
      <c r="I184" s="259"/>
      <c r="J184" s="141" t="str">
        <f>'YARIŞMA BİLGİLERİ'!$F$21</f>
        <v>Genç Erkekler</v>
      </c>
      <c r="K184" s="260" t="str">
        <f t="shared" si="5"/>
        <v>KASTAMONU-Federasyon Deneme Yarışmaları</v>
      </c>
      <c r="L184" s="145" t="str">
        <f>'200m.'!N$4</f>
        <v>13 Temmuz 2014 - 16.00</v>
      </c>
      <c r="M184" s="145" t="s">
        <v>322</v>
      </c>
    </row>
    <row r="185" spans="1:13" ht="24.75" customHeight="1">
      <c r="A185" s="139">
        <v>748</v>
      </c>
      <c r="B185" s="217" t="s">
        <v>275</v>
      </c>
      <c r="C185" s="219">
        <f>'200m.'!C28</f>
        <v>0</v>
      </c>
      <c r="D185" s="221">
        <f>'200m.'!D28</f>
        <v>0</v>
      </c>
      <c r="E185" s="221">
        <f>'200m.'!E28</f>
        <v>0</v>
      </c>
      <c r="F185" s="222">
        <f>'200m.'!F28</f>
        <v>0</v>
      </c>
      <c r="G185" s="220">
        <f>'200m.'!A28</f>
        <v>0</v>
      </c>
      <c r="H185" s="147" t="s">
        <v>264</v>
      </c>
      <c r="I185" s="259"/>
      <c r="J185" s="141" t="str">
        <f>'YARIŞMA BİLGİLERİ'!$F$21</f>
        <v>Genç Erkekler</v>
      </c>
      <c r="K185" s="260" t="str">
        <f t="shared" si="5"/>
        <v>KASTAMONU-Federasyon Deneme Yarışmaları</v>
      </c>
      <c r="L185" s="145" t="str">
        <f>'200m.'!N$4</f>
        <v>13 Temmuz 2014 - 16.00</v>
      </c>
      <c r="M185" s="145" t="s">
        <v>322</v>
      </c>
    </row>
    <row r="186" spans="1:13" ht="24.75" customHeight="1">
      <c r="A186" s="139">
        <v>749</v>
      </c>
      <c r="B186" s="217" t="s">
        <v>275</v>
      </c>
      <c r="C186" s="219">
        <f>'200m.'!C29</f>
        <v>0</v>
      </c>
      <c r="D186" s="221">
        <f>'200m.'!D29</f>
        <v>0</v>
      </c>
      <c r="E186" s="221">
        <f>'200m.'!E29</f>
        <v>0</v>
      </c>
      <c r="F186" s="222">
        <f>'200m.'!F29</f>
        <v>0</v>
      </c>
      <c r="G186" s="220">
        <f>'200m.'!A29</f>
        <v>0</v>
      </c>
      <c r="H186" s="147" t="s">
        <v>264</v>
      </c>
      <c r="I186" s="259"/>
      <c r="J186" s="141" t="str">
        <f>'YARIŞMA BİLGİLERİ'!$F$21</f>
        <v>Genç Erkekler</v>
      </c>
      <c r="K186" s="260" t="str">
        <f t="shared" si="5"/>
        <v>KASTAMONU-Federasyon Deneme Yarışmaları</v>
      </c>
      <c r="L186" s="145" t="str">
        <f>'200m.'!N$4</f>
        <v>13 Temmuz 2014 - 16.00</v>
      </c>
      <c r="M186" s="145" t="s">
        <v>322</v>
      </c>
    </row>
    <row r="187" spans="1:13" ht="24.75" customHeight="1">
      <c r="A187" s="139">
        <v>752</v>
      </c>
      <c r="B187" s="217" t="s">
        <v>374</v>
      </c>
      <c r="C187" s="219">
        <f>'400m.Eng'!C8</f>
        <v>0</v>
      </c>
      <c r="D187" s="221">
        <f>'400m.Eng'!D8</f>
        <v>0</v>
      </c>
      <c r="E187" s="221">
        <f>'400m.Eng'!E8</f>
        <v>0</v>
      </c>
      <c r="F187" s="222">
        <f>'400m.Eng'!F8</f>
        <v>0</v>
      </c>
      <c r="G187" s="220">
        <f>'400m.Eng'!A8</f>
        <v>0</v>
      </c>
      <c r="H187" s="147" t="s">
        <v>329</v>
      </c>
      <c r="I187" s="259"/>
      <c r="J187" s="141" t="str">
        <f>'YARIŞMA BİLGİLERİ'!$F$21</f>
        <v>Genç Erkekler</v>
      </c>
      <c r="K187" s="260" t="str">
        <f t="shared" si="5"/>
        <v>KASTAMONU-Federasyon Deneme Yarışmaları</v>
      </c>
      <c r="L187" s="145" t="str">
        <f>'400m.Eng'!N$4</f>
        <v>13 Temmuz 2014 - 15.30</v>
      </c>
      <c r="M187" s="145" t="s">
        <v>322</v>
      </c>
    </row>
    <row r="188" spans="1:13" ht="24.75" customHeight="1">
      <c r="A188" s="139">
        <v>753</v>
      </c>
      <c r="B188" s="217" t="s">
        <v>374</v>
      </c>
      <c r="C188" s="219">
        <f>'400m.Eng'!C9</f>
        <v>0</v>
      </c>
      <c r="D188" s="221">
        <f>'400m.Eng'!D9</f>
        <v>0</v>
      </c>
      <c r="E188" s="221">
        <f>'400m.Eng'!E9</f>
        <v>0</v>
      </c>
      <c r="F188" s="222">
        <f>'400m.Eng'!F9</f>
        <v>0</v>
      </c>
      <c r="G188" s="220">
        <f>'400m.Eng'!A9</f>
        <v>0</v>
      </c>
      <c r="H188" s="147" t="s">
        <v>329</v>
      </c>
      <c r="I188" s="259"/>
      <c r="J188" s="141" t="str">
        <f>'YARIŞMA BİLGİLERİ'!$F$21</f>
        <v>Genç Erkekler</v>
      </c>
      <c r="K188" s="260" t="str">
        <f t="shared" si="5"/>
        <v>KASTAMONU-Federasyon Deneme Yarışmaları</v>
      </c>
      <c r="L188" s="145" t="str">
        <f>'400m.Eng'!N$4</f>
        <v>13 Temmuz 2014 - 15.30</v>
      </c>
      <c r="M188" s="145" t="s">
        <v>322</v>
      </c>
    </row>
    <row r="189" spans="1:13" ht="24.75" customHeight="1">
      <c r="A189" s="139">
        <v>754</v>
      </c>
      <c r="B189" s="217" t="s">
        <v>374</v>
      </c>
      <c r="C189" s="219">
        <f>'400m.Eng'!C10</f>
        <v>0</v>
      </c>
      <c r="D189" s="221">
        <f>'400m.Eng'!D10</f>
        <v>0</v>
      </c>
      <c r="E189" s="221">
        <f>'400m.Eng'!E10</f>
        <v>0</v>
      </c>
      <c r="F189" s="222">
        <f>'400m.Eng'!F10</f>
        <v>0</v>
      </c>
      <c r="G189" s="220">
        <f>'400m.Eng'!A10</f>
        <v>0</v>
      </c>
      <c r="H189" s="147" t="s">
        <v>329</v>
      </c>
      <c r="I189" s="259"/>
      <c r="J189" s="141" t="str">
        <f>'YARIŞMA BİLGİLERİ'!$F$21</f>
        <v>Genç Erkekler</v>
      </c>
      <c r="K189" s="260" t="str">
        <f t="shared" si="5"/>
        <v>KASTAMONU-Federasyon Deneme Yarışmaları</v>
      </c>
      <c r="L189" s="145" t="str">
        <f>'400m.Eng'!N$4</f>
        <v>13 Temmuz 2014 - 15.30</v>
      </c>
      <c r="M189" s="145" t="s">
        <v>322</v>
      </c>
    </row>
    <row r="190" spans="1:13" ht="24.75" customHeight="1">
      <c r="A190" s="139">
        <v>755</v>
      </c>
      <c r="B190" s="217" t="s">
        <v>374</v>
      </c>
      <c r="C190" s="219">
        <f>'400m.Eng'!C11</f>
        <v>0</v>
      </c>
      <c r="D190" s="221">
        <f>'400m.Eng'!D11</f>
        <v>0</v>
      </c>
      <c r="E190" s="221">
        <f>'400m.Eng'!E11</f>
        <v>0</v>
      </c>
      <c r="F190" s="222">
        <f>'400m.Eng'!F11</f>
        <v>0</v>
      </c>
      <c r="G190" s="220">
        <f>'400m.Eng'!A11</f>
        <v>0</v>
      </c>
      <c r="H190" s="147" t="s">
        <v>329</v>
      </c>
      <c r="I190" s="259"/>
      <c r="J190" s="141" t="str">
        <f>'YARIŞMA BİLGİLERİ'!$F$21</f>
        <v>Genç Erkekler</v>
      </c>
      <c r="K190" s="260" t="str">
        <f t="shared" si="5"/>
        <v>KASTAMONU-Federasyon Deneme Yarışmaları</v>
      </c>
      <c r="L190" s="145" t="str">
        <f>'400m.Eng'!N$4</f>
        <v>13 Temmuz 2014 - 15.30</v>
      </c>
      <c r="M190" s="145" t="s">
        <v>322</v>
      </c>
    </row>
    <row r="191" spans="1:13" ht="24.75" customHeight="1">
      <c r="A191" s="139">
        <v>756</v>
      </c>
      <c r="B191" s="217" t="s">
        <v>374</v>
      </c>
      <c r="C191" s="219">
        <f>'400m.Eng'!C12</f>
        <v>0</v>
      </c>
      <c r="D191" s="221">
        <f>'400m.Eng'!D12</f>
        <v>0</v>
      </c>
      <c r="E191" s="221">
        <f>'400m.Eng'!E12</f>
        <v>0</v>
      </c>
      <c r="F191" s="222">
        <f>'400m.Eng'!F12</f>
        <v>0</v>
      </c>
      <c r="G191" s="220">
        <f>'400m.Eng'!A12</f>
        <v>0</v>
      </c>
      <c r="H191" s="147" t="s">
        <v>329</v>
      </c>
      <c r="I191" s="259"/>
      <c r="J191" s="141" t="str">
        <f>'YARIŞMA BİLGİLERİ'!$F$21</f>
        <v>Genç Erkekler</v>
      </c>
      <c r="K191" s="260" t="str">
        <f t="shared" si="5"/>
        <v>KASTAMONU-Federasyon Deneme Yarışmaları</v>
      </c>
      <c r="L191" s="145" t="str">
        <f>'400m.Eng'!N$4</f>
        <v>13 Temmuz 2014 - 15.30</v>
      </c>
      <c r="M191" s="145" t="s">
        <v>322</v>
      </c>
    </row>
    <row r="192" spans="1:13" ht="24.75" customHeight="1">
      <c r="A192" s="139">
        <v>757</v>
      </c>
      <c r="B192" s="217" t="s">
        <v>374</v>
      </c>
      <c r="C192" s="219">
        <f>'400m.Eng'!C13</f>
        <v>0</v>
      </c>
      <c r="D192" s="221">
        <f>'400m.Eng'!D13</f>
        <v>0</v>
      </c>
      <c r="E192" s="221">
        <f>'400m.Eng'!E13</f>
        <v>0</v>
      </c>
      <c r="F192" s="222">
        <f>'400m.Eng'!F13</f>
        <v>0</v>
      </c>
      <c r="G192" s="220">
        <f>'400m.Eng'!A13</f>
        <v>0</v>
      </c>
      <c r="H192" s="147" t="s">
        <v>329</v>
      </c>
      <c r="I192" s="259"/>
      <c r="J192" s="141" t="str">
        <f>'YARIŞMA BİLGİLERİ'!$F$21</f>
        <v>Genç Erkekler</v>
      </c>
      <c r="K192" s="260" t="str">
        <f t="shared" si="5"/>
        <v>KASTAMONU-Federasyon Deneme Yarışmaları</v>
      </c>
      <c r="L192" s="145" t="str">
        <f>'400m.Eng'!N$4</f>
        <v>13 Temmuz 2014 - 15.30</v>
      </c>
      <c r="M192" s="145" t="s">
        <v>322</v>
      </c>
    </row>
    <row r="193" spans="1:13" ht="24.75" customHeight="1">
      <c r="A193" s="139">
        <v>760</v>
      </c>
      <c r="B193" s="217" t="s">
        <v>374</v>
      </c>
      <c r="C193" s="219">
        <f>'400m.Eng'!C14</f>
        <v>0</v>
      </c>
      <c r="D193" s="221">
        <f>'400m.Eng'!D14</f>
        <v>0</v>
      </c>
      <c r="E193" s="221">
        <f>'400m.Eng'!E14</f>
        <v>0</v>
      </c>
      <c r="F193" s="222">
        <f>'400m.Eng'!F14</f>
        <v>0</v>
      </c>
      <c r="G193" s="220">
        <f>'400m.Eng'!A14</f>
        <v>0</v>
      </c>
      <c r="H193" s="147" t="s">
        <v>329</v>
      </c>
      <c r="I193" s="259"/>
      <c r="J193" s="141" t="str">
        <f>'YARIŞMA BİLGİLERİ'!$F$21</f>
        <v>Genç Erkekler</v>
      </c>
      <c r="K193" s="260" t="str">
        <f t="shared" si="5"/>
        <v>KASTAMONU-Federasyon Deneme Yarışmaları</v>
      </c>
      <c r="L193" s="145" t="str">
        <f>'400m.Eng'!N$4</f>
        <v>13 Temmuz 2014 - 15.30</v>
      </c>
      <c r="M193" s="145" t="s">
        <v>322</v>
      </c>
    </row>
    <row r="194" spans="1:13" ht="24.75" customHeight="1">
      <c r="A194" s="139">
        <v>761</v>
      </c>
      <c r="B194" s="217" t="s">
        <v>374</v>
      </c>
      <c r="C194" s="219">
        <f>'400m.Eng'!C15</f>
        <v>0</v>
      </c>
      <c r="D194" s="221">
        <f>'400m.Eng'!D15</f>
        <v>0</v>
      </c>
      <c r="E194" s="221">
        <f>'400m.Eng'!E15</f>
        <v>0</v>
      </c>
      <c r="F194" s="222">
        <f>'400m.Eng'!F15</f>
        <v>0</v>
      </c>
      <c r="G194" s="220">
        <f>'400m.Eng'!A15</f>
        <v>0</v>
      </c>
      <c r="H194" s="147" t="s">
        <v>329</v>
      </c>
      <c r="I194" s="259"/>
      <c r="J194" s="141" t="str">
        <f>'YARIŞMA BİLGİLERİ'!$F$21</f>
        <v>Genç Erkekler</v>
      </c>
      <c r="K194" s="260" t="str">
        <f t="shared" si="5"/>
        <v>KASTAMONU-Federasyon Deneme Yarışmaları</v>
      </c>
      <c r="L194" s="145" t="str">
        <f>'400m.Eng'!N$4</f>
        <v>13 Temmuz 2014 - 15.30</v>
      </c>
      <c r="M194" s="145" t="s">
        <v>322</v>
      </c>
    </row>
    <row r="195" spans="1:13" ht="24.75" customHeight="1">
      <c r="A195" s="139">
        <v>762</v>
      </c>
      <c r="B195" s="217" t="s">
        <v>374</v>
      </c>
      <c r="C195" s="219">
        <f>'400m.Eng'!C16</f>
        <v>0</v>
      </c>
      <c r="D195" s="221">
        <f>'400m.Eng'!D16</f>
        <v>0</v>
      </c>
      <c r="E195" s="221">
        <f>'400m.Eng'!E16</f>
        <v>0</v>
      </c>
      <c r="F195" s="222">
        <f>'400m.Eng'!F16</f>
        <v>0</v>
      </c>
      <c r="G195" s="220">
        <f>'400m.Eng'!A16</f>
        <v>0</v>
      </c>
      <c r="H195" s="147" t="s">
        <v>329</v>
      </c>
      <c r="I195" s="259"/>
      <c r="J195" s="141" t="str">
        <f>'YARIŞMA BİLGİLERİ'!$F$21</f>
        <v>Genç Erkekler</v>
      </c>
      <c r="K195" s="260" t="str">
        <f t="shared" si="5"/>
        <v>KASTAMONU-Federasyon Deneme Yarışmaları</v>
      </c>
      <c r="L195" s="145" t="str">
        <f>'400m.Eng'!N$4</f>
        <v>13 Temmuz 2014 - 15.30</v>
      </c>
      <c r="M195" s="145" t="s">
        <v>322</v>
      </c>
    </row>
    <row r="196" spans="1:13" ht="24.75" customHeight="1">
      <c r="A196" s="139">
        <v>763</v>
      </c>
      <c r="B196" s="217" t="s">
        <v>374</v>
      </c>
      <c r="C196" s="219">
        <f>'400m.Eng'!C17</f>
        <v>0</v>
      </c>
      <c r="D196" s="221">
        <f>'400m.Eng'!D17</f>
        <v>0</v>
      </c>
      <c r="E196" s="221">
        <f>'400m.Eng'!E17</f>
        <v>0</v>
      </c>
      <c r="F196" s="222">
        <f>'400m.Eng'!F17</f>
        <v>0</v>
      </c>
      <c r="G196" s="220">
        <f>'400m.Eng'!A17</f>
        <v>0</v>
      </c>
      <c r="H196" s="147" t="s">
        <v>329</v>
      </c>
      <c r="I196" s="259"/>
      <c r="J196" s="141" t="str">
        <f>'YARIŞMA BİLGİLERİ'!$F$21</f>
        <v>Genç Erkekler</v>
      </c>
      <c r="K196" s="260" t="str">
        <f t="shared" si="5"/>
        <v>KASTAMONU-Federasyon Deneme Yarışmaları</v>
      </c>
      <c r="L196" s="145" t="str">
        <f>'400m.Eng'!N$4</f>
        <v>13 Temmuz 2014 - 15.30</v>
      </c>
      <c r="M196" s="145" t="s">
        <v>322</v>
      </c>
    </row>
    <row r="197" spans="1:13" ht="24.75" customHeight="1">
      <c r="A197" s="139">
        <v>764</v>
      </c>
      <c r="B197" s="217" t="s">
        <v>374</v>
      </c>
      <c r="C197" s="219">
        <f>'400m.Eng'!C18</f>
        <v>0</v>
      </c>
      <c r="D197" s="221">
        <f>'400m.Eng'!D18</f>
        <v>0</v>
      </c>
      <c r="E197" s="221">
        <f>'400m.Eng'!E18</f>
        <v>0</v>
      </c>
      <c r="F197" s="222">
        <f>'400m.Eng'!F18</f>
        <v>0</v>
      </c>
      <c r="G197" s="220">
        <f>'400m.Eng'!A18</f>
        <v>0</v>
      </c>
      <c r="H197" s="147" t="s">
        <v>329</v>
      </c>
      <c r="I197" s="259"/>
      <c r="J197" s="141" t="str">
        <f>'YARIŞMA BİLGİLERİ'!$F$21</f>
        <v>Genç Erkekler</v>
      </c>
      <c r="K197" s="260" t="str">
        <f t="shared" si="5"/>
        <v>KASTAMONU-Federasyon Deneme Yarışmaları</v>
      </c>
      <c r="L197" s="145" t="str">
        <f>'400m.Eng'!N$4</f>
        <v>13 Temmuz 2014 - 15.30</v>
      </c>
      <c r="M197" s="145" t="s">
        <v>322</v>
      </c>
    </row>
    <row r="198" spans="1:13" ht="24.75" customHeight="1">
      <c r="A198" s="139">
        <v>771</v>
      </c>
      <c r="B198" s="217" t="s">
        <v>374</v>
      </c>
      <c r="C198" s="219">
        <f>'400m.Eng'!C19</f>
        <v>0</v>
      </c>
      <c r="D198" s="221">
        <f>'400m.Eng'!D19</f>
        <v>0</v>
      </c>
      <c r="E198" s="221">
        <f>'400m.Eng'!E19</f>
        <v>0</v>
      </c>
      <c r="F198" s="222">
        <f>'400m.Eng'!F19</f>
        <v>0</v>
      </c>
      <c r="G198" s="220">
        <f>'400m.Eng'!A19</f>
        <v>0</v>
      </c>
      <c r="H198" s="147" t="s">
        <v>329</v>
      </c>
      <c r="I198" s="259"/>
      <c r="J198" s="141" t="str">
        <f>'YARIŞMA BİLGİLERİ'!$F$21</f>
        <v>Genç Erkekler</v>
      </c>
      <c r="K198" s="260" t="str">
        <f t="shared" si="5"/>
        <v>KASTAMONU-Federasyon Deneme Yarışmaları</v>
      </c>
      <c r="L198" s="145" t="str">
        <f>'400m.Eng'!N$4</f>
        <v>13 Temmuz 2014 - 15.30</v>
      </c>
      <c r="M198" s="145" t="s">
        <v>322</v>
      </c>
    </row>
    <row r="199" spans="1:13" ht="24.75" customHeight="1">
      <c r="A199" s="139">
        <v>772</v>
      </c>
      <c r="B199" s="217" t="s">
        <v>374</v>
      </c>
      <c r="C199" s="219">
        <f>'400m.Eng'!C20</f>
        <v>0</v>
      </c>
      <c r="D199" s="221">
        <f>'400m.Eng'!D20</f>
        <v>0</v>
      </c>
      <c r="E199" s="221">
        <f>'400m.Eng'!E20</f>
        <v>0</v>
      </c>
      <c r="F199" s="222">
        <f>'400m.Eng'!F20</f>
        <v>0</v>
      </c>
      <c r="G199" s="220">
        <f>'400m.Eng'!A20</f>
        <v>0</v>
      </c>
      <c r="H199" s="147" t="s">
        <v>329</v>
      </c>
      <c r="I199" s="259"/>
      <c r="J199" s="141" t="str">
        <f>'YARIŞMA BİLGİLERİ'!$F$21</f>
        <v>Genç Erkekler</v>
      </c>
      <c r="K199" s="260" t="str">
        <f t="shared" si="5"/>
        <v>KASTAMONU-Federasyon Deneme Yarışmaları</v>
      </c>
      <c r="L199" s="145" t="str">
        <f>'400m.Eng'!N$4</f>
        <v>13 Temmuz 2014 - 15.30</v>
      </c>
      <c r="M199" s="145" t="s">
        <v>322</v>
      </c>
    </row>
    <row r="200" spans="1:13" ht="24.75" customHeight="1">
      <c r="A200" s="139">
        <v>773</v>
      </c>
      <c r="B200" s="217" t="s">
        <v>374</v>
      </c>
      <c r="C200" s="219">
        <f>'400m.Eng'!C21</f>
        <v>0</v>
      </c>
      <c r="D200" s="221">
        <f>'400m.Eng'!D21</f>
        <v>0</v>
      </c>
      <c r="E200" s="221">
        <f>'400m.Eng'!E21</f>
        <v>0</v>
      </c>
      <c r="F200" s="222">
        <f>'400m.Eng'!F21</f>
        <v>0</v>
      </c>
      <c r="G200" s="220">
        <f>'400m.Eng'!A21</f>
        <v>0</v>
      </c>
      <c r="H200" s="147" t="s">
        <v>329</v>
      </c>
      <c r="I200" s="259"/>
      <c r="J200" s="141" t="str">
        <f>'YARIŞMA BİLGİLERİ'!$F$21</f>
        <v>Genç Erkekler</v>
      </c>
      <c r="K200" s="260" t="str">
        <f t="shared" si="5"/>
        <v>KASTAMONU-Federasyon Deneme Yarışmaları</v>
      </c>
      <c r="L200" s="145" t="str">
        <f>'400m.Eng'!N$4</f>
        <v>13 Temmuz 2014 - 15.30</v>
      </c>
      <c r="M200" s="145" t="s">
        <v>322</v>
      </c>
    </row>
    <row r="201" spans="1:13" ht="24.75" customHeight="1">
      <c r="A201" s="139">
        <v>776</v>
      </c>
      <c r="B201" s="217" t="s">
        <v>374</v>
      </c>
      <c r="C201" s="219">
        <f>'400m.Eng'!C22</f>
        <v>0</v>
      </c>
      <c r="D201" s="221">
        <f>'400m.Eng'!D22</f>
        <v>0</v>
      </c>
      <c r="E201" s="221">
        <f>'400m.Eng'!E22</f>
        <v>0</v>
      </c>
      <c r="F201" s="222">
        <f>'400m.Eng'!F22</f>
        <v>0</v>
      </c>
      <c r="G201" s="220">
        <f>'400m.Eng'!A22</f>
        <v>0</v>
      </c>
      <c r="H201" s="147" t="s">
        <v>329</v>
      </c>
      <c r="I201" s="259"/>
      <c r="J201" s="141" t="str">
        <f>'YARIŞMA BİLGİLERİ'!$F$21</f>
        <v>Genç Erkekler</v>
      </c>
      <c r="K201" s="260" t="str">
        <f t="shared" si="5"/>
        <v>KASTAMONU-Federasyon Deneme Yarışmaları</v>
      </c>
      <c r="L201" s="145" t="str">
        <f>'400m.Eng'!N$4</f>
        <v>13 Temmuz 2014 - 15.30</v>
      </c>
      <c r="M201" s="145" t="s">
        <v>322</v>
      </c>
    </row>
    <row r="202" spans="1:13" ht="24.75" customHeight="1">
      <c r="A202" s="139">
        <v>777</v>
      </c>
      <c r="B202" s="217" t="s">
        <v>374</v>
      </c>
      <c r="C202" s="219">
        <f>'400m.Eng'!C23</f>
        <v>0</v>
      </c>
      <c r="D202" s="221">
        <f>'400m.Eng'!D23</f>
        <v>0</v>
      </c>
      <c r="E202" s="221">
        <f>'400m.Eng'!E23</f>
        <v>0</v>
      </c>
      <c r="F202" s="222">
        <f>'400m.Eng'!F23</f>
        <v>0</v>
      </c>
      <c r="G202" s="220">
        <f>'400m.Eng'!A23</f>
        <v>0</v>
      </c>
      <c r="H202" s="147" t="s">
        <v>329</v>
      </c>
      <c r="I202" s="259"/>
      <c r="J202" s="141" t="str">
        <f>'YARIŞMA BİLGİLERİ'!$F$21</f>
        <v>Genç Erkekler</v>
      </c>
      <c r="K202" s="260" t="str">
        <f t="shared" si="5"/>
        <v>KASTAMONU-Federasyon Deneme Yarışmaları</v>
      </c>
      <c r="L202" s="145" t="str">
        <f>'400m.Eng'!N$4</f>
        <v>13 Temmuz 2014 - 15.30</v>
      </c>
      <c r="M202" s="145" t="s">
        <v>322</v>
      </c>
    </row>
    <row r="203" spans="1:13" ht="24.75" customHeight="1">
      <c r="A203" s="139">
        <v>778</v>
      </c>
      <c r="B203" s="217" t="s">
        <v>374</v>
      </c>
      <c r="C203" s="219">
        <f>'400m.Eng'!C24</f>
        <v>0</v>
      </c>
      <c r="D203" s="221">
        <f>'400m.Eng'!D24</f>
        <v>0</v>
      </c>
      <c r="E203" s="221">
        <f>'400m.Eng'!E24</f>
        <v>0</v>
      </c>
      <c r="F203" s="222">
        <f>'400m.Eng'!F24</f>
        <v>0</v>
      </c>
      <c r="G203" s="220">
        <f>'400m.Eng'!A24</f>
        <v>0</v>
      </c>
      <c r="H203" s="147" t="s">
        <v>329</v>
      </c>
      <c r="I203" s="259"/>
      <c r="J203" s="141" t="str">
        <f>'YARIŞMA BİLGİLERİ'!$F$21</f>
        <v>Genç Erkekler</v>
      </c>
      <c r="K203" s="260" t="str">
        <f t="shared" si="5"/>
        <v>KASTAMONU-Federasyon Deneme Yarışmaları</v>
      </c>
      <c r="L203" s="145" t="str">
        <f>'400m.Eng'!N$4</f>
        <v>13 Temmuz 2014 - 15.30</v>
      </c>
      <c r="M203" s="145" t="s">
        <v>322</v>
      </c>
    </row>
    <row r="204" spans="1:13" ht="24.75" customHeight="1">
      <c r="A204" s="139">
        <v>779</v>
      </c>
      <c r="B204" s="217" t="s">
        <v>374</v>
      </c>
      <c r="C204" s="219">
        <f>'400m.Eng'!C25</f>
        <v>0</v>
      </c>
      <c r="D204" s="221">
        <f>'400m.Eng'!D25</f>
        <v>0</v>
      </c>
      <c r="E204" s="221">
        <f>'400m.Eng'!E25</f>
        <v>0</v>
      </c>
      <c r="F204" s="222">
        <f>'400m.Eng'!F25</f>
        <v>0</v>
      </c>
      <c r="G204" s="220">
        <f>'400m.Eng'!A25</f>
        <v>0</v>
      </c>
      <c r="H204" s="147" t="s">
        <v>329</v>
      </c>
      <c r="I204" s="259"/>
      <c r="J204" s="141" t="str">
        <f>'YARIŞMA BİLGİLERİ'!$F$21</f>
        <v>Genç Erkekler</v>
      </c>
      <c r="K204" s="260" t="str">
        <f t="shared" si="5"/>
        <v>KASTAMONU-Federasyon Deneme Yarışmaları</v>
      </c>
      <c r="L204" s="145" t="str">
        <f>'400m.Eng'!N$4</f>
        <v>13 Temmuz 2014 - 15.30</v>
      </c>
      <c r="M204" s="145" t="s">
        <v>322</v>
      </c>
    </row>
    <row r="205" spans="1:13" ht="24.75" customHeight="1">
      <c r="A205" s="139">
        <v>780</v>
      </c>
      <c r="B205" s="217" t="s">
        <v>374</v>
      </c>
      <c r="C205" s="219">
        <f>'400m.Eng'!C26</f>
        <v>0</v>
      </c>
      <c r="D205" s="221">
        <f>'400m.Eng'!D26</f>
        <v>0</v>
      </c>
      <c r="E205" s="221">
        <f>'400m.Eng'!E26</f>
        <v>0</v>
      </c>
      <c r="F205" s="222">
        <f>'400m.Eng'!F26</f>
        <v>0</v>
      </c>
      <c r="G205" s="220">
        <f>'400m.Eng'!A26</f>
        <v>0</v>
      </c>
      <c r="H205" s="147" t="s">
        <v>329</v>
      </c>
      <c r="I205" s="259"/>
      <c r="J205" s="141" t="str">
        <f>'YARIŞMA BİLGİLERİ'!$F$21</f>
        <v>Genç Erkekler</v>
      </c>
      <c r="K205" s="260" t="str">
        <f t="shared" si="5"/>
        <v>KASTAMONU-Federasyon Deneme Yarışmaları</v>
      </c>
      <c r="L205" s="145" t="str">
        <f>'400m.Eng'!N$4</f>
        <v>13 Temmuz 2014 - 15.30</v>
      </c>
      <c r="M205" s="145" t="s">
        <v>322</v>
      </c>
    </row>
    <row r="206" spans="1:13" ht="24.75" customHeight="1">
      <c r="A206" s="139">
        <v>781</v>
      </c>
      <c r="B206" s="217" t="s">
        <v>374</v>
      </c>
      <c r="C206" s="219">
        <f>'400m.Eng'!C27</f>
        <v>0</v>
      </c>
      <c r="D206" s="221">
        <f>'400m.Eng'!D27</f>
        <v>0</v>
      </c>
      <c r="E206" s="221">
        <f>'400m.Eng'!E27</f>
        <v>0</v>
      </c>
      <c r="F206" s="222">
        <f>'400m.Eng'!F27</f>
        <v>0</v>
      </c>
      <c r="G206" s="220">
        <f>'400m.Eng'!A27</f>
        <v>0</v>
      </c>
      <c r="H206" s="147" t="s">
        <v>329</v>
      </c>
      <c r="I206" s="259"/>
      <c r="J206" s="141" t="str">
        <f>'YARIŞMA BİLGİLERİ'!$F$21</f>
        <v>Genç Erkekler</v>
      </c>
      <c r="K206" s="260" t="str">
        <f t="shared" si="5"/>
        <v>KASTAMONU-Federasyon Deneme Yarışmaları</v>
      </c>
      <c r="L206" s="145" t="str">
        <f>'400m.Eng'!N$4</f>
        <v>13 Temmuz 2014 - 15.30</v>
      </c>
      <c r="M206" s="145" t="s">
        <v>322</v>
      </c>
    </row>
    <row r="207" spans="1:13" ht="24.75" customHeight="1">
      <c r="A207" s="139">
        <v>782</v>
      </c>
      <c r="B207" s="217" t="s">
        <v>374</v>
      </c>
      <c r="C207" s="219">
        <f>'400m.Eng'!C28</f>
        <v>0</v>
      </c>
      <c r="D207" s="221">
        <f>'400m.Eng'!D28</f>
        <v>0</v>
      </c>
      <c r="E207" s="221">
        <f>'400m.Eng'!E28</f>
        <v>0</v>
      </c>
      <c r="F207" s="222">
        <f>'400m.Eng'!F28</f>
        <v>0</v>
      </c>
      <c r="G207" s="220">
        <f>'400m.Eng'!A28</f>
        <v>0</v>
      </c>
      <c r="H207" s="147" t="s">
        <v>329</v>
      </c>
      <c r="I207" s="259"/>
      <c r="J207" s="141" t="str">
        <f>'YARIŞMA BİLGİLERİ'!$F$21</f>
        <v>Genç Erkekler</v>
      </c>
      <c r="K207" s="260" t="str">
        <f t="shared" si="5"/>
        <v>KASTAMONU-Federasyon Deneme Yarışmaları</v>
      </c>
      <c r="L207" s="145" t="str">
        <f>'400m.Eng'!N$4</f>
        <v>13 Temmuz 2014 - 15.30</v>
      </c>
      <c r="M207" s="145" t="s">
        <v>322</v>
      </c>
    </row>
    <row r="208" spans="1:13" ht="24.75" customHeight="1">
      <c r="A208" s="139">
        <v>783</v>
      </c>
      <c r="B208" s="217" t="s">
        <v>374</v>
      </c>
      <c r="C208" s="219">
        <f>'400m.Eng'!C29</f>
        <v>0</v>
      </c>
      <c r="D208" s="221">
        <f>'400m.Eng'!D29</f>
        <v>0</v>
      </c>
      <c r="E208" s="221">
        <f>'400m.Eng'!E29</f>
        <v>0</v>
      </c>
      <c r="F208" s="222">
        <f>'400m.Eng'!F29</f>
        <v>0</v>
      </c>
      <c r="G208" s="220">
        <f>'400m.Eng'!A29</f>
        <v>0</v>
      </c>
      <c r="H208" s="147" t="s">
        <v>329</v>
      </c>
      <c r="I208" s="259"/>
      <c r="J208" s="141" t="str">
        <f>'YARIŞMA BİLGİLERİ'!$F$21</f>
        <v>Genç Erkekler</v>
      </c>
      <c r="K208" s="260" t="str">
        <f t="shared" si="5"/>
        <v>KASTAMONU-Federasyon Deneme Yarışmaları</v>
      </c>
      <c r="L208" s="145" t="str">
        <f>'400m.Eng'!N$4</f>
        <v>13 Temmuz 2014 - 15.30</v>
      </c>
      <c r="M208" s="145" t="s">
        <v>322</v>
      </c>
    </row>
    <row r="209" spans="1:13" ht="57.75" customHeight="1">
      <c r="A209" s="139">
        <v>786</v>
      </c>
      <c r="B209" s="149" t="s">
        <v>373</v>
      </c>
      <c r="C209" s="140" t="e">
        <f>#REF!</f>
        <v>#REF!</v>
      </c>
      <c r="D209" s="144" t="e">
        <f>#REF!</f>
        <v>#REF!</v>
      </c>
      <c r="E209" s="144" t="e">
        <f>#REF!</f>
        <v>#REF!</v>
      </c>
      <c r="F209" s="182" t="e">
        <f>#REF!</f>
        <v>#REF!</v>
      </c>
      <c r="G209" s="147" t="e">
        <f>#REF!</f>
        <v>#REF!</v>
      </c>
      <c r="H209" s="147" t="s">
        <v>373</v>
      </c>
      <c r="I209" s="147"/>
      <c r="J209" s="141" t="str">
        <f>'YARIŞMA BİLGİLERİ'!$F$21</f>
        <v>Genç Erkekler</v>
      </c>
      <c r="K209" s="144" t="str">
        <f t="shared" si="5"/>
        <v>KASTAMONU-Federasyon Deneme Yarışmaları</v>
      </c>
      <c r="L209" s="145" t="e">
        <f>#REF!</f>
        <v>#REF!</v>
      </c>
      <c r="M209" s="145" t="s">
        <v>322</v>
      </c>
    </row>
    <row r="210" spans="1:13" ht="57.75" customHeight="1">
      <c r="A210" s="139">
        <v>787</v>
      </c>
      <c r="B210" s="149" t="s">
        <v>373</v>
      </c>
      <c r="C210" s="140" t="e">
        <f>#REF!</f>
        <v>#REF!</v>
      </c>
      <c r="D210" s="144" t="e">
        <f>#REF!</f>
        <v>#REF!</v>
      </c>
      <c r="E210" s="144" t="e">
        <f>#REF!</f>
        <v>#REF!</v>
      </c>
      <c r="F210" s="182" t="e">
        <f>#REF!</f>
        <v>#REF!</v>
      </c>
      <c r="G210" s="147" t="e">
        <f>#REF!</f>
        <v>#REF!</v>
      </c>
      <c r="H210" s="147" t="s">
        <v>373</v>
      </c>
      <c r="I210" s="147"/>
      <c r="J210" s="141" t="str">
        <f>'YARIŞMA BİLGİLERİ'!$F$21</f>
        <v>Genç Erkekler</v>
      </c>
      <c r="K210" s="144" t="str">
        <f t="shared" si="5"/>
        <v>KASTAMONU-Federasyon Deneme Yarışmaları</v>
      </c>
      <c r="L210" s="145" t="e">
        <f>#REF!</f>
        <v>#REF!</v>
      </c>
      <c r="M210" s="145" t="s">
        <v>322</v>
      </c>
    </row>
    <row r="211" spans="1:13" ht="57.75" customHeight="1">
      <c r="A211" s="139">
        <v>788</v>
      </c>
      <c r="B211" s="149" t="s">
        <v>373</v>
      </c>
      <c r="C211" s="140" t="e">
        <f>#REF!</f>
        <v>#REF!</v>
      </c>
      <c r="D211" s="144" t="e">
        <f>#REF!</f>
        <v>#REF!</v>
      </c>
      <c r="E211" s="144" t="e">
        <f>#REF!</f>
        <v>#REF!</v>
      </c>
      <c r="F211" s="182" t="e">
        <f>#REF!</f>
        <v>#REF!</v>
      </c>
      <c r="G211" s="147" t="e">
        <f>#REF!</f>
        <v>#REF!</v>
      </c>
      <c r="H211" s="147" t="s">
        <v>373</v>
      </c>
      <c r="I211" s="147"/>
      <c r="J211" s="141" t="str">
        <f>'YARIŞMA BİLGİLERİ'!$F$21</f>
        <v>Genç Erkekler</v>
      </c>
      <c r="K211" s="144" t="str">
        <f t="shared" si="5"/>
        <v>KASTAMONU-Federasyon Deneme Yarışmaları</v>
      </c>
      <c r="L211" s="145" t="e">
        <f>#REF!</f>
        <v>#REF!</v>
      </c>
      <c r="M211" s="145" t="s">
        <v>322</v>
      </c>
    </row>
    <row r="212" spans="1:13" ht="57.75" customHeight="1">
      <c r="A212" s="139">
        <v>789</v>
      </c>
      <c r="B212" s="149" t="s">
        <v>373</v>
      </c>
      <c r="C212" s="140" t="e">
        <f>#REF!</f>
        <v>#REF!</v>
      </c>
      <c r="D212" s="144" t="e">
        <f>#REF!</f>
        <v>#REF!</v>
      </c>
      <c r="E212" s="144" t="e">
        <f>#REF!</f>
        <v>#REF!</v>
      </c>
      <c r="F212" s="182" t="e">
        <f>#REF!</f>
        <v>#REF!</v>
      </c>
      <c r="G212" s="147" t="e">
        <f>#REF!</f>
        <v>#REF!</v>
      </c>
      <c r="H212" s="147" t="s">
        <v>373</v>
      </c>
      <c r="I212" s="147"/>
      <c r="J212" s="141" t="str">
        <f>'YARIŞMA BİLGİLERİ'!$F$21</f>
        <v>Genç Erkekler</v>
      </c>
      <c r="K212" s="144" t="str">
        <f t="shared" si="5"/>
        <v>KASTAMONU-Federasyon Deneme Yarışmaları</v>
      </c>
      <c r="L212" s="145" t="e">
        <f>#REF!</f>
        <v>#REF!</v>
      </c>
      <c r="M212" s="145" t="s">
        <v>322</v>
      </c>
    </row>
    <row r="213" spans="1:13" ht="57.75" customHeight="1">
      <c r="A213" s="139">
        <v>790</v>
      </c>
      <c r="B213" s="149" t="s">
        <v>373</v>
      </c>
      <c r="C213" s="140" t="e">
        <f>#REF!</f>
        <v>#REF!</v>
      </c>
      <c r="D213" s="144" t="e">
        <f>#REF!</f>
        <v>#REF!</v>
      </c>
      <c r="E213" s="144" t="e">
        <f>#REF!</f>
        <v>#REF!</v>
      </c>
      <c r="F213" s="182" t="e">
        <f>#REF!</f>
        <v>#REF!</v>
      </c>
      <c r="G213" s="147" t="e">
        <f>#REF!</f>
        <v>#REF!</v>
      </c>
      <c r="H213" s="147" t="s">
        <v>373</v>
      </c>
      <c r="I213" s="147"/>
      <c r="J213" s="141" t="str">
        <f>'YARIŞMA BİLGİLERİ'!$F$21</f>
        <v>Genç Erkekler</v>
      </c>
      <c r="K213" s="144" t="str">
        <f t="shared" si="5"/>
        <v>KASTAMONU-Federasyon Deneme Yarışmaları</v>
      </c>
      <c r="L213" s="145" t="e">
        <f>#REF!</f>
        <v>#REF!</v>
      </c>
      <c r="M213" s="145" t="s">
        <v>322</v>
      </c>
    </row>
    <row r="214" spans="1:13" ht="57.75" customHeight="1">
      <c r="A214" s="139">
        <v>791</v>
      </c>
      <c r="B214" s="149" t="s">
        <v>373</v>
      </c>
      <c r="C214" s="140" t="e">
        <f>#REF!</f>
        <v>#REF!</v>
      </c>
      <c r="D214" s="144" t="e">
        <f>#REF!</f>
        <v>#REF!</v>
      </c>
      <c r="E214" s="144" t="e">
        <f>#REF!</f>
        <v>#REF!</v>
      </c>
      <c r="F214" s="182" t="e">
        <f>#REF!</f>
        <v>#REF!</v>
      </c>
      <c r="G214" s="147" t="e">
        <f>#REF!</f>
        <v>#REF!</v>
      </c>
      <c r="H214" s="147" t="s">
        <v>373</v>
      </c>
      <c r="I214" s="147"/>
      <c r="J214" s="141" t="str">
        <f>'YARIŞMA BİLGİLERİ'!$F$21</f>
        <v>Genç Erkekler</v>
      </c>
      <c r="K214" s="144" t="str">
        <f t="shared" si="5"/>
        <v>KASTAMONU-Federasyon Deneme Yarışmaları</v>
      </c>
      <c r="L214" s="145" t="e">
        <f>#REF!</f>
        <v>#REF!</v>
      </c>
      <c r="M214" s="145" t="s">
        <v>322</v>
      </c>
    </row>
    <row r="215" spans="1:13" ht="57.75" customHeight="1">
      <c r="A215" s="139">
        <v>794</v>
      </c>
      <c r="B215" s="149" t="s">
        <v>373</v>
      </c>
      <c r="C215" s="140" t="e">
        <f>#REF!</f>
        <v>#REF!</v>
      </c>
      <c r="D215" s="144" t="e">
        <f>#REF!</f>
        <v>#REF!</v>
      </c>
      <c r="E215" s="144" t="e">
        <f>#REF!</f>
        <v>#REF!</v>
      </c>
      <c r="F215" s="182" t="e">
        <f>#REF!</f>
        <v>#REF!</v>
      </c>
      <c r="G215" s="147" t="e">
        <f>#REF!</f>
        <v>#REF!</v>
      </c>
      <c r="H215" s="147" t="s">
        <v>373</v>
      </c>
      <c r="I215" s="147"/>
      <c r="J215" s="141" t="str">
        <f>'YARIŞMA BİLGİLERİ'!$F$21</f>
        <v>Genç Erkekler</v>
      </c>
      <c r="K215" s="144" t="str">
        <f t="shared" si="5"/>
        <v>KASTAMONU-Federasyon Deneme Yarışmaları</v>
      </c>
      <c r="L215" s="145" t="e">
        <f>#REF!</f>
        <v>#REF!</v>
      </c>
      <c r="M215" s="145" t="s">
        <v>322</v>
      </c>
    </row>
    <row r="216" spans="1:13" ht="57.75" customHeight="1">
      <c r="A216" s="139">
        <v>795</v>
      </c>
      <c r="B216" s="149" t="s">
        <v>373</v>
      </c>
      <c r="C216" s="140" t="e">
        <f>#REF!</f>
        <v>#REF!</v>
      </c>
      <c r="D216" s="144" t="e">
        <f>#REF!</f>
        <v>#REF!</v>
      </c>
      <c r="E216" s="144" t="e">
        <f>#REF!</f>
        <v>#REF!</v>
      </c>
      <c r="F216" s="182" t="e">
        <f>#REF!</f>
        <v>#REF!</v>
      </c>
      <c r="G216" s="147" t="e">
        <f>#REF!</f>
        <v>#REF!</v>
      </c>
      <c r="H216" s="147" t="s">
        <v>373</v>
      </c>
      <c r="I216" s="147"/>
      <c r="J216" s="141" t="str">
        <f>'YARIŞMA BİLGİLERİ'!$F$21</f>
        <v>Genç Erkekler</v>
      </c>
      <c r="K216" s="144" t="str">
        <f t="shared" si="5"/>
        <v>KASTAMONU-Federasyon Deneme Yarışmaları</v>
      </c>
      <c r="L216" s="145" t="e">
        <f>#REF!</f>
        <v>#REF!</v>
      </c>
      <c r="M216" s="145" t="s">
        <v>322</v>
      </c>
    </row>
    <row r="217" spans="1:13" ht="57.75" customHeight="1">
      <c r="A217" s="139">
        <v>796</v>
      </c>
      <c r="B217" s="149" t="s">
        <v>373</v>
      </c>
      <c r="C217" s="140" t="e">
        <f>#REF!</f>
        <v>#REF!</v>
      </c>
      <c r="D217" s="144" t="e">
        <f>#REF!</f>
        <v>#REF!</v>
      </c>
      <c r="E217" s="144" t="e">
        <f>#REF!</f>
        <v>#REF!</v>
      </c>
      <c r="F217" s="182" t="e">
        <f>#REF!</f>
        <v>#REF!</v>
      </c>
      <c r="G217" s="147" t="e">
        <f>#REF!</f>
        <v>#REF!</v>
      </c>
      <c r="H217" s="147" t="s">
        <v>373</v>
      </c>
      <c r="I217" s="147"/>
      <c r="J217" s="141" t="str">
        <f>'YARIŞMA BİLGİLERİ'!$F$21</f>
        <v>Genç Erkekler</v>
      </c>
      <c r="K217" s="144" t="str">
        <f t="shared" si="5"/>
        <v>KASTAMONU-Federasyon Deneme Yarışmaları</v>
      </c>
      <c r="L217" s="145" t="e">
        <f>#REF!</f>
        <v>#REF!</v>
      </c>
      <c r="M217" s="145" t="s">
        <v>322</v>
      </c>
    </row>
    <row r="218" spans="1:13" ht="57.75" customHeight="1">
      <c r="A218" s="139">
        <v>797</v>
      </c>
      <c r="B218" s="149" t="s">
        <v>373</v>
      </c>
      <c r="C218" s="140" t="e">
        <f>#REF!</f>
        <v>#REF!</v>
      </c>
      <c r="D218" s="144" t="e">
        <f>#REF!</f>
        <v>#REF!</v>
      </c>
      <c r="E218" s="144" t="e">
        <f>#REF!</f>
        <v>#REF!</v>
      </c>
      <c r="F218" s="182" t="e">
        <f>#REF!</f>
        <v>#REF!</v>
      </c>
      <c r="G218" s="147" t="e">
        <f>#REF!</f>
        <v>#REF!</v>
      </c>
      <c r="H218" s="147" t="s">
        <v>373</v>
      </c>
      <c r="I218" s="147"/>
      <c r="J218" s="141" t="str">
        <f>'YARIŞMA BİLGİLERİ'!$F$21</f>
        <v>Genç Erkekler</v>
      </c>
      <c r="K218" s="144" t="str">
        <f t="shared" si="5"/>
        <v>KASTAMONU-Federasyon Deneme Yarışmaları</v>
      </c>
      <c r="L218" s="145" t="e">
        <f>#REF!</f>
        <v>#REF!</v>
      </c>
      <c r="M218" s="145" t="s">
        <v>322</v>
      </c>
    </row>
    <row r="219" spans="1:13" ht="57.75" customHeight="1">
      <c r="A219" s="139">
        <v>798</v>
      </c>
      <c r="B219" s="149" t="s">
        <v>373</v>
      </c>
      <c r="C219" s="140" t="e">
        <f>#REF!</f>
        <v>#REF!</v>
      </c>
      <c r="D219" s="144" t="e">
        <f>#REF!</f>
        <v>#REF!</v>
      </c>
      <c r="E219" s="144" t="e">
        <f>#REF!</f>
        <v>#REF!</v>
      </c>
      <c r="F219" s="182" t="e">
        <f>#REF!</f>
        <v>#REF!</v>
      </c>
      <c r="G219" s="147" t="e">
        <f>#REF!</f>
        <v>#REF!</v>
      </c>
      <c r="H219" s="147" t="s">
        <v>373</v>
      </c>
      <c r="I219" s="147"/>
      <c r="J219" s="141" t="str">
        <f>'YARIŞMA BİLGİLERİ'!$F$21</f>
        <v>Genç Erkekler</v>
      </c>
      <c r="K219" s="144" t="str">
        <f t="shared" si="5"/>
        <v>KASTAMONU-Federasyon Deneme Yarışmaları</v>
      </c>
      <c r="L219" s="145" t="e">
        <f>#REF!</f>
        <v>#REF!</v>
      </c>
      <c r="M219" s="145" t="s">
        <v>322</v>
      </c>
    </row>
    <row r="220" spans="1:13" ht="57.75" customHeight="1">
      <c r="A220" s="139">
        <v>799</v>
      </c>
      <c r="B220" s="149" t="s">
        <v>373</v>
      </c>
      <c r="C220" s="140" t="e">
        <f>#REF!</f>
        <v>#REF!</v>
      </c>
      <c r="D220" s="144" t="e">
        <f>#REF!</f>
        <v>#REF!</v>
      </c>
      <c r="E220" s="144" t="e">
        <f>#REF!</f>
        <v>#REF!</v>
      </c>
      <c r="F220" s="182" t="e">
        <f>#REF!</f>
        <v>#REF!</v>
      </c>
      <c r="G220" s="147" t="e">
        <f>#REF!</f>
        <v>#REF!</v>
      </c>
      <c r="H220" s="147" t="s">
        <v>373</v>
      </c>
      <c r="I220" s="147"/>
      <c r="J220" s="141" t="str">
        <f>'YARIŞMA BİLGİLERİ'!$F$21</f>
        <v>Genç Erkekler</v>
      </c>
      <c r="K220" s="144" t="str">
        <f t="shared" si="5"/>
        <v>KASTAMONU-Federasyon Deneme Yarışmaları</v>
      </c>
      <c r="L220" s="145" t="e">
        <f>#REF!</f>
        <v>#REF!</v>
      </c>
      <c r="M220" s="145" t="s">
        <v>322</v>
      </c>
    </row>
    <row r="221" spans="1:13" ht="57.75" customHeight="1">
      <c r="A221" s="139">
        <v>800</v>
      </c>
      <c r="B221" s="149" t="s">
        <v>373</v>
      </c>
      <c r="C221" s="140" t="e">
        <f>#REF!</f>
        <v>#REF!</v>
      </c>
      <c r="D221" s="144" t="e">
        <f>#REF!</f>
        <v>#REF!</v>
      </c>
      <c r="E221" s="144" t="e">
        <f>#REF!</f>
        <v>#REF!</v>
      </c>
      <c r="F221" s="182" t="e">
        <f>#REF!</f>
        <v>#REF!</v>
      </c>
      <c r="G221" s="147" t="e">
        <f>#REF!</f>
        <v>#REF!</v>
      </c>
      <c r="H221" s="147" t="s">
        <v>373</v>
      </c>
      <c r="I221" s="147"/>
      <c r="J221" s="141" t="str">
        <f>'YARIŞMA BİLGİLERİ'!$F$21</f>
        <v>Genç Erkekler</v>
      </c>
      <c r="K221" s="144" t="str">
        <f t="shared" si="5"/>
        <v>KASTAMONU-Federasyon Deneme Yarışmaları</v>
      </c>
      <c r="L221" s="145" t="e">
        <f>#REF!</f>
        <v>#REF!</v>
      </c>
      <c r="M221" s="145" t="s">
        <v>322</v>
      </c>
    </row>
    <row r="222" spans="1:13" ht="57.75" customHeight="1">
      <c r="A222" s="139">
        <v>801</v>
      </c>
      <c r="B222" s="149" t="s">
        <v>373</v>
      </c>
      <c r="C222" s="140" t="e">
        <f>#REF!</f>
        <v>#REF!</v>
      </c>
      <c r="D222" s="144" t="e">
        <f>#REF!</f>
        <v>#REF!</v>
      </c>
      <c r="E222" s="144" t="e">
        <f>#REF!</f>
        <v>#REF!</v>
      </c>
      <c r="F222" s="182" t="e">
        <f>#REF!</f>
        <v>#REF!</v>
      </c>
      <c r="G222" s="147" t="e">
        <f>#REF!</f>
        <v>#REF!</v>
      </c>
      <c r="H222" s="147" t="s">
        <v>373</v>
      </c>
      <c r="I222" s="147"/>
      <c r="J222" s="141" t="str">
        <f>'YARIŞMA BİLGİLERİ'!$F$21</f>
        <v>Genç Erkekler</v>
      </c>
      <c r="K222" s="144" t="str">
        <f t="shared" si="5"/>
        <v>KASTAMONU-Federasyon Deneme Yarışmaları</v>
      </c>
      <c r="L222" s="145" t="e">
        <f>#REF!</f>
        <v>#REF!</v>
      </c>
      <c r="M222" s="145" t="s">
        <v>322</v>
      </c>
    </row>
    <row r="223" spans="1:13" ht="57.75" customHeight="1">
      <c r="A223" s="139">
        <v>802</v>
      </c>
      <c r="B223" s="149" t="s">
        <v>373</v>
      </c>
      <c r="C223" s="140" t="e">
        <f>#REF!</f>
        <v>#REF!</v>
      </c>
      <c r="D223" s="144" t="e">
        <f>#REF!</f>
        <v>#REF!</v>
      </c>
      <c r="E223" s="144" t="e">
        <f>#REF!</f>
        <v>#REF!</v>
      </c>
      <c r="F223" s="182" t="e">
        <f>#REF!</f>
        <v>#REF!</v>
      </c>
      <c r="G223" s="147" t="e">
        <f>#REF!</f>
        <v>#REF!</v>
      </c>
      <c r="H223" s="147" t="s">
        <v>373</v>
      </c>
      <c r="I223" s="147"/>
      <c r="J223" s="141" t="str">
        <f>'YARIŞMA BİLGİLERİ'!$F$21</f>
        <v>Genç Erkekler</v>
      </c>
      <c r="K223" s="144" t="str">
        <f t="shared" si="5"/>
        <v>KASTAMONU-Federasyon Deneme Yarışmaları</v>
      </c>
      <c r="L223" s="145" t="e">
        <f>#REF!</f>
        <v>#REF!</v>
      </c>
      <c r="M223" s="145" t="s">
        <v>322</v>
      </c>
    </row>
    <row r="224" spans="1:13" ht="57.75" customHeight="1">
      <c r="A224" s="139">
        <v>803</v>
      </c>
      <c r="B224" s="149" t="s">
        <v>373</v>
      </c>
      <c r="C224" s="140" t="e">
        <f>#REF!</f>
        <v>#REF!</v>
      </c>
      <c r="D224" s="144" t="e">
        <f>#REF!</f>
        <v>#REF!</v>
      </c>
      <c r="E224" s="144" t="e">
        <f>#REF!</f>
        <v>#REF!</v>
      </c>
      <c r="F224" s="182" t="e">
        <f>#REF!</f>
        <v>#REF!</v>
      </c>
      <c r="G224" s="147" t="e">
        <f>#REF!</f>
        <v>#REF!</v>
      </c>
      <c r="H224" s="147" t="s">
        <v>373</v>
      </c>
      <c r="I224" s="147"/>
      <c r="J224" s="141" t="str">
        <f>'YARIŞMA BİLGİLERİ'!$F$21</f>
        <v>Genç Erkekler</v>
      </c>
      <c r="K224" s="144" t="str">
        <f t="shared" si="5"/>
        <v>KASTAMONU-Federasyon Deneme Yarışmaları</v>
      </c>
      <c r="L224" s="145" t="e">
        <f>#REF!</f>
        <v>#REF!</v>
      </c>
      <c r="M224" s="145" t="s">
        <v>322</v>
      </c>
    </row>
    <row r="225" spans="1:13" ht="24">
      <c r="A225" s="139">
        <v>804</v>
      </c>
      <c r="B225" s="149" t="s">
        <v>117</v>
      </c>
      <c r="C225" s="140" t="e">
        <f>#REF!</f>
        <v>#REF!</v>
      </c>
      <c r="D225" s="144" t="e">
        <f>#REF!</f>
        <v>#REF!</v>
      </c>
      <c r="E225" s="144" t="e">
        <f>#REF!</f>
        <v>#REF!</v>
      </c>
      <c r="F225" s="182" t="e">
        <f>#REF!</f>
        <v>#REF!</v>
      </c>
      <c r="G225" s="142" t="e">
        <f>#REF!</f>
        <v>#REF!</v>
      </c>
      <c r="H225" s="141" t="s">
        <v>117</v>
      </c>
      <c r="I225" s="147"/>
      <c r="J225" s="141" t="str">
        <f>'YARIŞMA BİLGİLERİ'!$F$21</f>
        <v>Genç Erkekler</v>
      </c>
      <c r="K225" s="144" t="str">
        <f t="shared" si="5"/>
        <v>KASTAMONU-Federasyon Deneme Yarışmaları</v>
      </c>
      <c r="L225" s="145" t="e">
        <f>#REF!</f>
        <v>#REF!</v>
      </c>
      <c r="M225" s="145" t="s">
        <v>322</v>
      </c>
    </row>
    <row r="226" spans="1:13" ht="24">
      <c r="A226" s="139">
        <v>805</v>
      </c>
      <c r="B226" s="149" t="s">
        <v>117</v>
      </c>
      <c r="C226" s="140" t="e">
        <f>#REF!</f>
        <v>#REF!</v>
      </c>
      <c r="D226" s="144" t="e">
        <f>#REF!</f>
        <v>#REF!</v>
      </c>
      <c r="E226" s="144" t="e">
        <f>#REF!</f>
        <v>#REF!</v>
      </c>
      <c r="F226" s="182" t="e">
        <f>#REF!</f>
        <v>#REF!</v>
      </c>
      <c r="G226" s="142" t="e">
        <f>#REF!</f>
        <v>#REF!</v>
      </c>
      <c r="H226" s="141" t="s">
        <v>117</v>
      </c>
      <c r="I226" s="147"/>
      <c r="J226" s="141" t="str">
        <f>'YARIŞMA BİLGİLERİ'!$F$21</f>
        <v>Genç Erkekler</v>
      </c>
      <c r="K226" s="144" t="str">
        <f t="shared" si="5"/>
        <v>KASTAMONU-Federasyon Deneme Yarışmaları</v>
      </c>
      <c r="L226" s="145" t="e">
        <f>#REF!</f>
        <v>#REF!</v>
      </c>
      <c r="M226" s="145" t="s">
        <v>322</v>
      </c>
    </row>
    <row r="227" spans="1:13" ht="24">
      <c r="A227" s="139">
        <v>806</v>
      </c>
      <c r="B227" s="149" t="s">
        <v>117</v>
      </c>
      <c r="C227" s="140" t="e">
        <f>#REF!</f>
        <v>#REF!</v>
      </c>
      <c r="D227" s="144" t="e">
        <f>#REF!</f>
        <v>#REF!</v>
      </c>
      <c r="E227" s="144" t="e">
        <f>#REF!</f>
        <v>#REF!</v>
      </c>
      <c r="F227" s="182" t="e">
        <f>#REF!</f>
        <v>#REF!</v>
      </c>
      <c r="G227" s="142" t="e">
        <f>#REF!</f>
        <v>#REF!</v>
      </c>
      <c r="H227" s="141" t="s">
        <v>117</v>
      </c>
      <c r="I227" s="147"/>
      <c r="J227" s="141" t="str">
        <f>'YARIŞMA BİLGİLERİ'!$F$21</f>
        <v>Genç Erkekler</v>
      </c>
      <c r="K227" s="144" t="str">
        <f t="shared" si="5"/>
        <v>KASTAMONU-Federasyon Deneme Yarışmaları</v>
      </c>
      <c r="L227" s="145" t="e">
        <f>#REF!</f>
        <v>#REF!</v>
      </c>
      <c r="M227" s="145" t="s">
        <v>322</v>
      </c>
    </row>
    <row r="228" spans="1:13" ht="24">
      <c r="A228" s="139">
        <v>807</v>
      </c>
      <c r="B228" s="149" t="s">
        <v>117</v>
      </c>
      <c r="C228" s="140" t="e">
        <f>#REF!</f>
        <v>#REF!</v>
      </c>
      <c r="D228" s="144" t="e">
        <f>#REF!</f>
        <v>#REF!</v>
      </c>
      <c r="E228" s="144" t="e">
        <f>#REF!</f>
        <v>#REF!</v>
      </c>
      <c r="F228" s="182" t="e">
        <f>#REF!</f>
        <v>#REF!</v>
      </c>
      <c r="G228" s="142" t="e">
        <f>#REF!</f>
        <v>#REF!</v>
      </c>
      <c r="H228" s="141" t="s">
        <v>117</v>
      </c>
      <c r="I228" s="147"/>
      <c r="J228" s="141" t="str">
        <f>'YARIŞMA BİLGİLERİ'!$F$21</f>
        <v>Genç Erkekler</v>
      </c>
      <c r="K228" s="144" t="str">
        <f t="shared" si="5"/>
        <v>KASTAMONU-Federasyon Deneme Yarışmaları</v>
      </c>
      <c r="L228" s="145" t="e">
        <f>#REF!</f>
        <v>#REF!</v>
      </c>
      <c r="M228" s="145" t="s">
        <v>322</v>
      </c>
    </row>
    <row r="229" spans="1:13" ht="24">
      <c r="A229" s="139">
        <v>808</v>
      </c>
      <c r="B229" s="149" t="s">
        <v>117</v>
      </c>
      <c r="C229" s="140" t="e">
        <f>#REF!</f>
        <v>#REF!</v>
      </c>
      <c r="D229" s="144" t="e">
        <f>#REF!</f>
        <v>#REF!</v>
      </c>
      <c r="E229" s="144" t="e">
        <f>#REF!</f>
        <v>#REF!</v>
      </c>
      <c r="F229" s="182" t="e">
        <f>#REF!</f>
        <v>#REF!</v>
      </c>
      <c r="G229" s="142" t="e">
        <f>#REF!</f>
        <v>#REF!</v>
      </c>
      <c r="H229" s="141" t="s">
        <v>117</v>
      </c>
      <c r="I229" s="147"/>
      <c r="J229" s="141" t="str">
        <f>'YARIŞMA BİLGİLERİ'!$F$21</f>
        <v>Genç Erkekler</v>
      </c>
      <c r="K229" s="144" t="str">
        <f t="shared" si="5"/>
        <v>KASTAMONU-Federasyon Deneme Yarışmaları</v>
      </c>
      <c r="L229" s="145" t="e">
        <f>#REF!</f>
        <v>#REF!</v>
      </c>
      <c r="M229" s="145" t="s">
        <v>322</v>
      </c>
    </row>
    <row r="230" spans="1:13" ht="24">
      <c r="A230" s="139">
        <v>809</v>
      </c>
      <c r="B230" s="149" t="s">
        <v>117</v>
      </c>
      <c r="C230" s="140" t="e">
        <f>#REF!</f>
        <v>#REF!</v>
      </c>
      <c r="D230" s="144" t="e">
        <f>#REF!</f>
        <v>#REF!</v>
      </c>
      <c r="E230" s="144" t="e">
        <f>#REF!</f>
        <v>#REF!</v>
      </c>
      <c r="F230" s="182" t="e">
        <f>#REF!</f>
        <v>#REF!</v>
      </c>
      <c r="G230" s="142" t="e">
        <f>#REF!</f>
        <v>#REF!</v>
      </c>
      <c r="H230" s="141" t="s">
        <v>117</v>
      </c>
      <c r="I230" s="147"/>
      <c r="J230" s="141" t="str">
        <f>'YARIŞMA BİLGİLERİ'!$F$21</f>
        <v>Genç Erkekler</v>
      </c>
      <c r="K230" s="144" t="str">
        <f t="shared" si="5"/>
        <v>KASTAMONU-Federasyon Deneme Yarışmaları</v>
      </c>
      <c r="L230" s="145" t="e">
        <f>#REF!</f>
        <v>#REF!</v>
      </c>
      <c r="M230" s="145" t="s">
        <v>322</v>
      </c>
    </row>
    <row r="231" spans="1:13" ht="24">
      <c r="A231" s="139">
        <v>812</v>
      </c>
      <c r="B231" s="149" t="s">
        <v>117</v>
      </c>
      <c r="C231" s="140" t="e">
        <f>#REF!</f>
        <v>#REF!</v>
      </c>
      <c r="D231" s="144" t="e">
        <f>#REF!</f>
        <v>#REF!</v>
      </c>
      <c r="E231" s="144" t="e">
        <f>#REF!</f>
        <v>#REF!</v>
      </c>
      <c r="F231" s="182" t="e">
        <f>#REF!</f>
        <v>#REF!</v>
      </c>
      <c r="G231" s="142" t="e">
        <f>#REF!</f>
        <v>#REF!</v>
      </c>
      <c r="H231" s="141" t="s">
        <v>117</v>
      </c>
      <c r="I231" s="147"/>
      <c r="J231" s="141" t="str">
        <f>'YARIŞMA BİLGİLERİ'!$F$21</f>
        <v>Genç Erkekler</v>
      </c>
      <c r="K231" s="144" t="str">
        <f t="shared" si="5"/>
        <v>KASTAMONU-Federasyon Deneme Yarışmaları</v>
      </c>
      <c r="L231" s="145" t="e">
        <f>#REF!</f>
        <v>#REF!</v>
      </c>
      <c r="M231" s="145" t="s">
        <v>322</v>
      </c>
    </row>
    <row r="232" spans="1:13" ht="24">
      <c r="A232" s="139">
        <v>813</v>
      </c>
      <c r="B232" s="149" t="s">
        <v>117</v>
      </c>
      <c r="C232" s="140" t="e">
        <f>#REF!</f>
        <v>#REF!</v>
      </c>
      <c r="D232" s="144" t="e">
        <f>#REF!</f>
        <v>#REF!</v>
      </c>
      <c r="E232" s="144" t="e">
        <f>#REF!</f>
        <v>#REF!</v>
      </c>
      <c r="F232" s="182" t="e">
        <f>#REF!</f>
        <v>#REF!</v>
      </c>
      <c r="G232" s="142" t="e">
        <f>#REF!</f>
        <v>#REF!</v>
      </c>
      <c r="H232" s="141" t="s">
        <v>117</v>
      </c>
      <c r="I232" s="147"/>
      <c r="J232" s="141" t="str">
        <f>'YARIŞMA BİLGİLERİ'!$F$21</f>
        <v>Genç Erkekler</v>
      </c>
      <c r="K232" s="144" t="str">
        <f t="shared" si="5"/>
        <v>KASTAMONU-Federasyon Deneme Yarışmaları</v>
      </c>
      <c r="L232" s="145" t="e">
        <f>#REF!</f>
        <v>#REF!</v>
      </c>
      <c r="M232" s="145" t="s">
        <v>322</v>
      </c>
    </row>
    <row r="233" spans="1:13" ht="24">
      <c r="A233" s="139">
        <v>814</v>
      </c>
      <c r="B233" s="149" t="s">
        <v>117</v>
      </c>
      <c r="C233" s="140" t="e">
        <f>#REF!</f>
        <v>#REF!</v>
      </c>
      <c r="D233" s="144" t="e">
        <f>#REF!</f>
        <v>#REF!</v>
      </c>
      <c r="E233" s="144" t="e">
        <f>#REF!</f>
        <v>#REF!</v>
      </c>
      <c r="F233" s="182" t="e">
        <f>#REF!</f>
        <v>#REF!</v>
      </c>
      <c r="G233" s="142" t="e">
        <f>#REF!</f>
        <v>#REF!</v>
      </c>
      <c r="H233" s="141" t="s">
        <v>117</v>
      </c>
      <c r="I233" s="147"/>
      <c r="J233" s="141" t="str">
        <f>'YARIŞMA BİLGİLERİ'!$F$21</f>
        <v>Genç Erkekler</v>
      </c>
      <c r="K233" s="144" t="str">
        <f t="shared" si="5"/>
        <v>KASTAMONU-Federasyon Deneme Yarışmaları</v>
      </c>
      <c r="L233" s="145" t="e">
        <f>#REF!</f>
        <v>#REF!</v>
      </c>
      <c r="M233" s="145" t="s">
        <v>322</v>
      </c>
    </row>
    <row r="234" spans="1:13" ht="24">
      <c r="A234" s="139">
        <v>815</v>
      </c>
      <c r="B234" s="149" t="s">
        <v>117</v>
      </c>
      <c r="C234" s="140" t="e">
        <f>#REF!</f>
        <v>#REF!</v>
      </c>
      <c r="D234" s="144" t="e">
        <f>#REF!</f>
        <v>#REF!</v>
      </c>
      <c r="E234" s="144" t="e">
        <f>#REF!</f>
        <v>#REF!</v>
      </c>
      <c r="F234" s="182" t="e">
        <f>#REF!</f>
        <v>#REF!</v>
      </c>
      <c r="G234" s="142" t="e">
        <f>#REF!</f>
        <v>#REF!</v>
      </c>
      <c r="H234" s="141" t="s">
        <v>117</v>
      </c>
      <c r="I234" s="147"/>
      <c r="J234" s="141" t="str">
        <f>'YARIŞMA BİLGİLERİ'!$F$21</f>
        <v>Genç Erkekler</v>
      </c>
      <c r="K234" s="144" t="str">
        <f aca="true" t="shared" si="6" ref="K234:K258">CONCATENATE(K$1,"-",A$1)</f>
        <v>KASTAMONU-Federasyon Deneme Yarışmaları</v>
      </c>
      <c r="L234" s="145" t="e">
        <f>#REF!</f>
        <v>#REF!</v>
      </c>
      <c r="M234" s="145" t="s">
        <v>322</v>
      </c>
    </row>
    <row r="235" spans="1:13" ht="24">
      <c r="A235" s="139">
        <v>816</v>
      </c>
      <c r="B235" s="149" t="s">
        <v>117</v>
      </c>
      <c r="C235" s="140" t="e">
        <f>#REF!</f>
        <v>#REF!</v>
      </c>
      <c r="D235" s="144" t="e">
        <f>#REF!</f>
        <v>#REF!</v>
      </c>
      <c r="E235" s="144" t="e">
        <f>#REF!</f>
        <v>#REF!</v>
      </c>
      <c r="F235" s="182" t="e">
        <f>#REF!</f>
        <v>#REF!</v>
      </c>
      <c r="G235" s="142" t="e">
        <f>#REF!</f>
        <v>#REF!</v>
      </c>
      <c r="H235" s="141" t="s">
        <v>117</v>
      </c>
      <c r="I235" s="147"/>
      <c r="J235" s="141" t="str">
        <f>'YARIŞMA BİLGİLERİ'!$F$21</f>
        <v>Genç Erkekler</v>
      </c>
      <c r="K235" s="144" t="str">
        <f t="shared" si="6"/>
        <v>KASTAMONU-Federasyon Deneme Yarışmaları</v>
      </c>
      <c r="L235" s="145" t="e">
        <f>#REF!</f>
        <v>#REF!</v>
      </c>
      <c r="M235" s="145" t="s">
        <v>322</v>
      </c>
    </row>
    <row r="236" spans="1:13" ht="24">
      <c r="A236" s="139">
        <v>817</v>
      </c>
      <c r="B236" s="149" t="s">
        <v>117</v>
      </c>
      <c r="C236" s="140" t="e">
        <f>#REF!</f>
        <v>#REF!</v>
      </c>
      <c r="D236" s="144" t="e">
        <f>#REF!</f>
        <v>#REF!</v>
      </c>
      <c r="E236" s="144" t="e">
        <f>#REF!</f>
        <v>#REF!</v>
      </c>
      <c r="F236" s="182" t="e">
        <f>#REF!</f>
        <v>#REF!</v>
      </c>
      <c r="G236" s="142" t="e">
        <f>#REF!</f>
        <v>#REF!</v>
      </c>
      <c r="H236" s="141" t="s">
        <v>117</v>
      </c>
      <c r="I236" s="147"/>
      <c r="J236" s="141" t="str">
        <f>'YARIŞMA BİLGİLERİ'!$F$21</f>
        <v>Genç Erkekler</v>
      </c>
      <c r="K236" s="144" t="str">
        <f t="shared" si="6"/>
        <v>KASTAMONU-Federasyon Deneme Yarışmaları</v>
      </c>
      <c r="L236" s="145" t="e">
        <f>#REF!</f>
        <v>#REF!</v>
      </c>
      <c r="M236" s="145" t="s">
        <v>322</v>
      </c>
    </row>
    <row r="237" spans="1:13" ht="24">
      <c r="A237" s="139">
        <v>818</v>
      </c>
      <c r="B237" s="149" t="s">
        <v>117</v>
      </c>
      <c r="C237" s="140" t="e">
        <f>#REF!</f>
        <v>#REF!</v>
      </c>
      <c r="D237" s="144" t="e">
        <f>#REF!</f>
        <v>#REF!</v>
      </c>
      <c r="E237" s="144" t="e">
        <f>#REF!</f>
        <v>#REF!</v>
      </c>
      <c r="F237" s="182" t="e">
        <f>#REF!</f>
        <v>#REF!</v>
      </c>
      <c r="G237" s="142" t="e">
        <f>#REF!</f>
        <v>#REF!</v>
      </c>
      <c r="H237" s="141" t="s">
        <v>117</v>
      </c>
      <c r="I237" s="147"/>
      <c r="J237" s="141" t="str">
        <f>'YARIŞMA BİLGİLERİ'!$F$21</f>
        <v>Genç Erkekler</v>
      </c>
      <c r="K237" s="144" t="str">
        <f t="shared" si="6"/>
        <v>KASTAMONU-Federasyon Deneme Yarışmaları</v>
      </c>
      <c r="L237" s="145" t="e">
        <f>#REF!</f>
        <v>#REF!</v>
      </c>
      <c r="M237" s="145" t="s">
        <v>322</v>
      </c>
    </row>
    <row r="238" spans="1:13" ht="24">
      <c r="A238" s="139">
        <v>819</v>
      </c>
      <c r="B238" s="149" t="s">
        <v>117</v>
      </c>
      <c r="C238" s="140" t="e">
        <f>#REF!</f>
        <v>#REF!</v>
      </c>
      <c r="D238" s="144" t="e">
        <f>#REF!</f>
        <v>#REF!</v>
      </c>
      <c r="E238" s="144" t="e">
        <f>#REF!</f>
        <v>#REF!</v>
      </c>
      <c r="F238" s="182" t="e">
        <f>#REF!</f>
        <v>#REF!</v>
      </c>
      <c r="G238" s="142" t="e">
        <f>#REF!</f>
        <v>#REF!</v>
      </c>
      <c r="H238" s="141" t="s">
        <v>117</v>
      </c>
      <c r="I238" s="147"/>
      <c r="J238" s="141" t="str">
        <f>'YARIŞMA BİLGİLERİ'!$F$21</f>
        <v>Genç Erkekler</v>
      </c>
      <c r="K238" s="144" t="str">
        <f t="shared" si="6"/>
        <v>KASTAMONU-Federasyon Deneme Yarışmaları</v>
      </c>
      <c r="L238" s="145" t="e">
        <f>#REF!</f>
        <v>#REF!</v>
      </c>
      <c r="M238" s="145" t="s">
        <v>322</v>
      </c>
    </row>
    <row r="239" spans="1:13" ht="24">
      <c r="A239" s="139">
        <v>832</v>
      </c>
      <c r="B239" s="217" t="s">
        <v>194</v>
      </c>
      <c r="C239" s="219">
        <f>Cirit!D8</f>
        <v>35396</v>
      </c>
      <c r="D239" s="221" t="str">
        <f>Cirit!E8</f>
        <v>AHMET TALHA KILIÇ</v>
      </c>
      <c r="E239" s="221" t="str">
        <f>Cirit!F8</f>
        <v>ZONGULDAK</v>
      </c>
      <c r="F239" s="222">
        <f>Cirit!N8</f>
        <v>0</v>
      </c>
      <c r="G239" s="220">
        <f>Cirit!A8</f>
        <v>1</v>
      </c>
      <c r="H239" s="147" t="s">
        <v>194</v>
      </c>
      <c r="I239" s="147" t="str">
        <f>Cirit!G$4</f>
        <v>800 gr.</v>
      </c>
      <c r="J239" s="141" t="str">
        <f>'YARIŞMA BİLGİLERİ'!$F$21</f>
        <v>Genç Erkekler</v>
      </c>
      <c r="K239" s="260" t="str">
        <f t="shared" si="6"/>
        <v>KASTAMONU-Federasyon Deneme Yarışmaları</v>
      </c>
      <c r="L239" s="145" t="str">
        <f>Cirit!M$4</f>
        <v>13 Temmuz 2014 - 15.30</v>
      </c>
      <c r="M239" s="145" t="s">
        <v>322</v>
      </c>
    </row>
    <row r="240" spans="1:13" ht="24">
      <c r="A240" s="139">
        <v>833</v>
      </c>
      <c r="B240" s="217" t="s">
        <v>194</v>
      </c>
      <c r="C240" s="219">
        <f>Cirit!D9</f>
      </c>
      <c r="D240" s="221">
        <f>Cirit!E9</f>
      </c>
      <c r="E240" s="221">
        <f>Cirit!F9</f>
      </c>
      <c r="F240" s="222">
        <f>Cirit!N9</f>
        <v>0</v>
      </c>
      <c r="G240" s="220">
        <f>Cirit!A9</f>
        <v>2</v>
      </c>
      <c r="H240" s="147" t="s">
        <v>194</v>
      </c>
      <c r="I240" s="147" t="str">
        <f>Cirit!G$4</f>
        <v>800 gr.</v>
      </c>
      <c r="J240" s="141" t="str">
        <f>'YARIŞMA BİLGİLERİ'!$F$21</f>
        <v>Genç Erkekler</v>
      </c>
      <c r="K240" s="260" t="str">
        <f t="shared" si="6"/>
        <v>KASTAMONU-Federasyon Deneme Yarışmaları</v>
      </c>
      <c r="L240" s="145" t="str">
        <f>Cirit!M$4</f>
        <v>13 Temmuz 2014 - 15.30</v>
      </c>
      <c r="M240" s="145" t="s">
        <v>322</v>
      </c>
    </row>
    <row r="241" spans="1:13" ht="24">
      <c r="A241" s="139">
        <v>834</v>
      </c>
      <c r="B241" s="217" t="s">
        <v>194</v>
      </c>
      <c r="C241" s="219">
        <f>Cirit!D10</f>
      </c>
      <c r="D241" s="221">
        <f>Cirit!E10</f>
      </c>
      <c r="E241" s="221">
        <f>Cirit!F10</f>
      </c>
      <c r="F241" s="222">
        <f>Cirit!N10</f>
        <v>0</v>
      </c>
      <c r="G241" s="220">
        <f>Cirit!A10</f>
        <v>3</v>
      </c>
      <c r="H241" s="147" t="s">
        <v>194</v>
      </c>
      <c r="I241" s="147" t="str">
        <f>Cirit!G$4</f>
        <v>800 gr.</v>
      </c>
      <c r="J241" s="141" t="str">
        <f>'YARIŞMA BİLGİLERİ'!$F$21</f>
        <v>Genç Erkekler</v>
      </c>
      <c r="K241" s="260" t="str">
        <f t="shared" si="6"/>
        <v>KASTAMONU-Federasyon Deneme Yarışmaları</v>
      </c>
      <c r="L241" s="145" t="str">
        <f>Cirit!M$4</f>
        <v>13 Temmuz 2014 - 15.30</v>
      </c>
      <c r="M241" s="145" t="s">
        <v>322</v>
      </c>
    </row>
    <row r="242" spans="1:13" ht="24">
      <c r="A242" s="139">
        <v>835</v>
      </c>
      <c r="B242" s="217" t="s">
        <v>194</v>
      </c>
      <c r="C242" s="219">
        <f>Cirit!D11</f>
      </c>
      <c r="D242" s="221">
        <f>Cirit!E11</f>
      </c>
      <c r="E242" s="221">
        <f>Cirit!F11</f>
      </c>
      <c r="F242" s="222">
        <f>Cirit!N11</f>
        <v>0</v>
      </c>
      <c r="G242" s="220">
        <f>Cirit!A11</f>
        <v>4</v>
      </c>
      <c r="H242" s="147" t="s">
        <v>194</v>
      </c>
      <c r="I242" s="147" t="str">
        <f>Cirit!G$4</f>
        <v>800 gr.</v>
      </c>
      <c r="J242" s="141" t="str">
        <f>'YARIŞMA BİLGİLERİ'!$F$21</f>
        <v>Genç Erkekler</v>
      </c>
      <c r="K242" s="260" t="str">
        <f t="shared" si="6"/>
        <v>KASTAMONU-Federasyon Deneme Yarışmaları</v>
      </c>
      <c r="L242" s="145" t="str">
        <f>Cirit!M$4</f>
        <v>13 Temmuz 2014 - 15.30</v>
      </c>
      <c r="M242" s="145" t="s">
        <v>322</v>
      </c>
    </row>
    <row r="243" spans="1:13" ht="24">
      <c r="A243" s="139">
        <v>836</v>
      </c>
      <c r="B243" s="217" t="s">
        <v>194</v>
      </c>
      <c r="C243" s="219">
        <f>Cirit!D12</f>
      </c>
      <c r="D243" s="221">
        <f>Cirit!E12</f>
      </c>
      <c r="E243" s="221">
        <f>Cirit!F12</f>
      </c>
      <c r="F243" s="222">
        <f>Cirit!N12</f>
        <v>0</v>
      </c>
      <c r="G243" s="220">
        <f>Cirit!A12</f>
        <v>5</v>
      </c>
      <c r="H243" s="147" t="s">
        <v>194</v>
      </c>
      <c r="I243" s="147" t="str">
        <f>Cirit!G$4</f>
        <v>800 gr.</v>
      </c>
      <c r="J243" s="141" t="str">
        <f>'YARIŞMA BİLGİLERİ'!$F$21</f>
        <v>Genç Erkekler</v>
      </c>
      <c r="K243" s="260" t="str">
        <f t="shared" si="6"/>
        <v>KASTAMONU-Federasyon Deneme Yarışmaları</v>
      </c>
      <c r="L243" s="145" t="str">
        <f>Cirit!M$4</f>
        <v>13 Temmuz 2014 - 15.30</v>
      </c>
      <c r="M243" s="145" t="s">
        <v>322</v>
      </c>
    </row>
    <row r="244" spans="1:13" ht="24">
      <c r="A244" s="139">
        <v>837</v>
      </c>
      <c r="B244" s="217" t="s">
        <v>194</v>
      </c>
      <c r="C244" s="219">
        <f>Cirit!D13</f>
      </c>
      <c r="D244" s="221">
        <f>Cirit!E13</f>
      </c>
      <c r="E244" s="221">
        <f>Cirit!F13</f>
      </c>
      <c r="F244" s="222">
        <f>Cirit!N13</f>
        <v>0</v>
      </c>
      <c r="G244" s="220">
        <f>Cirit!A13</f>
        <v>6</v>
      </c>
      <c r="H244" s="147" t="s">
        <v>194</v>
      </c>
      <c r="I244" s="147" t="str">
        <f>Cirit!G$4</f>
        <v>800 gr.</v>
      </c>
      <c r="J244" s="141" t="str">
        <f>'YARIŞMA BİLGİLERİ'!$F$21</f>
        <v>Genç Erkekler</v>
      </c>
      <c r="K244" s="260" t="str">
        <f t="shared" si="6"/>
        <v>KASTAMONU-Federasyon Deneme Yarışmaları</v>
      </c>
      <c r="L244" s="145" t="str">
        <f>Cirit!M$4</f>
        <v>13 Temmuz 2014 - 15.30</v>
      </c>
      <c r="M244" s="145" t="s">
        <v>322</v>
      </c>
    </row>
    <row r="245" spans="1:13" ht="24">
      <c r="A245" s="139">
        <v>838</v>
      </c>
      <c r="B245" s="217" t="s">
        <v>194</v>
      </c>
      <c r="C245" s="219">
        <f>Cirit!D14</f>
      </c>
      <c r="D245" s="221">
        <f>Cirit!E14</f>
      </c>
      <c r="E245" s="221">
        <f>Cirit!F14</f>
      </c>
      <c r="F245" s="222">
        <f>Cirit!N14</f>
        <v>0</v>
      </c>
      <c r="G245" s="220">
        <f>Cirit!A14</f>
        <v>7</v>
      </c>
      <c r="H245" s="147" t="s">
        <v>194</v>
      </c>
      <c r="I245" s="147" t="str">
        <f>Cirit!G$4</f>
        <v>800 gr.</v>
      </c>
      <c r="J245" s="141" t="str">
        <f>'YARIŞMA BİLGİLERİ'!$F$21</f>
        <v>Genç Erkekler</v>
      </c>
      <c r="K245" s="260" t="str">
        <f t="shared" si="6"/>
        <v>KASTAMONU-Federasyon Deneme Yarışmaları</v>
      </c>
      <c r="L245" s="145" t="str">
        <f>Cirit!M$4</f>
        <v>13 Temmuz 2014 - 15.30</v>
      </c>
      <c r="M245" s="145" t="s">
        <v>322</v>
      </c>
    </row>
    <row r="246" spans="1:13" ht="24">
      <c r="A246" s="139">
        <v>839</v>
      </c>
      <c r="B246" s="217" t="s">
        <v>194</v>
      </c>
      <c r="C246" s="219">
        <f>Cirit!D15</f>
      </c>
      <c r="D246" s="221">
        <f>Cirit!E15</f>
      </c>
      <c r="E246" s="221">
        <f>Cirit!F15</f>
      </c>
      <c r="F246" s="222">
        <f>Cirit!N15</f>
        <v>0</v>
      </c>
      <c r="G246" s="220">
        <f>Cirit!A15</f>
        <v>8</v>
      </c>
      <c r="H246" s="147" t="s">
        <v>194</v>
      </c>
      <c r="I246" s="147" t="str">
        <f>Cirit!G$4</f>
        <v>800 gr.</v>
      </c>
      <c r="J246" s="141" t="str">
        <f>'YARIŞMA BİLGİLERİ'!$F$21</f>
        <v>Genç Erkekler</v>
      </c>
      <c r="K246" s="260" t="str">
        <f t="shared" si="6"/>
        <v>KASTAMONU-Federasyon Deneme Yarışmaları</v>
      </c>
      <c r="L246" s="145" t="str">
        <f>Cirit!M$4</f>
        <v>13 Temmuz 2014 - 15.30</v>
      </c>
      <c r="M246" s="145" t="s">
        <v>322</v>
      </c>
    </row>
    <row r="247" spans="1:13" ht="24">
      <c r="A247" s="139">
        <v>840</v>
      </c>
      <c r="B247" s="217" t="s">
        <v>194</v>
      </c>
      <c r="C247" s="219">
        <f>Cirit!D16</f>
      </c>
      <c r="D247" s="221">
        <f>Cirit!E16</f>
      </c>
      <c r="E247" s="221">
        <f>Cirit!F16</f>
      </c>
      <c r="F247" s="222">
        <f>Cirit!N16</f>
        <v>0</v>
      </c>
      <c r="G247" s="220">
        <f>Cirit!A16</f>
        <v>9</v>
      </c>
      <c r="H247" s="147" t="s">
        <v>194</v>
      </c>
      <c r="I247" s="147" t="str">
        <f>Cirit!G$4</f>
        <v>800 gr.</v>
      </c>
      <c r="J247" s="141" t="str">
        <f>'YARIŞMA BİLGİLERİ'!$F$21</f>
        <v>Genç Erkekler</v>
      </c>
      <c r="K247" s="260" t="str">
        <f t="shared" si="6"/>
        <v>KASTAMONU-Federasyon Deneme Yarışmaları</v>
      </c>
      <c r="L247" s="145" t="str">
        <f>Cirit!M$4</f>
        <v>13 Temmuz 2014 - 15.30</v>
      </c>
      <c r="M247" s="145" t="s">
        <v>322</v>
      </c>
    </row>
    <row r="248" spans="1:13" ht="24">
      <c r="A248" s="139">
        <v>841</v>
      </c>
      <c r="B248" s="217" t="s">
        <v>194</v>
      </c>
      <c r="C248" s="219">
        <f>Cirit!D17</f>
      </c>
      <c r="D248" s="221">
        <f>Cirit!E17</f>
      </c>
      <c r="E248" s="221">
        <f>Cirit!F17</f>
      </c>
      <c r="F248" s="222">
        <f>Cirit!N17</f>
        <v>0</v>
      </c>
      <c r="G248" s="220">
        <f>Cirit!A17</f>
        <v>10</v>
      </c>
      <c r="H248" s="147" t="s">
        <v>194</v>
      </c>
      <c r="I248" s="147" t="str">
        <f>Cirit!G$4</f>
        <v>800 gr.</v>
      </c>
      <c r="J248" s="141" t="str">
        <f>'YARIŞMA BİLGİLERİ'!$F$21</f>
        <v>Genç Erkekler</v>
      </c>
      <c r="K248" s="260" t="str">
        <f t="shared" si="6"/>
        <v>KASTAMONU-Federasyon Deneme Yarışmaları</v>
      </c>
      <c r="L248" s="145" t="str">
        <f>Cirit!M$4</f>
        <v>13 Temmuz 2014 - 15.30</v>
      </c>
      <c r="M248" s="145" t="s">
        <v>322</v>
      </c>
    </row>
    <row r="249" spans="1:13" ht="24">
      <c r="A249" s="139">
        <v>857</v>
      </c>
      <c r="B249" s="217" t="s">
        <v>193</v>
      </c>
      <c r="C249" s="219">
        <f>Disk!D8</f>
        <v>34831</v>
      </c>
      <c r="D249" s="221" t="str">
        <f>Disk!E8</f>
        <v>SAMET YILDIZ </v>
      </c>
      <c r="E249" s="221" t="str">
        <f>Disk!F8</f>
        <v>NEVŞEHİR </v>
      </c>
      <c r="F249" s="222">
        <f>Disk!N8</f>
        <v>0</v>
      </c>
      <c r="G249" s="220">
        <f>Disk!A8</f>
        <v>1</v>
      </c>
      <c r="H249" s="147" t="s">
        <v>193</v>
      </c>
      <c r="I249" s="147" t="str">
        <f>Disk!G$4</f>
        <v>1750 gr.</v>
      </c>
      <c r="J249" s="141" t="str">
        <f>'YARIŞMA BİLGİLERİ'!$F$21</f>
        <v>Genç Erkekler</v>
      </c>
      <c r="K249" s="260" t="str">
        <f t="shared" si="6"/>
        <v>KASTAMONU-Federasyon Deneme Yarışmaları</v>
      </c>
      <c r="L249" s="145" t="str">
        <f>Disk!M$4</f>
        <v>13 Temmuz 2014 - 14.50</v>
      </c>
      <c r="M249" s="145" t="s">
        <v>322</v>
      </c>
    </row>
    <row r="250" spans="1:13" ht="24">
      <c r="A250" s="139">
        <v>858</v>
      </c>
      <c r="B250" s="217" t="s">
        <v>193</v>
      </c>
      <c r="C250" s="219">
        <f>Disk!D9</f>
        <v>35679</v>
      </c>
      <c r="D250" s="221" t="str">
        <f>Disk!E9</f>
        <v>KAMİL CAN MUYAN</v>
      </c>
      <c r="E250" s="221" t="str">
        <f>Disk!F9</f>
        <v>ANKARA</v>
      </c>
      <c r="F250" s="222">
        <f>Disk!N9</f>
        <v>0</v>
      </c>
      <c r="G250" s="220">
        <f>Disk!A9</f>
        <v>2</v>
      </c>
      <c r="H250" s="147" t="s">
        <v>193</v>
      </c>
      <c r="I250" s="147" t="str">
        <f>Disk!G$4</f>
        <v>1750 gr.</v>
      </c>
      <c r="J250" s="141" t="str">
        <f>'YARIŞMA BİLGİLERİ'!$F$21</f>
        <v>Genç Erkekler</v>
      </c>
      <c r="K250" s="260" t="str">
        <f t="shared" si="6"/>
        <v>KASTAMONU-Federasyon Deneme Yarışmaları</v>
      </c>
      <c r="L250" s="145" t="str">
        <f>Disk!M$4</f>
        <v>13 Temmuz 2014 - 14.50</v>
      </c>
      <c r="M250" s="145" t="s">
        <v>322</v>
      </c>
    </row>
    <row r="251" spans="1:13" ht="24">
      <c r="A251" s="139">
        <v>859</v>
      </c>
      <c r="B251" s="217" t="s">
        <v>193</v>
      </c>
      <c r="C251" s="219">
        <f>Disk!D10</f>
      </c>
      <c r="D251" s="221">
        <f>Disk!E10</f>
      </c>
      <c r="E251" s="221">
        <f>Disk!F10</f>
      </c>
      <c r="F251" s="222">
        <f>Disk!N10</f>
        <v>0</v>
      </c>
      <c r="G251" s="220">
        <f>Disk!A10</f>
        <v>3</v>
      </c>
      <c r="H251" s="147" t="s">
        <v>193</v>
      </c>
      <c r="I251" s="147" t="str">
        <f>Disk!G$4</f>
        <v>1750 gr.</v>
      </c>
      <c r="J251" s="141" t="str">
        <f>'YARIŞMA BİLGİLERİ'!$F$21</f>
        <v>Genç Erkekler</v>
      </c>
      <c r="K251" s="260" t="str">
        <f t="shared" si="6"/>
        <v>KASTAMONU-Federasyon Deneme Yarışmaları</v>
      </c>
      <c r="L251" s="145" t="str">
        <f>Disk!M$4</f>
        <v>13 Temmuz 2014 - 14.50</v>
      </c>
      <c r="M251" s="145" t="s">
        <v>322</v>
      </c>
    </row>
    <row r="252" spans="1:13" ht="24">
      <c r="A252" s="139">
        <v>860</v>
      </c>
      <c r="B252" s="217" t="s">
        <v>193</v>
      </c>
      <c r="C252" s="219">
        <f>Disk!D11</f>
      </c>
      <c r="D252" s="221">
        <f>Disk!E11</f>
      </c>
      <c r="E252" s="221">
        <f>Disk!F11</f>
      </c>
      <c r="F252" s="222">
        <f>Disk!N11</f>
        <v>0</v>
      </c>
      <c r="G252" s="220">
        <f>Disk!A11</f>
        <v>4</v>
      </c>
      <c r="H252" s="147" t="s">
        <v>193</v>
      </c>
      <c r="I252" s="147" t="str">
        <f>Disk!G$4</f>
        <v>1750 gr.</v>
      </c>
      <c r="J252" s="141" t="str">
        <f>'YARIŞMA BİLGİLERİ'!$F$21</f>
        <v>Genç Erkekler</v>
      </c>
      <c r="K252" s="260" t="str">
        <f t="shared" si="6"/>
        <v>KASTAMONU-Federasyon Deneme Yarışmaları</v>
      </c>
      <c r="L252" s="145" t="str">
        <f>Disk!M$4</f>
        <v>13 Temmuz 2014 - 14.50</v>
      </c>
      <c r="M252" s="145" t="s">
        <v>322</v>
      </c>
    </row>
    <row r="253" spans="1:13" ht="24">
      <c r="A253" s="139">
        <v>861</v>
      </c>
      <c r="B253" s="217" t="s">
        <v>193</v>
      </c>
      <c r="C253" s="219">
        <f>Disk!D12</f>
      </c>
      <c r="D253" s="221">
        <f>Disk!E12</f>
      </c>
      <c r="E253" s="221">
        <f>Disk!F12</f>
      </c>
      <c r="F253" s="222">
        <f>Disk!N12</f>
        <v>0</v>
      </c>
      <c r="G253" s="220">
        <f>Disk!A12</f>
        <v>5</v>
      </c>
      <c r="H253" s="147" t="s">
        <v>193</v>
      </c>
      <c r="I253" s="147" t="str">
        <f>Disk!G$4</f>
        <v>1750 gr.</v>
      </c>
      <c r="J253" s="141" t="str">
        <f>'YARIŞMA BİLGİLERİ'!$F$21</f>
        <v>Genç Erkekler</v>
      </c>
      <c r="K253" s="260" t="str">
        <f t="shared" si="6"/>
        <v>KASTAMONU-Federasyon Deneme Yarışmaları</v>
      </c>
      <c r="L253" s="145" t="str">
        <f>Disk!M$4</f>
        <v>13 Temmuz 2014 - 14.50</v>
      </c>
      <c r="M253" s="145" t="s">
        <v>322</v>
      </c>
    </row>
    <row r="254" spans="1:13" ht="24">
      <c r="A254" s="139">
        <v>862</v>
      </c>
      <c r="B254" s="217" t="s">
        <v>193</v>
      </c>
      <c r="C254" s="219">
        <f>Disk!D13</f>
      </c>
      <c r="D254" s="221">
        <f>Disk!E13</f>
      </c>
      <c r="E254" s="221">
        <f>Disk!F13</f>
      </c>
      <c r="F254" s="222">
        <f>Disk!N13</f>
        <v>0</v>
      </c>
      <c r="G254" s="220">
        <f>Disk!A13</f>
        <v>6</v>
      </c>
      <c r="H254" s="147" t="s">
        <v>193</v>
      </c>
      <c r="I254" s="147" t="str">
        <f>Disk!G$4</f>
        <v>1750 gr.</v>
      </c>
      <c r="J254" s="141" t="str">
        <f>'YARIŞMA BİLGİLERİ'!$F$21</f>
        <v>Genç Erkekler</v>
      </c>
      <c r="K254" s="260" t="str">
        <f t="shared" si="6"/>
        <v>KASTAMONU-Federasyon Deneme Yarışmaları</v>
      </c>
      <c r="L254" s="145" t="str">
        <f>Disk!M$4</f>
        <v>13 Temmuz 2014 - 14.50</v>
      </c>
      <c r="M254" s="145" t="s">
        <v>322</v>
      </c>
    </row>
    <row r="255" spans="1:13" ht="24">
      <c r="A255" s="139">
        <v>863</v>
      </c>
      <c r="B255" s="217" t="s">
        <v>193</v>
      </c>
      <c r="C255" s="219">
        <f>Disk!D14</f>
      </c>
      <c r="D255" s="221">
        <f>Disk!E14</f>
      </c>
      <c r="E255" s="221">
        <f>Disk!F14</f>
      </c>
      <c r="F255" s="222">
        <f>Disk!N14</f>
        <v>0</v>
      </c>
      <c r="G255" s="220">
        <f>Disk!A14</f>
        <v>7</v>
      </c>
      <c r="H255" s="147" t="s">
        <v>193</v>
      </c>
      <c r="I255" s="147" t="str">
        <f>Disk!G$4</f>
        <v>1750 gr.</v>
      </c>
      <c r="J255" s="141" t="str">
        <f>'YARIŞMA BİLGİLERİ'!$F$21</f>
        <v>Genç Erkekler</v>
      </c>
      <c r="K255" s="260" t="str">
        <f t="shared" si="6"/>
        <v>KASTAMONU-Federasyon Deneme Yarışmaları</v>
      </c>
      <c r="L255" s="145" t="str">
        <f>Disk!M$4</f>
        <v>13 Temmuz 2014 - 14.50</v>
      </c>
      <c r="M255" s="145" t="s">
        <v>322</v>
      </c>
    </row>
    <row r="256" spans="1:13" ht="24">
      <c r="A256" s="139">
        <v>864</v>
      </c>
      <c r="B256" s="217" t="s">
        <v>193</v>
      </c>
      <c r="C256" s="219">
        <f>Disk!D15</f>
      </c>
      <c r="D256" s="221">
        <f>Disk!E15</f>
      </c>
      <c r="E256" s="221">
        <f>Disk!F15</f>
      </c>
      <c r="F256" s="222">
        <f>Disk!N15</f>
        <v>0</v>
      </c>
      <c r="G256" s="220">
        <f>Disk!A15</f>
        <v>8</v>
      </c>
      <c r="H256" s="147" t="s">
        <v>193</v>
      </c>
      <c r="I256" s="147" t="str">
        <f>Disk!G$4</f>
        <v>1750 gr.</v>
      </c>
      <c r="J256" s="141" t="str">
        <f>'YARIŞMA BİLGİLERİ'!$F$21</f>
        <v>Genç Erkekler</v>
      </c>
      <c r="K256" s="260" t="str">
        <f t="shared" si="6"/>
        <v>KASTAMONU-Federasyon Deneme Yarışmaları</v>
      </c>
      <c r="L256" s="145" t="str">
        <f>Disk!M$4</f>
        <v>13 Temmuz 2014 - 14.50</v>
      </c>
      <c r="M256" s="145" t="s">
        <v>322</v>
      </c>
    </row>
    <row r="257" spans="1:13" ht="24">
      <c r="A257" s="139">
        <v>865</v>
      </c>
      <c r="B257" s="217" t="s">
        <v>193</v>
      </c>
      <c r="C257" s="219">
        <f>Disk!D16</f>
      </c>
      <c r="D257" s="221">
        <f>Disk!E16</f>
      </c>
      <c r="E257" s="221">
        <f>Disk!F16</f>
      </c>
      <c r="F257" s="222">
        <f>Disk!N16</f>
        <v>0</v>
      </c>
      <c r="G257" s="220">
        <f>Disk!A16</f>
        <v>9</v>
      </c>
      <c r="H257" s="147" t="s">
        <v>193</v>
      </c>
      <c r="I257" s="147" t="str">
        <f>Disk!G$4</f>
        <v>1750 gr.</v>
      </c>
      <c r="J257" s="141" t="str">
        <f>'YARIŞMA BİLGİLERİ'!$F$21</f>
        <v>Genç Erkekler</v>
      </c>
      <c r="K257" s="260" t="str">
        <f t="shared" si="6"/>
        <v>KASTAMONU-Federasyon Deneme Yarışmaları</v>
      </c>
      <c r="L257" s="145" t="str">
        <f>Disk!M$4</f>
        <v>13 Temmuz 2014 - 14.50</v>
      </c>
      <c r="M257" s="145" t="s">
        <v>322</v>
      </c>
    </row>
    <row r="258" spans="1:13" ht="24">
      <c r="A258" s="139">
        <v>866</v>
      </c>
      <c r="B258" s="217" t="s">
        <v>193</v>
      </c>
      <c r="C258" s="219">
        <f>Disk!D17</f>
      </c>
      <c r="D258" s="221">
        <f>Disk!E17</f>
      </c>
      <c r="E258" s="221">
        <f>Disk!F17</f>
      </c>
      <c r="F258" s="222">
        <f>Disk!N17</f>
        <v>0</v>
      </c>
      <c r="G258" s="220">
        <f>Disk!A17</f>
        <v>10</v>
      </c>
      <c r="H258" s="147" t="s">
        <v>193</v>
      </c>
      <c r="I258" s="147" t="str">
        <f>Disk!G$4</f>
        <v>1750 gr.</v>
      </c>
      <c r="J258" s="141" t="str">
        <f>'YARIŞMA BİLGİLERİ'!$F$21</f>
        <v>Genç Erkekler</v>
      </c>
      <c r="K258" s="260" t="str">
        <f t="shared" si="6"/>
        <v>KASTAMONU-Federasyon Deneme Yarışmaları</v>
      </c>
      <c r="L258" s="145" t="str">
        <f>Disk!M$4</f>
        <v>13 Temmuz 2014 - 14.50</v>
      </c>
      <c r="M258" s="145" t="s">
        <v>322</v>
      </c>
    </row>
    <row r="259" spans="1:13" ht="24">
      <c r="A259" s="139">
        <v>882</v>
      </c>
      <c r="B259" s="149" t="s">
        <v>65</v>
      </c>
      <c r="C259" s="140">
        <f>Uzun!D8</f>
        <v>34710</v>
      </c>
      <c r="D259" s="144" t="str">
        <f>Uzun!E8</f>
        <v>OĞULCAN DÜZYURT</v>
      </c>
      <c r="E259" s="144" t="str">
        <f>Uzun!F8</f>
        <v>ANKARA</v>
      </c>
      <c r="F259" s="181">
        <f>Uzun!N8</f>
        <v>722</v>
      </c>
      <c r="G259" s="142">
        <f>Uzun!A8</f>
        <v>1</v>
      </c>
      <c r="H259" s="141" t="s">
        <v>65</v>
      </c>
      <c r="I259" s="147"/>
      <c r="J259" s="141" t="str">
        <f>'YARIŞMA BİLGİLERİ'!$F$21</f>
        <v>Genç Erkekler</v>
      </c>
      <c r="K259" s="144" t="str">
        <f aca="true" t="shared" si="7" ref="K259:K278">CONCATENATE(K$1,"-",A$1)</f>
        <v>KASTAMONU-Federasyon Deneme Yarışmaları</v>
      </c>
      <c r="L259" s="145" t="str">
        <f>Uzun!M$4</f>
        <v>12 Temmuz 2014 - 18.25</v>
      </c>
      <c r="M259" s="145" t="s">
        <v>322</v>
      </c>
    </row>
    <row r="260" spans="1:13" ht="24">
      <c r="A260" s="139">
        <v>883</v>
      </c>
      <c r="B260" s="149" t="s">
        <v>65</v>
      </c>
      <c r="C260" s="140">
        <f>Uzun!D9</f>
        <v>35042</v>
      </c>
      <c r="D260" s="144" t="str">
        <f>Uzun!E9</f>
        <v>CENGIZ EKEN</v>
      </c>
      <c r="E260" s="144" t="str">
        <f>Uzun!F9</f>
        <v>SAKARYA </v>
      </c>
      <c r="F260" s="181">
        <f>Uzun!N9</f>
        <v>636</v>
      </c>
      <c r="G260" s="142">
        <f>Uzun!A9</f>
        <v>2</v>
      </c>
      <c r="H260" s="141" t="s">
        <v>65</v>
      </c>
      <c r="I260" s="147"/>
      <c r="J260" s="141" t="str">
        <f>'YARIŞMA BİLGİLERİ'!$F$21</f>
        <v>Genç Erkekler</v>
      </c>
      <c r="K260" s="144" t="str">
        <f t="shared" si="7"/>
        <v>KASTAMONU-Federasyon Deneme Yarışmaları</v>
      </c>
      <c r="L260" s="145" t="str">
        <f>Uzun!M$4</f>
        <v>12 Temmuz 2014 - 18.25</v>
      </c>
      <c r="M260" s="145" t="s">
        <v>322</v>
      </c>
    </row>
    <row r="261" spans="1:13" ht="24">
      <c r="A261" s="139">
        <v>884</v>
      </c>
      <c r="B261" s="149" t="s">
        <v>65</v>
      </c>
      <c r="C261" s="140">
        <f>Uzun!D10</f>
        <v>35797</v>
      </c>
      <c r="D261" s="144" t="str">
        <f>Uzun!E10</f>
        <v>YİĞİT YEŞİLÇİÇEK</v>
      </c>
      <c r="E261" s="144" t="str">
        <f>Uzun!F10</f>
        <v>BURSA</v>
      </c>
      <c r="F261" s="181" t="str">
        <f>Uzun!N10</f>
        <v>DNS</v>
      </c>
      <c r="G261" s="142" t="str">
        <f>Uzun!A10</f>
        <v>-</v>
      </c>
      <c r="H261" s="141" t="s">
        <v>65</v>
      </c>
      <c r="I261" s="147"/>
      <c r="J261" s="141" t="str">
        <f>'YARIŞMA BİLGİLERİ'!$F$21</f>
        <v>Genç Erkekler</v>
      </c>
      <c r="K261" s="144" t="str">
        <f t="shared" si="7"/>
        <v>KASTAMONU-Federasyon Deneme Yarışmaları</v>
      </c>
      <c r="L261" s="145" t="str">
        <f>Uzun!M$4</f>
        <v>12 Temmuz 2014 - 18.25</v>
      </c>
      <c r="M261" s="145" t="s">
        <v>322</v>
      </c>
    </row>
    <row r="262" spans="1:13" ht="24">
      <c r="A262" s="139">
        <v>885</v>
      </c>
      <c r="B262" s="149" t="s">
        <v>65</v>
      </c>
      <c r="C262" s="140">
        <f>Uzun!D11</f>
      </c>
      <c r="D262" s="144">
        <f>Uzun!E11</f>
      </c>
      <c r="E262" s="144">
        <f>Uzun!F11</f>
      </c>
      <c r="F262" s="181">
        <f>Uzun!N11</f>
        <v>0</v>
      </c>
      <c r="G262" s="142">
        <f>Uzun!A11</f>
        <v>0</v>
      </c>
      <c r="H262" s="141" t="s">
        <v>65</v>
      </c>
      <c r="I262" s="147"/>
      <c r="J262" s="141" t="str">
        <f>'YARIŞMA BİLGİLERİ'!$F$21</f>
        <v>Genç Erkekler</v>
      </c>
      <c r="K262" s="144" t="str">
        <f t="shared" si="7"/>
        <v>KASTAMONU-Federasyon Deneme Yarışmaları</v>
      </c>
      <c r="L262" s="145" t="str">
        <f>Uzun!M$4</f>
        <v>12 Temmuz 2014 - 18.25</v>
      </c>
      <c r="M262" s="145" t="s">
        <v>322</v>
      </c>
    </row>
    <row r="263" spans="1:13" ht="24">
      <c r="A263" s="139">
        <v>886</v>
      </c>
      <c r="B263" s="149" t="s">
        <v>65</v>
      </c>
      <c r="C263" s="140">
        <f>Uzun!D12</f>
      </c>
      <c r="D263" s="144">
        <f>Uzun!E12</f>
      </c>
      <c r="E263" s="144">
        <f>Uzun!F12</f>
      </c>
      <c r="F263" s="181">
        <f>Uzun!N12</f>
        <v>0</v>
      </c>
      <c r="G263" s="142">
        <f>Uzun!A12</f>
        <v>0</v>
      </c>
      <c r="H263" s="141" t="s">
        <v>65</v>
      </c>
      <c r="I263" s="147"/>
      <c r="J263" s="141" t="str">
        <f>'YARIŞMA BİLGİLERİ'!$F$21</f>
        <v>Genç Erkekler</v>
      </c>
      <c r="K263" s="144" t="str">
        <f t="shared" si="7"/>
        <v>KASTAMONU-Federasyon Deneme Yarışmaları</v>
      </c>
      <c r="L263" s="145" t="str">
        <f>Uzun!M$4</f>
        <v>12 Temmuz 2014 - 18.25</v>
      </c>
      <c r="M263" s="145" t="s">
        <v>322</v>
      </c>
    </row>
    <row r="264" spans="1:13" ht="24">
      <c r="A264" s="139">
        <v>887</v>
      </c>
      <c r="B264" s="149" t="s">
        <v>65</v>
      </c>
      <c r="C264" s="140">
        <f>Uzun!D13</f>
      </c>
      <c r="D264" s="144">
        <f>Uzun!E13</f>
      </c>
      <c r="E264" s="144">
        <f>Uzun!F13</f>
      </c>
      <c r="F264" s="181">
        <f>Uzun!N13</f>
        <v>0</v>
      </c>
      <c r="G264" s="142">
        <f>Uzun!A13</f>
        <v>0</v>
      </c>
      <c r="H264" s="141" t="s">
        <v>65</v>
      </c>
      <c r="I264" s="147"/>
      <c r="J264" s="141" t="str">
        <f>'YARIŞMA BİLGİLERİ'!$F$21</f>
        <v>Genç Erkekler</v>
      </c>
      <c r="K264" s="144" t="str">
        <f t="shared" si="7"/>
        <v>KASTAMONU-Federasyon Deneme Yarışmaları</v>
      </c>
      <c r="L264" s="145" t="str">
        <f>Uzun!M$4</f>
        <v>12 Temmuz 2014 - 18.25</v>
      </c>
      <c r="M264" s="145" t="s">
        <v>322</v>
      </c>
    </row>
    <row r="265" spans="1:13" ht="24">
      <c r="A265" s="139">
        <v>888</v>
      </c>
      <c r="B265" s="149" t="s">
        <v>65</v>
      </c>
      <c r="C265" s="140">
        <f>Uzun!D14</f>
      </c>
      <c r="D265" s="144">
        <f>Uzun!E14</f>
      </c>
      <c r="E265" s="144">
        <f>Uzun!F14</f>
      </c>
      <c r="F265" s="181">
        <f>Uzun!N14</f>
        <v>0</v>
      </c>
      <c r="G265" s="142">
        <f>Uzun!A14</f>
        <v>0</v>
      </c>
      <c r="H265" s="141" t="s">
        <v>65</v>
      </c>
      <c r="I265" s="147"/>
      <c r="J265" s="141" t="str">
        <f>'YARIŞMA BİLGİLERİ'!$F$21</f>
        <v>Genç Erkekler</v>
      </c>
      <c r="K265" s="144" t="str">
        <f t="shared" si="7"/>
        <v>KASTAMONU-Federasyon Deneme Yarışmaları</v>
      </c>
      <c r="L265" s="145" t="str">
        <f>Uzun!M$4</f>
        <v>12 Temmuz 2014 - 18.25</v>
      </c>
      <c r="M265" s="145" t="s">
        <v>322</v>
      </c>
    </row>
    <row r="266" spans="1:13" ht="24">
      <c r="A266" s="139">
        <v>889</v>
      </c>
      <c r="B266" s="149" t="s">
        <v>65</v>
      </c>
      <c r="C266" s="140">
        <f>Uzun!D15</f>
      </c>
      <c r="D266" s="144">
        <f>Uzun!E15</f>
      </c>
      <c r="E266" s="144">
        <f>Uzun!F15</f>
      </c>
      <c r="F266" s="181">
        <f>Uzun!N15</f>
        <v>0</v>
      </c>
      <c r="G266" s="142">
        <f>Uzun!A15</f>
        <v>0</v>
      </c>
      <c r="H266" s="141" t="s">
        <v>65</v>
      </c>
      <c r="I266" s="147"/>
      <c r="J266" s="141" t="str">
        <f>'YARIŞMA BİLGİLERİ'!$F$21</f>
        <v>Genç Erkekler</v>
      </c>
      <c r="K266" s="144" t="str">
        <f t="shared" si="7"/>
        <v>KASTAMONU-Federasyon Deneme Yarışmaları</v>
      </c>
      <c r="L266" s="145" t="str">
        <f>Uzun!M$4</f>
        <v>12 Temmuz 2014 - 18.25</v>
      </c>
      <c r="M266" s="145" t="s">
        <v>322</v>
      </c>
    </row>
    <row r="267" spans="1:13" ht="24">
      <c r="A267" s="139">
        <v>890</v>
      </c>
      <c r="B267" s="149" t="s">
        <v>65</v>
      </c>
      <c r="C267" s="140">
        <f>Uzun!D16</f>
      </c>
      <c r="D267" s="144">
        <f>Uzun!E16</f>
      </c>
      <c r="E267" s="144">
        <f>Uzun!F16</f>
      </c>
      <c r="F267" s="181">
        <f>Uzun!N16</f>
        <v>0</v>
      </c>
      <c r="G267" s="142">
        <f>Uzun!A16</f>
        <v>0</v>
      </c>
      <c r="H267" s="141" t="s">
        <v>65</v>
      </c>
      <c r="I267" s="147"/>
      <c r="J267" s="141" t="str">
        <f>'YARIŞMA BİLGİLERİ'!$F$21</f>
        <v>Genç Erkekler</v>
      </c>
      <c r="K267" s="144" t="str">
        <f t="shared" si="7"/>
        <v>KASTAMONU-Federasyon Deneme Yarışmaları</v>
      </c>
      <c r="L267" s="145" t="str">
        <f>Uzun!M$4</f>
        <v>12 Temmuz 2014 - 18.25</v>
      </c>
      <c r="M267" s="145" t="s">
        <v>322</v>
      </c>
    </row>
    <row r="268" spans="1:13" ht="24">
      <c r="A268" s="139">
        <v>891</v>
      </c>
      <c r="B268" s="149" t="s">
        <v>65</v>
      </c>
      <c r="C268" s="140">
        <f>Uzun!D17</f>
      </c>
      <c r="D268" s="144">
        <f>Uzun!E17</f>
      </c>
      <c r="E268" s="144">
        <f>Uzun!F17</f>
      </c>
      <c r="F268" s="181">
        <f>Uzun!N17</f>
        <v>0</v>
      </c>
      <c r="G268" s="142">
        <f>Uzun!A17</f>
        <v>0</v>
      </c>
      <c r="H268" s="141" t="s">
        <v>65</v>
      </c>
      <c r="I268" s="147"/>
      <c r="J268" s="141" t="str">
        <f>'YARIŞMA BİLGİLERİ'!$F$21</f>
        <v>Genç Erkekler</v>
      </c>
      <c r="K268" s="144" t="str">
        <f t="shared" si="7"/>
        <v>KASTAMONU-Federasyon Deneme Yarışmaları</v>
      </c>
      <c r="L268" s="145" t="str">
        <f>Uzun!M$4</f>
        <v>12 Temmuz 2014 - 18.25</v>
      </c>
      <c r="M268" s="145" t="s">
        <v>322</v>
      </c>
    </row>
    <row r="269" spans="1:13" ht="24">
      <c r="A269" s="139">
        <v>907</v>
      </c>
      <c r="B269" s="149" t="s">
        <v>66</v>
      </c>
      <c r="C269" s="140">
        <f>Yüksek!D8</f>
        <v>0</v>
      </c>
      <c r="D269" s="144">
        <f>Yüksek!E8</f>
        <v>0</v>
      </c>
      <c r="E269" s="144">
        <f>Yüksek!F8</f>
        <v>0</v>
      </c>
      <c r="F269" s="181">
        <f>Yüksek!BO8</f>
        <v>0</v>
      </c>
      <c r="G269" s="142">
        <f>Yüksek!A8</f>
        <v>1</v>
      </c>
      <c r="H269" s="141" t="s">
        <v>66</v>
      </c>
      <c r="I269" s="147"/>
      <c r="J269" s="141" t="str">
        <f>'YARIŞMA BİLGİLERİ'!$F$21</f>
        <v>Genç Erkekler</v>
      </c>
      <c r="K269" s="144" t="str">
        <f t="shared" si="7"/>
        <v>KASTAMONU-Federasyon Deneme Yarışmaları</v>
      </c>
      <c r="L269" s="145" t="str">
        <f>Yüksek!BC$4</f>
        <v>12 Temmuz 2014 - 15.00</v>
      </c>
      <c r="M269" s="145" t="s">
        <v>322</v>
      </c>
    </row>
    <row r="270" spans="1:13" ht="24">
      <c r="A270" s="139">
        <v>908</v>
      </c>
      <c r="B270" s="149" t="s">
        <v>66</v>
      </c>
      <c r="C270" s="140">
        <f>Yüksek!D9</f>
      </c>
      <c r="D270" s="144">
        <f>Yüksek!E9</f>
      </c>
      <c r="E270" s="144">
        <f>Yüksek!F9</f>
      </c>
      <c r="F270" s="181">
        <f>Yüksek!BO9</f>
        <v>0</v>
      </c>
      <c r="G270" s="142">
        <f>Yüksek!A9</f>
        <v>2</v>
      </c>
      <c r="H270" s="141" t="s">
        <v>66</v>
      </c>
      <c r="I270" s="147"/>
      <c r="J270" s="141" t="str">
        <f>'YARIŞMA BİLGİLERİ'!$F$21</f>
        <v>Genç Erkekler</v>
      </c>
      <c r="K270" s="144" t="str">
        <f t="shared" si="7"/>
        <v>KASTAMONU-Federasyon Deneme Yarışmaları</v>
      </c>
      <c r="L270" s="145" t="str">
        <f>Yüksek!BC$4</f>
        <v>12 Temmuz 2014 - 15.00</v>
      </c>
      <c r="M270" s="145" t="s">
        <v>322</v>
      </c>
    </row>
    <row r="271" spans="1:13" ht="24">
      <c r="A271" s="139">
        <v>909</v>
      </c>
      <c r="B271" s="149" t="s">
        <v>66</v>
      </c>
      <c r="C271" s="140">
        <f>Yüksek!D10</f>
      </c>
      <c r="D271" s="144">
        <f>Yüksek!E10</f>
      </c>
      <c r="E271" s="144">
        <f>Yüksek!F10</f>
      </c>
      <c r="F271" s="181">
        <f>Yüksek!BO10</f>
        <v>0</v>
      </c>
      <c r="G271" s="142">
        <f>Yüksek!A10</f>
        <v>3</v>
      </c>
      <c r="H271" s="141" t="s">
        <v>66</v>
      </c>
      <c r="I271" s="147"/>
      <c r="J271" s="141" t="str">
        <f>'YARIŞMA BİLGİLERİ'!$F$21</f>
        <v>Genç Erkekler</v>
      </c>
      <c r="K271" s="144" t="str">
        <f t="shared" si="7"/>
        <v>KASTAMONU-Federasyon Deneme Yarışmaları</v>
      </c>
      <c r="L271" s="145" t="str">
        <f>Yüksek!BC$4</f>
        <v>12 Temmuz 2014 - 15.00</v>
      </c>
      <c r="M271" s="145" t="s">
        <v>322</v>
      </c>
    </row>
    <row r="272" spans="1:13" ht="24">
      <c r="A272" s="139">
        <v>910</v>
      </c>
      <c r="B272" s="149" t="s">
        <v>66</v>
      </c>
      <c r="C272" s="140">
        <f>Yüksek!D11</f>
      </c>
      <c r="D272" s="144">
        <f>Yüksek!E11</f>
      </c>
      <c r="E272" s="144">
        <f>Yüksek!F11</f>
      </c>
      <c r="F272" s="181">
        <f>Yüksek!BO11</f>
        <v>0</v>
      </c>
      <c r="G272" s="142">
        <f>Yüksek!A11</f>
        <v>4</v>
      </c>
      <c r="H272" s="141" t="s">
        <v>66</v>
      </c>
      <c r="I272" s="147"/>
      <c r="J272" s="141" t="str">
        <f>'YARIŞMA BİLGİLERİ'!$F$21</f>
        <v>Genç Erkekler</v>
      </c>
      <c r="K272" s="144" t="str">
        <f t="shared" si="7"/>
        <v>KASTAMONU-Federasyon Deneme Yarışmaları</v>
      </c>
      <c r="L272" s="145" t="str">
        <f>Yüksek!BC$4</f>
        <v>12 Temmuz 2014 - 15.00</v>
      </c>
      <c r="M272" s="145" t="s">
        <v>322</v>
      </c>
    </row>
    <row r="273" spans="1:13" ht="24">
      <c r="A273" s="139">
        <v>911</v>
      </c>
      <c r="B273" s="149" t="s">
        <v>66</v>
      </c>
      <c r="C273" s="140">
        <f>Yüksek!D12</f>
      </c>
      <c r="D273" s="144">
        <f>Yüksek!E12</f>
      </c>
      <c r="E273" s="144">
        <f>Yüksek!F12</f>
      </c>
      <c r="F273" s="181">
        <f>Yüksek!BO12</f>
        <v>0</v>
      </c>
      <c r="G273" s="142">
        <f>Yüksek!A12</f>
        <v>5</v>
      </c>
      <c r="H273" s="141" t="s">
        <v>66</v>
      </c>
      <c r="I273" s="147"/>
      <c r="J273" s="141" t="str">
        <f>'YARIŞMA BİLGİLERİ'!$F$21</f>
        <v>Genç Erkekler</v>
      </c>
      <c r="K273" s="144" t="str">
        <f t="shared" si="7"/>
        <v>KASTAMONU-Federasyon Deneme Yarışmaları</v>
      </c>
      <c r="L273" s="145" t="str">
        <f>Yüksek!BC$4</f>
        <v>12 Temmuz 2014 - 15.00</v>
      </c>
      <c r="M273" s="145" t="s">
        <v>322</v>
      </c>
    </row>
    <row r="274" spans="1:13" ht="24">
      <c r="A274" s="139">
        <v>912</v>
      </c>
      <c r="B274" s="149" t="s">
        <v>66</v>
      </c>
      <c r="C274" s="140">
        <f>Yüksek!D13</f>
      </c>
      <c r="D274" s="144">
        <f>Yüksek!E13</f>
      </c>
      <c r="E274" s="144">
        <f>Yüksek!F13</f>
      </c>
      <c r="F274" s="181">
        <f>Yüksek!BO13</f>
        <v>0</v>
      </c>
      <c r="G274" s="142">
        <f>Yüksek!A13</f>
        <v>6</v>
      </c>
      <c r="H274" s="141" t="s">
        <v>66</v>
      </c>
      <c r="I274" s="147"/>
      <c r="J274" s="141" t="str">
        <f>'YARIŞMA BİLGİLERİ'!$F$21</f>
        <v>Genç Erkekler</v>
      </c>
      <c r="K274" s="144" t="str">
        <f t="shared" si="7"/>
        <v>KASTAMONU-Federasyon Deneme Yarışmaları</v>
      </c>
      <c r="L274" s="145" t="str">
        <f>Yüksek!BC$4</f>
        <v>12 Temmuz 2014 - 15.00</v>
      </c>
      <c r="M274" s="145" t="s">
        <v>322</v>
      </c>
    </row>
    <row r="275" spans="1:13" ht="24">
      <c r="A275" s="139">
        <v>913</v>
      </c>
      <c r="B275" s="149" t="s">
        <v>66</v>
      </c>
      <c r="C275" s="140">
        <f>Yüksek!D14</f>
      </c>
      <c r="D275" s="144">
        <f>Yüksek!E14</f>
      </c>
      <c r="E275" s="144">
        <f>Yüksek!F14</f>
      </c>
      <c r="F275" s="181">
        <f>Yüksek!BO14</f>
        <v>0</v>
      </c>
      <c r="G275" s="142">
        <f>Yüksek!A14</f>
        <v>7</v>
      </c>
      <c r="H275" s="141" t="s">
        <v>66</v>
      </c>
      <c r="I275" s="147"/>
      <c r="J275" s="141" t="str">
        <f>'YARIŞMA BİLGİLERİ'!$F$21</f>
        <v>Genç Erkekler</v>
      </c>
      <c r="K275" s="144" t="str">
        <f t="shared" si="7"/>
        <v>KASTAMONU-Federasyon Deneme Yarışmaları</v>
      </c>
      <c r="L275" s="145" t="str">
        <f>Yüksek!BC$4</f>
        <v>12 Temmuz 2014 - 15.00</v>
      </c>
      <c r="M275" s="145" t="s">
        <v>322</v>
      </c>
    </row>
    <row r="276" spans="1:13" ht="24">
      <c r="A276" s="139">
        <v>914</v>
      </c>
      <c r="B276" s="149" t="s">
        <v>66</v>
      </c>
      <c r="C276" s="140">
        <f>Yüksek!D15</f>
      </c>
      <c r="D276" s="144">
        <f>Yüksek!E15</f>
      </c>
      <c r="E276" s="144">
        <f>Yüksek!F15</f>
      </c>
      <c r="F276" s="181">
        <f>Yüksek!BO15</f>
        <v>0</v>
      </c>
      <c r="G276" s="142">
        <f>Yüksek!A15</f>
        <v>8</v>
      </c>
      <c r="H276" s="141" t="s">
        <v>66</v>
      </c>
      <c r="I276" s="147"/>
      <c r="J276" s="141" t="str">
        <f>'YARIŞMA BİLGİLERİ'!$F$21</f>
        <v>Genç Erkekler</v>
      </c>
      <c r="K276" s="144" t="str">
        <f t="shared" si="7"/>
        <v>KASTAMONU-Federasyon Deneme Yarışmaları</v>
      </c>
      <c r="L276" s="145" t="str">
        <f>Yüksek!BC$4</f>
        <v>12 Temmuz 2014 - 15.00</v>
      </c>
      <c r="M276" s="145" t="s">
        <v>322</v>
      </c>
    </row>
    <row r="277" spans="1:13" ht="24">
      <c r="A277" s="139">
        <v>915</v>
      </c>
      <c r="B277" s="149" t="s">
        <v>66</v>
      </c>
      <c r="C277" s="140">
        <f>Yüksek!D16</f>
      </c>
      <c r="D277" s="144">
        <f>Yüksek!E16</f>
      </c>
      <c r="E277" s="144">
        <f>Yüksek!F16</f>
      </c>
      <c r="F277" s="181">
        <f>Yüksek!BO16</f>
        <v>0</v>
      </c>
      <c r="G277" s="142">
        <f>Yüksek!A16</f>
        <v>9</v>
      </c>
      <c r="H277" s="141" t="s">
        <v>66</v>
      </c>
      <c r="I277" s="147"/>
      <c r="J277" s="141" t="str">
        <f>'YARIŞMA BİLGİLERİ'!$F$21</f>
        <v>Genç Erkekler</v>
      </c>
      <c r="K277" s="144" t="str">
        <f t="shared" si="7"/>
        <v>KASTAMONU-Federasyon Deneme Yarışmaları</v>
      </c>
      <c r="L277" s="145" t="str">
        <f>Yüksek!BC$4</f>
        <v>12 Temmuz 2014 - 15.00</v>
      </c>
      <c r="M277" s="145" t="s">
        <v>322</v>
      </c>
    </row>
    <row r="278" spans="1:13" ht="24">
      <c r="A278" s="139">
        <v>916</v>
      </c>
      <c r="B278" s="149" t="s">
        <v>66</v>
      </c>
      <c r="C278" s="140">
        <f>Yüksek!D17</f>
      </c>
      <c r="D278" s="144">
        <f>Yüksek!E17</f>
      </c>
      <c r="E278" s="144">
        <f>Yüksek!F17</f>
      </c>
      <c r="F278" s="181">
        <f>Yüksek!BO17</f>
        <v>0</v>
      </c>
      <c r="G278" s="142">
        <f>Yüksek!A17</f>
        <v>10</v>
      </c>
      <c r="H278" s="141" t="s">
        <v>66</v>
      </c>
      <c r="I278" s="147"/>
      <c r="J278" s="141" t="str">
        <f>'YARIŞMA BİLGİLERİ'!$F$21</f>
        <v>Genç Erkekler</v>
      </c>
      <c r="K278" s="144" t="str">
        <f t="shared" si="7"/>
        <v>KASTAMONU-Federasyon Deneme Yarışmaları</v>
      </c>
      <c r="L278" s="145" t="str">
        <f>Yüksek!BC$4</f>
        <v>12 Temmuz 2014 - 15.00</v>
      </c>
      <c r="M278" s="145" t="s">
        <v>322</v>
      </c>
    </row>
  </sheetData>
  <sheetProtection/>
  <autoFilter ref="A2:M159"/>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N40"/>
  <sheetViews>
    <sheetView zoomScale="78" zoomScaleNormal="78" zoomScalePageLayoutView="0" workbookViewId="0" topLeftCell="A16">
      <selection activeCell="D25" sqref="D25"/>
    </sheetView>
  </sheetViews>
  <sheetFormatPr defaultColWidth="9.140625" defaultRowHeight="12.75"/>
  <cols>
    <col min="1" max="1" width="2.57421875" style="96" customWidth="1"/>
    <col min="2" max="2" width="26.140625" style="115" bestFit="1" customWidth="1"/>
    <col min="3" max="3" width="28.421875" style="96" bestFit="1" customWidth="1"/>
    <col min="4" max="4" width="32.8515625" style="96" customWidth="1"/>
    <col min="5" max="5" width="36.28125" style="96" customWidth="1"/>
    <col min="6" max="6" width="2.421875" style="96" customWidth="1"/>
    <col min="7" max="7" width="4.7109375" style="96" customWidth="1"/>
    <col min="8" max="8" width="36.57421875" style="96" hidden="1" customWidth="1"/>
    <col min="9" max="9" width="119.8515625" style="96" customWidth="1"/>
    <col min="10" max="16384" width="9.140625" style="96" customWidth="1"/>
  </cols>
  <sheetData>
    <row r="1" spans="1:9" ht="12" customHeight="1">
      <c r="A1" s="94"/>
      <c r="B1" s="95"/>
      <c r="C1" s="94"/>
      <c r="D1" s="94"/>
      <c r="E1" s="94"/>
      <c r="F1" s="94"/>
      <c r="G1" s="92"/>
      <c r="H1" s="92"/>
      <c r="I1" s="388" t="s">
        <v>99</v>
      </c>
    </row>
    <row r="2" spans="1:14" ht="51" customHeight="1">
      <c r="A2" s="94"/>
      <c r="B2" s="397" t="str">
        <f>'YARIŞMA BİLGİLERİ'!F19</f>
        <v>Federasyon Deneme Yarışmaları</v>
      </c>
      <c r="C2" s="398"/>
      <c r="D2" s="398"/>
      <c r="E2" s="399"/>
      <c r="F2" s="94"/>
      <c r="I2" s="389"/>
      <c r="J2" s="93"/>
      <c r="K2" s="93"/>
      <c r="L2" s="93"/>
      <c r="M2" s="93"/>
      <c r="N2" s="97"/>
    </row>
    <row r="3" spans="1:13" ht="20.25" customHeight="1">
      <c r="A3" s="94"/>
      <c r="B3" s="394" t="s">
        <v>19</v>
      </c>
      <c r="C3" s="395"/>
      <c r="D3" s="395"/>
      <c r="E3" s="396"/>
      <c r="F3" s="94"/>
      <c r="I3" s="389"/>
      <c r="J3" s="98"/>
      <c r="K3" s="98"/>
      <c r="L3" s="98"/>
      <c r="M3" s="98"/>
    </row>
    <row r="4" spans="1:13" ht="48">
      <c r="A4" s="94"/>
      <c r="B4" s="400" t="s">
        <v>100</v>
      </c>
      <c r="C4" s="401"/>
      <c r="D4" s="401"/>
      <c r="E4" s="402"/>
      <c r="F4" s="94"/>
      <c r="I4" s="99" t="s">
        <v>87</v>
      </c>
      <c r="J4" s="100"/>
      <c r="K4" s="100"/>
      <c r="L4" s="100"/>
      <c r="M4" s="100"/>
    </row>
    <row r="5" spans="1:13" ht="45" customHeight="1">
      <c r="A5" s="94"/>
      <c r="B5" s="390" t="str">
        <f>'YARIŞMA BİLGİLERİ'!F21</f>
        <v>Genç Erkekler</v>
      </c>
      <c r="C5" s="391"/>
      <c r="D5" s="392" t="s">
        <v>78</v>
      </c>
      <c r="E5" s="393"/>
      <c r="F5" s="94"/>
      <c r="I5" s="99" t="s">
        <v>88</v>
      </c>
      <c r="J5" s="100"/>
      <c r="K5" s="100"/>
      <c r="L5" s="100"/>
      <c r="M5" s="100"/>
    </row>
    <row r="6" spans="1:13" ht="39.75" customHeight="1">
      <c r="A6" s="94"/>
      <c r="B6" s="129" t="s">
        <v>9</v>
      </c>
      <c r="C6" s="129" t="s">
        <v>10</v>
      </c>
      <c r="D6" s="129" t="s">
        <v>45</v>
      </c>
      <c r="E6" s="129" t="s">
        <v>70</v>
      </c>
      <c r="F6" s="94"/>
      <c r="I6" s="99" t="s">
        <v>89</v>
      </c>
      <c r="J6" s="100"/>
      <c r="K6" s="100"/>
      <c r="L6" s="100"/>
      <c r="M6" s="100"/>
    </row>
    <row r="7" spans="1:13" s="104" customFormat="1" ht="41.25" customHeight="1">
      <c r="A7" s="101"/>
      <c r="B7" s="102" t="s">
        <v>412</v>
      </c>
      <c r="C7" s="127" t="s">
        <v>141</v>
      </c>
      <c r="D7" s="305" t="s">
        <v>426</v>
      </c>
      <c r="E7" s="103" t="s">
        <v>436</v>
      </c>
      <c r="F7" s="101"/>
      <c r="I7" s="99" t="s">
        <v>90</v>
      </c>
      <c r="J7" s="100"/>
      <c r="K7" s="100"/>
      <c r="L7" s="100"/>
      <c r="M7" s="100"/>
    </row>
    <row r="8" spans="1:13" s="104" customFormat="1" ht="41.25" customHeight="1">
      <c r="A8" s="101"/>
      <c r="B8" s="102" t="s">
        <v>413</v>
      </c>
      <c r="C8" s="127" t="s">
        <v>271</v>
      </c>
      <c r="D8" s="305" t="s">
        <v>428</v>
      </c>
      <c r="E8" s="103" t="s">
        <v>438</v>
      </c>
      <c r="F8" s="101"/>
      <c r="I8" s="99" t="s">
        <v>91</v>
      </c>
      <c r="J8" s="100"/>
      <c r="K8" s="100"/>
      <c r="L8" s="100"/>
      <c r="M8" s="100"/>
    </row>
    <row r="9" spans="1:13" s="104" customFormat="1" ht="41.25" customHeight="1">
      <c r="A9" s="101"/>
      <c r="B9" s="102" t="s">
        <v>411</v>
      </c>
      <c r="C9" s="127" t="s">
        <v>380</v>
      </c>
      <c r="D9" s="305" t="s">
        <v>429</v>
      </c>
      <c r="E9" s="103" t="s">
        <v>439</v>
      </c>
      <c r="F9" s="101"/>
      <c r="I9" s="99" t="s">
        <v>92</v>
      </c>
      <c r="J9" s="100"/>
      <c r="K9" s="100"/>
      <c r="L9" s="100"/>
      <c r="M9" s="100"/>
    </row>
    <row r="10" spans="1:13" s="104" customFormat="1" ht="41.25" customHeight="1">
      <c r="A10" s="101"/>
      <c r="B10" s="102" t="s">
        <v>409</v>
      </c>
      <c r="C10" s="127" t="s">
        <v>274</v>
      </c>
      <c r="D10" s="305" t="s">
        <v>422</v>
      </c>
      <c r="E10" s="103" t="s">
        <v>441</v>
      </c>
      <c r="F10" s="101"/>
      <c r="I10" s="99" t="s">
        <v>93</v>
      </c>
      <c r="J10" s="100"/>
      <c r="K10" s="100"/>
      <c r="L10" s="100"/>
      <c r="M10" s="100"/>
    </row>
    <row r="11" spans="1:13" s="104" customFormat="1" ht="41.25" customHeight="1">
      <c r="A11" s="101"/>
      <c r="B11" s="102" t="s">
        <v>415</v>
      </c>
      <c r="C11" s="128" t="s">
        <v>142</v>
      </c>
      <c r="D11" s="305" t="s">
        <v>424</v>
      </c>
      <c r="E11" s="103" t="s">
        <v>443</v>
      </c>
      <c r="F11" s="101"/>
      <c r="I11" s="99" t="s">
        <v>94</v>
      </c>
      <c r="J11" s="100"/>
      <c r="K11" s="100"/>
      <c r="L11" s="100"/>
      <c r="M11" s="100"/>
    </row>
    <row r="12" spans="1:13" s="104" customFormat="1" ht="41.25" customHeight="1">
      <c r="A12" s="101"/>
      <c r="B12" s="102" t="s">
        <v>414</v>
      </c>
      <c r="C12" s="128" t="s">
        <v>191</v>
      </c>
      <c r="D12" s="305" t="s">
        <v>408</v>
      </c>
      <c r="E12" s="103" t="s">
        <v>445</v>
      </c>
      <c r="F12" s="101"/>
      <c r="I12" s="99" t="s">
        <v>95</v>
      </c>
      <c r="J12" s="100"/>
      <c r="K12" s="100"/>
      <c r="L12" s="100"/>
      <c r="M12" s="100"/>
    </row>
    <row r="13" spans="1:13" s="104" customFormat="1" ht="41.25" customHeight="1">
      <c r="A13" s="101"/>
      <c r="B13" s="102" t="s">
        <v>410</v>
      </c>
      <c r="C13" s="128" t="s">
        <v>327</v>
      </c>
      <c r="D13" s="305" t="s">
        <v>432</v>
      </c>
      <c r="E13" s="103" t="s">
        <v>447</v>
      </c>
      <c r="F13" s="101"/>
      <c r="I13" s="99" t="s">
        <v>96</v>
      </c>
      <c r="J13" s="100"/>
      <c r="K13" s="100"/>
      <c r="L13" s="100"/>
      <c r="M13" s="100"/>
    </row>
    <row r="14" spans="1:13" s="104" customFormat="1" ht="41.25" customHeight="1">
      <c r="A14" s="101"/>
      <c r="B14" s="390" t="str">
        <f>'YARIŞMA BİLGİLERİ'!F21</f>
        <v>Genç Erkekler</v>
      </c>
      <c r="C14" s="391"/>
      <c r="D14" s="392" t="s">
        <v>79</v>
      </c>
      <c r="E14" s="393"/>
      <c r="F14" s="101"/>
      <c r="I14" s="99" t="s">
        <v>97</v>
      </c>
      <c r="J14" s="100"/>
      <c r="K14" s="100"/>
      <c r="L14" s="100"/>
      <c r="M14" s="100"/>
    </row>
    <row r="15" spans="1:13" s="104" customFormat="1" ht="42" customHeight="1">
      <c r="A15" s="101"/>
      <c r="B15" s="129" t="s">
        <v>9</v>
      </c>
      <c r="C15" s="129" t="s">
        <v>10</v>
      </c>
      <c r="D15" s="129" t="s">
        <v>45</v>
      </c>
      <c r="E15" s="129" t="s">
        <v>70</v>
      </c>
      <c r="F15" s="101"/>
      <c r="I15" s="99" t="s">
        <v>98</v>
      </c>
      <c r="J15" s="100"/>
      <c r="K15" s="100"/>
      <c r="L15" s="100"/>
      <c r="M15" s="100"/>
    </row>
    <row r="16" spans="1:13" s="104" customFormat="1" ht="43.5" customHeight="1">
      <c r="A16" s="101"/>
      <c r="B16" s="102" t="s">
        <v>418</v>
      </c>
      <c r="C16" s="127" t="s">
        <v>273</v>
      </c>
      <c r="D16" s="305" t="s">
        <v>427</v>
      </c>
      <c r="E16" s="103" t="s">
        <v>437</v>
      </c>
      <c r="F16" s="101"/>
      <c r="I16" s="118" t="s">
        <v>40</v>
      </c>
      <c r="J16" s="105"/>
      <c r="K16" s="105"/>
      <c r="L16" s="105"/>
      <c r="M16" s="105"/>
    </row>
    <row r="17" spans="1:13" s="104" customFormat="1" ht="43.5" customHeight="1">
      <c r="A17" s="101"/>
      <c r="B17" s="102" t="s">
        <v>417</v>
      </c>
      <c r="C17" s="127" t="s">
        <v>370</v>
      </c>
      <c r="D17" s="305" t="s">
        <v>435</v>
      </c>
      <c r="E17" s="103" t="s">
        <v>440</v>
      </c>
      <c r="F17" s="101"/>
      <c r="I17" s="117" t="s">
        <v>36</v>
      </c>
      <c r="J17" s="105"/>
      <c r="K17" s="105"/>
      <c r="L17" s="105"/>
      <c r="M17" s="105"/>
    </row>
    <row r="18" spans="1:13" s="104" customFormat="1" ht="43.5" customHeight="1">
      <c r="A18" s="101"/>
      <c r="B18" s="102" t="s">
        <v>418</v>
      </c>
      <c r="C18" s="127" t="s">
        <v>381</v>
      </c>
      <c r="D18" s="305" t="s">
        <v>425</v>
      </c>
      <c r="E18" s="103" t="s">
        <v>444</v>
      </c>
      <c r="F18" s="101"/>
      <c r="I18" s="117" t="s">
        <v>37</v>
      </c>
      <c r="J18" s="105"/>
      <c r="K18" s="105"/>
      <c r="L18" s="105"/>
      <c r="M18" s="105"/>
    </row>
    <row r="19" spans="1:13" s="104" customFormat="1" ht="43.5" customHeight="1">
      <c r="A19" s="101"/>
      <c r="B19" s="102" t="s">
        <v>418</v>
      </c>
      <c r="C19" s="127" t="s">
        <v>272</v>
      </c>
      <c r="D19" s="305" t="s">
        <v>423</v>
      </c>
      <c r="E19" s="103" t="s">
        <v>442</v>
      </c>
      <c r="F19" s="101"/>
      <c r="I19" s="117" t="s">
        <v>38</v>
      </c>
      <c r="J19" s="105"/>
      <c r="K19" s="105"/>
      <c r="L19" s="105"/>
      <c r="M19" s="105"/>
    </row>
    <row r="20" spans="1:13" s="106" customFormat="1" ht="43.5" customHeight="1">
      <c r="A20" s="101"/>
      <c r="B20" s="102" t="s">
        <v>416</v>
      </c>
      <c r="C20" s="127" t="s">
        <v>195</v>
      </c>
      <c r="D20" s="305" t="s">
        <v>431</v>
      </c>
      <c r="E20" s="103" t="s">
        <v>446</v>
      </c>
      <c r="F20" s="101"/>
      <c r="I20" s="117" t="s">
        <v>39</v>
      </c>
      <c r="J20" s="105"/>
      <c r="K20" s="105"/>
      <c r="L20" s="105"/>
      <c r="M20" s="105"/>
    </row>
    <row r="21" spans="1:13" s="106" customFormat="1" ht="43.5" customHeight="1">
      <c r="A21" s="101"/>
      <c r="B21" s="102" t="s">
        <v>417</v>
      </c>
      <c r="C21" s="127" t="s">
        <v>196</v>
      </c>
      <c r="D21" s="305" t="s">
        <v>430</v>
      </c>
      <c r="E21" s="103" t="s">
        <v>448</v>
      </c>
      <c r="F21" s="101"/>
      <c r="I21" s="118" t="s">
        <v>44</v>
      </c>
      <c r="J21" s="105"/>
      <c r="K21" s="107"/>
      <c r="L21" s="107"/>
      <c r="M21" s="107"/>
    </row>
    <row r="22" spans="1:13" s="106" customFormat="1" ht="43.5" customHeight="1">
      <c r="A22" s="101"/>
      <c r="B22" s="94"/>
      <c r="C22" s="94"/>
      <c r="D22" s="94"/>
      <c r="E22" s="185"/>
      <c r="F22" s="101"/>
      <c r="I22" s="116" t="s">
        <v>41</v>
      </c>
      <c r="J22" s="108"/>
      <c r="K22" s="107"/>
      <c r="L22" s="107"/>
      <c r="M22" s="107"/>
    </row>
    <row r="23" spans="1:13" s="104" customFormat="1" ht="43.5" customHeight="1">
      <c r="A23" s="112"/>
      <c r="B23" s="109"/>
      <c r="C23" s="97"/>
      <c r="D23" s="97"/>
      <c r="E23" s="97"/>
      <c r="F23" s="112"/>
      <c r="I23" s="116" t="s">
        <v>42</v>
      </c>
      <c r="J23" s="108"/>
      <c r="K23" s="107"/>
      <c r="L23" s="107"/>
      <c r="M23" s="107"/>
    </row>
    <row r="24" spans="1:13" s="104" customFormat="1" ht="31.5" customHeight="1">
      <c r="A24" s="112"/>
      <c r="F24" s="112"/>
      <c r="I24" s="116" t="s">
        <v>43</v>
      </c>
      <c r="J24" s="108"/>
      <c r="K24" s="107"/>
      <c r="L24" s="107"/>
      <c r="M24" s="107"/>
    </row>
    <row r="25" spans="1:13" s="104" customFormat="1" ht="42.75" customHeight="1">
      <c r="A25" s="114"/>
      <c r="F25" s="114"/>
      <c r="G25" s="97"/>
      <c r="H25" s="97"/>
      <c r="K25" s="110"/>
      <c r="L25" s="110"/>
      <c r="M25" s="110"/>
    </row>
    <row r="26" spans="1:6" s="104" customFormat="1" ht="46.5" customHeight="1">
      <c r="A26" s="114"/>
      <c r="F26" s="114"/>
    </row>
    <row r="27" spans="1:6" s="104" customFormat="1" ht="39" customHeight="1">
      <c r="A27" s="113"/>
      <c r="B27" s="111"/>
      <c r="C27" s="111"/>
      <c r="D27" s="111"/>
      <c r="E27" s="111"/>
      <c r="F27" s="113"/>
    </row>
    <row r="28" spans="1:13" s="104" customFormat="1" ht="42" customHeight="1">
      <c r="A28" s="113"/>
      <c r="B28" s="111"/>
      <c r="C28" s="111"/>
      <c r="D28" s="111"/>
      <c r="E28" s="111"/>
      <c r="F28" s="113"/>
      <c r="I28" s="111"/>
      <c r="J28" s="111"/>
      <c r="K28" s="111"/>
      <c r="L28" s="111"/>
      <c r="M28" s="111"/>
    </row>
    <row r="29" spans="1:6" s="111" customFormat="1" ht="44.25" customHeight="1">
      <c r="A29" s="113"/>
      <c r="F29" s="113"/>
    </row>
    <row r="30" spans="1:6" s="111" customFormat="1" ht="17.25" customHeight="1">
      <c r="A30" s="113"/>
      <c r="F30" s="113"/>
    </row>
    <row r="31" spans="1:6" s="111" customFormat="1" ht="38.25" customHeight="1">
      <c r="A31" s="113"/>
      <c r="B31" s="113"/>
      <c r="C31" s="113"/>
      <c r="D31" s="113"/>
      <c r="E31" s="113"/>
      <c r="F31" s="113"/>
    </row>
    <row r="32" spans="1:13" s="111" customFormat="1" ht="52.5" customHeight="1">
      <c r="A32" s="113"/>
      <c r="B32" s="113"/>
      <c r="C32" s="113"/>
      <c r="D32" s="113"/>
      <c r="E32" s="113"/>
      <c r="F32" s="113"/>
      <c r="I32" s="113"/>
      <c r="J32" s="113"/>
      <c r="K32" s="113"/>
      <c r="L32" s="113"/>
      <c r="M32" s="113"/>
    </row>
    <row r="33" spans="1:6" s="113" customFormat="1" ht="94.5" customHeight="1">
      <c r="A33" s="96"/>
      <c r="F33" s="96"/>
    </row>
    <row r="34" spans="1:6" s="113" customFormat="1" ht="34.5" customHeight="1">
      <c r="A34" s="96"/>
      <c r="F34" s="96"/>
    </row>
    <row r="35" spans="1:6" s="113" customFormat="1" ht="47.25" customHeight="1">
      <c r="A35" s="96"/>
      <c r="F35" s="96"/>
    </row>
    <row r="36" spans="1:6" s="113" customFormat="1" ht="36.75" customHeight="1">
      <c r="A36" s="96"/>
      <c r="F36" s="96"/>
    </row>
    <row r="37" spans="1:6" s="113" customFormat="1" ht="47.25" customHeight="1">
      <c r="A37" s="96"/>
      <c r="F37" s="96"/>
    </row>
    <row r="38" spans="1:6" s="113" customFormat="1" ht="51" customHeight="1">
      <c r="A38" s="96"/>
      <c r="F38" s="96"/>
    </row>
    <row r="39" spans="1:6" s="113" customFormat="1" ht="56.25" customHeight="1">
      <c r="A39" s="96"/>
      <c r="B39" s="115"/>
      <c r="C39" s="96"/>
      <c r="D39" s="96"/>
      <c r="E39" s="96"/>
      <c r="F39" s="96"/>
    </row>
    <row r="40" spans="1:13" s="113" customFormat="1" ht="49.5" customHeight="1">
      <c r="A40" s="96"/>
      <c r="B40" s="115"/>
      <c r="C40" s="96"/>
      <c r="D40" s="96"/>
      <c r="E40" s="96"/>
      <c r="F40" s="96"/>
      <c r="I40" s="96"/>
      <c r="J40" s="96"/>
      <c r="K40" s="96"/>
      <c r="L40" s="96"/>
      <c r="M40" s="96"/>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I1:I3"/>
    <mergeCell ref="B5:C5"/>
    <mergeCell ref="D5:E5"/>
    <mergeCell ref="B14:C14"/>
    <mergeCell ref="D14:E14"/>
    <mergeCell ref="B3:E3"/>
    <mergeCell ref="B2:E2"/>
    <mergeCell ref="B4:E4"/>
  </mergeCells>
  <hyperlinks>
    <hyperlink ref="C7" location="'100m.'!C3" display="100 Metre"/>
    <hyperlink ref="C12" location="FırlatmaTopu!A1" display="Fırlatma Topu"/>
    <hyperlink ref="C10" location="Yüksek!D3" display="Yüksek  Atlama"/>
    <hyperlink ref="C18" location="UZUN!A1" display="Uzun Atlama"/>
    <hyperlink ref="C8" location="'100m.'!C3" display="100 Metre"/>
    <hyperlink ref="C11" location="FırlatmaTopu!A1" display="Fırlatma Topu"/>
    <hyperlink ref="C19" location="Yüksek!D3" display="Yüksek  Atlama"/>
    <hyperlink ref="C13" location="FırlatmaTopu!A1" display="Fırlatma Top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283"/>
  <sheetViews>
    <sheetView view="pageBreakPreview" zoomScale="98" zoomScaleSheetLayoutView="98" zoomScalePageLayoutView="0" workbookViewId="0" topLeftCell="A1">
      <pane ySplit="3" topLeftCell="A38" activePane="bottomLeft" state="frozen"/>
      <selection pane="topLeft" activeCell="A1" sqref="A1"/>
      <selection pane="bottomLeft" activeCell="E4" sqref="E4:E37"/>
    </sheetView>
  </sheetViews>
  <sheetFormatPr defaultColWidth="6.140625" defaultRowHeight="12.75"/>
  <cols>
    <col min="1" max="1" width="6.140625" style="122" customWidth="1"/>
    <col min="2" max="2" width="16.00390625" style="189" customWidth="1"/>
    <col min="3" max="3" width="8.7109375" style="172" customWidth="1"/>
    <col min="4" max="4" width="11.7109375" style="122" customWidth="1"/>
    <col min="5" max="5" width="24.8515625" style="119" customWidth="1"/>
    <col min="6" max="6" width="40.8515625" style="190" customWidth="1"/>
    <col min="7" max="7" width="12.421875" style="171" customWidth="1"/>
    <col min="8" max="8" width="9.57421875" style="125" customWidth="1"/>
    <col min="9" max="10" width="8.57421875" style="126" customWidth="1"/>
    <col min="11" max="11" width="8.57421875" style="124" customWidth="1"/>
    <col min="12" max="16384" width="6.140625" style="119" customWidth="1"/>
  </cols>
  <sheetData>
    <row r="1" spans="1:11" ht="44.25" customHeight="1">
      <c r="A1" s="403" t="str">
        <f>'YARIŞMA BİLGİLERİ'!F19</f>
        <v>Federasyon Deneme Yarışmaları</v>
      </c>
      <c r="B1" s="403"/>
      <c r="C1" s="403"/>
      <c r="D1" s="403"/>
      <c r="E1" s="404"/>
      <c r="F1" s="404"/>
      <c r="G1" s="404"/>
      <c r="H1" s="404"/>
      <c r="I1" s="403"/>
      <c r="J1" s="403"/>
      <c r="K1" s="403"/>
    </row>
    <row r="2" spans="1:11" ht="44.25" customHeight="1">
      <c r="A2" s="405" t="str">
        <f>'YARIŞMA BİLGİLERİ'!F21</f>
        <v>Genç Erkekler</v>
      </c>
      <c r="B2" s="405"/>
      <c r="C2" s="405"/>
      <c r="D2" s="405"/>
      <c r="E2" s="405"/>
      <c r="F2" s="187" t="s">
        <v>77</v>
      </c>
      <c r="G2" s="173"/>
      <c r="H2" s="406">
        <f ca="1">NOW()</f>
        <v>41833.06269733796</v>
      </c>
      <c r="I2" s="406"/>
      <c r="J2" s="406"/>
      <c r="K2" s="406"/>
    </row>
    <row r="3" spans="1:11" s="122" customFormat="1" ht="45" customHeight="1">
      <c r="A3" s="120" t="s">
        <v>24</v>
      </c>
      <c r="B3" s="121" t="s">
        <v>28</v>
      </c>
      <c r="C3" s="121" t="s">
        <v>67</v>
      </c>
      <c r="D3" s="120" t="s">
        <v>20</v>
      </c>
      <c r="E3" s="120" t="s">
        <v>6</v>
      </c>
      <c r="F3" s="120" t="s">
        <v>378</v>
      </c>
      <c r="G3" s="170" t="s">
        <v>121</v>
      </c>
      <c r="H3" s="167" t="s">
        <v>46</v>
      </c>
      <c r="I3" s="168" t="s">
        <v>118</v>
      </c>
      <c r="J3" s="168" t="s">
        <v>119</v>
      </c>
      <c r="K3" s="169" t="s">
        <v>120</v>
      </c>
    </row>
    <row r="4" spans="1:11" s="123" customFormat="1" ht="24.75" customHeight="1">
      <c r="A4" s="269">
        <v>1</v>
      </c>
      <c r="B4" s="199" t="str">
        <f aca="true" t="shared" si="0" ref="B4:B26">CONCATENATE(G4,"-",I4,"-",J4)</f>
        <v>100M-2-3</v>
      </c>
      <c r="C4" s="306">
        <v>940</v>
      </c>
      <c r="D4" s="307" t="s">
        <v>480</v>
      </c>
      <c r="E4" s="308" t="s">
        <v>481</v>
      </c>
      <c r="F4" s="309" t="s">
        <v>482</v>
      </c>
      <c r="G4" s="310" t="s">
        <v>143</v>
      </c>
      <c r="H4" s="311">
        <v>1070</v>
      </c>
      <c r="I4" s="312" t="s">
        <v>485</v>
      </c>
      <c r="J4" s="312" t="s">
        <v>487</v>
      </c>
      <c r="K4" s="313"/>
    </row>
    <row r="5" spans="1:11" s="123" customFormat="1" ht="24.75" customHeight="1">
      <c r="A5" s="269">
        <v>2</v>
      </c>
      <c r="B5" s="199" t="str">
        <f t="shared" si="0"/>
        <v>100M-2-4</v>
      </c>
      <c r="C5" s="306">
        <v>862</v>
      </c>
      <c r="D5" s="307">
        <v>34710</v>
      </c>
      <c r="E5" s="308" t="s">
        <v>452</v>
      </c>
      <c r="F5" s="309" t="s">
        <v>450</v>
      </c>
      <c r="G5" s="310" t="s">
        <v>143</v>
      </c>
      <c r="H5" s="311">
        <v>1096</v>
      </c>
      <c r="I5" s="312" t="s">
        <v>485</v>
      </c>
      <c r="J5" s="312" t="s">
        <v>488</v>
      </c>
      <c r="K5" s="313"/>
    </row>
    <row r="6" spans="1:11" s="123" customFormat="1" ht="24.75" customHeight="1">
      <c r="A6" s="269">
        <v>3</v>
      </c>
      <c r="B6" s="199" t="str">
        <f t="shared" si="0"/>
        <v>100M-2-2</v>
      </c>
      <c r="C6" s="306">
        <v>892</v>
      </c>
      <c r="D6" s="307">
        <v>34700</v>
      </c>
      <c r="E6" s="308" t="s">
        <v>461</v>
      </c>
      <c r="F6" s="309" t="s">
        <v>462</v>
      </c>
      <c r="G6" s="310" t="s">
        <v>143</v>
      </c>
      <c r="H6" s="311">
        <v>1098</v>
      </c>
      <c r="I6" s="312" t="s">
        <v>485</v>
      </c>
      <c r="J6" s="312" t="s">
        <v>485</v>
      </c>
      <c r="K6" s="313"/>
    </row>
    <row r="7" spans="1:11" s="123" customFormat="1" ht="24.75" customHeight="1">
      <c r="A7" s="269">
        <v>4</v>
      </c>
      <c r="B7" s="199" t="str">
        <f t="shared" si="0"/>
        <v>100M-2-5</v>
      </c>
      <c r="C7" s="306">
        <v>902</v>
      </c>
      <c r="D7" s="307">
        <v>34779</v>
      </c>
      <c r="E7" s="308" t="s">
        <v>465</v>
      </c>
      <c r="F7" s="309" t="s">
        <v>466</v>
      </c>
      <c r="G7" s="310" t="s">
        <v>143</v>
      </c>
      <c r="H7" s="311">
        <v>1102</v>
      </c>
      <c r="I7" s="312" t="s">
        <v>485</v>
      </c>
      <c r="J7" s="312" t="s">
        <v>489</v>
      </c>
      <c r="K7" s="313"/>
    </row>
    <row r="8" spans="1:11" s="123" customFormat="1" ht="24.75" customHeight="1">
      <c r="A8" s="269">
        <v>5</v>
      </c>
      <c r="B8" s="199" t="str">
        <f t="shared" si="0"/>
        <v>100M-1-3</v>
      </c>
      <c r="C8" s="306">
        <v>875</v>
      </c>
      <c r="D8" s="307">
        <v>36077</v>
      </c>
      <c r="E8" s="308" t="s">
        <v>455</v>
      </c>
      <c r="F8" s="309" t="s">
        <v>456</v>
      </c>
      <c r="G8" s="310" t="s">
        <v>143</v>
      </c>
      <c r="H8" s="311">
        <v>1120</v>
      </c>
      <c r="I8" s="312" t="s">
        <v>486</v>
      </c>
      <c r="J8" s="312" t="s">
        <v>487</v>
      </c>
      <c r="K8" s="313"/>
    </row>
    <row r="9" spans="1:11" s="123" customFormat="1" ht="24.75" customHeight="1">
      <c r="A9" s="269">
        <v>6</v>
      </c>
      <c r="B9" s="199" t="str">
        <f t="shared" si="0"/>
        <v>100M-1-4</v>
      </c>
      <c r="C9" s="306">
        <v>878</v>
      </c>
      <c r="D9" s="307">
        <v>35164</v>
      </c>
      <c r="E9" s="308" t="s">
        <v>457</v>
      </c>
      <c r="F9" s="309" t="s">
        <v>458</v>
      </c>
      <c r="G9" s="310" t="s">
        <v>143</v>
      </c>
      <c r="H9" s="311">
        <v>1139</v>
      </c>
      <c r="I9" s="312" t="s">
        <v>486</v>
      </c>
      <c r="J9" s="312" t="s">
        <v>488</v>
      </c>
      <c r="K9" s="313"/>
    </row>
    <row r="10" spans="1:11" s="123" customFormat="1" ht="24.75" customHeight="1">
      <c r="A10" s="269">
        <v>7</v>
      </c>
      <c r="B10" s="199" t="str">
        <f t="shared" si="0"/>
        <v>100M-1-2</v>
      </c>
      <c r="C10" s="306">
        <v>895</v>
      </c>
      <c r="D10" s="307">
        <v>35796</v>
      </c>
      <c r="E10" s="308" t="s">
        <v>463</v>
      </c>
      <c r="F10" s="309" t="s">
        <v>464</v>
      </c>
      <c r="G10" s="310" t="s">
        <v>143</v>
      </c>
      <c r="H10" s="311"/>
      <c r="I10" s="312" t="s">
        <v>486</v>
      </c>
      <c r="J10" s="312" t="s">
        <v>485</v>
      </c>
      <c r="K10" s="313"/>
    </row>
    <row r="11" spans="1:11" s="123" customFormat="1" ht="24.75" customHeight="1">
      <c r="A11" s="269">
        <v>8</v>
      </c>
      <c r="B11" s="199" t="str">
        <f t="shared" si="0"/>
        <v>110M.ENG-1-3</v>
      </c>
      <c r="C11" s="306">
        <v>902</v>
      </c>
      <c r="D11" s="307">
        <v>34779</v>
      </c>
      <c r="E11" s="308" t="s">
        <v>465</v>
      </c>
      <c r="F11" s="309" t="s">
        <v>466</v>
      </c>
      <c r="G11" s="310" t="s">
        <v>404</v>
      </c>
      <c r="H11" s="311">
        <v>1437</v>
      </c>
      <c r="I11" s="312" t="s">
        <v>486</v>
      </c>
      <c r="J11" s="312" t="s">
        <v>487</v>
      </c>
      <c r="K11" s="313"/>
    </row>
    <row r="12" spans="1:11" s="123" customFormat="1" ht="24.75" customHeight="1">
      <c r="A12" s="269">
        <v>9</v>
      </c>
      <c r="B12" s="199" t="str">
        <f t="shared" si="0"/>
        <v>200M-2-3</v>
      </c>
      <c r="C12" s="306">
        <v>940</v>
      </c>
      <c r="D12" s="307" t="s">
        <v>480</v>
      </c>
      <c r="E12" s="308" t="s">
        <v>481</v>
      </c>
      <c r="F12" s="309" t="s">
        <v>482</v>
      </c>
      <c r="G12" s="310" t="s">
        <v>264</v>
      </c>
      <c r="H12" s="311">
        <v>2102</v>
      </c>
      <c r="I12" s="312" t="s">
        <v>485</v>
      </c>
      <c r="J12" s="312" t="s">
        <v>487</v>
      </c>
      <c r="K12" s="313"/>
    </row>
    <row r="13" spans="1:11" s="123" customFormat="1" ht="24.75" customHeight="1">
      <c r="A13" s="269">
        <v>10</v>
      </c>
      <c r="B13" s="199" t="str">
        <f t="shared" si="0"/>
        <v>200M-2-4</v>
      </c>
      <c r="C13" s="306">
        <v>903</v>
      </c>
      <c r="D13" s="307">
        <v>35183</v>
      </c>
      <c r="E13" s="308" t="s">
        <v>454</v>
      </c>
      <c r="F13" s="309" t="s">
        <v>450</v>
      </c>
      <c r="G13" s="310" t="s">
        <v>264</v>
      </c>
      <c r="H13" s="311">
        <v>2161</v>
      </c>
      <c r="I13" s="312" t="s">
        <v>485</v>
      </c>
      <c r="J13" s="312" t="s">
        <v>488</v>
      </c>
      <c r="K13" s="313"/>
    </row>
    <row r="14" spans="1:11" s="123" customFormat="1" ht="24.75" customHeight="1">
      <c r="A14" s="269">
        <v>11</v>
      </c>
      <c r="B14" s="199" t="str">
        <f t="shared" si="0"/>
        <v>200M-2-2</v>
      </c>
      <c r="C14" s="306">
        <v>875</v>
      </c>
      <c r="D14" s="307">
        <v>36077</v>
      </c>
      <c r="E14" s="308" t="s">
        <v>455</v>
      </c>
      <c r="F14" s="309" t="s">
        <v>456</v>
      </c>
      <c r="G14" s="310" t="s">
        <v>264</v>
      </c>
      <c r="H14" s="311">
        <v>2267</v>
      </c>
      <c r="I14" s="312" t="s">
        <v>485</v>
      </c>
      <c r="J14" s="312" t="s">
        <v>485</v>
      </c>
      <c r="K14" s="313"/>
    </row>
    <row r="15" spans="1:11" s="123" customFormat="1" ht="24.75" customHeight="1">
      <c r="A15" s="269">
        <v>12</v>
      </c>
      <c r="B15" s="199" t="str">
        <f t="shared" si="0"/>
        <v>200M-2-5</v>
      </c>
      <c r="C15" s="306">
        <v>922</v>
      </c>
      <c r="D15" s="307">
        <v>35643</v>
      </c>
      <c r="E15" s="308" t="s">
        <v>471</v>
      </c>
      <c r="F15" s="309" t="s">
        <v>472</v>
      </c>
      <c r="G15" s="310" t="s">
        <v>264</v>
      </c>
      <c r="H15" s="311">
        <v>2285</v>
      </c>
      <c r="I15" s="312" t="s">
        <v>485</v>
      </c>
      <c r="J15" s="312" t="s">
        <v>489</v>
      </c>
      <c r="K15" s="313"/>
    </row>
    <row r="16" spans="1:11" s="123" customFormat="1" ht="24.75" customHeight="1">
      <c r="A16" s="269">
        <v>13</v>
      </c>
      <c r="B16" s="199" t="str">
        <f t="shared" si="0"/>
        <v>200M-1-3</v>
      </c>
      <c r="C16" s="306">
        <v>892</v>
      </c>
      <c r="D16" s="307">
        <v>34700</v>
      </c>
      <c r="E16" s="308" t="s">
        <v>461</v>
      </c>
      <c r="F16" s="309" t="s">
        <v>462</v>
      </c>
      <c r="G16" s="310" t="s">
        <v>264</v>
      </c>
      <c r="H16" s="311">
        <v>2294</v>
      </c>
      <c r="I16" s="312" t="s">
        <v>486</v>
      </c>
      <c r="J16" s="312" t="s">
        <v>487</v>
      </c>
      <c r="K16" s="313"/>
    </row>
    <row r="17" spans="1:11" s="123" customFormat="1" ht="24.75" customHeight="1">
      <c r="A17" s="269">
        <v>14</v>
      </c>
      <c r="B17" s="199" t="str">
        <f t="shared" si="0"/>
        <v>200M-1-4</v>
      </c>
      <c r="C17" s="306">
        <v>878</v>
      </c>
      <c r="D17" s="307">
        <v>35164</v>
      </c>
      <c r="E17" s="308" t="s">
        <v>457</v>
      </c>
      <c r="F17" s="309" t="s">
        <v>458</v>
      </c>
      <c r="G17" s="310" t="s">
        <v>264</v>
      </c>
      <c r="H17" s="311">
        <v>2302</v>
      </c>
      <c r="I17" s="312" t="s">
        <v>486</v>
      </c>
      <c r="J17" s="312" t="s">
        <v>488</v>
      </c>
      <c r="K17" s="313"/>
    </row>
    <row r="18" spans="1:11" s="123" customFormat="1" ht="24.75" customHeight="1">
      <c r="A18" s="269">
        <v>15</v>
      </c>
      <c r="B18" s="199" t="str">
        <f t="shared" si="0"/>
        <v>200M-1-2</v>
      </c>
      <c r="C18" s="306">
        <v>917</v>
      </c>
      <c r="D18" s="307">
        <v>35541</v>
      </c>
      <c r="E18" s="308" t="s">
        <v>453</v>
      </c>
      <c r="F18" s="309" t="s">
        <v>450</v>
      </c>
      <c r="G18" s="310" t="s">
        <v>264</v>
      </c>
      <c r="H18" s="311">
        <v>2379</v>
      </c>
      <c r="I18" s="312" t="s">
        <v>486</v>
      </c>
      <c r="J18" s="312" t="s">
        <v>485</v>
      </c>
      <c r="K18" s="313"/>
    </row>
    <row r="19" spans="1:11" s="123" customFormat="1" ht="24.75" customHeight="1">
      <c r="A19" s="269">
        <v>16</v>
      </c>
      <c r="B19" s="199" t="str">
        <f t="shared" si="0"/>
        <v>200M-1-5</v>
      </c>
      <c r="C19" s="306">
        <v>895</v>
      </c>
      <c r="D19" s="307">
        <v>35796</v>
      </c>
      <c r="E19" s="308" t="s">
        <v>463</v>
      </c>
      <c r="F19" s="309" t="s">
        <v>464</v>
      </c>
      <c r="G19" s="310" t="s">
        <v>264</v>
      </c>
      <c r="H19" s="311"/>
      <c r="I19" s="312" t="s">
        <v>486</v>
      </c>
      <c r="J19" s="312" t="s">
        <v>489</v>
      </c>
      <c r="K19" s="313"/>
    </row>
    <row r="20" spans="1:11" s="123" customFormat="1" ht="24.75" customHeight="1">
      <c r="A20" s="269">
        <v>17</v>
      </c>
      <c r="B20" s="199" t="str">
        <f t="shared" si="0"/>
        <v>400M-1-3</v>
      </c>
      <c r="C20" s="306">
        <v>933</v>
      </c>
      <c r="D20" s="307">
        <v>35009</v>
      </c>
      <c r="E20" s="308" t="s">
        <v>477</v>
      </c>
      <c r="F20" s="309" t="s">
        <v>478</v>
      </c>
      <c r="G20" s="310" t="s">
        <v>265</v>
      </c>
      <c r="H20" s="311">
        <v>5028</v>
      </c>
      <c r="I20" s="312" t="s">
        <v>486</v>
      </c>
      <c r="J20" s="312" t="s">
        <v>487</v>
      </c>
      <c r="K20" s="313"/>
    </row>
    <row r="21" spans="1:11" s="123" customFormat="1" ht="24.75" customHeight="1">
      <c r="A21" s="269">
        <v>18</v>
      </c>
      <c r="B21" s="199" t="str">
        <f t="shared" si="0"/>
        <v>400M-1-4</v>
      </c>
      <c r="C21" s="306">
        <v>917</v>
      </c>
      <c r="D21" s="307">
        <v>35541</v>
      </c>
      <c r="E21" s="308" t="s">
        <v>453</v>
      </c>
      <c r="F21" s="309" t="s">
        <v>450</v>
      </c>
      <c r="G21" s="310" t="s">
        <v>265</v>
      </c>
      <c r="H21" s="311">
        <v>5149</v>
      </c>
      <c r="I21" s="312" t="s">
        <v>486</v>
      </c>
      <c r="J21" s="312" t="s">
        <v>488</v>
      </c>
      <c r="K21" s="313"/>
    </row>
    <row r="22" spans="1:11" s="123" customFormat="1" ht="24.75" customHeight="1">
      <c r="A22" s="269">
        <v>19</v>
      </c>
      <c r="B22" s="199" t="str">
        <f t="shared" si="0"/>
        <v>400M-1-2</v>
      </c>
      <c r="C22" s="306">
        <v>930</v>
      </c>
      <c r="D22" s="307">
        <v>35983</v>
      </c>
      <c r="E22" s="308" t="s">
        <v>475</v>
      </c>
      <c r="F22" s="309" t="s">
        <v>474</v>
      </c>
      <c r="G22" s="310" t="s">
        <v>265</v>
      </c>
      <c r="H22" s="311">
        <v>5293</v>
      </c>
      <c r="I22" s="312" t="s">
        <v>486</v>
      </c>
      <c r="J22" s="312" t="s">
        <v>485</v>
      </c>
      <c r="K22" s="313"/>
    </row>
    <row r="23" spans="1:11" s="200" customFormat="1" ht="24.75" customHeight="1">
      <c r="A23" s="269">
        <v>20</v>
      </c>
      <c r="B23" s="199" t="str">
        <f t="shared" si="0"/>
        <v>400M-1-5</v>
      </c>
      <c r="C23" s="306">
        <v>931</v>
      </c>
      <c r="D23" s="307">
        <v>35887</v>
      </c>
      <c r="E23" s="308" t="s">
        <v>476</v>
      </c>
      <c r="F23" s="309" t="s">
        <v>474</v>
      </c>
      <c r="G23" s="310" t="s">
        <v>265</v>
      </c>
      <c r="H23" s="311">
        <v>5300</v>
      </c>
      <c r="I23" s="312" t="s">
        <v>486</v>
      </c>
      <c r="J23" s="312" t="s">
        <v>489</v>
      </c>
      <c r="K23" s="313"/>
    </row>
    <row r="24" spans="1:11" s="200" customFormat="1" ht="24.75" customHeight="1">
      <c r="A24" s="269">
        <v>21</v>
      </c>
      <c r="B24" s="199" t="str">
        <f t="shared" si="0"/>
        <v>400M-1-6</v>
      </c>
      <c r="C24" s="306">
        <v>923</v>
      </c>
      <c r="D24" s="307">
        <v>35967</v>
      </c>
      <c r="E24" s="308" t="s">
        <v>470</v>
      </c>
      <c r="F24" s="309" t="s">
        <v>402</v>
      </c>
      <c r="G24" s="310" t="s">
        <v>265</v>
      </c>
      <c r="H24" s="311">
        <v>5600</v>
      </c>
      <c r="I24" s="312" t="s">
        <v>486</v>
      </c>
      <c r="J24" s="312" t="s">
        <v>490</v>
      </c>
      <c r="K24" s="313"/>
    </row>
    <row r="25" spans="1:11" s="200" customFormat="1" ht="24.75" customHeight="1">
      <c r="A25" s="269">
        <v>22</v>
      </c>
      <c r="B25" s="199" t="str">
        <f t="shared" si="0"/>
        <v>400M.ENG-1-4</v>
      </c>
      <c r="C25" s="306">
        <v>923</v>
      </c>
      <c r="D25" s="307">
        <v>35967</v>
      </c>
      <c r="E25" s="308" t="s">
        <v>470</v>
      </c>
      <c r="F25" s="309" t="s">
        <v>402</v>
      </c>
      <c r="G25" s="310" t="s">
        <v>329</v>
      </c>
      <c r="H25" s="311">
        <v>6003</v>
      </c>
      <c r="I25" s="312" t="s">
        <v>486</v>
      </c>
      <c r="J25" s="312" t="s">
        <v>488</v>
      </c>
      <c r="K25" s="313"/>
    </row>
    <row r="26" spans="1:11" s="200" customFormat="1" ht="24.75" customHeight="1">
      <c r="A26" s="269">
        <v>23</v>
      </c>
      <c r="B26" s="199" t="str">
        <f t="shared" si="0"/>
        <v>400M.ENG-1-3</v>
      </c>
      <c r="C26" s="306">
        <v>933</v>
      </c>
      <c r="D26" s="307">
        <v>35009</v>
      </c>
      <c r="E26" s="308" t="s">
        <v>477</v>
      </c>
      <c r="F26" s="309" t="s">
        <v>478</v>
      </c>
      <c r="G26" s="310" t="s">
        <v>329</v>
      </c>
      <c r="H26" s="311">
        <v>5432</v>
      </c>
      <c r="I26" s="312" t="s">
        <v>486</v>
      </c>
      <c r="J26" s="312" t="s">
        <v>487</v>
      </c>
      <c r="K26" s="313"/>
    </row>
    <row r="27" spans="1:11" s="200" customFormat="1" ht="24.75" customHeight="1">
      <c r="A27" s="269">
        <v>24</v>
      </c>
      <c r="B27" s="199" t="str">
        <f>CONCATENATE(G27,"-",K27)</f>
        <v>CİRİT-1</v>
      </c>
      <c r="C27" s="306">
        <v>942</v>
      </c>
      <c r="D27" s="307">
        <v>35396</v>
      </c>
      <c r="E27" s="308" t="s">
        <v>483</v>
      </c>
      <c r="F27" s="309" t="s">
        <v>484</v>
      </c>
      <c r="G27" s="310" t="s">
        <v>194</v>
      </c>
      <c r="H27" s="311">
        <v>6000</v>
      </c>
      <c r="I27" s="312"/>
      <c r="J27" s="312"/>
      <c r="K27" s="313">
        <v>1</v>
      </c>
    </row>
    <row r="28" spans="1:11" s="200" customFormat="1" ht="24.75" customHeight="1">
      <c r="A28" s="269">
        <v>25</v>
      </c>
      <c r="B28" s="199" t="str">
        <f>CONCATENATE(G28,"-",K28)</f>
        <v>ÇEKİÇ-1</v>
      </c>
      <c r="C28" s="306">
        <v>860</v>
      </c>
      <c r="D28" s="307">
        <v>35431</v>
      </c>
      <c r="E28" s="308" t="s">
        <v>449</v>
      </c>
      <c r="F28" s="309" t="s">
        <v>450</v>
      </c>
      <c r="G28" s="310" t="s">
        <v>331</v>
      </c>
      <c r="H28" s="311">
        <v>4816</v>
      </c>
      <c r="I28" s="312"/>
      <c r="J28" s="312"/>
      <c r="K28" s="313">
        <v>1</v>
      </c>
    </row>
    <row r="29" spans="1:11" s="200" customFormat="1" ht="24.75" customHeight="1">
      <c r="A29" s="269">
        <v>26</v>
      </c>
      <c r="B29" s="199" t="str">
        <f>CONCATENATE(G29,"-",K29)</f>
        <v>DİSK-2</v>
      </c>
      <c r="C29" s="306">
        <v>861</v>
      </c>
      <c r="D29" s="307">
        <v>35679</v>
      </c>
      <c r="E29" s="308" t="s">
        <v>451</v>
      </c>
      <c r="F29" s="309" t="s">
        <v>450</v>
      </c>
      <c r="G29" s="310" t="s">
        <v>193</v>
      </c>
      <c r="H29" s="311">
        <v>4979</v>
      </c>
      <c r="I29" s="312"/>
      <c r="J29" s="312"/>
      <c r="K29" s="313">
        <v>2</v>
      </c>
    </row>
    <row r="30" spans="1:11" s="200" customFormat="1" ht="24.75" customHeight="1">
      <c r="A30" s="269">
        <v>27</v>
      </c>
      <c r="B30" s="199" t="str">
        <f>CONCATENATE(G30,"-",K30)</f>
        <v>DİSK-1</v>
      </c>
      <c r="C30" s="306">
        <v>928</v>
      </c>
      <c r="D30" s="307">
        <v>34831</v>
      </c>
      <c r="E30" s="308" t="s">
        <v>473</v>
      </c>
      <c r="F30" s="309" t="s">
        <v>474</v>
      </c>
      <c r="G30" s="310" t="s">
        <v>193</v>
      </c>
      <c r="H30" s="311"/>
      <c r="I30" s="312"/>
      <c r="J30" s="312"/>
      <c r="K30" s="313">
        <v>1</v>
      </c>
    </row>
    <row r="31" spans="1:11" s="200" customFormat="1" ht="24.75" customHeight="1">
      <c r="A31" s="269">
        <v>28</v>
      </c>
      <c r="B31" s="199" t="str">
        <f>CONCATENATE(G31,"-",K31)</f>
        <v>GÜLLE-2</v>
      </c>
      <c r="C31" s="306">
        <v>904</v>
      </c>
      <c r="D31" s="307">
        <v>35065</v>
      </c>
      <c r="E31" s="308" t="s">
        <v>467</v>
      </c>
      <c r="F31" s="309" t="s">
        <v>466</v>
      </c>
      <c r="G31" s="310" t="s">
        <v>192</v>
      </c>
      <c r="H31" s="311">
        <v>1280</v>
      </c>
      <c r="I31" s="312"/>
      <c r="J31" s="312"/>
      <c r="K31" s="313">
        <v>2</v>
      </c>
    </row>
    <row r="32" spans="1:11" s="200" customFormat="1" ht="24.75" customHeight="1">
      <c r="A32" s="269">
        <v>29</v>
      </c>
      <c r="B32" s="199" t="str">
        <f aca="true" t="shared" si="1" ref="B32:B39">CONCATENATE(G32,"-",K32)</f>
        <v>GÜLLE-1</v>
      </c>
      <c r="C32" s="306">
        <v>928</v>
      </c>
      <c r="D32" s="307">
        <v>34831</v>
      </c>
      <c r="E32" s="308" t="s">
        <v>473</v>
      </c>
      <c r="F32" s="309" t="s">
        <v>474</v>
      </c>
      <c r="G32" s="310" t="s">
        <v>192</v>
      </c>
      <c r="H32" s="311"/>
      <c r="I32" s="312"/>
      <c r="J32" s="312"/>
      <c r="K32" s="313">
        <v>1</v>
      </c>
    </row>
    <row r="33" spans="1:11" s="200" customFormat="1" ht="24.75" customHeight="1">
      <c r="A33" s="269">
        <v>30</v>
      </c>
      <c r="B33" s="199" t="str">
        <f t="shared" si="1"/>
        <v>UZUN-3</v>
      </c>
      <c r="C33" s="306">
        <v>862</v>
      </c>
      <c r="D33" s="307">
        <v>34710</v>
      </c>
      <c r="E33" s="308" t="s">
        <v>452</v>
      </c>
      <c r="F33" s="309" t="s">
        <v>450</v>
      </c>
      <c r="G33" s="310" t="s">
        <v>65</v>
      </c>
      <c r="H33" s="311">
        <v>740</v>
      </c>
      <c r="I33" s="312"/>
      <c r="J33" s="312"/>
      <c r="K33" s="313">
        <v>3</v>
      </c>
    </row>
    <row r="34" spans="1:11" s="200" customFormat="1" ht="24.75" customHeight="1">
      <c r="A34" s="269">
        <v>31</v>
      </c>
      <c r="B34" s="199" t="str">
        <f t="shared" si="1"/>
        <v>UZUN-2</v>
      </c>
      <c r="C34" s="306">
        <v>884</v>
      </c>
      <c r="D34" s="307">
        <v>35797</v>
      </c>
      <c r="E34" s="308" t="s">
        <v>459</v>
      </c>
      <c r="F34" s="309" t="s">
        <v>460</v>
      </c>
      <c r="G34" s="310" t="s">
        <v>65</v>
      </c>
      <c r="H34" s="311">
        <v>695</v>
      </c>
      <c r="I34" s="312"/>
      <c r="J34" s="312"/>
      <c r="K34" s="313">
        <v>2</v>
      </c>
    </row>
    <row r="35" spans="1:11" s="200" customFormat="1" ht="24.75" customHeight="1">
      <c r="A35" s="269">
        <v>32</v>
      </c>
      <c r="B35" s="199" t="str">
        <f t="shared" si="1"/>
        <v>UZUN-1</v>
      </c>
      <c r="C35" s="306">
        <v>934</v>
      </c>
      <c r="D35" s="307">
        <v>35042</v>
      </c>
      <c r="E35" s="308" t="s">
        <v>479</v>
      </c>
      <c r="F35" s="309" t="s">
        <v>478</v>
      </c>
      <c r="G35" s="310" t="s">
        <v>65</v>
      </c>
      <c r="H35" s="311">
        <v>590</v>
      </c>
      <c r="I35" s="312"/>
      <c r="J35" s="312"/>
      <c r="K35" s="313">
        <v>1</v>
      </c>
    </row>
    <row r="36" spans="1:11" s="200" customFormat="1" ht="24.75" customHeight="1">
      <c r="A36" s="269">
        <v>33</v>
      </c>
      <c r="B36" s="199" t="str">
        <f t="shared" si="1"/>
        <v>ÜÇADIM-2</v>
      </c>
      <c r="C36" s="306">
        <v>916</v>
      </c>
      <c r="D36" s="307">
        <v>35090</v>
      </c>
      <c r="E36" s="308" t="s">
        <v>468</v>
      </c>
      <c r="F36" s="309" t="s">
        <v>469</v>
      </c>
      <c r="G36" s="310" t="s">
        <v>266</v>
      </c>
      <c r="H36" s="311">
        <v>1420</v>
      </c>
      <c r="I36" s="312"/>
      <c r="J36" s="312"/>
      <c r="K36" s="313">
        <v>2</v>
      </c>
    </row>
    <row r="37" spans="1:11" s="200" customFormat="1" ht="24.75" customHeight="1">
      <c r="A37" s="269">
        <v>34</v>
      </c>
      <c r="B37" s="199" t="str">
        <f t="shared" si="1"/>
        <v>ÜÇADIM-1</v>
      </c>
      <c r="C37" s="306">
        <v>934</v>
      </c>
      <c r="D37" s="307">
        <v>35042</v>
      </c>
      <c r="E37" s="308" t="s">
        <v>479</v>
      </c>
      <c r="F37" s="309" t="s">
        <v>478</v>
      </c>
      <c r="G37" s="310" t="s">
        <v>266</v>
      </c>
      <c r="H37" s="311">
        <v>1380</v>
      </c>
      <c r="I37" s="312"/>
      <c r="J37" s="312"/>
      <c r="K37" s="313">
        <v>1</v>
      </c>
    </row>
    <row r="38" spans="1:11" s="123" customFormat="1" ht="24.75" customHeight="1">
      <c r="A38" s="269">
        <v>35</v>
      </c>
      <c r="B38" s="199" t="str">
        <f t="shared" si="1"/>
        <v>-</v>
      </c>
      <c r="C38" s="306"/>
      <c r="D38" s="307"/>
      <c r="E38" s="308"/>
      <c r="F38" s="309"/>
      <c r="G38" s="310"/>
      <c r="H38" s="311"/>
      <c r="I38" s="312"/>
      <c r="J38" s="312"/>
      <c r="K38" s="313"/>
    </row>
    <row r="39" spans="1:11" s="123" customFormat="1" ht="24.75" customHeight="1">
      <c r="A39" s="269">
        <v>36</v>
      </c>
      <c r="B39" s="199" t="str">
        <f t="shared" si="1"/>
        <v>-</v>
      </c>
      <c r="C39" s="306"/>
      <c r="D39" s="307"/>
      <c r="E39" s="308"/>
      <c r="F39" s="309"/>
      <c r="G39" s="310"/>
      <c r="H39" s="311"/>
      <c r="I39" s="312"/>
      <c r="J39" s="312"/>
      <c r="K39" s="313"/>
    </row>
    <row r="40" spans="1:11" s="123" customFormat="1" ht="24.75" customHeight="1">
      <c r="A40" s="269">
        <v>37</v>
      </c>
      <c r="B40" s="199" t="str">
        <f aca="true" t="shared" si="2" ref="B40:B48">CONCATENATE(G40,"-",I40,"-",J40)</f>
        <v>--</v>
      </c>
      <c r="C40" s="306"/>
      <c r="D40" s="307"/>
      <c r="E40" s="308"/>
      <c r="F40" s="309"/>
      <c r="G40" s="310"/>
      <c r="H40" s="311"/>
      <c r="I40" s="312"/>
      <c r="J40" s="312"/>
      <c r="K40" s="313"/>
    </row>
    <row r="41" spans="1:11" s="123" customFormat="1" ht="24.75" customHeight="1">
      <c r="A41" s="269">
        <v>38</v>
      </c>
      <c r="B41" s="199" t="str">
        <f t="shared" si="2"/>
        <v>--</v>
      </c>
      <c r="C41" s="306"/>
      <c r="D41" s="307"/>
      <c r="E41" s="308"/>
      <c r="F41" s="309"/>
      <c r="G41" s="310"/>
      <c r="H41" s="311"/>
      <c r="I41" s="312"/>
      <c r="J41" s="312"/>
      <c r="K41" s="313"/>
    </row>
    <row r="42" spans="1:11" s="123" customFormat="1" ht="24.75" customHeight="1">
      <c r="A42" s="269">
        <v>39</v>
      </c>
      <c r="B42" s="199" t="str">
        <f t="shared" si="2"/>
        <v>--</v>
      </c>
      <c r="C42" s="306"/>
      <c r="D42" s="307"/>
      <c r="E42" s="308"/>
      <c r="F42" s="309"/>
      <c r="G42" s="310"/>
      <c r="H42" s="311"/>
      <c r="I42" s="312"/>
      <c r="J42" s="312"/>
      <c r="K42" s="313"/>
    </row>
    <row r="43" spans="1:11" s="123" customFormat="1" ht="24.75" customHeight="1">
      <c r="A43" s="269">
        <v>40</v>
      </c>
      <c r="B43" s="199" t="str">
        <f t="shared" si="2"/>
        <v>--</v>
      </c>
      <c r="C43" s="306"/>
      <c r="D43" s="307"/>
      <c r="E43" s="308"/>
      <c r="F43" s="309"/>
      <c r="G43" s="310"/>
      <c r="H43" s="311"/>
      <c r="I43" s="312"/>
      <c r="J43" s="312"/>
      <c r="K43" s="313"/>
    </row>
    <row r="44" spans="1:11" s="200" customFormat="1" ht="24.75" customHeight="1">
      <c r="A44" s="269">
        <v>41</v>
      </c>
      <c r="B44" s="199" t="str">
        <f t="shared" si="2"/>
        <v>--</v>
      </c>
      <c r="C44" s="306"/>
      <c r="D44" s="307"/>
      <c r="E44" s="308"/>
      <c r="F44" s="309"/>
      <c r="G44" s="310"/>
      <c r="H44" s="311"/>
      <c r="I44" s="312"/>
      <c r="J44" s="312"/>
      <c r="K44" s="313"/>
    </row>
    <row r="45" spans="1:11" s="200" customFormat="1" ht="24.75" customHeight="1">
      <c r="A45" s="269">
        <v>42</v>
      </c>
      <c r="B45" s="199" t="str">
        <f t="shared" si="2"/>
        <v>--</v>
      </c>
      <c r="C45" s="306"/>
      <c r="D45" s="307"/>
      <c r="E45" s="308"/>
      <c r="F45" s="309"/>
      <c r="G45" s="310"/>
      <c r="H45" s="311"/>
      <c r="I45" s="312"/>
      <c r="J45" s="312"/>
      <c r="K45" s="313"/>
    </row>
    <row r="46" spans="1:11" s="200" customFormat="1" ht="24.75" customHeight="1">
      <c r="A46" s="269">
        <v>43</v>
      </c>
      <c r="B46" s="199" t="str">
        <f t="shared" si="2"/>
        <v>--</v>
      </c>
      <c r="C46" s="306"/>
      <c r="D46" s="307"/>
      <c r="E46" s="308"/>
      <c r="F46" s="309"/>
      <c r="G46" s="310"/>
      <c r="H46" s="311"/>
      <c r="I46" s="312"/>
      <c r="J46" s="312"/>
      <c r="K46" s="313"/>
    </row>
    <row r="47" spans="1:11" s="200" customFormat="1" ht="24.75" customHeight="1">
      <c r="A47" s="269">
        <v>44</v>
      </c>
      <c r="B47" s="199" t="str">
        <f t="shared" si="2"/>
        <v>--</v>
      </c>
      <c r="C47" s="306"/>
      <c r="D47" s="307"/>
      <c r="E47" s="308"/>
      <c r="F47" s="309"/>
      <c r="G47" s="310"/>
      <c r="H47" s="311"/>
      <c r="I47" s="312"/>
      <c r="J47" s="312"/>
      <c r="K47" s="313"/>
    </row>
    <row r="48" spans="1:11" s="200" customFormat="1" ht="24.75" customHeight="1">
      <c r="A48" s="269">
        <v>45</v>
      </c>
      <c r="B48" s="199" t="str">
        <f t="shared" si="2"/>
        <v>--</v>
      </c>
      <c r="C48" s="306"/>
      <c r="D48" s="307"/>
      <c r="E48" s="308"/>
      <c r="F48" s="309"/>
      <c r="G48" s="310"/>
      <c r="H48" s="311"/>
      <c r="I48" s="312"/>
      <c r="J48" s="312"/>
      <c r="K48" s="313"/>
    </row>
    <row r="49" spans="1:11" s="200" customFormat="1" ht="24.75" customHeight="1">
      <c r="A49" s="269">
        <v>46</v>
      </c>
      <c r="B49" s="199" t="str">
        <f aca="true" t="shared" si="3" ref="B49:B56">CONCATENATE(G49,"-",K49)</f>
        <v>-</v>
      </c>
      <c r="C49" s="306"/>
      <c r="D49" s="307"/>
      <c r="E49" s="308"/>
      <c r="F49" s="309"/>
      <c r="G49" s="310"/>
      <c r="H49" s="311"/>
      <c r="I49" s="312"/>
      <c r="J49" s="312"/>
      <c r="K49" s="313"/>
    </row>
    <row r="50" spans="1:11" s="200" customFormat="1" ht="24.75" customHeight="1">
      <c r="A50" s="269">
        <v>47</v>
      </c>
      <c r="B50" s="199" t="str">
        <f t="shared" si="3"/>
        <v>-</v>
      </c>
      <c r="C50" s="306"/>
      <c r="D50" s="307"/>
      <c r="E50" s="308"/>
      <c r="F50" s="309"/>
      <c r="G50" s="310"/>
      <c r="H50" s="311"/>
      <c r="I50" s="312"/>
      <c r="J50" s="312"/>
      <c r="K50" s="313"/>
    </row>
    <row r="51" spans="1:11" s="200" customFormat="1" ht="24.75" customHeight="1">
      <c r="A51" s="269">
        <v>48</v>
      </c>
      <c r="B51" s="199" t="str">
        <f t="shared" si="3"/>
        <v>-</v>
      </c>
      <c r="C51" s="306"/>
      <c r="D51" s="307"/>
      <c r="E51" s="308"/>
      <c r="F51" s="309"/>
      <c r="G51" s="310"/>
      <c r="H51" s="311"/>
      <c r="I51" s="312"/>
      <c r="J51" s="312"/>
      <c r="K51" s="313"/>
    </row>
    <row r="52" spans="1:11" s="200" customFormat="1" ht="24.75" customHeight="1">
      <c r="A52" s="269">
        <v>49</v>
      </c>
      <c r="B52" s="199" t="str">
        <f t="shared" si="3"/>
        <v>-</v>
      </c>
      <c r="C52" s="306"/>
      <c r="D52" s="307"/>
      <c r="E52" s="308"/>
      <c r="F52" s="309"/>
      <c r="G52" s="310"/>
      <c r="H52" s="311"/>
      <c r="I52" s="312"/>
      <c r="J52" s="312"/>
      <c r="K52" s="313"/>
    </row>
    <row r="53" spans="1:11" s="200" customFormat="1" ht="24.75" customHeight="1">
      <c r="A53" s="269">
        <v>50</v>
      </c>
      <c r="B53" s="199" t="str">
        <f t="shared" si="3"/>
        <v>-</v>
      </c>
      <c r="C53" s="306"/>
      <c r="D53" s="307"/>
      <c r="E53" s="308"/>
      <c r="F53" s="309"/>
      <c r="G53" s="310"/>
      <c r="H53" s="311"/>
      <c r="I53" s="312"/>
      <c r="J53" s="312"/>
      <c r="K53" s="313"/>
    </row>
    <row r="54" spans="1:11" s="200" customFormat="1" ht="24.75" customHeight="1">
      <c r="A54" s="269">
        <v>51</v>
      </c>
      <c r="B54" s="199" t="str">
        <f t="shared" si="3"/>
        <v>-</v>
      </c>
      <c r="C54" s="306"/>
      <c r="D54" s="307"/>
      <c r="E54" s="308"/>
      <c r="F54" s="309"/>
      <c r="G54" s="310"/>
      <c r="H54" s="311"/>
      <c r="I54" s="312"/>
      <c r="J54" s="312"/>
      <c r="K54" s="313"/>
    </row>
    <row r="55" spans="1:11" s="200" customFormat="1" ht="24.75" customHeight="1">
      <c r="A55" s="269">
        <v>52</v>
      </c>
      <c r="B55" s="199" t="str">
        <f t="shared" si="3"/>
        <v>-</v>
      </c>
      <c r="C55" s="306"/>
      <c r="D55" s="307"/>
      <c r="E55" s="308"/>
      <c r="F55" s="309"/>
      <c r="G55" s="310"/>
      <c r="H55" s="311"/>
      <c r="I55" s="312"/>
      <c r="J55" s="312"/>
      <c r="K55" s="313"/>
    </row>
    <row r="56" spans="1:11" s="200" customFormat="1" ht="24.75" customHeight="1">
      <c r="A56" s="269">
        <v>53</v>
      </c>
      <c r="B56" s="199" t="str">
        <f t="shared" si="3"/>
        <v>-</v>
      </c>
      <c r="C56" s="306"/>
      <c r="D56" s="307"/>
      <c r="E56" s="308"/>
      <c r="F56" s="309"/>
      <c r="G56" s="310"/>
      <c r="H56" s="311"/>
      <c r="I56" s="312"/>
      <c r="J56" s="312"/>
      <c r="K56" s="313"/>
    </row>
    <row r="57" spans="1:11" s="200" customFormat="1" ht="24.75" customHeight="1">
      <c r="A57" s="269">
        <v>54</v>
      </c>
      <c r="B57" s="199" t="str">
        <f aca="true" t="shared" si="4" ref="B57:B63">CONCATENATE(G57,"-",I57,"-",J57)</f>
        <v>--</v>
      </c>
      <c r="C57" s="306"/>
      <c r="D57" s="307"/>
      <c r="E57" s="308"/>
      <c r="F57" s="309"/>
      <c r="G57" s="310"/>
      <c r="H57" s="311"/>
      <c r="I57" s="312"/>
      <c r="J57" s="312"/>
      <c r="K57" s="313"/>
    </row>
    <row r="58" spans="1:11" s="200" customFormat="1" ht="24.75" customHeight="1">
      <c r="A58" s="269">
        <v>55</v>
      </c>
      <c r="B58" s="199" t="str">
        <f t="shared" si="4"/>
        <v>--</v>
      </c>
      <c r="C58" s="306"/>
      <c r="D58" s="307"/>
      <c r="E58" s="308"/>
      <c r="F58" s="309"/>
      <c r="G58" s="310"/>
      <c r="H58" s="311"/>
      <c r="I58" s="312"/>
      <c r="J58" s="312"/>
      <c r="K58" s="313"/>
    </row>
    <row r="59" spans="1:11" s="200" customFormat="1" ht="24.75" customHeight="1">
      <c r="A59" s="269">
        <v>56</v>
      </c>
      <c r="B59" s="199" t="str">
        <f t="shared" si="4"/>
        <v>--</v>
      </c>
      <c r="C59" s="306"/>
      <c r="D59" s="307"/>
      <c r="E59" s="308"/>
      <c r="F59" s="309"/>
      <c r="G59" s="310"/>
      <c r="H59" s="311"/>
      <c r="I59" s="312"/>
      <c r="J59" s="312"/>
      <c r="K59" s="313"/>
    </row>
    <row r="60" spans="1:11" s="200" customFormat="1" ht="24.75" customHeight="1">
      <c r="A60" s="269">
        <v>57</v>
      </c>
      <c r="B60" s="199" t="str">
        <f t="shared" si="4"/>
        <v>200M--</v>
      </c>
      <c r="C60" s="306"/>
      <c r="D60" s="307"/>
      <c r="E60" s="308"/>
      <c r="F60" s="309"/>
      <c r="G60" s="310" t="s">
        <v>264</v>
      </c>
      <c r="H60" s="311"/>
      <c r="I60" s="312"/>
      <c r="J60" s="312"/>
      <c r="K60" s="313"/>
    </row>
    <row r="61" spans="1:11" s="200" customFormat="1" ht="24.75" customHeight="1">
      <c r="A61" s="269">
        <v>58</v>
      </c>
      <c r="B61" s="199" t="str">
        <f t="shared" si="4"/>
        <v>200M--</v>
      </c>
      <c r="C61" s="306"/>
      <c r="D61" s="307"/>
      <c r="E61" s="308"/>
      <c r="F61" s="309"/>
      <c r="G61" s="310" t="s">
        <v>264</v>
      </c>
      <c r="H61" s="311"/>
      <c r="I61" s="312"/>
      <c r="J61" s="312"/>
      <c r="K61" s="313"/>
    </row>
    <row r="62" spans="1:11" s="200" customFormat="1" ht="24.75" customHeight="1">
      <c r="A62" s="269">
        <v>59</v>
      </c>
      <c r="B62" s="199" t="str">
        <f t="shared" si="4"/>
        <v>200M--</v>
      </c>
      <c r="C62" s="306"/>
      <c r="D62" s="307"/>
      <c r="E62" s="308"/>
      <c r="F62" s="309"/>
      <c r="G62" s="310" t="s">
        <v>264</v>
      </c>
      <c r="H62" s="311"/>
      <c r="I62" s="312"/>
      <c r="J62" s="312"/>
      <c r="K62" s="313"/>
    </row>
    <row r="63" spans="1:11" s="200" customFormat="1" ht="24.75" customHeight="1">
      <c r="A63" s="269">
        <v>60</v>
      </c>
      <c r="B63" s="199" t="str">
        <f t="shared" si="4"/>
        <v>200M--</v>
      </c>
      <c r="C63" s="306"/>
      <c r="D63" s="307"/>
      <c r="E63" s="308"/>
      <c r="F63" s="309"/>
      <c r="G63" s="310" t="s">
        <v>264</v>
      </c>
      <c r="H63" s="311"/>
      <c r="I63" s="312"/>
      <c r="J63" s="312"/>
      <c r="K63" s="313"/>
    </row>
    <row r="64" spans="1:11" s="200" customFormat="1" ht="24.75" customHeight="1">
      <c r="A64" s="269">
        <v>61</v>
      </c>
      <c r="B64" s="199" t="str">
        <f>CONCATENATE(G64,"-",I64,"-",J64)</f>
        <v>400M--</v>
      </c>
      <c r="C64" s="306"/>
      <c r="D64" s="307"/>
      <c r="E64" s="308"/>
      <c r="F64" s="309"/>
      <c r="G64" s="310" t="s">
        <v>265</v>
      </c>
      <c r="H64" s="311"/>
      <c r="I64" s="312"/>
      <c r="J64" s="312"/>
      <c r="K64" s="313"/>
    </row>
    <row r="65" spans="1:11" s="200" customFormat="1" ht="24.75" customHeight="1">
      <c r="A65" s="269">
        <v>62</v>
      </c>
      <c r="B65" s="199" t="str">
        <f>CONCATENATE(G65,"-",I65,"-",J65)</f>
        <v>400M--</v>
      </c>
      <c r="C65" s="306"/>
      <c r="D65" s="307"/>
      <c r="E65" s="308"/>
      <c r="F65" s="309"/>
      <c r="G65" s="310" t="s">
        <v>265</v>
      </c>
      <c r="H65" s="311"/>
      <c r="I65" s="312"/>
      <c r="J65" s="312"/>
      <c r="K65" s="313"/>
    </row>
    <row r="66" spans="1:11" s="200" customFormat="1" ht="24.75" customHeight="1">
      <c r="A66" s="269">
        <v>63</v>
      </c>
      <c r="B66" s="199" t="str">
        <f>CONCATENATE(G66,"-",I66,"-",J66)</f>
        <v>400M--</v>
      </c>
      <c r="C66" s="306"/>
      <c r="D66" s="307"/>
      <c r="E66" s="308"/>
      <c r="F66" s="309"/>
      <c r="G66" s="310" t="s">
        <v>265</v>
      </c>
      <c r="H66" s="311"/>
      <c r="I66" s="312"/>
      <c r="J66" s="312"/>
      <c r="K66" s="313"/>
    </row>
    <row r="67" spans="1:11" s="200" customFormat="1" ht="24.75" customHeight="1">
      <c r="A67" s="269">
        <v>64</v>
      </c>
      <c r="B67" s="199" t="str">
        <f aca="true" t="shared" si="5" ref="B67:B74">CONCATENATE(G67,"-",K67)</f>
        <v>400M-</v>
      </c>
      <c r="C67" s="306"/>
      <c r="D67" s="307"/>
      <c r="E67" s="308"/>
      <c r="F67" s="309"/>
      <c r="G67" s="310" t="s">
        <v>265</v>
      </c>
      <c r="H67" s="311"/>
      <c r="I67" s="312"/>
      <c r="J67" s="312"/>
      <c r="K67" s="313"/>
    </row>
    <row r="68" spans="1:11" s="200" customFormat="1" ht="24.75" customHeight="1">
      <c r="A68" s="269">
        <v>65</v>
      </c>
      <c r="B68" s="199" t="str">
        <f t="shared" si="5"/>
        <v>400M-</v>
      </c>
      <c r="C68" s="306"/>
      <c r="D68" s="307"/>
      <c r="E68" s="308"/>
      <c r="F68" s="309"/>
      <c r="G68" s="310" t="s">
        <v>265</v>
      </c>
      <c r="H68" s="311"/>
      <c r="I68" s="312"/>
      <c r="J68" s="312"/>
      <c r="K68" s="313"/>
    </row>
    <row r="69" spans="1:11" s="200" customFormat="1" ht="24.75" customHeight="1">
      <c r="A69" s="269">
        <v>66</v>
      </c>
      <c r="B69" s="199" t="str">
        <f t="shared" si="5"/>
        <v>400M-</v>
      </c>
      <c r="C69" s="306"/>
      <c r="D69" s="307"/>
      <c r="E69" s="308"/>
      <c r="F69" s="309"/>
      <c r="G69" s="310" t="s">
        <v>265</v>
      </c>
      <c r="H69" s="311"/>
      <c r="I69" s="312"/>
      <c r="J69" s="312"/>
      <c r="K69" s="313"/>
    </row>
    <row r="70" spans="1:11" s="200" customFormat="1" ht="24.75" customHeight="1">
      <c r="A70" s="269">
        <v>67</v>
      </c>
      <c r="B70" s="199" t="str">
        <f t="shared" si="5"/>
        <v>400M-</v>
      </c>
      <c r="C70" s="306"/>
      <c r="D70" s="307"/>
      <c r="E70" s="308"/>
      <c r="F70" s="309"/>
      <c r="G70" s="310" t="s">
        <v>265</v>
      </c>
      <c r="H70" s="311"/>
      <c r="I70" s="312"/>
      <c r="J70" s="312"/>
      <c r="K70" s="313"/>
    </row>
    <row r="71" spans="1:11" s="200" customFormat="1" ht="24.75" customHeight="1">
      <c r="A71" s="269">
        <v>68</v>
      </c>
      <c r="B71" s="199" t="str">
        <f t="shared" si="5"/>
        <v>400M-</v>
      </c>
      <c r="C71" s="306"/>
      <c r="D71" s="307"/>
      <c r="E71" s="308"/>
      <c r="F71" s="309"/>
      <c r="G71" s="310" t="s">
        <v>265</v>
      </c>
      <c r="H71" s="311"/>
      <c r="I71" s="312"/>
      <c r="J71" s="312"/>
      <c r="K71" s="313"/>
    </row>
    <row r="72" spans="1:11" s="200" customFormat="1" ht="24.75" customHeight="1">
      <c r="A72" s="269">
        <v>69</v>
      </c>
      <c r="B72" s="199" t="str">
        <f t="shared" si="5"/>
        <v>400M-</v>
      </c>
      <c r="C72" s="306"/>
      <c r="D72" s="307"/>
      <c r="E72" s="308"/>
      <c r="F72" s="309"/>
      <c r="G72" s="310" t="s">
        <v>265</v>
      </c>
      <c r="H72" s="311"/>
      <c r="I72" s="312"/>
      <c r="J72" s="312"/>
      <c r="K72" s="313"/>
    </row>
    <row r="73" spans="1:11" s="200" customFormat="1" ht="24.75" customHeight="1">
      <c r="A73" s="269">
        <v>70</v>
      </c>
      <c r="B73" s="199" t="str">
        <f t="shared" si="5"/>
        <v>400M-</v>
      </c>
      <c r="C73" s="306"/>
      <c r="D73" s="307"/>
      <c r="E73" s="308"/>
      <c r="F73" s="309"/>
      <c r="G73" s="310" t="s">
        <v>265</v>
      </c>
      <c r="H73" s="311"/>
      <c r="I73" s="312"/>
      <c r="J73" s="312"/>
      <c r="K73" s="313"/>
    </row>
    <row r="74" spans="1:11" s="200" customFormat="1" ht="24.75" customHeight="1">
      <c r="A74" s="269">
        <v>71</v>
      </c>
      <c r="B74" s="199" t="str">
        <f t="shared" si="5"/>
        <v>400M-</v>
      </c>
      <c r="C74" s="306"/>
      <c r="D74" s="307"/>
      <c r="E74" s="308"/>
      <c r="F74" s="309"/>
      <c r="G74" s="310" t="s">
        <v>265</v>
      </c>
      <c r="H74" s="311"/>
      <c r="I74" s="312"/>
      <c r="J74" s="312"/>
      <c r="K74" s="313"/>
    </row>
    <row r="75" spans="1:11" s="200" customFormat="1" ht="24.75" customHeight="1">
      <c r="A75" s="269">
        <v>72</v>
      </c>
      <c r="B75" s="199" t="str">
        <f aca="true" t="shared" si="6" ref="B75:B85">CONCATENATE(G75,"-",I75,"-",J75)</f>
        <v>400M--</v>
      </c>
      <c r="C75" s="306"/>
      <c r="D75" s="307"/>
      <c r="E75" s="308"/>
      <c r="F75" s="309"/>
      <c r="G75" s="310" t="s">
        <v>265</v>
      </c>
      <c r="H75" s="311"/>
      <c r="I75" s="312"/>
      <c r="J75" s="312"/>
      <c r="K75" s="313"/>
    </row>
    <row r="76" spans="1:11" s="200" customFormat="1" ht="24.75" customHeight="1">
      <c r="A76" s="269">
        <v>73</v>
      </c>
      <c r="B76" s="199" t="str">
        <f t="shared" si="6"/>
        <v>400M--</v>
      </c>
      <c r="C76" s="306"/>
      <c r="D76" s="307"/>
      <c r="E76" s="308"/>
      <c r="F76" s="309"/>
      <c r="G76" s="310" t="s">
        <v>265</v>
      </c>
      <c r="H76" s="311"/>
      <c r="I76" s="312"/>
      <c r="J76" s="312"/>
      <c r="K76" s="313"/>
    </row>
    <row r="77" spans="1:11" s="200" customFormat="1" ht="24.75" customHeight="1">
      <c r="A77" s="269">
        <v>74</v>
      </c>
      <c r="B77" s="199" t="str">
        <f t="shared" si="6"/>
        <v>400M--</v>
      </c>
      <c r="C77" s="306"/>
      <c r="D77" s="307"/>
      <c r="E77" s="308"/>
      <c r="F77" s="309"/>
      <c r="G77" s="310" t="s">
        <v>265</v>
      </c>
      <c r="H77" s="311"/>
      <c r="I77" s="312"/>
      <c r="J77" s="312"/>
      <c r="K77" s="313"/>
    </row>
    <row r="78" spans="1:11" s="200" customFormat="1" ht="24.75" customHeight="1">
      <c r="A78" s="269">
        <v>75</v>
      </c>
      <c r="B78" s="199" t="str">
        <f t="shared" si="6"/>
        <v>400M--</v>
      </c>
      <c r="C78" s="306"/>
      <c r="D78" s="307"/>
      <c r="E78" s="308"/>
      <c r="F78" s="309"/>
      <c r="G78" s="310" t="s">
        <v>265</v>
      </c>
      <c r="H78" s="311"/>
      <c r="I78" s="312"/>
      <c r="J78" s="312"/>
      <c r="K78" s="313"/>
    </row>
    <row r="79" spans="1:11" s="200" customFormat="1" ht="24.75" customHeight="1">
      <c r="A79" s="269">
        <v>76</v>
      </c>
      <c r="B79" s="199" t="str">
        <f t="shared" si="6"/>
        <v>400M--</v>
      </c>
      <c r="C79" s="306"/>
      <c r="D79" s="307"/>
      <c r="E79" s="308"/>
      <c r="F79" s="309"/>
      <c r="G79" s="310" t="s">
        <v>265</v>
      </c>
      <c r="H79" s="311"/>
      <c r="I79" s="312"/>
      <c r="J79" s="312"/>
      <c r="K79" s="313"/>
    </row>
    <row r="80" spans="1:11" s="200" customFormat="1" ht="24.75" customHeight="1">
      <c r="A80" s="269">
        <v>77</v>
      </c>
      <c r="B80" s="199" t="str">
        <f t="shared" si="6"/>
        <v>400M--</v>
      </c>
      <c r="C80" s="306"/>
      <c r="D80" s="307"/>
      <c r="E80" s="308"/>
      <c r="F80" s="309"/>
      <c r="G80" s="310" t="s">
        <v>265</v>
      </c>
      <c r="H80" s="311"/>
      <c r="I80" s="312"/>
      <c r="J80" s="312"/>
      <c r="K80" s="313"/>
    </row>
    <row r="81" spans="1:11" s="200" customFormat="1" ht="24.75" customHeight="1">
      <c r="A81" s="269">
        <v>78</v>
      </c>
      <c r="B81" s="199" t="str">
        <f t="shared" si="6"/>
        <v>400M--</v>
      </c>
      <c r="C81" s="306"/>
      <c r="D81" s="307"/>
      <c r="E81" s="308"/>
      <c r="F81" s="309"/>
      <c r="G81" s="310" t="s">
        <v>265</v>
      </c>
      <c r="H81" s="311"/>
      <c r="I81" s="312"/>
      <c r="J81" s="312"/>
      <c r="K81" s="313"/>
    </row>
    <row r="82" spans="1:11" s="200" customFormat="1" ht="24.75" customHeight="1">
      <c r="A82" s="269">
        <v>79</v>
      </c>
      <c r="B82" s="199" t="str">
        <f t="shared" si="6"/>
        <v>400M--</v>
      </c>
      <c r="C82" s="306"/>
      <c r="D82" s="307"/>
      <c r="E82" s="308"/>
      <c r="F82" s="309"/>
      <c r="G82" s="310" t="s">
        <v>265</v>
      </c>
      <c r="H82" s="311"/>
      <c r="I82" s="312"/>
      <c r="J82" s="312"/>
      <c r="K82" s="313"/>
    </row>
    <row r="83" spans="1:11" s="200" customFormat="1" ht="24.75" customHeight="1">
      <c r="A83" s="269">
        <v>80</v>
      </c>
      <c r="B83" s="199" t="str">
        <f t="shared" si="6"/>
        <v>400M--</v>
      </c>
      <c r="C83" s="306"/>
      <c r="D83" s="307"/>
      <c r="E83" s="308"/>
      <c r="F83" s="309"/>
      <c r="G83" s="310" t="s">
        <v>265</v>
      </c>
      <c r="H83" s="311"/>
      <c r="I83" s="312"/>
      <c r="J83" s="312"/>
      <c r="K83" s="313"/>
    </row>
    <row r="84" spans="1:11" s="200" customFormat="1" ht="24.75" customHeight="1">
      <c r="A84" s="269">
        <v>81</v>
      </c>
      <c r="B84" s="199" t="str">
        <f t="shared" si="6"/>
        <v>400M.ENG--</v>
      </c>
      <c r="C84" s="306"/>
      <c r="D84" s="307"/>
      <c r="E84" s="308"/>
      <c r="F84" s="309"/>
      <c r="G84" s="310" t="s">
        <v>329</v>
      </c>
      <c r="H84" s="311"/>
      <c r="I84" s="312"/>
      <c r="J84" s="312"/>
      <c r="K84" s="313"/>
    </row>
    <row r="85" spans="1:11" s="200" customFormat="1" ht="24.75" customHeight="1">
      <c r="A85" s="269">
        <v>82</v>
      </c>
      <c r="B85" s="199" t="str">
        <f t="shared" si="6"/>
        <v>400M.ENG--</v>
      </c>
      <c r="C85" s="306"/>
      <c r="D85" s="307"/>
      <c r="E85" s="308"/>
      <c r="F85" s="309"/>
      <c r="G85" s="310" t="s">
        <v>329</v>
      </c>
      <c r="H85" s="311"/>
      <c r="I85" s="312"/>
      <c r="J85" s="312"/>
      <c r="K85" s="313"/>
    </row>
    <row r="86" spans="1:11" s="200" customFormat="1" ht="24.75" customHeight="1">
      <c r="A86" s="269">
        <v>83</v>
      </c>
      <c r="B86" s="199" t="str">
        <f aca="true" t="shared" si="7" ref="B86:B93">CONCATENATE(G86,"-",K86)</f>
        <v>400M.ENG-</v>
      </c>
      <c r="C86" s="306"/>
      <c r="D86" s="307"/>
      <c r="E86" s="308"/>
      <c r="F86" s="309"/>
      <c r="G86" s="310" t="s">
        <v>329</v>
      </c>
      <c r="H86" s="311"/>
      <c r="I86" s="312"/>
      <c r="J86" s="312"/>
      <c r="K86" s="313"/>
    </row>
    <row r="87" spans="1:11" s="200" customFormat="1" ht="24.75" customHeight="1">
      <c r="A87" s="269">
        <v>84</v>
      </c>
      <c r="B87" s="199" t="str">
        <f t="shared" si="7"/>
        <v>400M.ENG-</v>
      </c>
      <c r="C87" s="306"/>
      <c r="D87" s="307"/>
      <c r="E87" s="308"/>
      <c r="F87" s="309"/>
      <c r="G87" s="310" t="s">
        <v>329</v>
      </c>
      <c r="H87" s="311"/>
      <c r="I87" s="312"/>
      <c r="J87" s="312"/>
      <c r="K87" s="313"/>
    </row>
    <row r="88" spans="1:11" s="200" customFormat="1" ht="24.75" customHeight="1">
      <c r="A88" s="269">
        <v>85</v>
      </c>
      <c r="B88" s="199" t="str">
        <f t="shared" si="7"/>
        <v>400M.ENG-</v>
      </c>
      <c r="C88" s="306"/>
      <c r="D88" s="307"/>
      <c r="E88" s="308"/>
      <c r="F88" s="309"/>
      <c r="G88" s="310" t="s">
        <v>329</v>
      </c>
      <c r="H88" s="311"/>
      <c r="I88" s="312"/>
      <c r="J88" s="312"/>
      <c r="K88" s="313"/>
    </row>
    <row r="89" spans="1:11" s="200" customFormat="1" ht="24.75" customHeight="1">
      <c r="A89" s="269">
        <v>86</v>
      </c>
      <c r="B89" s="199" t="str">
        <f t="shared" si="7"/>
        <v>400M.ENG-</v>
      </c>
      <c r="C89" s="306"/>
      <c r="D89" s="307"/>
      <c r="E89" s="308"/>
      <c r="F89" s="309"/>
      <c r="G89" s="310" t="s">
        <v>329</v>
      </c>
      <c r="H89" s="311"/>
      <c r="I89" s="312"/>
      <c r="J89" s="312"/>
      <c r="K89" s="313"/>
    </row>
    <row r="90" spans="1:11" s="200" customFormat="1" ht="24.75" customHeight="1">
      <c r="A90" s="269">
        <v>87</v>
      </c>
      <c r="B90" s="199" t="str">
        <f t="shared" si="7"/>
        <v>400M.ENG-</v>
      </c>
      <c r="C90" s="306"/>
      <c r="D90" s="307"/>
      <c r="E90" s="308"/>
      <c r="F90" s="309"/>
      <c r="G90" s="310" t="s">
        <v>329</v>
      </c>
      <c r="H90" s="311"/>
      <c r="I90" s="312"/>
      <c r="J90" s="312"/>
      <c r="K90" s="313"/>
    </row>
    <row r="91" spans="1:11" s="200" customFormat="1" ht="24.75" customHeight="1">
      <c r="A91" s="269">
        <v>88</v>
      </c>
      <c r="B91" s="199" t="str">
        <f t="shared" si="7"/>
        <v>400M.ENG-</v>
      </c>
      <c r="C91" s="306"/>
      <c r="D91" s="307"/>
      <c r="E91" s="308"/>
      <c r="F91" s="309"/>
      <c r="G91" s="310" t="s">
        <v>329</v>
      </c>
      <c r="H91" s="311"/>
      <c r="I91" s="312"/>
      <c r="J91" s="312"/>
      <c r="K91" s="313"/>
    </row>
    <row r="92" spans="1:11" s="200" customFormat="1" ht="24.75" customHeight="1">
      <c r="A92" s="269">
        <v>89</v>
      </c>
      <c r="B92" s="199" t="str">
        <f t="shared" si="7"/>
        <v>400M.ENG-</v>
      </c>
      <c r="C92" s="306"/>
      <c r="D92" s="307"/>
      <c r="E92" s="308"/>
      <c r="F92" s="309"/>
      <c r="G92" s="310" t="s">
        <v>329</v>
      </c>
      <c r="H92" s="311"/>
      <c r="I92" s="312"/>
      <c r="J92" s="312"/>
      <c r="K92" s="313"/>
    </row>
    <row r="93" spans="1:11" s="200" customFormat="1" ht="24.75" customHeight="1">
      <c r="A93" s="269">
        <v>90</v>
      </c>
      <c r="B93" s="199" t="str">
        <f t="shared" si="7"/>
        <v>400M.ENG-</v>
      </c>
      <c r="C93" s="306"/>
      <c r="D93" s="307"/>
      <c r="E93" s="308"/>
      <c r="F93" s="309"/>
      <c r="G93" s="310" t="s">
        <v>329</v>
      </c>
      <c r="H93" s="311"/>
      <c r="I93" s="312"/>
      <c r="J93" s="312"/>
      <c r="K93" s="313"/>
    </row>
    <row r="94" spans="1:11" s="200" customFormat="1" ht="24.75" customHeight="1">
      <c r="A94" s="269">
        <v>91</v>
      </c>
      <c r="B94" s="199" t="str">
        <f aca="true" t="shared" si="8" ref="B94:B103">CONCATENATE(G94,"-",I94,"-",J94)</f>
        <v>400M.ENG--</v>
      </c>
      <c r="C94" s="306"/>
      <c r="D94" s="307"/>
      <c r="E94" s="308"/>
      <c r="F94" s="309"/>
      <c r="G94" s="310" t="s">
        <v>329</v>
      </c>
      <c r="H94" s="311"/>
      <c r="I94" s="312"/>
      <c r="J94" s="312"/>
      <c r="K94" s="313"/>
    </row>
    <row r="95" spans="1:11" s="200" customFormat="1" ht="24.75" customHeight="1">
      <c r="A95" s="269">
        <v>92</v>
      </c>
      <c r="B95" s="199" t="str">
        <f t="shared" si="8"/>
        <v>400M.ENG--</v>
      </c>
      <c r="C95" s="306"/>
      <c r="D95" s="307"/>
      <c r="E95" s="308"/>
      <c r="F95" s="309"/>
      <c r="G95" s="310" t="s">
        <v>329</v>
      </c>
      <c r="H95" s="311"/>
      <c r="I95" s="312"/>
      <c r="J95" s="312"/>
      <c r="K95" s="313"/>
    </row>
    <row r="96" spans="1:11" s="200" customFormat="1" ht="24.75" customHeight="1">
      <c r="A96" s="269">
        <v>93</v>
      </c>
      <c r="B96" s="199" t="str">
        <f t="shared" si="8"/>
        <v>400M.ENG--</v>
      </c>
      <c r="C96" s="306"/>
      <c r="D96" s="307"/>
      <c r="E96" s="308"/>
      <c r="F96" s="309"/>
      <c r="G96" s="310" t="s">
        <v>329</v>
      </c>
      <c r="H96" s="311"/>
      <c r="I96" s="312"/>
      <c r="J96" s="312"/>
      <c r="K96" s="313"/>
    </row>
    <row r="97" spans="1:11" s="200" customFormat="1" ht="24.75" customHeight="1">
      <c r="A97" s="269">
        <v>94</v>
      </c>
      <c r="B97" s="199" t="str">
        <f t="shared" si="8"/>
        <v>400M.ENG--</v>
      </c>
      <c r="C97" s="306"/>
      <c r="D97" s="307"/>
      <c r="E97" s="308"/>
      <c r="F97" s="309"/>
      <c r="G97" s="310" t="s">
        <v>329</v>
      </c>
      <c r="H97" s="311"/>
      <c r="I97" s="312"/>
      <c r="J97" s="312"/>
      <c r="K97" s="313"/>
    </row>
    <row r="98" spans="1:11" s="200" customFormat="1" ht="24.75" customHeight="1">
      <c r="A98" s="269">
        <v>95</v>
      </c>
      <c r="B98" s="199" t="str">
        <f t="shared" si="8"/>
        <v>400M.ENG--</v>
      </c>
      <c r="C98" s="306"/>
      <c r="D98" s="307"/>
      <c r="E98" s="308"/>
      <c r="F98" s="309"/>
      <c r="G98" s="310" t="s">
        <v>329</v>
      </c>
      <c r="H98" s="311"/>
      <c r="I98" s="312"/>
      <c r="J98" s="312"/>
      <c r="K98" s="313"/>
    </row>
    <row r="99" spans="1:11" s="200" customFormat="1" ht="24.75" customHeight="1">
      <c r="A99" s="269">
        <v>96</v>
      </c>
      <c r="B99" s="199" t="str">
        <f t="shared" si="8"/>
        <v>400M.ENG--</v>
      </c>
      <c r="C99" s="306"/>
      <c r="D99" s="307"/>
      <c r="E99" s="308"/>
      <c r="F99" s="309"/>
      <c r="G99" s="310" t="s">
        <v>329</v>
      </c>
      <c r="H99" s="311"/>
      <c r="I99" s="312"/>
      <c r="J99" s="312"/>
      <c r="K99" s="313"/>
    </row>
    <row r="100" spans="1:11" s="200" customFormat="1" ht="24.75" customHeight="1">
      <c r="A100" s="269">
        <v>97</v>
      </c>
      <c r="B100" s="199" t="str">
        <f t="shared" si="8"/>
        <v>400M.ENG--</v>
      </c>
      <c r="C100" s="306"/>
      <c r="D100" s="307"/>
      <c r="E100" s="308"/>
      <c r="F100" s="309"/>
      <c r="G100" s="310" t="s">
        <v>329</v>
      </c>
      <c r="H100" s="311"/>
      <c r="I100" s="312"/>
      <c r="J100" s="312"/>
      <c r="K100" s="313"/>
    </row>
    <row r="101" spans="1:11" s="200" customFormat="1" ht="24.75" customHeight="1">
      <c r="A101" s="269">
        <v>98</v>
      </c>
      <c r="B101" s="199" t="str">
        <f t="shared" si="8"/>
        <v>400M.ENG--</v>
      </c>
      <c r="C101" s="306"/>
      <c r="D101" s="307"/>
      <c r="E101" s="308"/>
      <c r="F101" s="309"/>
      <c r="G101" s="310" t="s">
        <v>329</v>
      </c>
      <c r="H101" s="311"/>
      <c r="I101" s="312"/>
      <c r="J101" s="312"/>
      <c r="K101" s="313"/>
    </row>
    <row r="102" spans="1:11" s="200" customFormat="1" ht="24.75" customHeight="1">
      <c r="A102" s="269">
        <v>99</v>
      </c>
      <c r="B102" s="199" t="str">
        <f t="shared" si="8"/>
        <v>400M.ENG--</v>
      </c>
      <c r="C102" s="306"/>
      <c r="D102" s="307"/>
      <c r="E102" s="308"/>
      <c r="F102" s="309"/>
      <c r="G102" s="310" t="s">
        <v>329</v>
      </c>
      <c r="H102" s="311"/>
      <c r="I102" s="312"/>
      <c r="J102" s="312"/>
      <c r="K102" s="313"/>
    </row>
    <row r="103" spans="1:11" s="200" customFormat="1" ht="24.75" customHeight="1">
      <c r="A103" s="269">
        <v>100</v>
      </c>
      <c r="B103" s="199" t="str">
        <f t="shared" si="8"/>
        <v>400M.ENG--</v>
      </c>
      <c r="C103" s="306"/>
      <c r="D103" s="307"/>
      <c r="E103" s="308"/>
      <c r="F103" s="309"/>
      <c r="G103" s="310" t="s">
        <v>329</v>
      </c>
      <c r="H103" s="311"/>
      <c r="I103" s="312"/>
      <c r="J103" s="312"/>
      <c r="K103" s="313"/>
    </row>
    <row r="104" spans="1:11" s="200" customFormat="1" ht="24.75" customHeight="1">
      <c r="A104" s="269">
        <v>101</v>
      </c>
      <c r="B104" s="199" t="str">
        <f aca="true" t="shared" si="9" ref="B104:B111">CONCATENATE(G104,"-",K104)</f>
        <v>800M-</v>
      </c>
      <c r="C104" s="306"/>
      <c r="D104" s="307"/>
      <c r="E104" s="308"/>
      <c r="F104" s="309"/>
      <c r="G104" s="310" t="s">
        <v>117</v>
      </c>
      <c r="H104" s="311"/>
      <c r="I104" s="312"/>
      <c r="J104" s="312"/>
      <c r="K104" s="313"/>
    </row>
    <row r="105" spans="1:11" s="200" customFormat="1" ht="24.75" customHeight="1">
      <c r="A105" s="269">
        <v>102</v>
      </c>
      <c r="B105" s="199" t="str">
        <f t="shared" si="9"/>
        <v>800M-</v>
      </c>
      <c r="C105" s="306"/>
      <c r="D105" s="307"/>
      <c r="E105" s="308"/>
      <c r="F105" s="309"/>
      <c r="G105" s="310" t="s">
        <v>117</v>
      </c>
      <c r="H105" s="311"/>
      <c r="I105" s="312"/>
      <c r="J105" s="312"/>
      <c r="K105" s="313"/>
    </row>
    <row r="106" spans="1:11" s="200" customFormat="1" ht="24.75" customHeight="1">
      <c r="A106" s="269">
        <v>103</v>
      </c>
      <c r="B106" s="199" t="str">
        <f t="shared" si="9"/>
        <v>800M-</v>
      </c>
      <c r="C106" s="306"/>
      <c r="D106" s="307"/>
      <c r="E106" s="308"/>
      <c r="F106" s="309"/>
      <c r="G106" s="310" t="s">
        <v>117</v>
      </c>
      <c r="H106" s="311"/>
      <c r="I106" s="312"/>
      <c r="J106" s="312"/>
      <c r="K106" s="313"/>
    </row>
    <row r="107" spans="1:11" s="200" customFormat="1" ht="24.75" customHeight="1">
      <c r="A107" s="269">
        <v>104</v>
      </c>
      <c r="B107" s="199" t="str">
        <f t="shared" si="9"/>
        <v>800M-</v>
      </c>
      <c r="C107" s="306"/>
      <c r="D107" s="307"/>
      <c r="E107" s="308"/>
      <c r="F107" s="309"/>
      <c r="G107" s="310" t="s">
        <v>117</v>
      </c>
      <c r="H107" s="311"/>
      <c r="I107" s="312"/>
      <c r="J107" s="312"/>
      <c r="K107" s="313"/>
    </row>
    <row r="108" spans="1:11" s="200" customFormat="1" ht="24.75" customHeight="1">
      <c r="A108" s="269">
        <v>105</v>
      </c>
      <c r="B108" s="199" t="str">
        <f t="shared" si="9"/>
        <v>800M-</v>
      </c>
      <c r="C108" s="306"/>
      <c r="D108" s="307"/>
      <c r="E108" s="308"/>
      <c r="F108" s="309"/>
      <c r="G108" s="310" t="s">
        <v>117</v>
      </c>
      <c r="H108" s="311"/>
      <c r="I108" s="312"/>
      <c r="J108" s="312"/>
      <c r="K108" s="313"/>
    </row>
    <row r="109" spans="1:11" s="200" customFormat="1" ht="24.75" customHeight="1">
      <c r="A109" s="269">
        <v>106</v>
      </c>
      <c r="B109" s="199" t="str">
        <f t="shared" si="9"/>
        <v>800M-</v>
      </c>
      <c r="C109" s="306"/>
      <c r="D109" s="307"/>
      <c r="E109" s="308"/>
      <c r="F109" s="309"/>
      <c r="G109" s="310" t="s">
        <v>117</v>
      </c>
      <c r="H109" s="311"/>
      <c r="I109" s="312"/>
      <c r="J109" s="312"/>
      <c r="K109" s="313"/>
    </row>
    <row r="110" spans="1:11" s="200" customFormat="1" ht="24.75" customHeight="1">
      <c r="A110" s="269">
        <v>107</v>
      </c>
      <c r="B110" s="199" t="str">
        <f t="shared" si="9"/>
        <v>800M-</v>
      </c>
      <c r="C110" s="306"/>
      <c r="D110" s="307"/>
      <c r="E110" s="308"/>
      <c r="F110" s="309"/>
      <c r="G110" s="310" t="s">
        <v>117</v>
      </c>
      <c r="H110" s="311"/>
      <c r="I110" s="312"/>
      <c r="J110" s="312"/>
      <c r="K110" s="313"/>
    </row>
    <row r="111" spans="1:11" s="200" customFormat="1" ht="24.75" customHeight="1">
      <c r="A111" s="269">
        <v>108</v>
      </c>
      <c r="B111" s="199" t="str">
        <f t="shared" si="9"/>
        <v>800M-</v>
      </c>
      <c r="C111" s="306"/>
      <c r="D111" s="307"/>
      <c r="E111" s="308"/>
      <c r="F111" s="309"/>
      <c r="G111" s="310" t="s">
        <v>117</v>
      </c>
      <c r="H111" s="311"/>
      <c r="I111" s="312"/>
      <c r="J111" s="312"/>
      <c r="K111" s="313"/>
    </row>
    <row r="112" spans="1:11" s="200" customFormat="1" ht="24.75" customHeight="1">
      <c r="A112" s="269">
        <v>109</v>
      </c>
      <c r="B112" s="199" t="str">
        <f aca="true" t="shared" si="10" ref="B112:B122">CONCATENATE(G112,"-",I112,"-",J112)</f>
        <v>800M--</v>
      </c>
      <c r="C112" s="306"/>
      <c r="D112" s="307"/>
      <c r="E112" s="308"/>
      <c r="F112" s="309"/>
      <c r="G112" s="310" t="s">
        <v>117</v>
      </c>
      <c r="H112" s="311"/>
      <c r="I112" s="312"/>
      <c r="J112" s="312"/>
      <c r="K112" s="313"/>
    </row>
    <row r="113" spans="1:11" s="200" customFormat="1" ht="24.75" customHeight="1">
      <c r="A113" s="269">
        <v>110</v>
      </c>
      <c r="B113" s="199" t="str">
        <f t="shared" si="10"/>
        <v>800M--</v>
      </c>
      <c r="C113" s="306"/>
      <c r="D113" s="307"/>
      <c r="E113" s="308"/>
      <c r="F113" s="309"/>
      <c r="G113" s="310" t="s">
        <v>117</v>
      </c>
      <c r="H113" s="311"/>
      <c r="I113" s="312"/>
      <c r="J113" s="312"/>
      <c r="K113" s="313"/>
    </row>
    <row r="114" spans="1:11" s="200" customFormat="1" ht="24.75" customHeight="1">
      <c r="A114" s="269">
        <v>111</v>
      </c>
      <c r="B114" s="199" t="str">
        <f t="shared" si="10"/>
        <v>800M--</v>
      </c>
      <c r="C114" s="306"/>
      <c r="D114" s="307"/>
      <c r="E114" s="308"/>
      <c r="F114" s="309"/>
      <c r="G114" s="310" t="s">
        <v>117</v>
      </c>
      <c r="H114" s="311"/>
      <c r="I114" s="312"/>
      <c r="J114" s="312"/>
      <c r="K114" s="313"/>
    </row>
    <row r="115" spans="1:11" s="200" customFormat="1" ht="24.75" customHeight="1">
      <c r="A115" s="269">
        <v>112</v>
      </c>
      <c r="B115" s="199" t="str">
        <f t="shared" si="10"/>
        <v>800M--</v>
      </c>
      <c r="C115" s="306"/>
      <c r="D115" s="307"/>
      <c r="E115" s="308"/>
      <c r="F115" s="309"/>
      <c r="G115" s="310" t="s">
        <v>117</v>
      </c>
      <c r="H115" s="311"/>
      <c r="I115" s="312"/>
      <c r="J115" s="312"/>
      <c r="K115" s="313"/>
    </row>
    <row r="116" spans="1:11" s="200" customFormat="1" ht="24.75" customHeight="1">
      <c r="A116" s="269">
        <v>113</v>
      </c>
      <c r="B116" s="199" t="str">
        <f t="shared" si="10"/>
        <v>800M--</v>
      </c>
      <c r="C116" s="306"/>
      <c r="D116" s="307"/>
      <c r="E116" s="308"/>
      <c r="F116" s="309"/>
      <c r="G116" s="310" t="s">
        <v>117</v>
      </c>
      <c r="H116" s="311"/>
      <c r="I116" s="312"/>
      <c r="J116" s="312"/>
      <c r="K116" s="313"/>
    </row>
    <row r="117" spans="1:11" s="200" customFormat="1" ht="24.75" customHeight="1">
      <c r="A117" s="269">
        <v>114</v>
      </c>
      <c r="B117" s="199" t="str">
        <f t="shared" si="10"/>
        <v>800M--</v>
      </c>
      <c r="C117" s="306"/>
      <c r="D117" s="307"/>
      <c r="E117" s="308"/>
      <c r="F117" s="309"/>
      <c r="G117" s="310" t="s">
        <v>117</v>
      </c>
      <c r="H117" s="311"/>
      <c r="I117" s="312"/>
      <c r="J117" s="312"/>
      <c r="K117" s="313"/>
    </row>
    <row r="118" spans="1:11" s="200" customFormat="1" ht="24.75" customHeight="1">
      <c r="A118" s="269">
        <v>115</v>
      </c>
      <c r="B118" s="199" t="str">
        <f t="shared" si="10"/>
        <v>800M--</v>
      </c>
      <c r="C118" s="306"/>
      <c r="D118" s="307"/>
      <c r="E118" s="308"/>
      <c r="F118" s="309"/>
      <c r="G118" s="310" t="s">
        <v>117</v>
      </c>
      <c r="H118" s="311"/>
      <c r="I118" s="312"/>
      <c r="J118" s="312"/>
      <c r="K118" s="313"/>
    </row>
    <row r="119" spans="1:11" s="200" customFormat="1" ht="24.75" customHeight="1">
      <c r="A119" s="269">
        <v>116</v>
      </c>
      <c r="B119" s="199" t="str">
        <f t="shared" si="10"/>
        <v>800M--</v>
      </c>
      <c r="C119" s="306"/>
      <c r="D119" s="307"/>
      <c r="E119" s="308"/>
      <c r="F119" s="309"/>
      <c r="G119" s="310" t="s">
        <v>117</v>
      </c>
      <c r="H119" s="311"/>
      <c r="I119" s="312"/>
      <c r="J119" s="312"/>
      <c r="K119" s="313"/>
    </row>
    <row r="120" spans="1:11" s="200" customFormat="1" ht="24.75" customHeight="1">
      <c r="A120" s="269">
        <v>117</v>
      </c>
      <c r="B120" s="199" t="str">
        <f t="shared" si="10"/>
        <v>800M--</v>
      </c>
      <c r="C120" s="306"/>
      <c r="D120" s="307"/>
      <c r="E120" s="308"/>
      <c r="F120" s="309"/>
      <c r="G120" s="310" t="s">
        <v>117</v>
      </c>
      <c r="H120" s="311"/>
      <c r="I120" s="312"/>
      <c r="J120" s="312"/>
      <c r="K120" s="313"/>
    </row>
    <row r="121" spans="1:11" s="200" customFormat="1" ht="24.75" customHeight="1">
      <c r="A121" s="269">
        <v>118</v>
      </c>
      <c r="B121" s="199" t="str">
        <f t="shared" si="10"/>
        <v>800M--</v>
      </c>
      <c r="C121" s="306"/>
      <c r="D121" s="307"/>
      <c r="E121" s="308"/>
      <c r="F121" s="309"/>
      <c r="G121" s="310" t="s">
        <v>117</v>
      </c>
      <c r="H121" s="311"/>
      <c r="I121" s="312"/>
      <c r="J121" s="312"/>
      <c r="K121" s="313"/>
    </row>
    <row r="122" spans="1:11" s="200" customFormat="1" ht="24.75" customHeight="1">
      <c r="A122" s="269">
        <v>119</v>
      </c>
      <c r="B122" s="199" t="str">
        <f t="shared" si="10"/>
        <v>800M--</v>
      </c>
      <c r="C122" s="306"/>
      <c r="D122" s="307"/>
      <c r="E122" s="308"/>
      <c r="F122" s="309"/>
      <c r="G122" s="310" t="s">
        <v>117</v>
      </c>
      <c r="H122" s="311"/>
      <c r="I122" s="312"/>
      <c r="J122" s="312"/>
      <c r="K122" s="313"/>
    </row>
    <row r="123" spans="1:11" s="200" customFormat="1" ht="24.75" customHeight="1">
      <c r="A123" s="269">
        <v>120</v>
      </c>
      <c r="B123" s="199" t="str">
        <f aca="true" t="shared" si="11" ref="B123:B130">CONCATENATE(G123,"-",K123)</f>
        <v>800M-</v>
      </c>
      <c r="C123" s="306"/>
      <c r="D123" s="307"/>
      <c r="E123" s="308"/>
      <c r="F123" s="309"/>
      <c r="G123" s="310" t="s">
        <v>117</v>
      </c>
      <c r="H123" s="311"/>
      <c r="I123" s="312"/>
      <c r="J123" s="312"/>
      <c r="K123" s="313"/>
    </row>
    <row r="124" spans="1:11" s="200" customFormat="1" ht="24.75" customHeight="1">
      <c r="A124" s="269">
        <v>121</v>
      </c>
      <c r="B124" s="199" t="str">
        <f t="shared" si="11"/>
        <v>CİRİT-</v>
      </c>
      <c r="C124" s="306"/>
      <c r="D124" s="307"/>
      <c r="E124" s="308"/>
      <c r="F124" s="309"/>
      <c r="G124" s="310" t="s">
        <v>194</v>
      </c>
      <c r="H124" s="311"/>
      <c r="I124" s="312"/>
      <c r="J124" s="312"/>
      <c r="K124" s="313"/>
    </row>
    <row r="125" spans="1:11" s="200" customFormat="1" ht="24.75" customHeight="1">
      <c r="A125" s="269">
        <v>122</v>
      </c>
      <c r="B125" s="199" t="str">
        <f t="shared" si="11"/>
        <v>CİRİT-</v>
      </c>
      <c r="C125" s="306"/>
      <c r="D125" s="307"/>
      <c r="E125" s="308"/>
      <c r="F125" s="309"/>
      <c r="G125" s="310" t="s">
        <v>194</v>
      </c>
      <c r="H125" s="311"/>
      <c r="I125" s="312"/>
      <c r="J125" s="312"/>
      <c r="K125" s="313"/>
    </row>
    <row r="126" spans="1:11" s="200" customFormat="1" ht="24.75" customHeight="1">
      <c r="A126" s="269">
        <v>123</v>
      </c>
      <c r="B126" s="199" t="str">
        <f t="shared" si="11"/>
        <v>CİRİT-</v>
      </c>
      <c r="C126" s="306"/>
      <c r="D126" s="307"/>
      <c r="E126" s="308"/>
      <c r="F126" s="309"/>
      <c r="G126" s="310" t="s">
        <v>194</v>
      </c>
      <c r="H126" s="311"/>
      <c r="I126" s="312"/>
      <c r="J126" s="312"/>
      <c r="K126" s="313"/>
    </row>
    <row r="127" spans="1:11" s="200" customFormat="1" ht="24.75" customHeight="1">
      <c r="A127" s="269">
        <v>124</v>
      </c>
      <c r="B127" s="199" t="str">
        <f t="shared" si="11"/>
        <v>CİRİT-</v>
      </c>
      <c r="C127" s="306"/>
      <c r="D127" s="307"/>
      <c r="E127" s="308"/>
      <c r="F127" s="309"/>
      <c r="G127" s="310" t="s">
        <v>194</v>
      </c>
      <c r="H127" s="311"/>
      <c r="I127" s="312"/>
      <c r="J127" s="312"/>
      <c r="K127" s="313"/>
    </row>
    <row r="128" spans="1:11" s="200" customFormat="1" ht="24.75" customHeight="1">
      <c r="A128" s="269">
        <v>125</v>
      </c>
      <c r="B128" s="199" t="str">
        <f t="shared" si="11"/>
        <v>CİRİT-</v>
      </c>
      <c r="C128" s="306"/>
      <c r="D128" s="307"/>
      <c r="E128" s="308"/>
      <c r="F128" s="309"/>
      <c r="G128" s="310" t="s">
        <v>194</v>
      </c>
      <c r="H128" s="311"/>
      <c r="I128" s="312"/>
      <c r="J128" s="312"/>
      <c r="K128" s="313"/>
    </row>
    <row r="129" spans="1:11" s="123" customFormat="1" ht="24.75" customHeight="1">
      <c r="A129" s="269">
        <v>126</v>
      </c>
      <c r="B129" s="199" t="str">
        <f t="shared" si="11"/>
        <v>CİRİT-</v>
      </c>
      <c r="C129" s="306"/>
      <c r="D129" s="307"/>
      <c r="E129" s="308"/>
      <c r="F129" s="309"/>
      <c r="G129" s="310" t="s">
        <v>194</v>
      </c>
      <c r="H129" s="311"/>
      <c r="I129" s="312"/>
      <c r="J129" s="312"/>
      <c r="K129" s="313"/>
    </row>
    <row r="130" spans="1:11" s="123" customFormat="1" ht="24.75" customHeight="1">
      <c r="A130" s="269">
        <v>127</v>
      </c>
      <c r="B130" s="199" t="str">
        <f t="shared" si="11"/>
        <v>CİRİT-</v>
      </c>
      <c r="C130" s="306"/>
      <c r="D130" s="307"/>
      <c r="E130" s="308"/>
      <c r="F130" s="309"/>
      <c r="G130" s="310" t="s">
        <v>194</v>
      </c>
      <c r="H130" s="311"/>
      <c r="I130" s="312"/>
      <c r="J130" s="312"/>
      <c r="K130" s="313"/>
    </row>
    <row r="131" spans="1:11" s="123" customFormat="1" ht="24.75" customHeight="1">
      <c r="A131" s="269">
        <v>128</v>
      </c>
      <c r="B131" s="199" t="str">
        <f aca="true" t="shared" si="12" ref="B131:B141">CONCATENATE(G131,"-",I131,"-",J131)</f>
        <v>CİRİT--</v>
      </c>
      <c r="C131" s="306"/>
      <c r="D131" s="307"/>
      <c r="E131" s="308"/>
      <c r="F131" s="309"/>
      <c r="G131" s="310" t="s">
        <v>194</v>
      </c>
      <c r="H131" s="311"/>
      <c r="I131" s="312"/>
      <c r="J131" s="312"/>
      <c r="K131" s="313"/>
    </row>
    <row r="132" spans="1:11" s="123" customFormat="1" ht="24.75" customHeight="1">
      <c r="A132" s="269">
        <v>129</v>
      </c>
      <c r="B132" s="199" t="str">
        <f t="shared" si="12"/>
        <v>CİRİT--</v>
      </c>
      <c r="C132" s="306"/>
      <c r="D132" s="307"/>
      <c r="E132" s="308"/>
      <c r="F132" s="309"/>
      <c r="G132" s="310" t="s">
        <v>194</v>
      </c>
      <c r="H132" s="311"/>
      <c r="I132" s="312"/>
      <c r="J132" s="312"/>
      <c r="K132" s="313"/>
    </row>
    <row r="133" spans="1:11" s="123" customFormat="1" ht="24.75" customHeight="1">
      <c r="A133" s="269">
        <v>130</v>
      </c>
      <c r="B133" s="199" t="str">
        <f t="shared" si="12"/>
        <v>CİRİT--</v>
      </c>
      <c r="C133" s="306"/>
      <c r="D133" s="307"/>
      <c r="E133" s="308"/>
      <c r="F133" s="309"/>
      <c r="G133" s="310" t="s">
        <v>194</v>
      </c>
      <c r="H133" s="311"/>
      <c r="I133" s="312"/>
      <c r="J133" s="312"/>
      <c r="K133" s="313"/>
    </row>
    <row r="134" spans="1:11" s="123" customFormat="1" ht="24.75" customHeight="1">
      <c r="A134" s="269">
        <v>200</v>
      </c>
      <c r="B134" s="199" t="str">
        <f t="shared" si="12"/>
        <v>CİRİT--</v>
      </c>
      <c r="C134" s="306"/>
      <c r="D134" s="307"/>
      <c r="E134" s="308"/>
      <c r="F134" s="309"/>
      <c r="G134" s="310" t="s">
        <v>194</v>
      </c>
      <c r="H134" s="311"/>
      <c r="I134" s="312"/>
      <c r="J134" s="312"/>
      <c r="K134" s="313"/>
    </row>
    <row r="135" spans="1:11" s="123" customFormat="1" ht="24.75" customHeight="1">
      <c r="A135" s="269">
        <v>201</v>
      </c>
      <c r="B135" s="199" t="str">
        <f t="shared" si="12"/>
        <v>CİRİT--</v>
      </c>
      <c r="C135" s="306"/>
      <c r="D135" s="307"/>
      <c r="E135" s="308"/>
      <c r="F135" s="309"/>
      <c r="G135" s="310" t="s">
        <v>194</v>
      </c>
      <c r="H135" s="311"/>
      <c r="I135" s="312"/>
      <c r="J135" s="312"/>
      <c r="K135" s="313"/>
    </row>
    <row r="136" spans="1:11" s="123" customFormat="1" ht="24.75" customHeight="1">
      <c r="A136" s="269">
        <v>202</v>
      </c>
      <c r="B136" s="199" t="str">
        <f t="shared" si="12"/>
        <v>CİRİT--</v>
      </c>
      <c r="C136" s="306"/>
      <c r="D136" s="307"/>
      <c r="E136" s="308"/>
      <c r="F136" s="309"/>
      <c r="G136" s="310" t="s">
        <v>194</v>
      </c>
      <c r="H136" s="311"/>
      <c r="I136" s="312"/>
      <c r="J136" s="312"/>
      <c r="K136" s="313"/>
    </row>
    <row r="137" spans="1:11" s="123" customFormat="1" ht="24.75" customHeight="1">
      <c r="A137" s="269">
        <v>203</v>
      </c>
      <c r="B137" s="199" t="str">
        <f t="shared" si="12"/>
        <v>CİRİT--</v>
      </c>
      <c r="C137" s="306"/>
      <c r="D137" s="307"/>
      <c r="E137" s="308"/>
      <c r="F137" s="309"/>
      <c r="G137" s="310" t="s">
        <v>194</v>
      </c>
      <c r="H137" s="311"/>
      <c r="I137" s="312"/>
      <c r="J137" s="312"/>
      <c r="K137" s="313"/>
    </row>
    <row r="138" spans="1:11" s="123" customFormat="1" ht="24.75" customHeight="1">
      <c r="A138" s="269"/>
      <c r="B138" s="199" t="str">
        <f t="shared" si="12"/>
        <v>CİRİT--</v>
      </c>
      <c r="C138" s="306"/>
      <c r="D138" s="307"/>
      <c r="E138" s="308"/>
      <c r="F138" s="309"/>
      <c r="G138" s="310" t="s">
        <v>194</v>
      </c>
      <c r="H138" s="311"/>
      <c r="I138" s="312"/>
      <c r="J138" s="312"/>
      <c r="K138" s="313"/>
    </row>
    <row r="139" spans="1:11" s="123" customFormat="1" ht="24.75" customHeight="1">
      <c r="A139" s="269">
        <v>204</v>
      </c>
      <c r="B139" s="199" t="str">
        <f t="shared" si="12"/>
        <v>CİRİT--</v>
      </c>
      <c r="C139" s="306"/>
      <c r="D139" s="307"/>
      <c r="E139" s="308"/>
      <c r="F139" s="309"/>
      <c r="G139" s="310" t="s">
        <v>194</v>
      </c>
      <c r="H139" s="311"/>
      <c r="I139" s="312"/>
      <c r="J139" s="312"/>
      <c r="K139" s="313"/>
    </row>
    <row r="140" spans="1:11" s="123" customFormat="1" ht="24.75" customHeight="1">
      <c r="A140" s="269">
        <v>205</v>
      </c>
      <c r="B140" s="199" t="str">
        <f t="shared" si="12"/>
        <v>CİRİT--</v>
      </c>
      <c r="C140" s="306"/>
      <c r="D140" s="307"/>
      <c r="E140" s="308"/>
      <c r="F140" s="309"/>
      <c r="G140" s="310" t="s">
        <v>194</v>
      </c>
      <c r="H140" s="311"/>
      <c r="I140" s="312"/>
      <c r="J140" s="312"/>
      <c r="K140" s="313"/>
    </row>
    <row r="141" spans="1:11" s="123" customFormat="1" ht="24.75" customHeight="1">
      <c r="A141" s="269">
        <v>206</v>
      </c>
      <c r="B141" s="199" t="str">
        <f t="shared" si="12"/>
        <v>CİRİT--</v>
      </c>
      <c r="C141" s="306"/>
      <c r="D141" s="307"/>
      <c r="E141" s="308"/>
      <c r="F141" s="309"/>
      <c r="G141" s="310" t="s">
        <v>194</v>
      </c>
      <c r="H141" s="311"/>
      <c r="I141" s="312"/>
      <c r="J141" s="312"/>
      <c r="K141" s="313"/>
    </row>
    <row r="142" spans="1:11" s="123" customFormat="1" ht="24.75" customHeight="1">
      <c r="A142" s="269">
        <v>207</v>
      </c>
      <c r="B142" s="199" t="str">
        <f aca="true" t="shared" si="13" ref="B142:B149">CONCATENATE(G142,"-",K142)</f>
        <v>CİRİT-</v>
      </c>
      <c r="C142" s="306"/>
      <c r="D142" s="307"/>
      <c r="E142" s="308"/>
      <c r="F142" s="309"/>
      <c r="G142" s="310" t="s">
        <v>194</v>
      </c>
      <c r="H142" s="311"/>
      <c r="I142" s="312"/>
      <c r="J142" s="312"/>
      <c r="K142" s="313"/>
    </row>
    <row r="143" spans="1:11" s="123" customFormat="1" ht="24.75" customHeight="1">
      <c r="A143" s="269">
        <v>208</v>
      </c>
      <c r="B143" s="199" t="str">
        <f t="shared" si="13"/>
        <v>CİRİT-</v>
      </c>
      <c r="C143" s="306"/>
      <c r="D143" s="307"/>
      <c r="E143" s="308"/>
      <c r="F143" s="309"/>
      <c r="G143" s="310" t="s">
        <v>194</v>
      </c>
      <c r="H143" s="311"/>
      <c r="I143" s="312"/>
      <c r="J143" s="312"/>
      <c r="K143" s="313"/>
    </row>
    <row r="144" spans="1:11" s="123" customFormat="1" ht="24.75" customHeight="1">
      <c r="A144" s="269">
        <v>209</v>
      </c>
      <c r="B144" s="199" t="str">
        <f t="shared" si="13"/>
        <v>ÇEKİÇ-</v>
      </c>
      <c r="C144" s="306"/>
      <c r="D144" s="307"/>
      <c r="E144" s="308"/>
      <c r="F144" s="309"/>
      <c r="G144" s="310" t="s">
        <v>331</v>
      </c>
      <c r="H144" s="311"/>
      <c r="I144" s="312"/>
      <c r="J144" s="312"/>
      <c r="K144" s="313"/>
    </row>
    <row r="145" spans="1:11" s="123" customFormat="1" ht="24.75" customHeight="1">
      <c r="A145" s="269">
        <v>210</v>
      </c>
      <c r="B145" s="199" t="str">
        <f t="shared" si="13"/>
        <v>ÇEKİÇ-</v>
      </c>
      <c r="C145" s="306"/>
      <c r="D145" s="307"/>
      <c r="E145" s="308"/>
      <c r="F145" s="309"/>
      <c r="G145" s="310" t="s">
        <v>331</v>
      </c>
      <c r="H145" s="311"/>
      <c r="I145" s="312"/>
      <c r="J145" s="312"/>
      <c r="K145" s="313"/>
    </row>
    <row r="146" spans="1:11" s="123" customFormat="1" ht="24.75" customHeight="1">
      <c r="A146" s="269">
        <v>211</v>
      </c>
      <c r="B146" s="199" t="str">
        <f t="shared" si="13"/>
        <v>ÇEKİÇ-</v>
      </c>
      <c r="C146" s="306"/>
      <c r="D146" s="307"/>
      <c r="E146" s="308"/>
      <c r="F146" s="309"/>
      <c r="G146" s="310" t="s">
        <v>331</v>
      </c>
      <c r="H146" s="311"/>
      <c r="I146" s="312"/>
      <c r="J146" s="312"/>
      <c r="K146" s="313"/>
    </row>
    <row r="147" spans="1:11" s="123" customFormat="1" ht="24.75" customHeight="1">
      <c r="A147" s="269">
        <v>212</v>
      </c>
      <c r="B147" s="199" t="str">
        <f t="shared" si="13"/>
        <v>ÇEKİÇ-</v>
      </c>
      <c r="C147" s="306"/>
      <c r="D147" s="307"/>
      <c r="E147" s="308"/>
      <c r="F147" s="309"/>
      <c r="G147" s="310" t="s">
        <v>331</v>
      </c>
      <c r="H147" s="311"/>
      <c r="I147" s="312"/>
      <c r="J147" s="312"/>
      <c r="K147" s="313"/>
    </row>
    <row r="148" spans="1:11" s="123" customFormat="1" ht="24.75" customHeight="1">
      <c r="A148" s="269">
        <v>213</v>
      </c>
      <c r="B148" s="199" t="str">
        <f t="shared" si="13"/>
        <v>ÇEKİÇ-</v>
      </c>
      <c r="C148" s="306"/>
      <c r="D148" s="307"/>
      <c r="E148" s="308"/>
      <c r="F148" s="309"/>
      <c r="G148" s="310" t="s">
        <v>331</v>
      </c>
      <c r="H148" s="311"/>
      <c r="I148" s="312"/>
      <c r="J148" s="312"/>
      <c r="K148" s="313"/>
    </row>
    <row r="149" spans="1:11" s="123" customFormat="1" ht="24.75" customHeight="1">
      <c r="A149" s="269">
        <v>214</v>
      </c>
      <c r="B149" s="199" t="str">
        <f t="shared" si="13"/>
        <v>ÇEKİÇ-</v>
      </c>
      <c r="C149" s="306"/>
      <c r="D149" s="307"/>
      <c r="E149" s="308"/>
      <c r="F149" s="309"/>
      <c r="G149" s="310" t="s">
        <v>331</v>
      </c>
      <c r="H149" s="311"/>
      <c r="I149" s="312"/>
      <c r="J149" s="312"/>
      <c r="K149" s="313"/>
    </row>
    <row r="150" spans="1:11" s="123" customFormat="1" ht="24.75" customHeight="1">
      <c r="A150" s="269">
        <v>215</v>
      </c>
      <c r="B150" s="199" t="str">
        <f aca="true" t="shared" si="14" ref="B150:B160">CONCATENATE(G150,"-",I150,"-",J150)</f>
        <v>ÇEKİÇ--</v>
      </c>
      <c r="C150" s="306"/>
      <c r="D150" s="307"/>
      <c r="E150" s="308"/>
      <c r="F150" s="309"/>
      <c r="G150" s="310" t="s">
        <v>331</v>
      </c>
      <c r="H150" s="311"/>
      <c r="I150" s="312"/>
      <c r="J150" s="312"/>
      <c r="K150" s="313"/>
    </row>
    <row r="151" spans="1:11" s="123" customFormat="1" ht="24.75" customHeight="1">
      <c r="A151" s="269">
        <v>216</v>
      </c>
      <c r="B151" s="199" t="str">
        <f t="shared" si="14"/>
        <v>ÇEKİÇ--</v>
      </c>
      <c r="C151" s="306"/>
      <c r="D151" s="307"/>
      <c r="E151" s="308"/>
      <c r="F151" s="309"/>
      <c r="G151" s="310" t="s">
        <v>331</v>
      </c>
      <c r="H151" s="311"/>
      <c r="I151" s="312"/>
      <c r="J151" s="312"/>
      <c r="K151" s="313"/>
    </row>
    <row r="152" spans="1:11" s="123" customFormat="1" ht="24.75" customHeight="1">
      <c r="A152" s="269">
        <v>217</v>
      </c>
      <c r="B152" s="199" t="str">
        <f t="shared" si="14"/>
        <v>ÇEKİÇ--</v>
      </c>
      <c r="C152" s="306"/>
      <c r="D152" s="307"/>
      <c r="E152" s="308"/>
      <c r="F152" s="309"/>
      <c r="G152" s="310" t="s">
        <v>331</v>
      </c>
      <c r="H152" s="311"/>
      <c r="I152" s="312"/>
      <c r="J152" s="312"/>
      <c r="K152" s="313"/>
    </row>
    <row r="153" spans="1:11" s="123" customFormat="1" ht="24.75" customHeight="1">
      <c r="A153" s="269">
        <v>218</v>
      </c>
      <c r="B153" s="199" t="str">
        <f t="shared" si="14"/>
        <v>ÇEKİÇ--</v>
      </c>
      <c r="C153" s="306"/>
      <c r="D153" s="307"/>
      <c r="E153" s="308"/>
      <c r="F153" s="309"/>
      <c r="G153" s="310" t="s">
        <v>331</v>
      </c>
      <c r="H153" s="311"/>
      <c r="I153" s="312"/>
      <c r="J153" s="312"/>
      <c r="K153" s="313"/>
    </row>
    <row r="154" spans="1:11" s="123" customFormat="1" ht="24.75" customHeight="1">
      <c r="A154" s="269">
        <v>219</v>
      </c>
      <c r="B154" s="199" t="str">
        <f t="shared" si="14"/>
        <v>ÇEKİÇ--</v>
      </c>
      <c r="C154" s="306"/>
      <c r="D154" s="307"/>
      <c r="E154" s="308"/>
      <c r="F154" s="309"/>
      <c r="G154" s="310" t="s">
        <v>331</v>
      </c>
      <c r="H154" s="311"/>
      <c r="I154" s="312"/>
      <c r="J154" s="312"/>
      <c r="K154" s="313"/>
    </row>
    <row r="155" spans="1:11" s="123" customFormat="1" ht="24.75" customHeight="1">
      <c r="A155" s="269">
        <v>220</v>
      </c>
      <c r="B155" s="199" t="str">
        <f t="shared" si="14"/>
        <v>ÇEKİÇ--</v>
      </c>
      <c r="C155" s="306"/>
      <c r="D155" s="307"/>
      <c r="E155" s="308"/>
      <c r="F155" s="309"/>
      <c r="G155" s="310" t="s">
        <v>331</v>
      </c>
      <c r="H155" s="311"/>
      <c r="I155" s="312"/>
      <c r="J155" s="312"/>
      <c r="K155" s="313"/>
    </row>
    <row r="156" spans="1:11" s="123" customFormat="1" ht="24.75" customHeight="1">
      <c r="A156" s="269">
        <v>221</v>
      </c>
      <c r="B156" s="199" t="str">
        <f t="shared" si="14"/>
        <v>ÇEKİÇ--</v>
      </c>
      <c r="C156" s="306"/>
      <c r="D156" s="307"/>
      <c r="E156" s="308"/>
      <c r="F156" s="309"/>
      <c r="G156" s="310" t="s">
        <v>331</v>
      </c>
      <c r="H156" s="311"/>
      <c r="I156" s="312"/>
      <c r="J156" s="312"/>
      <c r="K156" s="313"/>
    </row>
    <row r="157" spans="1:11" s="123" customFormat="1" ht="24.75" customHeight="1">
      <c r="A157" s="269"/>
      <c r="B157" s="199" t="str">
        <f t="shared" si="14"/>
        <v>ÇEKİÇ--</v>
      </c>
      <c r="C157" s="306"/>
      <c r="D157" s="307"/>
      <c r="E157" s="308"/>
      <c r="F157" s="309"/>
      <c r="G157" s="310" t="s">
        <v>331</v>
      </c>
      <c r="H157" s="311"/>
      <c r="I157" s="312"/>
      <c r="J157" s="312"/>
      <c r="K157" s="313"/>
    </row>
    <row r="158" spans="1:11" s="123" customFormat="1" ht="24.75" customHeight="1">
      <c r="A158" s="269">
        <v>222</v>
      </c>
      <c r="B158" s="199" t="str">
        <f t="shared" si="14"/>
        <v>ÇEKİÇ--</v>
      </c>
      <c r="C158" s="306"/>
      <c r="D158" s="307"/>
      <c r="E158" s="308"/>
      <c r="F158" s="309"/>
      <c r="G158" s="310" t="s">
        <v>331</v>
      </c>
      <c r="H158" s="311"/>
      <c r="I158" s="312"/>
      <c r="J158" s="312"/>
      <c r="K158" s="313"/>
    </row>
    <row r="159" spans="1:11" s="123" customFormat="1" ht="24.75" customHeight="1">
      <c r="A159" s="269">
        <v>223</v>
      </c>
      <c r="B159" s="199" t="str">
        <f t="shared" si="14"/>
        <v>ÇEKİÇ--</v>
      </c>
      <c r="C159" s="306"/>
      <c r="D159" s="307"/>
      <c r="E159" s="308"/>
      <c r="F159" s="309"/>
      <c r="G159" s="310" t="s">
        <v>331</v>
      </c>
      <c r="H159" s="311"/>
      <c r="I159" s="312"/>
      <c r="J159" s="312"/>
      <c r="K159" s="313"/>
    </row>
    <row r="160" spans="1:11" s="123" customFormat="1" ht="24.75" customHeight="1">
      <c r="A160" s="269">
        <v>224</v>
      </c>
      <c r="B160" s="199" t="str">
        <f t="shared" si="14"/>
        <v>ÇEKİÇ--</v>
      </c>
      <c r="C160" s="306"/>
      <c r="D160" s="307"/>
      <c r="E160" s="308"/>
      <c r="F160" s="309"/>
      <c r="G160" s="310" t="s">
        <v>331</v>
      </c>
      <c r="H160" s="311"/>
      <c r="I160" s="312"/>
      <c r="J160" s="312"/>
      <c r="K160" s="313"/>
    </row>
    <row r="161" spans="1:11" s="123" customFormat="1" ht="24.75" customHeight="1">
      <c r="A161" s="269">
        <v>225</v>
      </c>
      <c r="B161" s="199" t="str">
        <f aca="true" t="shared" si="15" ref="B161:B168">CONCATENATE(G161,"-",K161)</f>
        <v>ÇEKİÇ-</v>
      </c>
      <c r="C161" s="306"/>
      <c r="D161" s="307"/>
      <c r="E161" s="308"/>
      <c r="F161" s="309"/>
      <c r="G161" s="310" t="s">
        <v>331</v>
      </c>
      <c r="H161" s="311"/>
      <c r="I161" s="312"/>
      <c r="J161" s="312"/>
      <c r="K161" s="313"/>
    </row>
    <row r="162" spans="1:11" s="123" customFormat="1" ht="24.75" customHeight="1">
      <c r="A162" s="269">
        <v>226</v>
      </c>
      <c r="B162" s="199" t="str">
        <f t="shared" si="15"/>
        <v>ÇEKİÇ-</v>
      </c>
      <c r="C162" s="306"/>
      <c r="D162" s="307"/>
      <c r="E162" s="308"/>
      <c r="F162" s="309"/>
      <c r="G162" s="310" t="s">
        <v>331</v>
      </c>
      <c r="H162" s="311"/>
      <c r="I162" s="312"/>
      <c r="J162" s="312"/>
      <c r="K162" s="313"/>
    </row>
    <row r="163" spans="1:11" s="123" customFormat="1" ht="24.75" customHeight="1">
      <c r="A163" s="269">
        <v>227</v>
      </c>
      <c r="B163" s="199" t="str">
        <f t="shared" si="15"/>
        <v>ÇEKİÇ-</v>
      </c>
      <c r="C163" s="306"/>
      <c r="D163" s="307"/>
      <c r="E163" s="308"/>
      <c r="F163" s="309"/>
      <c r="G163" s="310" t="s">
        <v>331</v>
      </c>
      <c r="H163" s="311"/>
      <c r="I163" s="312"/>
      <c r="J163" s="312"/>
      <c r="K163" s="313"/>
    </row>
    <row r="164" spans="1:11" s="123" customFormat="1" ht="24.75" customHeight="1">
      <c r="A164" s="269">
        <v>228</v>
      </c>
      <c r="B164" s="199" t="str">
        <f t="shared" si="15"/>
        <v>DİSK-</v>
      </c>
      <c r="C164" s="306"/>
      <c r="D164" s="307"/>
      <c r="E164" s="308"/>
      <c r="F164" s="309"/>
      <c r="G164" s="310" t="s">
        <v>193</v>
      </c>
      <c r="H164" s="311"/>
      <c r="I164" s="312"/>
      <c r="J164" s="312"/>
      <c r="K164" s="313"/>
    </row>
    <row r="165" spans="1:11" s="123" customFormat="1" ht="24.75" customHeight="1">
      <c r="A165" s="269">
        <v>229</v>
      </c>
      <c r="B165" s="199" t="str">
        <f t="shared" si="15"/>
        <v>DİSK-</v>
      </c>
      <c r="C165" s="306"/>
      <c r="D165" s="307"/>
      <c r="E165" s="308"/>
      <c r="F165" s="309"/>
      <c r="G165" s="310" t="s">
        <v>193</v>
      </c>
      <c r="H165" s="311"/>
      <c r="I165" s="312"/>
      <c r="J165" s="312"/>
      <c r="K165" s="313"/>
    </row>
    <row r="166" spans="1:11" s="123" customFormat="1" ht="24.75" customHeight="1">
      <c r="A166" s="269">
        <v>230</v>
      </c>
      <c r="B166" s="199" t="str">
        <f t="shared" si="15"/>
        <v>DİSK-</v>
      </c>
      <c r="C166" s="306"/>
      <c r="D166" s="307"/>
      <c r="E166" s="308"/>
      <c r="F166" s="309"/>
      <c r="G166" s="310" t="s">
        <v>193</v>
      </c>
      <c r="H166" s="311"/>
      <c r="I166" s="312"/>
      <c r="J166" s="312"/>
      <c r="K166" s="313"/>
    </row>
    <row r="167" spans="1:11" s="123" customFormat="1" ht="24.75" customHeight="1">
      <c r="A167" s="269">
        <v>231</v>
      </c>
      <c r="B167" s="199" t="str">
        <f t="shared" si="15"/>
        <v>DİSK-</v>
      </c>
      <c r="C167" s="306"/>
      <c r="D167" s="307"/>
      <c r="E167" s="308"/>
      <c r="F167" s="309"/>
      <c r="G167" s="310" t="s">
        <v>193</v>
      </c>
      <c r="H167" s="311"/>
      <c r="I167" s="312"/>
      <c r="J167" s="312"/>
      <c r="K167" s="313"/>
    </row>
    <row r="168" spans="1:11" s="123" customFormat="1" ht="24.75" customHeight="1">
      <c r="A168" s="269">
        <v>232</v>
      </c>
      <c r="B168" s="199" t="str">
        <f t="shared" si="15"/>
        <v>DİSK-</v>
      </c>
      <c r="C168" s="306"/>
      <c r="D168" s="307"/>
      <c r="E168" s="308"/>
      <c r="F168" s="309"/>
      <c r="G168" s="310" t="s">
        <v>193</v>
      </c>
      <c r="H168" s="311"/>
      <c r="I168" s="312"/>
      <c r="J168" s="312"/>
      <c r="K168" s="313"/>
    </row>
    <row r="169" spans="1:11" s="123" customFormat="1" ht="24.75" customHeight="1">
      <c r="A169" s="269">
        <v>233</v>
      </c>
      <c r="B169" s="199" t="str">
        <f aca="true" t="shared" si="16" ref="B169:B179">CONCATENATE(G169,"-",I169,"-",J169)</f>
        <v>DİSK--</v>
      </c>
      <c r="C169" s="306"/>
      <c r="D169" s="307"/>
      <c r="E169" s="308"/>
      <c r="F169" s="309"/>
      <c r="G169" s="310" t="s">
        <v>193</v>
      </c>
      <c r="H169" s="311"/>
      <c r="I169" s="312"/>
      <c r="J169" s="312"/>
      <c r="K169" s="313"/>
    </row>
    <row r="170" spans="1:11" s="123" customFormat="1" ht="24.75" customHeight="1">
      <c r="A170" s="269">
        <v>234</v>
      </c>
      <c r="B170" s="199" t="str">
        <f t="shared" si="16"/>
        <v>DİSK--</v>
      </c>
      <c r="C170" s="306"/>
      <c r="D170" s="307"/>
      <c r="E170" s="308"/>
      <c r="F170" s="309"/>
      <c r="G170" s="310" t="s">
        <v>193</v>
      </c>
      <c r="H170" s="311"/>
      <c r="I170" s="312"/>
      <c r="J170" s="312"/>
      <c r="K170" s="313"/>
    </row>
    <row r="171" spans="1:11" s="123" customFormat="1" ht="24.75" customHeight="1">
      <c r="A171" s="269">
        <v>235</v>
      </c>
      <c r="B171" s="199" t="str">
        <f t="shared" si="16"/>
        <v>DİSK--</v>
      </c>
      <c r="C171" s="306"/>
      <c r="D171" s="307"/>
      <c r="E171" s="308"/>
      <c r="F171" s="309"/>
      <c r="G171" s="310" t="s">
        <v>193</v>
      </c>
      <c r="H171" s="311"/>
      <c r="I171" s="312"/>
      <c r="J171" s="312"/>
      <c r="K171" s="313"/>
    </row>
    <row r="172" spans="1:11" s="123" customFormat="1" ht="24.75" customHeight="1">
      <c r="A172" s="269">
        <v>236</v>
      </c>
      <c r="B172" s="199" t="str">
        <f t="shared" si="16"/>
        <v>DİSK--</v>
      </c>
      <c r="C172" s="306"/>
      <c r="D172" s="307"/>
      <c r="E172" s="308"/>
      <c r="F172" s="309"/>
      <c r="G172" s="310" t="s">
        <v>193</v>
      </c>
      <c r="H172" s="311"/>
      <c r="I172" s="312"/>
      <c r="J172" s="312"/>
      <c r="K172" s="313"/>
    </row>
    <row r="173" spans="1:11" s="123" customFormat="1" ht="24.75" customHeight="1">
      <c r="A173" s="269">
        <v>237</v>
      </c>
      <c r="B173" s="199" t="str">
        <f t="shared" si="16"/>
        <v>DİSK--</v>
      </c>
      <c r="C173" s="306"/>
      <c r="D173" s="307"/>
      <c r="E173" s="308"/>
      <c r="F173" s="309"/>
      <c r="G173" s="310" t="s">
        <v>193</v>
      </c>
      <c r="H173" s="311"/>
      <c r="I173" s="312"/>
      <c r="J173" s="312"/>
      <c r="K173" s="313"/>
    </row>
    <row r="174" spans="1:11" s="123" customFormat="1" ht="24.75" customHeight="1">
      <c r="A174" s="269">
        <v>238</v>
      </c>
      <c r="B174" s="199" t="str">
        <f t="shared" si="16"/>
        <v>DİSK--</v>
      </c>
      <c r="C174" s="306"/>
      <c r="D174" s="307"/>
      <c r="E174" s="308"/>
      <c r="F174" s="309"/>
      <c r="G174" s="310" t="s">
        <v>193</v>
      </c>
      <c r="H174" s="311"/>
      <c r="I174" s="312"/>
      <c r="J174" s="312"/>
      <c r="K174" s="313"/>
    </row>
    <row r="175" spans="1:11" s="123" customFormat="1" ht="24.75" customHeight="1">
      <c r="A175" s="269">
        <v>239</v>
      </c>
      <c r="B175" s="199" t="str">
        <f t="shared" si="16"/>
        <v>DİSK--</v>
      </c>
      <c r="C175" s="306"/>
      <c r="D175" s="307"/>
      <c r="E175" s="308"/>
      <c r="F175" s="309"/>
      <c r="G175" s="310" t="s">
        <v>193</v>
      </c>
      <c r="H175" s="311"/>
      <c r="I175" s="312"/>
      <c r="J175" s="312"/>
      <c r="K175" s="313"/>
    </row>
    <row r="176" spans="1:11" s="123" customFormat="1" ht="24.75" customHeight="1">
      <c r="A176" s="269"/>
      <c r="B176" s="199" t="str">
        <f t="shared" si="16"/>
        <v>DİSK--</v>
      </c>
      <c r="C176" s="306"/>
      <c r="D176" s="307"/>
      <c r="E176" s="308"/>
      <c r="F176" s="309"/>
      <c r="G176" s="310" t="s">
        <v>193</v>
      </c>
      <c r="H176" s="311"/>
      <c r="I176" s="312"/>
      <c r="J176" s="312"/>
      <c r="K176" s="313"/>
    </row>
    <row r="177" spans="1:11" s="123" customFormat="1" ht="24.75" customHeight="1">
      <c r="A177" s="269">
        <v>240</v>
      </c>
      <c r="B177" s="199" t="str">
        <f t="shared" si="16"/>
        <v>DİSK--</v>
      </c>
      <c r="C177" s="306"/>
      <c r="D177" s="307"/>
      <c r="E177" s="308"/>
      <c r="F177" s="309"/>
      <c r="G177" s="310" t="s">
        <v>193</v>
      </c>
      <c r="H177" s="311"/>
      <c r="I177" s="312"/>
      <c r="J177" s="312"/>
      <c r="K177" s="313"/>
    </row>
    <row r="178" spans="1:11" s="123" customFormat="1" ht="24.75" customHeight="1">
      <c r="A178" s="269">
        <v>241</v>
      </c>
      <c r="B178" s="199" t="str">
        <f t="shared" si="16"/>
        <v>DİSK--</v>
      </c>
      <c r="C178" s="306"/>
      <c r="D178" s="307"/>
      <c r="E178" s="308"/>
      <c r="F178" s="309"/>
      <c r="G178" s="310" t="s">
        <v>193</v>
      </c>
      <c r="H178" s="311"/>
      <c r="I178" s="312"/>
      <c r="J178" s="312"/>
      <c r="K178" s="313"/>
    </row>
    <row r="179" spans="1:11" s="123" customFormat="1" ht="24.75" customHeight="1">
      <c r="A179" s="269">
        <v>242</v>
      </c>
      <c r="B179" s="199" t="str">
        <f t="shared" si="16"/>
        <v>DİSK--</v>
      </c>
      <c r="C179" s="306"/>
      <c r="D179" s="307"/>
      <c r="E179" s="308"/>
      <c r="F179" s="309"/>
      <c r="G179" s="310" t="s">
        <v>193</v>
      </c>
      <c r="H179" s="311"/>
      <c r="I179" s="312"/>
      <c r="J179" s="312"/>
      <c r="K179" s="313"/>
    </row>
    <row r="180" spans="1:11" s="123" customFormat="1" ht="24.75" customHeight="1">
      <c r="A180" s="269">
        <v>243</v>
      </c>
      <c r="B180" s="199" t="str">
        <f aca="true" t="shared" si="17" ref="B180:B187">CONCATENATE(G180,"-",K180)</f>
        <v>DİSK-</v>
      </c>
      <c r="C180" s="306"/>
      <c r="D180" s="307"/>
      <c r="E180" s="308"/>
      <c r="F180" s="309"/>
      <c r="G180" s="310" t="s">
        <v>193</v>
      </c>
      <c r="H180" s="311"/>
      <c r="I180" s="312"/>
      <c r="J180" s="312"/>
      <c r="K180" s="313"/>
    </row>
    <row r="181" spans="1:11" s="123" customFormat="1" ht="24.75" customHeight="1">
      <c r="A181" s="269">
        <v>244</v>
      </c>
      <c r="B181" s="199" t="str">
        <f t="shared" si="17"/>
        <v>DİSK-</v>
      </c>
      <c r="C181" s="306"/>
      <c r="D181" s="307"/>
      <c r="E181" s="308"/>
      <c r="F181" s="309"/>
      <c r="G181" s="310" t="s">
        <v>193</v>
      </c>
      <c r="H181" s="311"/>
      <c r="I181" s="312"/>
      <c r="J181" s="312"/>
      <c r="K181" s="313"/>
    </row>
    <row r="182" spans="1:11" s="123" customFormat="1" ht="24.75" customHeight="1">
      <c r="A182" s="269">
        <v>245</v>
      </c>
      <c r="B182" s="199" t="str">
        <f t="shared" si="17"/>
        <v>DİSK-</v>
      </c>
      <c r="C182" s="306"/>
      <c r="D182" s="307"/>
      <c r="E182" s="308"/>
      <c r="F182" s="309"/>
      <c r="G182" s="310" t="s">
        <v>193</v>
      </c>
      <c r="H182" s="311"/>
      <c r="I182" s="312"/>
      <c r="J182" s="312"/>
      <c r="K182" s="313"/>
    </row>
    <row r="183" spans="1:11" s="123" customFormat="1" ht="24.75" customHeight="1">
      <c r="A183" s="269">
        <v>246</v>
      </c>
      <c r="B183" s="199" t="str">
        <f t="shared" si="17"/>
        <v>DİSK-</v>
      </c>
      <c r="C183" s="306"/>
      <c r="D183" s="307"/>
      <c r="E183" s="308"/>
      <c r="F183" s="309"/>
      <c r="G183" s="310" t="s">
        <v>193</v>
      </c>
      <c r="H183" s="311"/>
      <c r="I183" s="312"/>
      <c r="J183" s="312"/>
      <c r="K183" s="313"/>
    </row>
    <row r="184" spans="1:11" s="123" customFormat="1" ht="24.75" customHeight="1">
      <c r="A184" s="269">
        <v>247</v>
      </c>
      <c r="B184" s="199" t="str">
        <f t="shared" si="17"/>
        <v>GÜLLE-</v>
      </c>
      <c r="C184" s="306"/>
      <c r="D184" s="307"/>
      <c r="E184" s="308"/>
      <c r="F184" s="309"/>
      <c r="G184" s="310" t="s">
        <v>192</v>
      </c>
      <c r="H184" s="311"/>
      <c r="I184" s="312"/>
      <c r="J184" s="312"/>
      <c r="K184" s="313"/>
    </row>
    <row r="185" spans="1:11" s="123" customFormat="1" ht="24.75" customHeight="1">
      <c r="A185" s="269">
        <v>248</v>
      </c>
      <c r="B185" s="199" t="str">
        <f t="shared" si="17"/>
        <v>GÜLLE-</v>
      </c>
      <c r="C185" s="306"/>
      <c r="D185" s="307"/>
      <c r="E185" s="308"/>
      <c r="F185" s="309"/>
      <c r="G185" s="310" t="s">
        <v>192</v>
      </c>
      <c r="H185" s="311"/>
      <c r="I185" s="312"/>
      <c r="J185" s="312"/>
      <c r="K185" s="313"/>
    </row>
    <row r="186" spans="1:11" s="123" customFormat="1" ht="24.75" customHeight="1">
      <c r="A186" s="269">
        <v>249</v>
      </c>
      <c r="B186" s="199" t="str">
        <f t="shared" si="17"/>
        <v>GÜLLE-</v>
      </c>
      <c r="C186" s="306"/>
      <c r="D186" s="307"/>
      <c r="E186" s="308"/>
      <c r="F186" s="309"/>
      <c r="G186" s="310" t="s">
        <v>192</v>
      </c>
      <c r="H186" s="311"/>
      <c r="I186" s="312"/>
      <c r="J186" s="312"/>
      <c r="K186" s="313"/>
    </row>
    <row r="187" spans="1:11" s="123" customFormat="1" ht="24.75" customHeight="1">
      <c r="A187" s="269">
        <v>250</v>
      </c>
      <c r="B187" s="199" t="str">
        <f t="shared" si="17"/>
        <v>GÜLLE-</v>
      </c>
      <c r="C187" s="306"/>
      <c r="D187" s="307"/>
      <c r="E187" s="308"/>
      <c r="F187" s="309"/>
      <c r="G187" s="310" t="s">
        <v>192</v>
      </c>
      <c r="H187" s="311"/>
      <c r="I187" s="312"/>
      <c r="J187" s="312"/>
      <c r="K187" s="313"/>
    </row>
    <row r="188" spans="1:11" s="123" customFormat="1" ht="24.75" customHeight="1">
      <c r="A188" s="269">
        <v>251</v>
      </c>
      <c r="B188" s="199" t="str">
        <f aca="true" t="shared" si="18" ref="B188:B198">CONCATENATE(G188,"-",I188,"-",J188)</f>
        <v>GÜLLE--</v>
      </c>
      <c r="C188" s="306"/>
      <c r="D188" s="307"/>
      <c r="E188" s="308"/>
      <c r="F188" s="309"/>
      <c r="G188" s="310" t="s">
        <v>192</v>
      </c>
      <c r="H188" s="311"/>
      <c r="I188" s="312"/>
      <c r="J188" s="312"/>
      <c r="K188" s="313"/>
    </row>
    <row r="189" spans="1:11" s="123" customFormat="1" ht="24.75" customHeight="1">
      <c r="A189" s="269">
        <v>252</v>
      </c>
      <c r="B189" s="199" t="str">
        <f t="shared" si="18"/>
        <v>GÜLLE--</v>
      </c>
      <c r="C189" s="306"/>
      <c r="D189" s="307"/>
      <c r="E189" s="308"/>
      <c r="F189" s="309"/>
      <c r="G189" s="310" t="s">
        <v>192</v>
      </c>
      <c r="H189" s="311"/>
      <c r="I189" s="312"/>
      <c r="J189" s="312"/>
      <c r="K189" s="313"/>
    </row>
    <row r="190" spans="1:11" s="123" customFormat="1" ht="24.75" customHeight="1">
      <c r="A190" s="269">
        <v>253</v>
      </c>
      <c r="B190" s="199" t="str">
        <f t="shared" si="18"/>
        <v>GÜLLE--</v>
      </c>
      <c r="C190" s="306"/>
      <c r="D190" s="307"/>
      <c r="E190" s="308"/>
      <c r="F190" s="309"/>
      <c r="G190" s="310" t="s">
        <v>192</v>
      </c>
      <c r="H190" s="311"/>
      <c r="I190" s="312"/>
      <c r="J190" s="312"/>
      <c r="K190" s="313"/>
    </row>
    <row r="191" spans="1:11" s="123" customFormat="1" ht="24.75" customHeight="1">
      <c r="A191" s="269">
        <v>254</v>
      </c>
      <c r="B191" s="199" t="str">
        <f t="shared" si="18"/>
        <v>GÜLLE--</v>
      </c>
      <c r="C191" s="306"/>
      <c r="D191" s="307"/>
      <c r="E191" s="308"/>
      <c r="F191" s="309"/>
      <c r="G191" s="310" t="s">
        <v>192</v>
      </c>
      <c r="H191" s="311"/>
      <c r="I191" s="312"/>
      <c r="J191" s="312"/>
      <c r="K191" s="313"/>
    </row>
    <row r="192" spans="1:11" s="123" customFormat="1" ht="24.75" customHeight="1">
      <c r="A192" s="269">
        <v>255</v>
      </c>
      <c r="B192" s="199" t="str">
        <f t="shared" si="18"/>
        <v>GÜLLE--</v>
      </c>
      <c r="C192" s="306"/>
      <c r="D192" s="307"/>
      <c r="E192" s="308"/>
      <c r="F192" s="309"/>
      <c r="G192" s="310" t="s">
        <v>192</v>
      </c>
      <c r="H192" s="311"/>
      <c r="I192" s="312"/>
      <c r="J192" s="312"/>
      <c r="K192" s="313"/>
    </row>
    <row r="193" spans="1:11" s="123" customFormat="1" ht="24.75" customHeight="1">
      <c r="A193" s="269">
        <v>256</v>
      </c>
      <c r="B193" s="199" t="str">
        <f t="shared" si="18"/>
        <v>GÜLLE--</v>
      </c>
      <c r="C193" s="306"/>
      <c r="D193" s="307"/>
      <c r="E193" s="308"/>
      <c r="F193" s="309"/>
      <c r="G193" s="310" t="s">
        <v>192</v>
      </c>
      <c r="H193" s="311"/>
      <c r="I193" s="312"/>
      <c r="J193" s="312"/>
      <c r="K193" s="313"/>
    </row>
    <row r="194" spans="1:11" s="123" customFormat="1" ht="24.75" customHeight="1">
      <c r="A194" s="269">
        <v>257</v>
      </c>
      <c r="B194" s="199" t="str">
        <f t="shared" si="18"/>
        <v>GÜLLE--</v>
      </c>
      <c r="C194" s="306"/>
      <c r="D194" s="307"/>
      <c r="E194" s="308"/>
      <c r="F194" s="309"/>
      <c r="G194" s="310" t="s">
        <v>192</v>
      </c>
      <c r="H194" s="311"/>
      <c r="I194" s="312"/>
      <c r="J194" s="312"/>
      <c r="K194" s="313"/>
    </row>
    <row r="195" spans="1:11" s="123" customFormat="1" ht="24.75" customHeight="1">
      <c r="A195" s="269"/>
      <c r="B195" s="199" t="str">
        <f t="shared" si="18"/>
        <v>GÜLLE--</v>
      </c>
      <c r="C195" s="306"/>
      <c r="D195" s="307"/>
      <c r="E195" s="308"/>
      <c r="F195" s="309"/>
      <c r="G195" s="310" t="s">
        <v>192</v>
      </c>
      <c r="H195" s="311"/>
      <c r="I195" s="312"/>
      <c r="J195" s="312"/>
      <c r="K195" s="313"/>
    </row>
    <row r="196" spans="1:11" s="123" customFormat="1" ht="24.75" customHeight="1">
      <c r="A196" s="269">
        <v>258</v>
      </c>
      <c r="B196" s="199" t="str">
        <f t="shared" si="18"/>
        <v>GÜLLE--</v>
      </c>
      <c r="C196" s="306"/>
      <c r="D196" s="307"/>
      <c r="E196" s="308"/>
      <c r="F196" s="309"/>
      <c r="G196" s="310" t="s">
        <v>192</v>
      </c>
      <c r="H196" s="311"/>
      <c r="I196" s="312"/>
      <c r="J196" s="312"/>
      <c r="K196" s="313"/>
    </row>
    <row r="197" spans="1:11" s="123" customFormat="1" ht="24.75" customHeight="1">
      <c r="A197" s="269">
        <v>259</v>
      </c>
      <c r="B197" s="199" t="str">
        <f t="shared" si="18"/>
        <v>GÜLLE--</v>
      </c>
      <c r="C197" s="306"/>
      <c r="D197" s="307"/>
      <c r="E197" s="308"/>
      <c r="F197" s="309"/>
      <c r="G197" s="310" t="s">
        <v>192</v>
      </c>
      <c r="H197" s="311"/>
      <c r="I197" s="312"/>
      <c r="J197" s="312"/>
      <c r="K197" s="313"/>
    </row>
    <row r="198" spans="1:11" s="123" customFormat="1" ht="24.75" customHeight="1">
      <c r="A198" s="269">
        <v>260</v>
      </c>
      <c r="B198" s="199" t="str">
        <f t="shared" si="18"/>
        <v>GÜLLE--</v>
      </c>
      <c r="C198" s="306"/>
      <c r="D198" s="307"/>
      <c r="E198" s="308"/>
      <c r="F198" s="309"/>
      <c r="G198" s="310" t="s">
        <v>192</v>
      </c>
      <c r="H198" s="311"/>
      <c r="I198" s="312"/>
      <c r="J198" s="312"/>
      <c r="K198" s="313"/>
    </row>
    <row r="199" spans="1:11" s="123" customFormat="1" ht="24.75" customHeight="1">
      <c r="A199" s="269">
        <v>261</v>
      </c>
      <c r="B199" s="199" t="str">
        <f aca="true" t="shared" si="19" ref="B199:B205">CONCATENATE(G199,"-",K199)</f>
        <v>GÜLLE-</v>
      </c>
      <c r="C199" s="306"/>
      <c r="D199" s="307"/>
      <c r="E199" s="308"/>
      <c r="F199" s="309"/>
      <c r="G199" s="310" t="s">
        <v>192</v>
      </c>
      <c r="H199" s="311"/>
      <c r="I199" s="312"/>
      <c r="J199" s="312"/>
      <c r="K199" s="313"/>
    </row>
    <row r="200" spans="1:11" s="123" customFormat="1" ht="24.75" customHeight="1">
      <c r="A200" s="269">
        <v>262</v>
      </c>
      <c r="B200" s="199" t="str">
        <f t="shared" si="19"/>
        <v>GÜLLE-</v>
      </c>
      <c r="C200" s="306"/>
      <c r="D200" s="307"/>
      <c r="E200" s="308"/>
      <c r="F200" s="309"/>
      <c r="G200" s="310" t="s">
        <v>192</v>
      </c>
      <c r="H200" s="311"/>
      <c r="I200" s="312"/>
      <c r="J200" s="312"/>
      <c r="K200" s="313"/>
    </row>
    <row r="201" spans="1:11" s="123" customFormat="1" ht="24.75" customHeight="1">
      <c r="A201" s="269">
        <v>263</v>
      </c>
      <c r="B201" s="199" t="str">
        <f t="shared" si="19"/>
        <v>GÜLLE-</v>
      </c>
      <c r="C201" s="306"/>
      <c r="D201" s="307"/>
      <c r="E201" s="308"/>
      <c r="F201" s="309"/>
      <c r="G201" s="310" t="s">
        <v>192</v>
      </c>
      <c r="H201" s="311"/>
      <c r="I201" s="312"/>
      <c r="J201" s="312"/>
      <c r="K201" s="313"/>
    </row>
    <row r="202" spans="1:11" s="123" customFormat="1" ht="24.75" customHeight="1">
      <c r="A202" s="269">
        <v>264</v>
      </c>
      <c r="B202" s="199" t="str">
        <f t="shared" si="19"/>
        <v>GÜLLE-</v>
      </c>
      <c r="C202" s="306"/>
      <c r="D202" s="307"/>
      <c r="E202" s="308"/>
      <c r="F202" s="309"/>
      <c r="G202" s="310" t="s">
        <v>192</v>
      </c>
      <c r="H202" s="311"/>
      <c r="I202" s="312"/>
      <c r="J202" s="312"/>
      <c r="K202" s="313"/>
    </row>
    <row r="203" spans="1:11" s="123" customFormat="1" ht="24.75" customHeight="1">
      <c r="A203" s="269">
        <v>265</v>
      </c>
      <c r="B203" s="199" t="str">
        <f t="shared" si="19"/>
        <v>GÜLLE-</v>
      </c>
      <c r="C203" s="306"/>
      <c r="D203" s="307"/>
      <c r="E203" s="308"/>
      <c r="F203" s="309"/>
      <c r="G203" s="310" t="s">
        <v>192</v>
      </c>
      <c r="H203" s="311"/>
      <c r="I203" s="312"/>
      <c r="J203" s="312"/>
      <c r="K203" s="313"/>
    </row>
    <row r="204" spans="1:11" s="123" customFormat="1" ht="24.75" customHeight="1">
      <c r="A204" s="269">
        <v>285</v>
      </c>
      <c r="B204" s="199" t="str">
        <f t="shared" si="19"/>
        <v>SIRIK-</v>
      </c>
      <c r="C204" s="306"/>
      <c r="D204" s="307"/>
      <c r="E204" s="308"/>
      <c r="F204" s="309"/>
      <c r="G204" s="310" t="s">
        <v>267</v>
      </c>
      <c r="H204" s="311"/>
      <c r="I204" s="312"/>
      <c r="J204" s="312"/>
      <c r="K204" s="313"/>
    </row>
    <row r="205" spans="1:11" s="123" customFormat="1" ht="24.75" customHeight="1">
      <c r="A205" s="269">
        <v>286</v>
      </c>
      <c r="B205" s="199" t="str">
        <f t="shared" si="19"/>
        <v>SIRIK-</v>
      </c>
      <c r="C205" s="306"/>
      <c r="D205" s="307"/>
      <c r="E205" s="308"/>
      <c r="F205" s="309"/>
      <c r="G205" s="310" t="s">
        <v>267</v>
      </c>
      <c r="H205" s="311"/>
      <c r="I205" s="312"/>
      <c r="J205" s="312"/>
      <c r="K205" s="313"/>
    </row>
    <row r="206" spans="1:11" s="123" customFormat="1" ht="24.75" customHeight="1">
      <c r="A206" s="269">
        <v>287</v>
      </c>
      <c r="B206" s="199" t="str">
        <f aca="true" t="shared" si="20" ref="B206:B216">CONCATENATE(G206,"-",I206,"-",J206)</f>
        <v>SIRIK--</v>
      </c>
      <c r="C206" s="306"/>
      <c r="D206" s="307"/>
      <c r="E206" s="308"/>
      <c r="F206" s="309"/>
      <c r="G206" s="310" t="s">
        <v>267</v>
      </c>
      <c r="H206" s="311"/>
      <c r="I206" s="312"/>
      <c r="J206" s="312"/>
      <c r="K206" s="313"/>
    </row>
    <row r="207" spans="1:11" s="123" customFormat="1" ht="24.75" customHeight="1">
      <c r="A207" s="269">
        <v>288</v>
      </c>
      <c r="B207" s="199" t="str">
        <f t="shared" si="20"/>
        <v>SIRIK--</v>
      </c>
      <c r="C207" s="306"/>
      <c r="D207" s="307"/>
      <c r="E207" s="308"/>
      <c r="F207" s="309"/>
      <c r="G207" s="310" t="s">
        <v>267</v>
      </c>
      <c r="H207" s="311"/>
      <c r="I207" s="312"/>
      <c r="J207" s="312"/>
      <c r="K207" s="313"/>
    </row>
    <row r="208" spans="1:11" s="123" customFormat="1" ht="24.75" customHeight="1">
      <c r="A208" s="269">
        <v>289</v>
      </c>
      <c r="B208" s="199" t="str">
        <f t="shared" si="20"/>
        <v>SIRIK--</v>
      </c>
      <c r="C208" s="306"/>
      <c r="D208" s="307"/>
      <c r="E208" s="308"/>
      <c r="F208" s="309"/>
      <c r="G208" s="310" t="s">
        <v>267</v>
      </c>
      <c r="H208" s="311"/>
      <c r="I208" s="312"/>
      <c r="J208" s="312"/>
      <c r="K208" s="313"/>
    </row>
    <row r="209" spans="1:11" s="123" customFormat="1" ht="24.75" customHeight="1">
      <c r="A209" s="269">
        <v>290</v>
      </c>
      <c r="B209" s="199" t="str">
        <f t="shared" si="20"/>
        <v>SIRIK--</v>
      </c>
      <c r="C209" s="306"/>
      <c r="D209" s="307"/>
      <c r="E209" s="308"/>
      <c r="F209" s="309"/>
      <c r="G209" s="310" t="s">
        <v>267</v>
      </c>
      <c r="H209" s="311"/>
      <c r="I209" s="312"/>
      <c r="J209" s="312"/>
      <c r="K209" s="313"/>
    </row>
    <row r="210" spans="1:11" s="123" customFormat="1" ht="24.75" customHeight="1">
      <c r="A210" s="269">
        <v>291</v>
      </c>
      <c r="B210" s="199" t="str">
        <f t="shared" si="20"/>
        <v>SIRIK--</v>
      </c>
      <c r="C210" s="306"/>
      <c r="D210" s="307"/>
      <c r="E210" s="308"/>
      <c r="F210" s="309"/>
      <c r="G210" s="310" t="s">
        <v>267</v>
      </c>
      <c r="H210" s="311"/>
      <c r="I210" s="312"/>
      <c r="J210" s="312"/>
      <c r="K210" s="313"/>
    </row>
    <row r="211" spans="1:11" s="123" customFormat="1" ht="24.75" customHeight="1">
      <c r="A211" s="269">
        <v>292</v>
      </c>
      <c r="B211" s="199" t="str">
        <f t="shared" si="20"/>
        <v>SIRIK--</v>
      </c>
      <c r="C211" s="306"/>
      <c r="D211" s="307"/>
      <c r="E211" s="308"/>
      <c r="F211" s="309"/>
      <c r="G211" s="310" t="s">
        <v>267</v>
      </c>
      <c r="H211" s="311"/>
      <c r="I211" s="312"/>
      <c r="J211" s="312"/>
      <c r="K211" s="313"/>
    </row>
    <row r="212" spans="1:11" s="123" customFormat="1" ht="24.75" customHeight="1">
      <c r="A212" s="269">
        <v>293</v>
      </c>
      <c r="B212" s="199" t="str">
        <f t="shared" si="20"/>
        <v>SIRIK--</v>
      </c>
      <c r="C212" s="306"/>
      <c r="D212" s="307"/>
      <c r="E212" s="308"/>
      <c r="F212" s="309"/>
      <c r="G212" s="310" t="s">
        <v>267</v>
      </c>
      <c r="H212" s="311"/>
      <c r="I212" s="312"/>
      <c r="J212" s="312"/>
      <c r="K212" s="313"/>
    </row>
    <row r="213" spans="1:11" s="123" customFormat="1" ht="24.75" customHeight="1">
      <c r="A213" s="269"/>
      <c r="B213" s="199" t="str">
        <f t="shared" si="20"/>
        <v>SIRIK--</v>
      </c>
      <c r="C213" s="306"/>
      <c r="D213" s="307"/>
      <c r="E213" s="308"/>
      <c r="F213" s="309"/>
      <c r="G213" s="310" t="s">
        <v>267</v>
      </c>
      <c r="H213" s="311"/>
      <c r="I213" s="312"/>
      <c r="J213" s="312"/>
      <c r="K213" s="313"/>
    </row>
    <row r="214" spans="1:11" s="123" customFormat="1" ht="24.75" customHeight="1">
      <c r="A214" s="269">
        <v>294</v>
      </c>
      <c r="B214" s="199" t="str">
        <f t="shared" si="20"/>
        <v>SIRIK--</v>
      </c>
      <c r="C214" s="306"/>
      <c r="D214" s="307"/>
      <c r="E214" s="308"/>
      <c r="F214" s="309"/>
      <c r="G214" s="310" t="s">
        <v>267</v>
      </c>
      <c r="H214" s="311"/>
      <c r="I214" s="312"/>
      <c r="J214" s="312"/>
      <c r="K214" s="313"/>
    </row>
    <row r="215" spans="1:11" s="123" customFormat="1" ht="24.75" customHeight="1">
      <c r="A215" s="269">
        <v>295</v>
      </c>
      <c r="B215" s="199" t="str">
        <f t="shared" si="20"/>
        <v>SIRIK--</v>
      </c>
      <c r="C215" s="306"/>
      <c r="D215" s="307"/>
      <c r="E215" s="308"/>
      <c r="F215" s="309"/>
      <c r="G215" s="310" t="s">
        <v>267</v>
      </c>
      <c r="H215" s="311"/>
      <c r="I215" s="312"/>
      <c r="J215" s="312"/>
      <c r="K215" s="313"/>
    </row>
    <row r="216" spans="1:11" s="123" customFormat="1" ht="24.75" customHeight="1">
      <c r="A216" s="269">
        <v>296</v>
      </c>
      <c r="B216" s="199" t="str">
        <f t="shared" si="20"/>
        <v>SIRIK--</v>
      </c>
      <c r="C216" s="306"/>
      <c r="D216" s="307"/>
      <c r="E216" s="308"/>
      <c r="F216" s="309"/>
      <c r="G216" s="310" t="s">
        <v>267</v>
      </c>
      <c r="H216" s="311"/>
      <c r="I216" s="312"/>
      <c r="J216" s="312"/>
      <c r="K216" s="313"/>
    </row>
    <row r="217" spans="1:11" s="123" customFormat="1" ht="24.75" customHeight="1">
      <c r="A217" s="269">
        <v>297</v>
      </c>
      <c r="B217" s="199" t="str">
        <f aca="true" t="shared" si="21" ref="B217:B224">CONCATENATE(G217,"-",K217)</f>
        <v>SIRIK-</v>
      </c>
      <c r="C217" s="306"/>
      <c r="D217" s="307"/>
      <c r="E217" s="308"/>
      <c r="F217" s="309"/>
      <c r="G217" s="310" t="s">
        <v>267</v>
      </c>
      <c r="H217" s="311"/>
      <c r="I217" s="312"/>
      <c r="J217" s="312"/>
      <c r="K217" s="313"/>
    </row>
    <row r="218" spans="1:11" s="123" customFormat="1" ht="24.75" customHeight="1">
      <c r="A218" s="269">
        <v>298</v>
      </c>
      <c r="B218" s="199" t="str">
        <f t="shared" si="21"/>
        <v>SIRIK-</v>
      </c>
      <c r="C218" s="306"/>
      <c r="D218" s="307"/>
      <c r="E218" s="308"/>
      <c r="F218" s="309"/>
      <c r="G218" s="310" t="s">
        <v>267</v>
      </c>
      <c r="H218" s="311"/>
      <c r="I218" s="312"/>
      <c r="J218" s="312"/>
      <c r="K218" s="313"/>
    </row>
    <row r="219" spans="1:11" s="123" customFormat="1" ht="24.75" customHeight="1">
      <c r="A219" s="269">
        <v>299</v>
      </c>
      <c r="B219" s="199" t="str">
        <f t="shared" si="21"/>
        <v>SIRIK-</v>
      </c>
      <c r="C219" s="306"/>
      <c r="D219" s="307"/>
      <c r="E219" s="308"/>
      <c r="F219" s="309"/>
      <c r="G219" s="310" t="s">
        <v>267</v>
      </c>
      <c r="H219" s="311"/>
      <c r="I219" s="312"/>
      <c r="J219" s="312"/>
      <c r="K219" s="313"/>
    </row>
    <row r="220" spans="1:11" s="123" customFormat="1" ht="24.75" customHeight="1">
      <c r="A220" s="269">
        <v>300</v>
      </c>
      <c r="B220" s="199" t="str">
        <f t="shared" si="21"/>
        <v>SIRIK-</v>
      </c>
      <c r="C220" s="306"/>
      <c r="D220" s="307"/>
      <c r="E220" s="308"/>
      <c r="F220" s="309"/>
      <c r="G220" s="310" t="s">
        <v>267</v>
      </c>
      <c r="H220" s="311"/>
      <c r="I220" s="312"/>
      <c r="J220" s="312"/>
      <c r="K220" s="313"/>
    </row>
    <row r="221" spans="1:11" s="123" customFormat="1" ht="24.75" customHeight="1">
      <c r="A221" s="269">
        <v>301</v>
      </c>
      <c r="B221" s="199" t="str">
        <f t="shared" si="21"/>
        <v>SIRIK-</v>
      </c>
      <c r="C221" s="306"/>
      <c r="D221" s="307"/>
      <c r="E221" s="308"/>
      <c r="F221" s="309"/>
      <c r="G221" s="310" t="s">
        <v>267</v>
      </c>
      <c r="H221" s="311"/>
      <c r="I221" s="312"/>
      <c r="J221" s="312"/>
      <c r="K221" s="313"/>
    </row>
    <row r="222" spans="1:11" s="123" customFormat="1" ht="24.75" customHeight="1">
      <c r="A222" s="269">
        <v>302</v>
      </c>
      <c r="B222" s="199" t="str">
        <f t="shared" si="21"/>
        <v>SIRIK-</v>
      </c>
      <c r="C222" s="306"/>
      <c r="D222" s="307"/>
      <c r="E222" s="308"/>
      <c r="F222" s="309"/>
      <c r="G222" s="310" t="s">
        <v>267</v>
      </c>
      <c r="H222" s="311"/>
      <c r="I222" s="312"/>
      <c r="J222" s="312"/>
      <c r="K222" s="313"/>
    </row>
    <row r="223" spans="1:11" s="123" customFormat="1" ht="24.75" customHeight="1">
      <c r="A223" s="269">
        <v>303</v>
      </c>
      <c r="B223" s="199" t="str">
        <f t="shared" si="21"/>
        <v>SIRIK-</v>
      </c>
      <c r="C223" s="306"/>
      <c r="D223" s="307"/>
      <c r="E223" s="308"/>
      <c r="F223" s="309"/>
      <c r="G223" s="310" t="s">
        <v>267</v>
      </c>
      <c r="H223" s="311"/>
      <c r="I223" s="312"/>
      <c r="J223" s="312"/>
      <c r="K223" s="313"/>
    </row>
    <row r="224" spans="1:11" s="123" customFormat="1" ht="24.75" customHeight="1">
      <c r="A224" s="269">
        <v>304</v>
      </c>
      <c r="B224" s="199" t="str">
        <f t="shared" si="21"/>
        <v>UZUN-</v>
      </c>
      <c r="C224" s="306"/>
      <c r="D224" s="307"/>
      <c r="E224" s="308"/>
      <c r="F224" s="309"/>
      <c r="G224" s="310" t="s">
        <v>65</v>
      </c>
      <c r="H224" s="311"/>
      <c r="I224" s="312"/>
      <c r="J224" s="312"/>
      <c r="K224" s="313"/>
    </row>
    <row r="225" spans="1:11" s="123" customFormat="1" ht="24.75" customHeight="1">
      <c r="A225" s="269">
        <v>305</v>
      </c>
      <c r="B225" s="199" t="str">
        <f aca="true" t="shared" si="22" ref="B225:B235">CONCATENATE(G225,"-",I225,"-",J225)</f>
        <v>UZUN--</v>
      </c>
      <c r="C225" s="306"/>
      <c r="D225" s="307"/>
      <c r="E225" s="308"/>
      <c r="F225" s="309"/>
      <c r="G225" s="310" t="s">
        <v>65</v>
      </c>
      <c r="H225" s="311"/>
      <c r="I225" s="312"/>
      <c r="J225" s="312"/>
      <c r="K225" s="313"/>
    </row>
    <row r="226" spans="1:11" s="123" customFormat="1" ht="24.75" customHeight="1">
      <c r="A226" s="269">
        <v>306</v>
      </c>
      <c r="B226" s="199" t="str">
        <f t="shared" si="22"/>
        <v>UZUN--</v>
      </c>
      <c r="C226" s="306"/>
      <c r="D226" s="307"/>
      <c r="E226" s="308"/>
      <c r="F226" s="309"/>
      <c r="G226" s="310" t="s">
        <v>65</v>
      </c>
      <c r="H226" s="311"/>
      <c r="I226" s="312"/>
      <c r="J226" s="312"/>
      <c r="K226" s="313"/>
    </row>
    <row r="227" spans="1:11" s="123" customFormat="1" ht="24.75" customHeight="1">
      <c r="A227" s="269">
        <v>307</v>
      </c>
      <c r="B227" s="199" t="str">
        <f t="shared" si="22"/>
        <v>UZUN--</v>
      </c>
      <c r="C227" s="306"/>
      <c r="D227" s="307"/>
      <c r="E227" s="308"/>
      <c r="F227" s="309"/>
      <c r="G227" s="310" t="s">
        <v>65</v>
      </c>
      <c r="H227" s="311"/>
      <c r="I227" s="312"/>
      <c r="J227" s="312"/>
      <c r="K227" s="313"/>
    </row>
    <row r="228" spans="1:11" s="123" customFormat="1" ht="24.75" customHeight="1">
      <c r="A228" s="269">
        <v>308</v>
      </c>
      <c r="B228" s="199" t="str">
        <f t="shared" si="22"/>
        <v>UZUN--</v>
      </c>
      <c r="C228" s="306"/>
      <c r="D228" s="307"/>
      <c r="E228" s="308"/>
      <c r="F228" s="309"/>
      <c r="G228" s="310" t="s">
        <v>65</v>
      </c>
      <c r="H228" s="311"/>
      <c r="I228" s="312"/>
      <c r="J228" s="312"/>
      <c r="K228" s="313"/>
    </row>
    <row r="229" spans="1:11" s="123" customFormat="1" ht="24.75" customHeight="1">
      <c r="A229" s="269">
        <v>309</v>
      </c>
      <c r="B229" s="199" t="str">
        <f t="shared" si="22"/>
        <v>UZUN--</v>
      </c>
      <c r="C229" s="306"/>
      <c r="D229" s="307"/>
      <c r="E229" s="308"/>
      <c r="F229" s="309"/>
      <c r="G229" s="310" t="s">
        <v>65</v>
      </c>
      <c r="H229" s="311"/>
      <c r="I229" s="312"/>
      <c r="J229" s="312"/>
      <c r="K229" s="313"/>
    </row>
    <row r="230" spans="1:11" s="123" customFormat="1" ht="24.75" customHeight="1">
      <c r="A230" s="269">
        <v>310</v>
      </c>
      <c r="B230" s="199" t="str">
        <f t="shared" si="22"/>
        <v>UZUN--</v>
      </c>
      <c r="C230" s="306"/>
      <c r="D230" s="307"/>
      <c r="E230" s="308"/>
      <c r="F230" s="309"/>
      <c r="G230" s="310" t="s">
        <v>65</v>
      </c>
      <c r="H230" s="311"/>
      <c r="I230" s="312"/>
      <c r="J230" s="312"/>
      <c r="K230" s="313"/>
    </row>
    <row r="231" spans="1:11" s="123" customFormat="1" ht="24.75" customHeight="1">
      <c r="A231" s="269">
        <v>311</v>
      </c>
      <c r="B231" s="199" t="str">
        <f t="shared" si="22"/>
        <v>UZUN--</v>
      </c>
      <c r="C231" s="306"/>
      <c r="D231" s="307"/>
      <c r="E231" s="308"/>
      <c r="F231" s="309"/>
      <c r="G231" s="310" t="s">
        <v>65</v>
      </c>
      <c r="H231" s="311"/>
      <c r="I231" s="312"/>
      <c r="J231" s="312"/>
      <c r="K231" s="313"/>
    </row>
    <row r="232" spans="1:11" s="123" customFormat="1" ht="24.75" customHeight="1">
      <c r="A232" s="269"/>
      <c r="B232" s="199" t="str">
        <f t="shared" si="22"/>
        <v>UZUN--</v>
      </c>
      <c r="C232" s="306"/>
      <c r="D232" s="307"/>
      <c r="E232" s="308"/>
      <c r="F232" s="309"/>
      <c r="G232" s="310" t="s">
        <v>65</v>
      </c>
      <c r="H232" s="311"/>
      <c r="I232" s="312"/>
      <c r="J232" s="312"/>
      <c r="K232" s="313"/>
    </row>
    <row r="233" spans="1:11" s="123" customFormat="1" ht="24.75" customHeight="1">
      <c r="A233" s="269">
        <v>312</v>
      </c>
      <c r="B233" s="199" t="str">
        <f t="shared" si="22"/>
        <v>UZUN--</v>
      </c>
      <c r="C233" s="306"/>
      <c r="D233" s="307"/>
      <c r="E233" s="308"/>
      <c r="F233" s="309"/>
      <c r="G233" s="310" t="s">
        <v>65</v>
      </c>
      <c r="H233" s="311"/>
      <c r="I233" s="312"/>
      <c r="J233" s="312"/>
      <c r="K233" s="313"/>
    </row>
    <row r="234" spans="1:11" s="123" customFormat="1" ht="24.75" customHeight="1">
      <c r="A234" s="269">
        <v>313</v>
      </c>
      <c r="B234" s="199" t="str">
        <f t="shared" si="22"/>
        <v>UZUN--</v>
      </c>
      <c r="C234" s="306"/>
      <c r="D234" s="307"/>
      <c r="E234" s="308"/>
      <c r="F234" s="309"/>
      <c r="G234" s="310" t="s">
        <v>65</v>
      </c>
      <c r="H234" s="311"/>
      <c r="I234" s="312"/>
      <c r="J234" s="312"/>
      <c r="K234" s="313"/>
    </row>
    <row r="235" spans="1:11" s="123" customFormat="1" ht="24.75" customHeight="1">
      <c r="A235" s="269">
        <v>314</v>
      </c>
      <c r="B235" s="199" t="str">
        <f t="shared" si="22"/>
        <v>UZUN--</v>
      </c>
      <c r="C235" s="306"/>
      <c r="D235" s="307"/>
      <c r="E235" s="308"/>
      <c r="F235" s="309"/>
      <c r="G235" s="310" t="s">
        <v>65</v>
      </c>
      <c r="H235" s="311"/>
      <c r="I235" s="312"/>
      <c r="J235" s="312"/>
      <c r="K235" s="313"/>
    </row>
    <row r="236" spans="1:11" s="123" customFormat="1" ht="24.75" customHeight="1">
      <c r="A236" s="269">
        <v>315</v>
      </c>
      <c r="B236" s="199" t="str">
        <f aca="true" t="shared" si="23" ref="B236:B243">CONCATENATE(G236,"-",K236)</f>
        <v>UZUN-</v>
      </c>
      <c r="C236" s="306"/>
      <c r="D236" s="307"/>
      <c r="E236" s="308"/>
      <c r="F236" s="309"/>
      <c r="G236" s="310" t="s">
        <v>65</v>
      </c>
      <c r="H236" s="311"/>
      <c r="I236" s="312"/>
      <c r="J236" s="312"/>
      <c r="K236" s="313"/>
    </row>
    <row r="237" spans="1:11" s="123" customFormat="1" ht="24.75" customHeight="1">
      <c r="A237" s="269">
        <v>316</v>
      </c>
      <c r="B237" s="199" t="str">
        <f t="shared" si="23"/>
        <v>UZUN-</v>
      </c>
      <c r="C237" s="306"/>
      <c r="D237" s="307"/>
      <c r="E237" s="308"/>
      <c r="F237" s="309"/>
      <c r="G237" s="310" t="s">
        <v>65</v>
      </c>
      <c r="H237" s="311"/>
      <c r="I237" s="312"/>
      <c r="J237" s="312"/>
      <c r="K237" s="313"/>
    </row>
    <row r="238" spans="1:11" s="123" customFormat="1" ht="24.75" customHeight="1">
      <c r="A238" s="269">
        <v>317</v>
      </c>
      <c r="B238" s="199" t="str">
        <f t="shared" si="23"/>
        <v>UZUN-</v>
      </c>
      <c r="C238" s="306"/>
      <c r="D238" s="307"/>
      <c r="E238" s="308"/>
      <c r="F238" s="309"/>
      <c r="G238" s="310" t="s">
        <v>65</v>
      </c>
      <c r="H238" s="311"/>
      <c r="I238" s="312"/>
      <c r="J238" s="312"/>
      <c r="K238" s="313"/>
    </row>
    <row r="239" spans="1:11" s="123" customFormat="1" ht="24.75" customHeight="1">
      <c r="A239" s="269">
        <v>318</v>
      </c>
      <c r="B239" s="199" t="str">
        <f t="shared" si="23"/>
        <v>UZUN-</v>
      </c>
      <c r="C239" s="306"/>
      <c r="D239" s="307"/>
      <c r="E239" s="308"/>
      <c r="F239" s="309"/>
      <c r="G239" s="310" t="s">
        <v>65</v>
      </c>
      <c r="H239" s="311"/>
      <c r="I239" s="312"/>
      <c r="J239" s="312"/>
      <c r="K239" s="313"/>
    </row>
    <row r="240" spans="1:11" s="123" customFormat="1" ht="24.75" customHeight="1">
      <c r="A240" s="269">
        <v>319</v>
      </c>
      <c r="B240" s="199" t="str">
        <f t="shared" si="23"/>
        <v>UZUN-</v>
      </c>
      <c r="C240" s="306"/>
      <c r="D240" s="307"/>
      <c r="E240" s="308"/>
      <c r="F240" s="309"/>
      <c r="G240" s="310" t="s">
        <v>65</v>
      </c>
      <c r="H240" s="311"/>
      <c r="I240" s="312"/>
      <c r="J240" s="312"/>
      <c r="K240" s="313"/>
    </row>
    <row r="241" spans="1:11" s="123" customFormat="1" ht="24.75" customHeight="1">
      <c r="A241" s="269">
        <v>320</v>
      </c>
      <c r="B241" s="199" t="str">
        <f t="shared" si="23"/>
        <v>UZUN-</v>
      </c>
      <c r="C241" s="306"/>
      <c r="D241" s="307"/>
      <c r="E241" s="308"/>
      <c r="F241" s="309"/>
      <c r="G241" s="310" t="s">
        <v>65</v>
      </c>
      <c r="H241" s="311"/>
      <c r="I241" s="312"/>
      <c r="J241" s="312"/>
      <c r="K241" s="313"/>
    </row>
    <row r="242" spans="1:11" s="123" customFormat="1" ht="24.75" customHeight="1">
      <c r="A242" s="269">
        <v>321</v>
      </c>
      <c r="B242" s="199" t="str">
        <f t="shared" si="23"/>
        <v>UZUN-</v>
      </c>
      <c r="C242" s="306"/>
      <c r="D242" s="307"/>
      <c r="E242" s="308"/>
      <c r="F242" s="309"/>
      <c r="G242" s="310" t="s">
        <v>65</v>
      </c>
      <c r="H242" s="311"/>
      <c r="I242" s="312"/>
      <c r="J242" s="312"/>
      <c r="K242" s="313"/>
    </row>
    <row r="243" spans="1:11" s="123" customFormat="1" ht="24.75" customHeight="1">
      <c r="A243" s="269">
        <v>322</v>
      </c>
      <c r="B243" s="199" t="str">
        <f t="shared" si="23"/>
        <v>UZUN-</v>
      </c>
      <c r="C243" s="306"/>
      <c r="D243" s="307"/>
      <c r="E243" s="308"/>
      <c r="F243" s="309"/>
      <c r="G243" s="310" t="s">
        <v>65</v>
      </c>
      <c r="H243" s="311"/>
      <c r="I243" s="312"/>
      <c r="J243" s="312"/>
      <c r="K243" s="313"/>
    </row>
    <row r="244" spans="1:11" s="123" customFormat="1" ht="24.75" customHeight="1">
      <c r="A244" s="269">
        <v>323</v>
      </c>
      <c r="B244" s="199" t="str">
        <f aca="true" t="shared" si="24" ref="B244:B254">CONCATENATE(G244,"-",I244,"-",J244)</f>
        <v>ÜÇADIM--</v>
      </c>
      <c r="C244" s="306"/>
      <c r="D244" s="307"/>
      <c r="E244" s="308"/>
      <c r="F244" s="309"/>
      <c r="G244" s="310" t="s">
        <v>266</v>
      </c>
      <c r="H244" s="311"/>
      <c r="I244" s="312"/>
      <c r="J244" s="312"/>
      <c r="K244" s="313"/>
    </row>
    <row r="245" spans="1:11" s="123" customFormat="1" ht="24.75" customHeight="1">
      <c r="A245" s="269">
        <v>324</v>
      </c>
      <c r="B245" s="199" t="str">
        <f t="shared" si="24"/>
        <v>ÜÇADIM--</v>
      </c>
      <c r="C245" s="306"/>
      <c r="D245" s="307"/>
      <c r="E245" s="308"/>
      <c r="F245" s="309"/>
      <c r="G245" s="310" t="s">
        <v>266</v>
      </c>
      <c r="H245" s="311"/>
      <c r="I245" s="312"/>
      <c r="J245" s="312"/>
      <c r="K245" s="313"/>
    </row>
    <row r="246" spans="1:11" s="123" customFormat="1" ht="24.75" customHeight="1">
      <c r="A246" s="269">
        <v>325</v>
      </c>
      <c r="B246" s="199" t="str">
        <f t="shared" si="24"/>
        <v>ÜÇADIM--</v>
      </c>
      <c r="C246" s="306"/>
      <c r="D246" s="307"/>
      <c r="E246" s="308"/>
      <c r="F246" s="309"/>
      <c r="G246" s="310" t="s">
        <v>266</v>
      </c>
      <c r="H246" s="311">
        <v>4840</v>
      </c>
      <c r="I246" s="312"/>
      <c r="J246" s="312"/>
      <c r="K246" s="313"/>
    </row>
    <row r="247" spans="1:11" s="123" customFormat="1" ht="24.75" customHeight="1">
      <c r="A247" s="269">
        <v>326</v>
      </c>
      <c r="B247" s="199" t="str">
        <f t="shared" si="24"/>
        <v>ÜÇADIM--</v>
      </c>
      <c r="C247" s="306"/>
      <c r="D247" s="307"/>
      <c r="E247" s="308"/>
      <c r="F247" s="309"/>
      <c r="G247" s="310" t="s">
        <v>266</v>
      </c>
      <c r="H247" s="311"/>
      <c r="I247" s="312"/>
      <c r="J247" s="312"/>
      <c r="K247" s="313"/>
    </row>
    <row r="248" spans="1:11" s="123" customFormat="1" ht="24.75" customHeight="1">
      <c r="A248" s="269">
        <v>327</v>
      </c>
      <c r="B248" s="199" t="str">
        <f t="shared" si="24"/>
        <v>ÜÇADIM--</v>
      </c>
      <c r="C248" s="306"/>
      <c r="D248" s="307"/>
      <c r="E248" s="308"/>
      <c r="F248" s="309"/>
      <c r="G248" s="310" t="s">
        <v>266</v>
      </c>
      <c r="H248" s="311"/>
      <c r="I248" s="312"/>
      <c r="J248" s="312"/>
      <c r="K248" s="313"/>
    </row>
    <row r="249" spans="1:11" s="123" customFormat="1" ht="24.75" customHeight="1">
      <c r="A249" s="269">
        <v>328</v>
      </c>
      <c r="B249" s="199" t="str">
        <f t="shared" si="24"/>
        <v>ÜÇADIM--</v>
      </c>
      <c r="C249" s="306"/>
      <c r="D249" s="307"/>
      <c r="E249" s="308"/>
      <c r="F249" s="309"/>
      <c r="G249" s="310" t="s">
        <v>266</v>
      </c>
      <c r="H249" s="311"/>
      <c r="I249" s="312"/>
      <c r="J249" s="312"/>
      <c r="K249" s="313"/>
    </row>
    <row r="250" spans="1:11" s="123" customFormat="1" ht="24.75" customHeight="1">
      <c r="A250" s="269">
        <v>329</v>
      </c>
      <c r="B250" s="199" t="str">
        <f t="shared" si="24"/>
        <v>ÜÇADIM--</v>
      </c>
      <c r="C250" s="306"/>
      <c r="D250" s="307"/>
      <c r="E250" s="308"/>
      <c r="F250" s="309"/>
      <c r="G250" s="310" t="s">
        <v>266</v>
      </c>
      <c r="H250" s="311"/>
      <c r="I250" s="312"/>
      <c r="J250" s="312"/>
      <c r="K250" s="313"/>
    </row>
    <row r="251" spans="1:11" s="123" customFormat="1" ht="24.75" customHeight="1">
      <c r="A251" s="269"/>
      <c r="B251" s="199" t="str">
        <f t="shared" si="24"/>
        <v>ÜÇADIM--</v>
      </c>
      <c r="C251" s="306"/>
      <c r="D251" s="307"/>
      <c r="E251" s="308"/>
      <c r="F251" s="309"/>
      <c r="G251" s="310" t="s">
        <v>266</v>
      </c>
      <c r="H251" s="311"/>
      <c r="I251" s="312"/>
      <c r="J251" s="312"/>
      <c r="K251" s="313"/>
    </row>
    <row r="252" spans="1:11" s="123" customFormat="1" ht="24.75" customHeight="1">
      <c r="A252" s="269">
        <v>330</v>
      </c>
      <c r="B252" s="199" t="str">
        <f t="shared" si="24"/>
        <v>ÜÇADIM--</v>
      </c>
      <c r="C252" s="306"/>
      <c r="D252" s="307"/>
      <c r="E252" s="308"/>
      <c r="F252" s="309"/>
      <c r="G252" s="310" t="s">
        <v>266</v>
      </c>
      <c r="H252" s="311"/>
      <c r="I252" s="312"/>
      <c r="J252" s="312"/>
      <c r="K252" s="313"/>
    </row>
    <row r="253" spans="1:11" s="123" customFormat="1" ht="24.75" customHeight="1">
      <c r="A253" s="269">
        <v>331</v>
      </c>
      <c r="B253" s="199" t="str">
        <f t="shared" si="24"/>
        <v>ÜÇADIM--</v>
      </c>
      <c r="C253" s="306"/>
      <c r="D253" s="307"/>
      <c r="E253" s="308"/>
      <c r="F253" s="309"/>
      <c r="G253" s="310" t="s">
        <v>266</v>
      </c>
      <c r="H253" s="311"/>
      <c r="I253" s="312"/>
      <c r="J253" s="312"/>
      <c r="K253" s="313"/>
    </row>
    <row r="254" spans="1:11" s="123" customFormat="1" ht="24.75" customHeight="1">
      <c r="A254" s="269">
        <v>332</v>
      </c>
      <c r="B254" s="199" t="str">
        <f t="shared" si="24"/>
        <v>ÜÇADIM--</v>
      </c>
      <c r="C254" s="306"/>
      <c r="D254" s="307"/>
      <c r="E254" s="308"/>
      <c r="F254" s="309"/>
      <c r="G254" s="310" t="s">
        <v>266</v>
      </c>
      <c r="H254" s="311"/>
      <c r="I254" s="312"/>
      <c r="J254" s="312"/>
      <c r="K254" s="313"/>
    </row>
    <row r="255" spans="1:11" s="123" customFormat="1" ht="24.75" customHeight="1">
      <c r="A255" s="269">
        <v>333</v>
      </c>
      <c r="B255" s="199" t="str">
        <f aca="true" t="shared" si="25" ref="B255:B262">CONCATENATE(G255,"-",K255)</f>
        <v>ÜÇADIM-</v>
      </c>
      <c r="C255" s="306"/>
      <c r="D255" s="307"/>
      <c r="E255" s="308"/>
      <c r="F255" s="309"/>
      <c r="G255" s="310" t="s">
        <v>266</v>
      </c>
      <c r="H255" s="311"/>
      <c r="I255" s="312"/>
      <c r="J255" s="312"/>
      <c r="K255" s="313"/>
    </row>
    <row r="256" spans="1:11" s="123" customFormat="1" ht="24.75" customHeight="1">
      <c r="A256" s="269">
        <v>334</v>
      </c>
      <c r="B256" s="199" t="str">
        <f t="shared" si="25"/>
        <v>ÜÇADIM-</v>
      </c>
      <c r="C256" s="306"/>
      <c r="D256" s="307"/>
      <c r="E256" s="308"/>
      <c r="F256" s="309"/>
      <c r="G256" s="310" t="s">
        <v>266</v>
      </c>
      <c r="H256" s="311"/>
      <c r="I256" s="312"/>
      <c r="J256" s="312"/>
      <c r="K256" s="313"/>
    </row>
    <row r="257" spans="1:11" s="123" customFormat="1" ht="24.75" customHeight="1">
      <c r="A257" s="269">
        <v>335</v>
      </c>
      <c r="B257" s="199" t="str">
        <f t="shared" si="25"/>
        <v>ÜÇADIM-</v>
      </c>
      <c r="C257" s="306"/>
      <c r="D257" s="307"/>
      <c r="E257" s="308"/>
      <c r="F257" s="309"/>
      <c r="G257" s="310" t="s">
        <v>266</v>
      </c>
      <c r="H257" s="311"/>
      <c r="I257" s="312"/>
      <c r="J257" s="312"/>
      <c r="K257" s="313"/>
    </row>
    <row r="258" spans="1:11" s="123" customFormat="1" ht="24.75" customHeight="1">
      <c r="A258" s="269">
        <v>336</v>
      </c>
      <c r="B258" s="199" t="str">
        <f t="shared" si="25"/>
        <v>ÜÇADIM-</v>
      </c>
      <c r="C258" s="306"/>
      <c r="D258" s="307"/>
      <c r="E258" s="308"/>
      <c r="F258" s="309"/>
      <c r="G258" s="310" t="s">
        <v>266</v>
      </c>
      <c r="H258" s="311"/>
      <c r="I258" s="312"/>
      <c r="J258" s="312"/>
      <c r="K258" s="313"/>
    </row>
    <row r="259" spans="1:11" s="123" customFormat="1" ht="24.75" customHeight="1">
      <c r="A259" s="269">
        <v>337</v>
      </c>
      <c r="B259" s="199" t="str">
        <f t="shared" si="25"/>
        <v>ÜÇADIM-</v>
      </c>
      <c r="C259" s="306"/>
      <c r="D259" s="307"/>
      <c r="E259" s="308"/>
      <c r="F259" s="309"/>
      <c r="G259" s="310" t="s">
        <v>266</v>
      </c>
      <c r="H259" s="311"/>
      <c r="I259" s="312"/>
      <c r="J259" s="312"/>
      <c r="K259" s="313"/>
    </row>
    <row r="260" spans="1:11" s="123" customFormat="1" ht="24.75" customHeight="1">
      <c r="A260" s="269">
        <v>338</v>
      </c>
      <c r="B260" s="199" t="str">
        <f t="shared" si="25"/>
        <v>ÜÇADIM-</v>
      </c>
      <c r="C260" s="306"/>
      <c r="D260" s="307"/>
      <c r="E260" s="308"/>
      <c r="F260" s="309"/>
      <c r="G260" s="310" t="s">
        <v>266</v>
      </c>
      <c r="H260" s="311"/>
      <c r="I260" s="312"/>
      <c r="J260" s="312"/>
      <c r="K260" s="313"/>
    </row>
    <row r="261" spans="1:11" s="123" customFormat="1" ht="24.75" customHeight="1">
      <c r="A261" s="269">
        <v>339</v>
      </c>
      <c r="B261" s="199" t="str">
        <f t="shared" si="25"/>
        <v>ÜÇADIM-</v>
      </c>
      <c r="C261" s="306"/>
      <c r="D261" s="307"/>
      <c r="E261" s="308"/>
      <c r="F261" s="309"/>
      <c r="G261" s="310" t="s">
        <v>266</v>
      </c>
      <c r="H261" s="311"/>
      <c r="I261" s="312"/>
      <c r="J261" s="312"/>
      <c r="K261" s="313"/>
    </row>
    <row r="262" spans="1:11" ht="24.75" customHeight="1">
      <c r="A262" s="269">
        <v>340</v>
      </c>
      <c r="B262" s="199" t="str">
        <f t="shared" si="25"/>
        <v>ÜÇADIM-</v>
      </c>
      <c r="C262" s="306"/>
      <c r="D262" s="307"/>
      <c r="E262" s="308"/>
      <c r="F262" s="309"/>
      <c r="G262" s="310" t="s">
        <v>266</v>
      </c>
      <c r="H262" s="311"/>
      <c r="I262" s="312"/>
      <c r="J262" s="312"/>
      <c r="K262" s="313"/>
    </row>
    <row r="263" spans="1:11" ht="24.75" customHeight="1">
      <c r="A263" s="269">
        <v>341</v>
      </c>
      <c r="B263" s="199" t="str">
        <f aca="true" t="shared" si="26" ref="B263:B273">CONCATENATE(G263,"-",I263,"-",J263)</f>
        <v>ÜÇADIM--</v>
      </c>
      <c r="C263" s="306"/>
      <c r="D263" s="307"/>
      <c r="E263" s="308"/>
      <c r="F263" s="309"/>
      <c r="G263" s="310" t="s">
        <v>266</v>
      </c>
      <c r="H263" s="311"/>
      <c r="I263" s="312"/>
      <c r="J263" s="312"/>
      <c r="K263" s="313"/>
    </row>
    <row r="264" spans="1:11" ht="24.75" customHeight="1">
      <c r="A264" s="269">
        <v>342</v>
      </c>
      <c r="B264" s="199" t="str">
        <f t="shared" si="26"/>
        <v>YÜKSEK--</v>
      </c>
      <c r="C264" s="306"/>
      <c r="D264" s="307"/>
      <c r="E264" s="308"/>
      <c r="F264" s="309"/>
      <c r="G264" s="310" t="s">
        <v>66</v>
      </c>
      <c r="H264" s="311"/>
      <c r="I264" s="312"/>
      <c r="J264" s="312"/>
      <c r="K264" s="313"/>
    </row>
    <row r="265" spans="1:11" ht="24.75" customHeight="1">
      <c r="A265" s="269">
        <v>343</v>
      </c>
      <c r="B265" s="199" t="str">
        <f t="shared" si="26"/>
        <v>YÜKSEK--</v>
      </c>
      <c r="C265" s="306"/>
      <c r="D265" s="307"/>
      <c r="E265" s="308"/>
      <c r="F265" s="309"/>
      <c r="G265" s="310" t="s">
        <v>66</v>
      </c>
      <c r="H265" s="311"/>
      <c r="I265" s="312"/>
      <c r="J265" s="312"/>
      <c r="K265" s="313"/>
    </row>
    <row r="266" spans="1:11" ht="24.75" customHeight="1">
      <c r="A266" s="269">
        <v>344</v>
      </c>
      <c r="B266" s="199" t="str">
        <f t="shared" si="26"/>
        <v>YÜKSEK--</v>
      </c>
      <c r="C266" s="306"/>
      <c r="D266" s="307"/>
      <c r="E266" s="308"/>
      <c r="F266" s="309"/>
      <c r="G266" s="310" t="s">
        <v>66</v>
      </c>
      <c r="H266" s="311"/>
      <c r="I266" s="312"/>
      <c r="J266" s="312"/>
      <c r="K266" s="313"/>
    </row>
    <row r="267" spans="1:11" ht="24.75" customHeight="1">
      <c r="A267" s="269">
        <v>345</v>
      </c>
      <c r="B267" s="199" t="str">
        <f t="shared" si="26"/>
        <v>YÜKSEK--</v>
      </c>
      <c r="C267" s="306"/>
      <c r="D267" s="307"/>
      <c r="E267" s="308"/>
      <c r="F267" s="309"/>
      <c r="G267" s="310" t="s">
        <v>66</v>
      </c>
      <c r="H267" s="311"/>
      <c r="I267" s="312"/>
      <c r="J267" s="312"/>
      <c r="K267" s="313"/>
    </row>
    <row r="268" spans="1:11" ht="24.75" customHeight="1">
      <c r="A268" s="269">
        <v>346</v>
      </c>
      <c r="B268" s="199" t="str">
        <f t="shared" si="26"/>
        <v>YÜKSEK--</v>
      </c>
      <c r="C268" s="306"/>
      <c r="D268" s="307"/>
      <c r="E268" s="308"/>
      <c r="F268" s="309"/>
      <c r="G268" s="310" t="s">
        <v>66</v>
      </c>
      <c r="H268" s="311"/>
      <c r="I268" s="312"/>
      <c r="J268" s="312"/>
      <c r="K268" s="313"/>
    </row>
    <row r="269" spans="1:11" ht="24.75" customHeight="1">
      <c r="A269" s="269">
        <v>347</v>
      </c>
      <c r="B269" s="199" t="str">
        <f t="shared" si="26"/>
        <v>YÜKSEK--</v>
      </c>
      <c r="C269" s="306"/>
      <c r="D269" s="307"/>
      <c r="E269" s="308"/>
      <c r="F269" s="309"/>
      <c r="G269" s="310" t="s">
        <v>66</v>
      </c>
      <c r="H269" s="311"/>
      <c r="I269" s="312"/>
      <c r="J269" s="312"/>
      <c r="K269" s="313"/>
    </row>
    <row r="270" spans="1:11" ht="24.75" customHeight="1">
      <c r="A270" s="269"/>
      <c r="B270" s="199" t="str">
        <f t="shared" si="26"/>
        <v>YÜKSEK--</v>
      </c>
      <c r="C270" s="306"/>
      <c r="D270" s="307"/>
      <c r="E270" s="308"/>
      <c r="F270" s="309"/>
      <c r="G270" s="310" t="s">
        <v>66</v>
      </c>
      <c r="H270" s="311"/>
      <c r="I270" s="312"/>
      <c r="J270" s="312"/>
      <c r="K270" s="313"/>
    </row>
    <row r="271" spans="1:11" ht="24.75" customHeight="1">
      <c r="A271" s="269">
        <v>348</v>
      </c>
      <c r="B271" s="199" t="str">
        <f t="shared" si="26"/>
        <v>YÜKSEK--</v>
      </c>
      <c r="C271" s="306"/>
      <c r="D271" s="307"/>
      <c r="E271" s="308"/>
      <c r="F271" s="309"/>
      <c r="G271" s="310" t="s">
        <v>66</v>
      </c>
      <c r="H271" s="311"/>
      <c r="I271" s="312"/>
      <c r="J271" s="312"/>
      <c r="K271" s="313"/>
    </row>
    <row r="272" spans="1:11" ht="24.75" customHeight="1">
      <c r="A272" s="269">
        <v>349</v>
      </c>
      <c r="B272" s="199" t="str">
        <f t="shared" si="26"/>
        <v>YÜKSEK--</v>
      </c>
      <c r="C272" s="306"/>
      <c r="D272" s="307"/>
      <c r="E272" s="308"/>
      <c r="F272" s="309"/>
      <c r="G272" s="310" t="s">
        <v>66</v>
      </c>
      <c r="H272" s="311"/>
      <c r="I272" s="312"/>
      <c r="J272" s="312"/>
      <c r="K272" s="313"/>
    </row>
    <row r="273" spans="1:11" ht="24.75" customHeight="1">
      <c r="A273" s="269">
        <v>350</v>
      </c>
      <c r="B273" s="199" t="str">
        <f t="shared" si="26"/>
        <v>YÜKSEK--</v>
      </c>
      <c r="C273" s="306"/>
      <c r="D273" s="307"/>
      <c r="E273" s="308"/>
      <c r="F273" s="309"/>
      <c r="G273" s="310" t="s">
        <v>66</v>
      </c>
      <c r="H273" s="311"/>
      <c r="I273" s="312"/>
      <c r="J273" s="312"/>
      <c r="K273" s="313"/>
    </row>
    <row r="274" spans="1:11" ht="24.75" customHeight="1">
      <c r="A274" s="269">
        <v>351</v>
      </c>
      <c r="B274" s="199" t="str">
        <f aca="true" t="shared" si="27" ref="B274:B281">CONCATENATE(G274,"-",K274)</f>
        <v>YÜKSEK-</v>
      </c>
      <c r="C274" s="306"/>
      <c r="D274" s="307"/>
      <c r="E274" s="308"/>
      <c r="F274" s="309"/>
      <c r="G274" s="310" t="s">
        <v>66</v>
      </c>
      <c r="H274" s="311"/>
      <c r="I274" s="312"/>
      <c r="J274" s="312"/>
      <c r="K274" s="313"/>
    </row>
    <row r="275" spans="1:11" ht="24.75" customHeight="1">
      <c r="A275" s="269">
        <v>352</v>
      </c>
      <c r="B275" s="199" t="str">
        <f t="shared" si="27"/>
        <v>YÜKSEK-</v>
      </c>
      <c r="C275" s="306"/>
      <c r="D275" s="307"/>
      <c r="E275" s="308"/>
      <c r="F275" s="309"/>
      <c r="G275" s="310" t="s">
        <v>66</v>
      </c>
      <c r="H275" s="311"/>
      <c r="I275" s="312"/>
      <c r="J275" s="312"/>
      <c r="K275" s="313"/>
    </row>
    <row r="276" spans="1:11" ht="24.75" customHeight="1">
      <c r="A276" s="269">
        <v>353</v>
      </c>
      <c r="B276" s="199" t="str">
        <f t="shared" si="27"/>
        <v>YÜKSEK-</v>
      </c>
      <c r="C276" s="306"/>
      <c r="D276" s="307"/>
      <c r="E276" s="308"/>
      <c r="F276" s="309"/>
      <c r="G276" s="310" t="s">
        <v>66</v>
      </c>
      <c r="H276" s="311"/>
      <c r="I276" s="312"/>
      <c r="J276" s="312"/>
      <c r="K276" s="313"/>
    </row>
    <row r="277" spans="1:11" ht="24.75" customHeight="1">
      <c r="A277" s="269">
        <v>354</v>
      </c>
      <c r="B277" s="199" t="str">
        <f t="shared" si="27"/>
        <v>YÜKSEK-</v>
      </c>
      <c r="C277" s="306"/>
      <c r="D277" s="307"/>
      <c r="E277" s="308"/>
      <c r="F277" s="309"/>
      <c r="G277" s="310" t="s">
        <v>66</v>
      </c>
      <c r="H277" s="311"/>
      <c r="I277" s="312"/>
      <c r="J277" s="312"/>
      <c r="K277" s="313"/>
    </row>
    <row r="278" spans="1:11" ht="24.75" customHeight="1">
      <c r="A278" s="269">
        <v>355</v>
      </c>
      <c r="B278" s="199" t="str">
        <f t="shared" si="27"/>
        <v>YÜKSEK-</v>
      </c>
      <c r="C278" s="306"/>
      <c r="D278" s="307"/>
      <c r="E278" s="308"/>
      <c r="F278" s="309"/>
      <c r="G278" s="310" t="s">
        <v>66</v>
      </c>
      <c r="H278" s="311"/>
      <c r="I278" s="312"/>
      <c r="J278" s="312"/>
      <c r="K278" s="313"/>
    </row>
    <row r="279" spans="1:11" ht="24.75" customHeight="1">
      <c r="A279" s="269">
        <v>356</v>
      </c>
      <c r="B279" s="199" t="str">
        <f t="shared" si="27"/>
        <v>YÜKSEK-</v>
      </c>
      <c r="C279" s="306"/>
      <c r="D279" s="307"/>
      <c r="E279" s="308"/>
      <c r="F279" s="309"/>
      <c r="G279" s="310" t="s">
        <v>66</v>
      </c>
      <c r="H279" s="311"/>
      <c r="I279" s="312"/>
      <c r="J279" s="312"/>
      <c r="K279" s="313"/>
    </row>
    <row r="280" spans="1:11" ht="24.75" customHeight="1">
      <c r="A280" s="269">
        <v>357</v>
      </c>
      <c r="B280" s="199" t="str">
        <f t="shared" si="27"/>
        <v>YÜKSEK-</v>
      </c>
      <c r="C280" s="306"/>
      <c r="D280" s="307"/>
      <c r="E280" s="308"/>
      <c r="F280" s="309"/>
      <c r="G280" s="310" t="s">
        <v>66</v>
      </c>
      <c r="H280" s="311"/>
      <c r="I280" s="312"/>
      <c r="J280" s="312"/>
      <c r="K280" s="313"/>
    </row>
    <row r="281" spans="1:11" ht="24.75" customHeight="1">
      <c r="A281" s="269">
        <v>358</v>
      </c>
      <c r="B281" s="199" t="str">
        <f t="shared" si="27"/>
        <v>YÜKSEK-</v>
      </c>
      <c r="C281" s="306"/>
      <c r="D281" s="307"/>
      <c r="E281" s="308"/>
      <c r="F281" s="309"/>
      <c r="G281" s="310" t="s">
        <v>66</v>
      </c>
      <c r="H281" s="311"/>
      <c r="I281" s="312"/>
      <c r="J281" s="312"/>
      <c r="K281" s="313"/>
    </row>
    <row r="282" spans="1:11" ht="24.75" customHeight="1">
      <c r="A282" s="269">
        <v>359</v>
      </c>
      <c r="B282" s="199" t="str">
        <f>CONCATENATE(G282,"-",I282,"-",J282)</f>
        <v>YÜKSEK--</v>
      </c>
      <c r="C282" s="306"/>
      <c r="D282" s="307"/>
      <c r="E282" s="308"/>
      <c r="F282" s="309"/>
      <c r="G282" s="310" t="s">
        <v>66</v>
      </c>
      <c r="H282" s="311"/>
      <c r="I282" s="312"/>
      <c r="J282" s="312"/>
      <c r="K282" s="313"/>
    </row>
    <row r="283" spans="1:11" ht="24.75" customHeight="1">
      <c r="A283" s="269">
        <v>360</v>
      </c>
      <c r="B283" s="199" t="str">
        <f>CONCATENATE(G283,"-",I283,"-",J283)</f>
        <v>YÜKSEK--</v>
      </c>
      <c r="C283" s="306"/>
      <c r="D283" s="307"/>
      <c r="E283" s="308"/>
      <c r="F283" s="309"/>
      <c r="G283" s="310" t="s">
        <v>66</v>
      </c>
      <c r="H283" s="311"/>
      <c r="I283" s="312"/>
      <c r="J283" s="312"/>
      <c r="K283" s="313"/>
    </row>
  </sheetData>
  <sheetProtection/>
  <autoFilter ref="A3:K283"/>
  <mergeCells count="3">
    <mergeCell ref="A1:K1"/>
    <mergeCell ref="A2:E2"/>
    <mergeCell ref="H2:K2"/>
  </mergeCells>
  <conditionalFormatting sqref="D4:D870">
    <cfRule type="cellIs" priority="8"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5" manualBreakCount="5">
    <brk id="89" max="12" man="1"/>
    <brk id="120" max="12" man="1"/>
    <brk id="132" max="12" man="1"/>
    <brk id="153" max="12" man="1"/>
    <brk id="215" max="12" man="1"/>
  </rowBreaks>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43"/>
  <sheetViews>
    <sheetView view="pageBreakPreview" zoomScale="70" zoomScaleSheetLayoutView="70" zoomScalePageLayoutView="0" workbookViewId="0" topLeftCell="A1">
      <selection activeCell="S32" sqref="S32"/>
    </sheetView>
  </sheetViews>
  <sheetFormatPr defaultColWidth="9.140625" defaultRowHeight="12.75"/>
  <cols>
    <col min="2" max="2" width="16.57421875" style="0" hidden="1" customWidth="1"/>
    <col min="4" max="4" width="14.421875" style="0" customWidth="1"/>
    <col min="5" max="5" width="19.57421875" style="0" customWidth="1"/>
    <col min="6" max="6" width="43.42187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7.140625" style="0" bestFit="1" customWidth="1"/>
    <col min="16" max="16" width="14.140625" style="0" customWidth="1"/>
  </cols>
  <sheetData>
    <row r="1" spans="1:16" ht="48" customHeight="1">
      <c r="A1" s="415" t="str">
        <f>('YARIŞMA BİLGİLERİ'!A2)</f>
        <v>Türkiye Atletizm Federasyonu
Kastamonu Atletizm İl Temsilciliği</v>
      </c>
      <c r="B1" s="415"/>
      <c r="C1" s="415"/>
      <c r="D1" s="415"/>
      <c r="E1" s="415"/>
      <c r="F1" s="415"/>
      <c r="G1" s="415"/>
      <c r="H1" s="415"/>
      <c r="I1" s="415"/>
      <c r="J1" s="415"/>
      <c r="K1" s="415"/>
      <c r="L1" s="415"/>
      <c r="M1" s="415"/>
      <c r="N1" s="415"/>
      <c r="O1" s="415"/>
      <c r="P1" s="415"/>
    </row>
    <row r="2" spans="1:16" ht="18" customHeight="1">
      <c r="A2" s="416" t="str">
        <f>'YARIŞMA BİLGİLERİ'!F19</f>
        <v>Federasyon Deneme Yarışmaları</v>
      </c>
      <c r="B2" s="416"/>
      <c r="C2" s="416"/>
      <c r="D2" s="416"/>
      <c r="E2" s="416"/>
      <c r="F2" s="416"/>
      <c r="G2" s="416"/>
      <c r="H2" s="416"/>
      <c r="I2" s="416"/>
      <c r="J2" s="416"/>
      <c r="K2" s="416"/>
      <c r="L2" s="416"/>
      <c r="M2" s="416"/>
      <c r="N2" s="416"/>
      <c r="O2" s="416"/>
      <c r="P2" s="416"/>
    </row>
    <row r="3" spans="1:16" ht="23.25" customHeight="1">
      <c r="A3" s="417" t="s">
        <v>420</v>
      </c>
      <c r="B3" s="417"/>
      <c r="C3" s="417"/>
      <c r="D3" s="417"/>
      <c r="E3" s="417"/>
      <c r="F3" s="417"/>
      <c r="G3" s="417"/>
      <c r="H3" s="417"/>
      <c r="I3" s="417"/>
      <c r="J3" s="417"/>
      <c r="K3" s="417"/>
      <c r="L3" s="417"/>
      <c r="M3" s="417"/>
      <c r="N3" s="417"/>
      <c r="O3" s="417"/>
      <c r="P3" s="417"/>
    </row>
    <row r="4" spans="1:16" ht="23.25" customHeight="1">
      <c r="A4" s="411" t="s">
        <v>182</v>
      </c>
      <c r="B4" s="411"/>
      <c r="C4" s="411"/>
      <c r="D4" s="411"/>
      <c r="E4" s="411"/>
      <c r="F4" s="411"/>
      <c r="G4" s="411"/>
      <c r="H4" s="203"/>
      <c r="J4" s="411" t="s">
        <v>268</v>
      </c>
      <c r="K4" s="411"/>
      <c r="L4" s="411"/>
      <c r="M4" s="411"/>
      <c r="N4" s="411"/>
      <c r="O4" s="411"/>
      <c r="P4" s="411"/>
    </row>
    <row r="5" spans="1:16" ht="45" customHeight="1">
      <c r="A5" s="412" t="s">
        <v>15</v>
      </c>
      <c r="B5" s="413"/>
      <c r="C5" s="413"/>
      <c r="D5" s="413"/>
      <c r="E5" s="413"/>
      <c r="F5" s="413"/>
      <c r="G5" s="413"/>
      <c r="H5" s="203"/>
      <c r="I5" s="409" t="s">
        <v>5</v>
      </c>
      <c r="J5" s="412" t="s">
        <v>15</v>
      </c>
      <c r="K5" s="413"/>
      <c r="L5" s="413"/>
      <c r="M5" s="413"/>
      <c r="N5" s="413"/>
      <c r="O5" s="413"/>
      <c r="P5" s="413"/>
    </row>
    <row r="6" spans="1:16" ht="45" customHeight="1">
      <c r="A6" s="191" t="s">
        <v>11</v>
      </c>
      <c r="B6" s="191" t="s">
        <v>69</v>
      </c>
      <c r="C6" s="191" t="s">
        <v>68</v>
      </c>
      <c r="D6" s="192" t="s">
        <v>12</v>
      </c>
      <c r="E6" s="193" t="s">
        <v>13</v>
      </c>
      <c r="F6" s="193" t="s">
        <v>376</v>
      </c>
      <c r="G6" s="191" t="s">
        <v>183</v>
      </c>
      <c r="H6" s="203"/>
      <c r="I6" s="410"/>
      <c r="J6" s="191" t="s">
        <v>11</v>
      </c>
      <c r="K6" s="191" t="s">
        <v>69</v>
      </c>
      <c r="L6" s="191" t="s">
        <v>68</v>
      </c>
      <c r="M6" s="192" t="s">
        <v>12</v>
      </c>
      <c r="N6" s="193" t="s">
        <v>13</v>
      </c>
      <c r="O6" s="193" t="s">
        <v>376</v>
      </c>
      <c r="P6" s="191" t="s">
        <v>183</v>
      </c>
    </row>
    <row r="7" spans="1:16" ht="45" customHeight="1">
      <c r="A7" s="271">
        <v>1</v>
      </c>
      <c r="B7" s="272" t="s">
        <v>144</v>
      </c>
      <c r="C7" s="273">
        <f>IF(ISERROR(VLOOKUP(B7,'KAYIT LİSTESİ'!$B$4:$G$859,2,0)),"",(VLOOKUP(B7,'KAYIT LİSTESİ'!$B$4:$G$859,2,0)))</f>
      </c>
      <c r="D7" s="274">
        <f>IF(ISERROR(VLOOKUP(B7,'KAYIT LİSTESİ'!$B$4:$G$859,3,0)),"",(VLOOKUP(B7,'KAYIT LİSTESİ'!$B$4:$G$859,3,0)))</f>
      </c>
      <c r="E7" s="275">
        <f>IF(ISERROR(VLOOKUP(B7,'KAYIT LİSTESİ'!$B$4:$G$859,4,0)),"",(VLOOKUP(B7,'KAYIT LİSTESİ'!$B$4:$G$859,4,0)))</f>
      </c>
      <c r="F7" s="275">
        <f>IF(ISERROR(VLOOKUP(B7,'KAYIT LİSTESİ'!$B$4:$G$859,5,0)),"",(VLOOKUP(B7,'KAYIT LİSTESİ'!$B$4:$G$859,5,0)))</f>
      </c>
      <c r="G7" s="276"/>
      <c r="H7" s="204"/>
      <c r="I7" s="69">
        <v>1</v>
      </c>
      <c r="J7" s="271">
        <v>1</v>
      </c>
      <c r="K7" s="272" t="s">
        <v>47</v>
      </c>
      <c r="L7" s="273">
        <f>IF(ISERROR(VLOOKUP(K7,'KAYIT LİSTESİ'!$B$4:$G$859,2,0)),"",(VLOOKUP(K7,'KAYIT LİSTESİ'!$B$4:$G$859,2,0)))</f>
      </c>
      <c r="M7" s="274">
        <f>IF(ISERROR(VLOOKUP(K7,'KAYIT LİSTESİ'!$B$4:$G$859,3,0)),"",(VLOOKUP(K7,'KAYIT LİSTESİ'!$B$4:$G$859,3,0)))</f>
      </c>
      <c r="N7" s="275">
        <f>IF(ISERROR(VLOOKUP(K7,'KAYIT LİSTESİ'!$B$4:$G$859,4,0)),"",(VLOOKUP(K7,'KAYIT LİSTESİ'!$B$4:$G$859,4,0)))</f>
      </c>
      <c r="O7" s="275">
        <f>IF(ISERROR(VLOOKUP(K7,'KAYIT LİSTESİ'!$B$4:$G$859,5,0)),"",(VLOOKUP(K7,'KAYIT LİSTESİ'!$B$4:$G$859,5,0)))</f>
      </c>
      <c r="P7" s="276"/>
    </row>
    <row r="8" spans="1:16" ht="45" customHeight="1">
      <c r="A8" s="271">
        <v>2</v>
      </c>
      <c r="B8" s="272" t="s">
        <v>145</v>
      </c>
      <c r="C8" s="273">
        <f>IF(ISERROR(VLOOKUP(B8,'KAYIT LİSTESİ'!$B$4:$G$859,2,0)),"",(VLOOKUP(B8,'KAYIT LİSTESİ'!$B$4:$G$859,2,0)))</f>
        <v>895</v>
      </c>
      <c r="D8" s="274">
        <f>IF(ISERROR(VLOOKUP(B8,'KAYIT LİSTESİ'!$B$4:$G$859,3,0)),"",(VLOOKUP(B8,'KAYIT LİSTESİ'!$B$4:$G$859,3,0)))</f>
        <v>35796</v>
      </c>
      <c r="E8" s="275" t="str">
        <f>IF(ISERROR(VLOOKUP(B8,'KAYIT LİSTESİ'!$B$4:$G$859,4,0)),"",(VLOOKUP(B8,'KAYIT LİSTESİ'!$B$4:$G$859,4,0)))</f>
        <v>ALPEREN KAYA</v>
      </c>
      <c r="F8" s="275" t="str">
        <f>IF(ISERROR(VLOOKUP(B8,'KAYIT LİSTESİ'!$B$4:$G$859,5,0)),"",(VLOOKUP(B8,'KAYIT LİSTESİ'!$B$4:$G$859,5,0)))</f>
        <v>ESKİŞEHİR</v>
      </c>
      <c r="G8" s="276"/>
      <c r="H8" s="204"/>
      <c r="I8" s="69">
        <v>2</v>
      </c>
      <c r="J8" s="271">
        <v>2</v>
      </c>
      <c r="K8" s="272" t="s">
        <v>49</v>
      </c>
      <c r="L8" s="273">
        <f>IF(ISERROR(VLOOKUP(K8,'KAYIT LİSTESİ'!$B$4:$G$859,2,0)),"",(VLOOKUP(K8,'KAYIT LİSTESİ'!$B$4:$G$859,2,0)))</f>
        <v>930</v>
      </c>
      <c r="M8" s="274">
        <f>IF(ISERROR(VLOOKUP(K8,'KAYIT LİSTESİ'!$B$4:$G$859,3,0)),"",(VLOOKUP(K8,'KAYIT LİSTESİ'!$B$4:$G$859,3,0)))</f>
        <v>35983</v>
      </c>
      <c r="N8" s="275" t="str">
        <f>IF(ISERROR(VLOOKUP(K8,'KAYIT LİSTESİ'!$B$4:$G$859,4,0)),"",(VLOOKUP(K8,'KAYIT LİSTESİ'!$B$4:$G$859,4,0)))</f>
        <v>ERDEM ÖZ </v>
      </c>
      <c r="O8" s="275" t="str">
        <f>IF(ISERROR(VLOOKUP(K8,'KAYIT LİSTESİ'!$B$4:$G$859,5,0)),"",(VLOOKUP(K8,'KAYIT LİSTESİ'!$B$4:$G$859,5,0)))</f>
        <v>NEVŞEHİR </v>
      </c>
      <c r="P8" s="276"/>
    </row>
    <row r="9" spans="1:16" ht="45" customHeight="1">
      <c r="A9" s="271">
        <v>3</v>
      </c>
      <c r="B9" s="272" t="s">
        <v>146</v>
      </c>
      <c r="C9" s="273">
        <f>IF(ISERROR(VLOOKUP(B9,'KAYIT LİSTESİ'!$B$4:$G$859,2,0)),"",(VLOOKUP(B9,'KAYIT LİSTESİ'!$B$4:$G$859,2,0)))</f>
        <v>875</v>
      </c>
      <c r="D9" s="274">
        <f>IF(ISERROR(VLOOKUP(B9,'KAYIT LİSTESİ'!$B$4:$G$859,3,0)),"",(VLOOKUP(B9,'KAYIT LİSTESİ'!$B$4:$G$859,3,0)))</f>
        <v>36077</v>
      </c>
      <c r="E9" s="275" t="str">
        <f>IF(ISERROR(VLOOKUP(B9,'KAYIT LİSTESİ'!$B$4:$G$859,4,0)),"",(VLOOKUP(B9,'KAYIT LİSTESİ'!$B$4:$G$859,4,0)))</f>
        <v>RAMAZAN KARA</v>
      </c>
      <c r="F9" s="275" t="str">
        <f>IF(ISERROR(VLOOKUP(B9,'KAYIT LİSTESİ'!$B$4:$G$859,5,0)),"",(VLOOKUP(B9,'KAYIT LİSTESİ'!$B$4:$G$859,5,0)))</f>
        <v>ANTALYA</v>
      </c>
      <c r="G9" s="276"/>
      <c r="H9" s="204"/>
      <c r="I9" s="69">
        <v>3</v>
      </c>
      <c r="J9" s="271">
        <v>3</v>
      </c>
      <c r="K9" s="272" t="s">
        <v>50</v>
      </c>
      <c r="L9" s="273">
        <f>IF(ISERROR(VLOOKUP(K9,'KAYIT LİSTESİ'!$B$4:$G$859,2,0)),"",(VLOOKUP(K9,'KAYIT LİSTESİ'!$B$4:$G$859,2,0)))</f>
        <v>933</v>
      </c>
      <c r="M9" s="274">
        <f>IF(ISERROR(VLOOKUP(K9,'KAYIT LİSTESİ'!$B$4:$G$859,3,0)),"",(VLOOKUP(K9,'KAYIT LİSTESİ'!$B$4:$G$859,3,0)))</f>
        <v>35009</v>
      </c>
      <c r="N9" s="275" t="str">
        <f>IF(ISERROR(VLOOKUP(K9,'KAYIT LİSTESİ'!$B$4:$G$859,4,0)),"",(VLOOKUP(K9,'KAYIT LİSTESİ'!$B$4:$G$859,4,0)))</f>
        <v>UĞUR MUT</v>
      </c>
      <c r="O9" s="275" t="str">
        <f>IF(ISERROR(VLOOKUP(K9,'KAYIT LİSTESİ'!$B$4:$G$859,5,0)),"",(VLOOKUP(K9,'KAYIT LİSTESİ'!$B$4:$G$859,5,0)))</f>
        <v>SAKARYA </v>
      </c>
      <c r="P9" s="276"/>
    </row>
    <row r="10" spans="1:16" ht="45" customHeight="1">
      <c r="A10" s="271">
        <v>4</v>
      </c>
      <c r="B10" s="272" t="s">
        <v>147</v>
      </c>
      <c r="C10" s="273">
        <f>IF(ISERROR(VLOOKUP(B10,'KAYIT LİSTESİ'!$B$4:$G$859,2,0)),"",(VLOOKUP(B10,'KAYIT LİSTESİ'!$B$4:$G$859,2,0)))</f>
        <v>878</v>
      </c>
      <c r="D10" s="274">
        <f>IF(ISERROR(VLOOKUP(B10,'KAYIT LİSTESİ'!$B$4:$G$859,3,0)),"",(VLOOKUP(B10,'KAYIT LİSTESİ'!$B$4:$G$859,3,0)))</f>
        <v>35164</v>
      </c>
      <c r="E10" s="275" t="str">
        <f>IF(ISERROR(VLOOKUP(B10,'KAYIT LİSTESİ'!$B$4:$G$859,4,0)),"",(VLOOKUP(B10,'KAYIT LİSTESİ'!$B$4:$G$859,4,0)))</f>
        <v>ZAFER SEVGİLİ</v>
      </c>
      <c r="F10" s="275" t="str">
        <f>IF(ISERROR(VLOOKUP(B10,'KAYIT LİSTESİ'!$B$4:$G$859,5,0)),"",(VLOOKUP(B10,'KAYIT LİSTESİ'!$B$4:$G$859,5,0)))</f>
        <v>BOLU</v>
      </c>
      <c r="G10" s="276"/>
      <c r="H10" s="204"/>
      <c r="I10" s="69">
        <v>4</v>
      </c>
      <c r="J10" s="271">
        <v>4</v>
      </c>
      <c r="K10" s="272" t="s">
        <v>51</v>
      </c>
      <c r="L10" s="273">
        <f>IF(ISERROR(VLOOKUP(K10,'KAYIT LİSTESİ'!$B$4:$G$859,2,0)),"",(VLOOKUP(K10,'KAYIT LİSTESİ'!$B$4:$G$859,2,0)))</f>
        <v>917</v>
      </c>
      <c r="M10" s="274">
        <f>IF(ISERROR(VLOOKUP(K10,'KAYIT LİSTESİ'!$B$4:$G$859,3,0)),"",(VLOOKUP(K10,'KAYIT LİSTESİ'!$B$4:$G$859,3,0)))</f>
        <v>35541</v>
      </c>
      <c r="N10" s="275" t="str">
        <f>IF(ISERROR(VLOOKUP(K10,'KAYIT LİSTESİ'!$B$4:$G$859,4,0)),"",(VLOOKUP(K10,'KAYIT LİSTESİ'!$B$4:$G$859,4,0)))</f>
        <v>SEZAİ TURHAN</v>
      </c>
      <c r="O10" s="275" t="str">
        <f>IF(ISERROR(VLOOKUP(K10,'KAYIT LİSTESİ'!$B$4:$G$859,5,0)),"",(VLOOKUP(K10,'KAYIT LİSTESİ'!$B$4:$G$859,5,0)))</f>
        <v>ANKARA</v>
      </c>
      <c r="P10" s="276"/>
    </row>
    <row r="11" spans="1:16" ht="45" customHeight="1">
      <c r="A11" s="271">
        <v>5</v>
      </c>
      <c r="B11" s="272" t="s">
        <v>148</v>
      </c>
      <c r="C11" s="273">
        <f>IF(ISERROR(VLOOKUP(B11,'KAYIT LİSTESİ'!$B$4:$G$859,2,0)),"",(VLOOKUP(B11,'KAYIT LİSTESİ'!$B$4:$G$859,2,0)))</f>
      </c>
      <c r="D11" s="274">
        <f>IF(ISERROR(VLOOKUP(B11,'KAYIT LİSTESİ'!$B$4:$G$859,3,0)),"",(VLOOKUP(B11,'KAYIT LİSTESİ'!$B$4:$G$859,3,0)))</f>
      </c>
      <c r="E11" s="275">
        <f>IF(ISERROR(VLOOKUP(B11,'KAYIT LİSTESİ'!$B$4:$G$859,4,0)),"",(VLOOKUP(B11,'KAYIT LİSTESİ'!$B$4:$G$859,4,0)))</f>
      </c>
      <c r="F11" s="275">
        <f>IF(ISERROR(VLOOKUP(B11,'KAYIT LİSTESİ'!$B$4:$G$859,5,0)),"",(VLOOKUP(B11,'KAYIT LİSTESİ'!$B$4:$G$859,5,0)))</f>
      </c>
      <c r="G11" s="276"/>
      <c r="H11" s="204"/>
      <c r="I11" s="69">
        <v>5</v>
      </c>
      <c r="J11" s="271">
        <v>5</v>
      </c>
      <c r="K11" s="272" t="s">
        <v>52</v>
      </c>
      <c r="L11" s="273">
        <f>IF(ISERROR(VLOOKUP(K11,'KAYIT LİSTESİ'!$B$4:$G$859,2,0)),"",(VLOOKUP(K11,'KAYIT LİSTESİ'!$B$4:$G$859,2,0)))</f>
        <v>931</v>
      </c>
      <c r="M11" s="274">
        <f>IF(ISERROR(VLOOKUP(K11,'KAYIT LİSTESİ'!$B$4:$G$859,3,0)),"",(VLOOKUP(K11,'KAYIT LİSTESİ'!$B$4:$G$859,3,0)))</f>
        <v>35887</v>
      </c>
      <c r="N11" s="275" t="str">
        <f>IF(ISERROR(VLOOKUP(K11,'KAYIT LİSTESİ'!$B$4:$G$859,4,0)),"",(VLOOKUP(K11,'KAYIT LİSTESİ'!$B$4:$G$859,4,0)))</f>
        <v>ANIL KALAYCI</v>
      </c>
      <c r="O11" s="275" t="str">
        <f>IF(ISERROR(VLOOKUP(K11,'KAYIT LİSTESİ'!$B$4:$G$859,5,0)),"",(VLOOKUP(K11,'KAYIT LİSTESİ'!$B$4:$G$859,5,0)))</f>
        <v>NEVŞEHİR </v>
      </c>
      <c r="P11" s="276"/>
    </row>
    <row r="12" spans="1:16" ht="45" customHeight="1">
      <c r="A12" s="271">
        <v>6</v>
      </c>
      <c r="B12" s="272" t="s">
        <v>149</v>
      </c>
      <c r="C12" s="273">
        <f>IF(ISERROR(VLOOKUP(B12,'KAYIT LİSTESİ'!$B$4:$G$859,2,0)),"",(VLOOKUP(B12,'KAYIT LİSTESİ'!$B$4:$G$859,2,0)))</f>
      </c>
      <c r="D12" s="274">
        <f>IF(ISERROR(VLOOKUP(B12,'KAYIT LİSTESİ'!$B$4:$G$859,3,0)),"",(VLOOKUP(B12,'KAYIT LİSTESİ'!$B$4:$G$859,3,0)))</f>
      </c>
      <c r="E12" s="275">
        <f>IF(ISERROR(VLOOKUP(B12,'KAYIT LİSTESİ'!$B$4:$G$859,4,0)),"",(VLOOKUP(B12,'KAYIT LİSTESİ'!$B$4:$G$859,4,0)))</f>
      </c>
      <c r="F12" s="275">
        <f>IF(ISERROR(VLOOKUP(B12,'KAYIT LİSTESİ'!$B$4:$G$859,5,0)),"",(VLOOKUP(B12,'KAYIT LİSTESİ'!$B$4:$G$859,5,0)))</f>
      </c>
      <c r="G12" s="276"/>
      <c r="H12" s="204"/>
      <c r="I12" s="69">
        <v>6</v>
      </c>
      <c r="J12" s="271">
        <v>6</v>
      </c>
      <c r="K12" s="272" t="s">
        <v>53</v>
      </c>
      <c r="L12" s="273">
        <f>IF(ISERROR(VLOOKUP(K12,'KAYIT LİSTESİ'!$B$4:$G$859,2,0)),"",(VLOOKUP(K12,'KAYIT LİSTESİ'!$B$4:$G$859,2,0)))</f>
        <v>923</v>
      </c>
      <c r="M12" s="274">
        <f>IF(ISERROR(VLOOKUP(K12,'KAYIT LİSTESİ'!$B$4:$G$859,3,0)),"",(VLOOKUP(K12,'KAYIT LİSTESİ'!$B$4:$G$859,3,0)))</f>
        <v>35967</v>
      </c>
      <c r="N12" s="275" t="str">
        <f>IF(ISERROR(VLOOKUP(K12,'KAYIT LİSTESİ'!$B$4:$G$859,4,0)),"",(VLOOKUP(K12,'KAYIT LİSTESİ'!$B$4:$G$859,4,0)))</f>
        <v>ATAKAN YAHYAOĞLU</v>
      </c>
      <c r="O12" s="275" t="str">
        <f>IF(ISERROR(VLOOKUP(K12,'KAYIT LİSTESİ'!$B$4:$G$859,5,0)),"",(VLOOKUP(K12,'KAYIT LİSTESİ'!$B$4:$G$859,5,0)))</f>
        <v>KASTAMONU</v>
      </c>
      <c r="P12" s="276"/>
    </row>
    <row r="13" spans="1:16" ht="45" customHeight="1">
      <c r="A13" s="412" t="s">
        <v>16</v>
      </c>
      <c r="B13" s="413"/>
      <c r="C13" s="413"/>
      <c r="D13" s="413"/>
      <c r="E13" s="413"/>
      <c r="F13" s="413"/>
      <c r="G13" s="413"/>
      <c r="H13" s="203"/>
      <c r="I13" s="71">
        <v>9</v>
      </c>
      <c r="J13" s="412" t="s">
        <v>16</v>
      </c>
      <c r="K13" s="413"/>
      <c r="L13" s="413"/>
      <c r="M13" s="413"/>
      <c r="N13" s="413"/>
      <c r="O13" s="413"/>
      <c r="P13" s="413"/>
    </row>
    <row r="14" spans="1:16" ht="45" customHeight="1">
      <c r="A14" s="191" t="s">
        <v>11</v>
      </c>
      <c r="B14" s="191" t="s">
        <v>69</v>
      </c>
      <c r="C14" s="191" t="s">
        <v>68</v>
      </c>
      <c r="D14" s="192" t="s">
        <v>12</v>
      </c>
      <c r="E14" s="193" t="s">
        <v>13</v>
      </c>
      <c r="F14" s="193" t="s">
        <v>376</v>
      </c>
      <c r="G14" s="191" t="s">
        <v>183</v>
      </c>
      <c r="H14" s="203"/>
      <c r="I14" s="71">
        <v>10</v>
      </c>
      <c r="J14" s="191" t="s">
        <v>11</v>
      </c>
      <c r="K14" s="191" t="s">
        <v>69</v>
      </c>
      <c r="L14" s="191" t="s">
        <v>68</v>
      </c>
      <c r="M14" s="192" t="s">
        <v>12</v>
      </c>
      <c r="N14" s="193" t="s">
        <v>13</v>
      </c>
      <c r="O14" s="193" t="s">
        <v>376</v>
      </c>
      <c r="P14" s="191" t="s">
        <v>183</v>
      </c>
    </row>
    <row r="15" spans="1:16" ht="45" customHeight="1">
      <c r="A15" s="271">
        <v>1</v>
      </c>
      <c r="B15" s="272" t="s">
        <v>150</v>
      </c>
      <c r="C15" s="273">
        <f>IF(ISERROR(VLOOKUP(B15,'KAYIT LİSTESİ'!$B$4:$G$859,2,0)),"",(VLOOKUP(B15,'KAYIT LİSTESİ'!$B$4:$G$859,2,0)))</f>
      </c>
      <c r="D15" s="274">
        <f>IF(ISERROR(VLOOKUP(B15,'KAYIT LİSTESİ'!$B$4:$G$859,3,0)),"",(VLOOKUP(B15,'KAYIT LİSTESİ'!$B$4:$G$859,3,0)))</f>
      </c>
      <c r="E15" s="275">
        <f>IF(ISERROR(VLOOKUP(B15,'KAYIT LİSTESİ'!$B$4:$G$859,4,0)),"",(VLOOKUP(B15,'KAYIT LİSTESİ'!$B$4:$G$859,4,0)))</f>
      </c>
      <c r="F15" s="275">
        <f>IF(ISERROR(VLOOKUP(B15,'KAYIT LİSTESİ'!$B$4:$G$859,5,0)),"",(VLOOKUP(B15,'KAYIT LİSTESİ'!$B$4:$G$859,5,0)))</f>
      </c>
      <c r="G15" s="276"/>
      <c r="H15" s="203"/>
      <c r="I15" s="71">
        <v>11</v>
      </c>
      <c r="J15" s="271">
        <v>1</v>
      </c>
      <c r="K15" s="272" t="s">
        <v>54</v>
      </c>
      <c r="L15" s="273">
        <f>IF(ISERROR(VLOOKUP(K15,'KAYIT LİSTESİ'!$B$4:$G$859,2,0)),"",(VLOOKUP(K15,'KAYIT LİSTESİ'!$B$4:$G$859,2,0)))</f>
      </c>
      <c r="M15" s="274">
        <f>IF(ISERROR(VLOOKUP(K15,'KAYIT LİSTESİ'!$B$4:$G$859,3,0)),"",(VLOOKUP(K15,'KAYIT LİSTESİ'!$B$4:$G$859,3,0)))</f>
      </c>
      <c r="N15" s="275">
        <f>IF(ISERROR(VLOOKUP(K15,'KAYIT LİSTESİ'!$B$4:$G$859,4,0)),"",(VLOOKUP(K15,'KAYIT LİSTESİ'!$B$4:$G$859,4,0)))</f>
      </c>
      <c r="O15" s="275">
        <f>IF(ISERROR(VLOOKUP(K15,'KAYIT LİSTESİ'!$B$4:$G$859,5,0)),"",(VLOOKUP(K15,'KAYIT LİSTESİ'!$B$4:$G$859,5,0)))</f>
      </c>
      <c r="P15" s="276"/>
    </row>
    <row r="16" spans="1:16" ht="45" customHeight="1">
      <c r="A16" s="271">
        <v>2</v>
      </c>
      <c r="B16" s="272" t="s">
        <v>151</v>
      </c>
      <c r="C16" s="273">
        <f>IF(ISERROR(VLOOKUP(B16,'KAYIT LİSTESİ'!$B$4:$G$859,2,0)),"",(VLOOKUP(B16,'KAYIT LİSTESİ'!$B$4:$G$859,2,0)))</f>
        <v>892</v>
      </c>
      <c r="D16" s="274">
        <f>IF(ISERROR(VLOOKUP(B16,'KAYIT LİSTESİ'!$B$4:$G$859,3,0)),"",(VLOOKUP(B16,'KAYIT LİSTESİ'!$B$4:$G$859,3,0)))</f>
        <v>34700</v>
      </c>
      <c r="E16" s="275" t="str">
        <f>IF(ISERROR(VLOOKUP(B16,'KAYIT LİSTESİ'!$B$4:$G$859,4,0)),"",(VLOOKUP(B16,'KAYIT LİSTESİ'!$B$4:$G$859,4,0)))</f>
        <v>EMRE BERK CAN</v>
      </c>
      <c r="F16" s="275" t="str">
        <f>IF(ISERROR(VLOOKUP(B16,'KAYIT LİSTESİ'!$B$4:$G$859,5,0)),"",(VLOOKUP(B16,'KAYIT LİSTESİ'!$B$4:$G$859,5,0)))</f>
        <v>DİYARBAKIR</v>
      </c>
      <c r="G16" s="276"/>
      <c r="H16" s="203"/>
      <c r="I16" s="71">
        <v>12</v>
      </c>
      <c r="J16" s="271">
        <v>2</v>
      </c>
      <c r="K16" s="272" t="s">
        <v>48</v>
      </c>
      <c r="L16" s="273">
        <f>IF(ISERROR(VLOOKUP(K16,'KAYIT LİSTESİ'!$B$4:$G$859,2,0)),"",(VLOOKUP(K16,'KAYIT LİSTESİ'!$B$4:$G$859,2,0)))</f>
      </c>
      <c r="M16" s="274">
        <f>IF(ISERROR(VLOOKUP(K16,'KAYIT LİSTESİ'!$B$4:$G$859,3,0)),"",(VLOOKUP(K16,'KAYIT LİSTESİ'!$B$4:$G$859,3,0)))</f>
      </c>
      <c r="N16" s="275">
        <f>IF(ISERROR(VLOOKUP(K16,'KAYIT LİSTESİ'!$B$4:$G$859,4,0)),"",(VLOOKUP(K16,'KAYIT LİSTESİ'!$B$4:$G$859,4,0)))</f>
      </c>
      <c r="O16" s="275">
        <f>IF(ISERROR(VLOOKUP(K16,'KAYIT LİSTESİ'!$B$4:$G$859,5,0)),"",(VLOOKUP(K16,'KAYIT LİSTESİ'!$B$4:$G$859,5,0)))</f>
      </c>
      <c r="P16" s="276"/>
    </row>
    <row r="17" spans="1:16" ht="45" customHeight="1">
      <c r="A17" s="271">
        <v>3</v>
      </c>
      <c r="B17" s="272" t="s">
        <v>152</v>
      </c>
      <c r="C17" s="273">
        <f>IF(ISERROR(VLOOKUP(B17,'KAYIT LİSTESİ'!$B$4:$G$859,2,0)),"",(VLOOKUP(B17,'KAYIT LİSTESİ'!$B$4:$G$859,2,0)))</f>
        <v>940</v>
      </c>
      <c r="D17" s="274" t="str">
        <f>IF(ISERROR(VLOOKUP(B17,'KAYIT LİSTESİ'!$B$4:$G$859,3,0)),"",(VLOOKUP(B17,'KAYIT LİSTESİ'!$B$4:$G$859,3,0)))</f>
        <v>26.01.1995</v>
      </c>
      <c r="E17" s="275" t="str">
        <f>IF(ISERROR(VLOOKUP(B17,'KAYIT LİSTESİ'!$B$4:$G$859,4,0)),"",(VLOOKUP(B17,'KAYIT LİSTESİ'!$B$4:$G$859,4,0)))</f>
        <v>FATİH AKTAŞ</v>
      </c>
      <c r="F17" s="275" t="str">
        <f>IF(ISERROR(VLOOKUP(B17,'KAYIT LİSTESİ'!$B$4:$G$859,5,0)),"",(VLOOKUP(B17,'KAYIT LİSTESİ'!$B$4:$G$859,5,0)))</f>
        <v>SAMSUN</v>
      </c>
      <c r="G17" s="276"/>
      <c r="H17" s="203"/>
      <c r="I17" s="71">
        <v>13</v>
      </c>
      <c r="J17" s="271">
        <v>3</v>
      </c>
      <c r="K17" s="272" t="s">
        <v>55</v>
      </c>
      <c r="L17" s="273">
        <f>IF(ISERROR(VLOOKUP(K17,'KAYIT LİSTESİ'!$B$4:$G$859,2,0)),"",(VLOOKUP(K17,'KAYIT LİSTESİ'!$B$4:$G$859,2,0)))</f>
      </c>
      <c r="M17" s="274">
        <f>IF(ISERROR(VLOOKUP(K17,'KAYIT LİSTESİ'!$B$4:$G$859,3,0)),"",(VLOOKUP(K17,'KAYIT LİSTESİ'!$B$4:$G$859,3,0)))</f>
      </c>
      <c r="N17" s="275">
        <f>IF(ISERROR(VLOOKUP(K17,'KAYIT LİSTESİ'!$B$4:$G$859,4,0)),"",(VLOOKUP(K17,'KAYIT LİSTESİ'!$B$4:$G$859,4,0)))</f>
      </c>
      <c r="O17" s="275">
        <f>IF(ISERROR(VLOOKUP(K17,'KAYIT LİSTESİ'!$B$4:$G$859,5,0)),"",(VLOOKUP(K17,'KAYIT LİSTESİ'!$B$4:$G$859,5,0)))</f>
      </c>
      <c r="P17" s="276"/>
    </row>
    <row r="18" spans="1:16" ht="45" customHeight="1">
      <c r="A18" s="271">
        <v>4</v>
      </c>
      <c r="B18" s="272" t="s">
        <v>153</v>
      </c>
      <c r="C18" s="273">
        <f>IF(ISERROR(VLOOKUP(B18,'KAYIT LİSTESİ'!$B$4:$G$859,2,0)),"",(VLOOKUP(B18,'KAYIT LİSTESİ'!$B$4:$G$859,2,0)))</f>
        <v>862</v>
      </c>
      <c r="D18" s="274">
        <f>IF(ISERROR(VLOOKUP(B18,'KAYIT LİSTESİ'!$B$4:$G$859,3,0)),"",(VLOOKUP(B18,'KAYIT LİSTESİ'!$B$4:$G$859,3,0)))</f>
        <v>34710</v>
      </c>
      <c r="E18" s="275" t="str">
        <f>IF(ISERROR(VLOOKUP(B18,'KAYIT LİSTESİ'!$B$4:$G$859,4,0)),"",(VLOOKUP(B18,'KAYIT LİSTESİ'!$B$4:$G$859,4,0)))</f>
        <v>OĞULCAN DÜZYURT</v>
      </c>
      <c r="F18" s="275" t="str">
        <f>IF(ISERROR(VLOOKUP(B18,'KAYIT LİSTESİ'!$B$4:$G$859,5,0)),"",(VLOOKUP(B18,'KAYIT LİSTESİ'!$B$4:$G$859,5,0)))</f>
        <v>ANKARA</v>
      </c>
      <c r="G18" s="276"/>
      <c r="H18" s="203"/>
      <c r="I18" s="71">
        <v>14</v>
      </c>
      <c r="J18" s="271">
        <v>4</v>
      </c>
      <c r="K18" s="272" t="s">
        <v>56</v>
      </c>
      <c r="L18" s="273">
        <f>IF(ISERROR(VLOOKUP(K18,'KAYIT LİSTESİ'!$B$4:$G$859,2,0)),"",(VLOOKUP(K18,'KAYIT LİSTESİ'!$B$4:$G$859,2,0)))</f>
      </c>
      <c r="M18" s="274">
        <f>IF(ISERROR(VLOOKUP(K18,'KAYIT LİSTESİ'!$B$4:$G$859,3,0)),"",(VLOOKUP(K18,'KAYIT LİSTESİ'!$B$4:$G$859,3,0)))</f>
      </c>
      <c r="N18" s="275">
        <f>IF(ISERROR(VLOOKUP(K18,'KAYIT LİSTESİ'!$B$4:$G$859,4,0)),"",(VLOOKUP(K18,'KAYIT LİSTESİ'!$B$4:$G$859,4,0)))</f>
      </c>
      <c r="O18" s="275">
        <f>IF(ISERROR(VLOOKUP(K18,'KAYIT LİSTESİ'!$B$4:$G$859,5,0)),"",(VLOOKUP(K18,'KAYIT LİSTESİ'!$B$4:$G$859,5,0)))</f>
      </c>
      <c r="P18" s="276"/>
    </row>
    <row r="19" spans="1:16" ht="45" customHeight="1">
      <c r="A19" s="271">
        <v>5</v>
      </c>
      <c r="B19" s="272" t="s">
        <v>154</v>
      </c>
      <c r="C19" s="273">
        <f>IF(ISERROR(VLOOKUP(B19,'KAYIT LİSTESİ'!$B$4:$G$859,2,0)),"",(VLOOKUP(B19,'KAYIT LİSTESİ'!$B$4:$G$859,2,0)))</f>
        <v>902</v>
      </c>
      <c r="D19" s="274">
        <f>IF(ISERROR(VLOOKUP(B19,'KAYIT LİSTESİ'!$B$4:$G$859,3,0)),"",(VLOOKUP(B19,'KAYIT LİSTESİ'!$B$4:$G$859,3,0)))</f>
        <v>34779</v>
      </c>
      <c r="E19" s="275" t="str">
        <f>IF(ISERROR(VLOOKUP(B19,'KAYIT LİSTESİ'!$B$4:$G$859,4,0)),"",(VLOOKUP(B19,'KAYIT LİSTESİ'!$B$4:$G$859,4,0)))</f>
        <v>İBRAHİM ŞAN</v>
      </c>
      <c r="F19" s="275" t="str">
        <f>IF(ISERROR(VLOOKUP(B19,'KAYIT LİSTESİ'!$B$4:$G$859,5,0)),"",(VLOOKUP(B19,'KAYIT LİSTESİ'!$B$4:$G$859,5,0)))</f>
        <v>İSTANBUL</v>
      </c>
      <c r="G19" s="276"/>
      <c r="H19" s="203"/>
      <c r="I19" s="71">
        <v>15</v>
      </c>
      <c r="J19" s="271">
        <v>5</v>
      </c>
      <c r="K19" s="272" t="s">
        <v>57</v>
      </c>
      <c r="L19" s="273">
        <f>IF(ISERROR(VLOOKUP(K19,'KAYIT LİSTESİ'!$B$4:$G$859,2,0)),"",(VLOOKUP(K19,'KAYIT LİSTESİ'!$B$4:$G$859,2,0)))</f>
      </c>
      <c r="M19" s="274">
        <f>IF(ISERROR(VLOOKUP(K19,'KAYIT LİSTESİ'!$B$4:$G$859,3,0)),"",(VLOOKUP(K19,'KAYIT LİSTESİ'!$B$4:$G$859,3,0)))</f>
      </c>
      <c r="N19" s="275">
        <f>IF(ISERROR(VLOOKUP(K19,'KAYIT LİSTESİ'!$B$4:$G$859,4,0)),"",(VLOOKUP(K19,'KAYIT LİSTESİ'!$B$4:$G$859,4,0)))</f>
      </c>
      <c r="O19" s="275">
        <f>IF(ISERROR(VLOOKUP(K19,'KAYIT LİSTESİ'!$B$4:$G$859,5,0)),"",(VLOOKUP(K19,'KAYIT LİSTESİ'!$B$4:$G$859,5,0)))</f>
      </c>
      <c r="P19" s="276"/>
    </row>
    <row r="20" spans="1:16" ht="45" customHeight="1">
      <c r="A20" s="271">
        <v>6</v>
      </c>
      <c r="B20" s="272" t="s">
        <v>155</v>
      </c>
      <c r="C20" s="273">
        <f>IF(ISERROR(VLOOKUP(B20,'KAYIT LİSTESİ'!$B$4:$G$859,2,0)),"",(VLOOKUP(B20,'KAYIT LİSTESİ'!$B$4:$G$859,2,0)))</f>
      </c>
      <c r="D20" s="274">
        <f>IF(ISERROR(VLOOKUP(B20,'KAYIT LİSTESİ'!$B$4:$G$859,3,0)),"",(VLOOKUP(B20,'KAYIT LİSTESİ'!$B$4:$G$859,3,0)))</f>
      </c>
      <c r="E20" s="275">
        <f>IF(ISERROR(VLOOKUP(B20,'KAYIT LİSTESİ'!$B$4:$G$859,4,0)),"",(VLOOKUP(B20,'KAYIT LİSTESİ'!$B$4:$G$859,4,0)))</f>
      </c>
      <c r="F20" s="275">
        <f>IF(ISERROR(VLOOKUP(B20,'KAYIT LİSTESİ'!$B$4:$G$859,5,0)),"",(VLOOKUP(B20,'KAYIT LİSTESİ'!$B$4:$G$859,5,0)))</f>
      </c>
      <c r="G20" s="276"/>
      <c r="H20" s="203"/>
      <c r="I20" s="71">
        <v>16</v>
      </c>
      <c r="J20" s="271">
        <v>6</v>
      </c>
      <c r="K20" s="272" t="s">
        <v>58</v>
      </c>
      <c r="L20" s="273">
        <f>IF(ISERROR(VLOOKUP(K20,'KAYIT LİSTESİ'!$B$4:$G$859,2,0)),"",(VLOOKUP(K20,'KAYIT LİSTESİ'!$B$4:$G$859,2,0)))</f>
      </c>
      <c r="M20" s="274">
        <f>IF(ISERROR(VLOOKUP(K20,'KAYIT LİSTESİ'!$B$4:$G$859,3,0)),"",(VLOOKUP(K20,'KAYIT LİSTESİ'!$B$4:$G$859,3,0)))</f>
      </c>
      <c r="N20" s="275">
        <f>IF(ISERROR(VLOOKUP(K20,'KAYIT LİSTESİ'!$B$4:$G$859,4,0)),"",(VLOOKUP(K20,'KAYIT LİSTESİ'!$B$4:$G$859,4,0)))</f>
      </c>
      <c r="O20" s="275">
        <f>IF(ISERROR(VLOOKUP(K20,'KAYIT LİSTESİ'!$B$4:$G$859,5,0)),"",(VLOOKUP(K20,'KAYIT LİSTESİ'!$B$4:$G$859,5,0)))</f>
      </c>
      <c r="P20" s="276"/>
    </row>
    <row r="21" spans="1:16" ht="45" customHeight="1">
      <c r="A21" s="408" t="s">
        <v>382</v>
      </c>
      <c r="B21" s="408"/>
      <c r="C21" s="408"/>
      <c r="D21" s="408"/>
      <c r="E21" s="408"/>
      <c r="F21" s="408"/>
      <c r="G21" s="408"/>
      <c r="H21" s="205"/>
      <c r="J21" s="408" t="s">
        <v>184</v>
      </c>
      <c r="K21" s="408"/>
      <c r="L21" s="408"/>
      <c r="M21" s="408"/>
      <c r="N21" s="408"/>
      <c r="O21" s="408"/>
      <c r="P21" s="408"/>
    </row>
    <row r="22" spans="1:16" ht="45" customHeight="1">
      <c r="A22" s="412" t="s">
        <v>15</v>
      </c>
      <c r="B22" s="413"/>
      <c r="C22" s="413"/>
      <c r="D22" s="413"/>
      <c r="E22" s="413"/>
      <c r="F22" s="413"/>
      <c r="G22" s="413"/>
      <c r="H22" s="206"/>
      <c r="J22" s="409" t="s">
        <v>5</v>
      </c>
      <c r="K22" s="407"/>
      <c r="L22" s="409" t="s">
        <v>67</v>
      </c>
      <c r="M22" s="409" t="s">
        <v>20</v>
      </c>
      <c r="N22" s="409" t="s">
        <v>6</v>
      </c>
      <c r="O22" s="409" t="s">
        <v>376</v>
      </c>
      <c r="P22" s="409" t="s">
        <v>183</v>
      </c>
    </row>
    <row r="23" spans="1:16" ht="45" customHeight="1">
      <c r="A23" s="191" t="s">
        <v>11</v>
      </c>
      <c r="B23" s="191" t="s">
        <v>69</v>
      </c>
      <c r="C23" s="191" t="s">
        <v>68</v>
      </c>
      <c r="D23" s="192" t="s">
        <v>12</v>
      </c>
      <c r="E23" s="193" t="s">
        <v>13</v>
      </c>
      <c r="F23" s="193" t="s">
        <v>376</v>
      </c>
      <c r="G23" s="191" t="s">
        <v>183</v>
      </c>
      <c r="H23" s="207"/>
      <c r="J23" s="410"/>
      <c r="K23" s="407"/>
      <c r="L23" s="410"/>
      <c r="M23" s="410"/>
      <c r="N23" s="410"/>
      <c r="O23" s="410"/>
      <c r="P23" s="410"/>
    </row>
    <row r="24" spans="1:16" ht="45" customHeight="1">
      <c r="A24" s="271">
        <v>1</v>
      </c>
      <c r="B24" s="272" t="s">
        <v>383</v>
      </c>
      <c r="C24" s="273">
        <f>IF(ISERROR(VLOOKUP(B24,'KAYIT LİSTESİ'!$B$4:$G$859,2,0)),"",(VLOOKUP(B24,'KAYIT LİSTESİ'!$B$4:$G$859,2,0)))</f>
      </c>
      <c r="D24" s="274">
        <f>IF(ISERROR(VLOOKUP(B24,'KAYIT LİSTESİ'!$B$4:$G$859,3,0)),"",(VLOOKUP(B24,'KAYIT LİSTESİ'!$B$4:$G$859,3,0)))</f>
      </c>
      <c r="E24" s="275">
        <f>IF(ISERROR(VLOOKUP(B24,'KAYIT LİSTESİ'!$B$4:$G$859,4,0)),"",(VLOOKUP(B24,'KAYIT LİSTESİ'!$B$4:$G$859,4,0)))</f>
      </c>
      <c r="F24" s="275">
        <f>IF(ISERROR(VLOOKUP(B24,'KAYIT LİSTESİ'!$B$4:$G$859,5,0)),"",(VLOOKUP(B24,'KAYIT LİSTESİ'!$B$4:$G$859,5,0)))</f>
      </c>
      <c r="G24" s="276"/>
      <c r="H24" s="208"/>
      <c r="J24" s="271">
        <v>1</v>
      </c>
      <c r="K24" s="272" t="s">
        <v>316</v>
      </c>
      <c r="L24" s="278">
        <f>IF(ISERROR(VLOOKUP(K24,'KAYIT LİSTESİ'!$B$4:$G$859,2,0)),"",(VLOOKUP(K24,'KAYIT LİSTESİ'!$B$4:$G$859,2,0)))</f>
      </c>
      <c r="M24" s="279">
        <f>IF(ISERROR(VLOOKUP(K24,'KAYIT LİSTESİ'!$B$4:$G$859,3,0)),"",(VLOOKUP(K24,'KAYIT LİSTESİ'!$B$4:$G$859,3,0)))</f>
      </c>
      <c r="N24" s="280">
        <f>IF(ISERROR(VLOOKUP(K24,'KAYIT LİSTESİ'!$B$4:$G$859,4,0)),"",(VLOOKUP(K24,'KAYIT LİSTESİ'!$B$4:$G$859,4,0)))</f>
      </c>
      <c r="O24" s="280">
        <f>IF(ISERROR(VLOOKUP(K24,'KAYIT LİSTESİ'!$B$4:$G$859,5,0)),"",(VLOOKUP(K24,'KAYIT LİSTESİ'!$B$4:$G$859,5,0)))</f>
      </c>
      <c r="P24" s="281"/>
    </row>
    <row r="25" spans="1:16" ht="45" customHeight="1">
      <c r="A25" s="271">
        <v>2</v>
      </c>
      <c r="B25" s="272" t="s">
        <v>384</v>
      </c>
      <c r="C25" s="273">
        <f>IF(ISERROR(VLOOKUP(B25,'KAYIT LİSTESİ'!$B$4:$G$859,2,0)),"",(VLOOKUP(B25,'KAYIT LİSTESİ'!$B$4:$G$859,2,0)))</f>
      </c>
      <c r="D25" s="274">
        <f>IF(ISERROR(VLOOKUP(B25,'KAYIT LİSTESİ'!$B$4:$G$859,3,0)),"",(VLOOKUP(B25,'KAYIT LİSTESİ'!$B$4:$G$859,3,0)))</f>
      </c>
      <c r="E25" s="275">
        <f>IF(ISERROR(VLOOKUP(B25,'KAYIT LİSTESİ'!$B$4:$G$859,4,0)),"",(VLOOKUP(B25,'KAYIT LİSTESİ'!$B$4:$G$859,4,0)))</f>
      </c>
      <c r="F25" s="275">
        <f>IF(ISERROR(VLOOKUP(B25,'KAYIT LİSTESİ'!$B$4:$G$859,5,0)),"",(VLOOKUP(B25,'KAYIT LİSTESİ'!$B$4:$G$859,5,0)))</f>
      </c>
      <c r="G25" s="276"/>
      <c r="H25" s="208"/>
      <c r="J25" s="271">
        <v>2</v>
      </c>
      <c r="K25" s="272" t="s">
        <v>317</v>
      </c>
      <c r="L25" s="278">
        <f>IF(ISERROR(VLOOKUP(K25,'KAYIT LİSTESİ'!$B$4:$G$859,2,0)),"",(VLOOKUP(K25,'KAYIT LİSTESİ'!$B$4:$G$859,2,0)))</f>
      </c>
      <c r="M25" s="279">
        <f>IF(ISERROR(VLOOKUP(K25,'KAYIT LİSTESİ'!$B$4:$G$859,3,0)),"",(VLOOKUP(K25,'KAYIT LİSTESİ'!$B$4:$G$859,3,0)))</f>
      </c>
      <c r="N25" s="280">
        <f>IF(ISERROR(VLOOKUP(K25,'KAYIT LİSTESİ'!$B$4:$G$859,4,0)),"",(VLOOKUP(K25,'KAYIT LİSTESİ'!$B$4:$G$859,4,0)))</f>
      </c>
      <c r="O25" s="280">
        <f>IF(ISERROR(VLOOKUP(K25,'KAYIT LİSTESİ'!$B$4:$G$859,5,0)),"",(VLOOKUP(K25,'KAYIT LİSTESİ'!$B$4:$G$859,5,0)))</f>
      </c>
      <c r="P25" s="281"/>
    </row>
    <row r="26" spans="1:16" ht="45" customHeight="1">
      <c r="A26" s="271">
        <v>3</v>
      </c>
      <c r="B26" s="272" t="s">
        <v>385</v>
      </c>
      <c r="C26" s="273">
        <f>IF(ISERROR(VLOOKUP(B26,'KAYIT LİSTESİ'!$B$4:$G$859,2,0)),"",(VLOOKUP(B26,'KAYIT LİSTESİ'!$B$4:$G$859,2,0)))</f>
        <v>902</v>
      </c>
      <c r="D26" s="274">
        <f>IF(ISERROR(VLOOKUP(B26,'KAYIT LİSTESİ'!$B$4:$G$859,3,0)),"",(VLOOKUP(B26,'KAYIT LİSTESİ'!$B$4:$G$859,3,0)))</f>
        <v>34779</v>
      </c>
      <c r="E26" s="275" t="str">
        <f>IF(ISERROR(VLOOKUP(B26,'KAYIT LİSTESİ'!$B$4:$G$859,4,0)),"",(VLOOKUP(B26,'KAYIT LİSTESİ'!$B$4:$G$859,4,0)))</f>
        <v>İBRAHİM ŞAN</v>
      </c>
      <c r="F26" s="275" t="str">
        <f>IF(ISERROR(VLOOKUP(B26,'KAYIT LİSTESİ'!$B$4:$G$859,5,0)),"",(VLOOKUP(B26,'KAYIT LİSTESİ'!$B$4:$G$859,5,0)))</f>
        <v>İSTANBUL</v>
      </c>
      <c r="G26" s="276"/>
      <c r="H26" s="208"/>
      <c r="J26" s="271">
        <v>3</v>
      </c>
      <c r="K26" s="272" t="s">
        <v>318</v>
      </c>
      <c r="L26" s="278">
        <f>IF(ISERROR(VLOOKUP(K26,'KAYIT LİSTESİ'!$B$4:$G$859,2,0)),"",(VLOOKUP(K26,'KAYIT LİSTESİ'!$B$4:$G$859,2,0)))</f>
      </c>
      <c r="M26" s="279">
        <f>IF(ISERROR(VLOOKUP(K26,'KAYIT LİSTESİ'!$B$4:$G$859,3,0)),"",(VLOOKUP(K26,'KAYIT LİSTESİ'!$B$4:$G$859,3,0)))</f>
      </c>
      <c r="N26" s="280">
        <f>IF(ISERROR(VLOOKUP(K26,'KAYIT LİSTESİ'!$B$4:$G$859,4,0)),"",(VLOOKUP(K26,'KAYIT LİSTESİ'!$B$4:$G$859,4,0)))</f>
      </c>
      <c r="O26" s="280">
        <f>IF(ISERROR(VLOOKUP(K26,'KAYIT LİSTESİ'!$B$4:$G$859,5,0)),"",(VLOOKUP(K26,'KAYIT LİSTESİ'!$B$4:$G$859,5,0)))</f>
      </c>
      <c r="P26" s="281"/>
    </row>
    <row r="27" spans="1:16" ht="45" customHeight="1">
      <c r="A27" s="271">
        <v>4</v>
      </c>
      <c r="B27" s="272" t="s">
        <v>386</v>
      </c>
      <c r="C27" s="273">
        <f>IF(ISERROR(VLOOKUP(B27,'KAYIT LİSTESİ'!$B$4:$G$859,2,0)),"",(VLOOKUP(B27,'KAYIT LİSTESİ'!$B$4:$G$859,2,0)))</f>
      </c>
      <c r="D27" s="274">
        <f>IF(ISERROR(VLOOKUP(B27,'KAYIT LİSTESİ'!$B$4:$G$859,3,0)),"",(VLOOKUP(B27,'KAYIT LİSTESİ'!$B$4:$G$859,3,0)))</f>
      </c>
      <c r="E27" s="275">
        <f>IF(ISERROR(VLOOKUP(B27,'KAYIT LİSTESİ'!$B$4:$G$859,4,0)),"",(VLOOKUP(B27,'KAYIT LİSTESİ'!$B$4:$G$859,4,0)))</f>
      </c>
      <c r="F27" s="275">
        <f>IF(ISERROR(VLOOKUP(B27,'KAYIT LİSTESİ'!$B$4:$G$859,5,0)),"",(VLOOKUP(B27,'KAYIT LİSTESİ'!$B$4:$G$859,5,0)))</f>
      </c>
      <c r="G27" s="276"/>
      <c r="H27" s="208"/>
      <c r="J27" s="271">
        <v>4</v>
      </c>
      <c r="K27" s="272" t="s">
        <v>319</v>
      </c>
      <c r="L27" s="278">
        <f>IF(ISERROR(VLOOKUP(K27,'KAYIT LİSTESİ'!$B$4:$G$859,2,0)),"",(VLOOKUP(K27,'KAYIT LİSTESİ'!$B$4:$G$859,2,0)))</f>
      </c>
      <c r="M27" s="279">
        <f>IF(ISERROR(VLOOKUP(K27,'KAYIT LİSTESİ'!$B$4:$G$859,3,0)),"",(VLOOKUP(K27,'KAYIT LİSTESİ'!$B$4:$G$859,3,0)))</f>
      </c>
      <c r="N27" s="280">
        <f>IF(ISERROR(VLOOKUP(K27,'KAYIT LİSTESİ'!$B$4:$G$859,4,0)),"",(VLOOKUP(K27,'KAYIT LİSTESİ'!$B$4:$G$859,4,0)))</f>
      </c>
      <c r="O27" s="280">
        <f>IF(ISERROR(VLOOKUP(K27,'KAYIT LİSTESİ'!$B$4:$G$859,5,0)),"",(VLOOKUP(K27,'KAYIT LİSTESİ'!$B$4:$G$859,5,0)))</f>
      </c>
      <c r="P27" s="281"/>
    </row>
    <row r="28" spans="1:16" ht="45" customHeight="1">
      <c r="A28" s="271">
        <v>5</v>
      </c>
      <c r="B28" s="272" t="s">
        <v>387</v>
      </c>
      <c r="C28" s="273">
        <f>IF(ISERROR(VLOOKUP(B28,'KAYIT LİSTESİ'!$B$4:$G$859,2,0)),"",(VLOOKUP(B28,'KAYIT LİSTESİ'!$B$4:$G$859,2,0)))</f>
      </c>
      <c r="D28" s="274">
        <f>IF(ISERROR(VLOOKUP(B28,'KAYIT LİSTESİ'!$B$4:$G$859,3,0)),"",(VLOOKUP(B28,'KAYIT LİSTESİ'!$B$4:$G$859,3,0)))</f>
      </c>
      <c r="E28" s="275">
        <f>IF(ISERROR(VLOOKUP(B28,'KAYIT LİSTESİ'!$B$4:$G$859,4,0)),"",(VLOOKUP(B28,'KAYIT LİSTESİ'!$B$4:$G$859,4,0)))</f>
      </c>
      <c r="F28" s="275">
        <f>IF(ISERROR(VLOOKUP(B28,'KAYIT LİSTESİ'!$B$4:$G$859,5,0)),"",(VLOOKUP(B28,'KAYIT LİSTESİ'!$B$4:$G$859,5,0)))</f>
      </c>
      <c r="G28" s="276"/>
      <c r="H28" s="208"/>
      <c r="J28" s="271">
        <v>5</v>
      </c>
      <c r="K28" s="272" t="s">
        <v>320</v>
      </c>
      <c r="L28" s="278">
        <f>IF(ISERROR(VLOOKUP(K28,'KAYIT LİSTESİ'!$B$4:$G$859,2,0)),"",(VLOOKUP(K28,'KAYIT LİSTESİ'!$B$4:$G$859,2,0)))</f>
      </c>
      <c r="M28" s="279">
        <f>IF(ISERROR(VLOOKUP(K28,'KAYIT LİSTESİ'!$B$4:$G$859,3,0)),"",(VLOOKUP(K28,'KAYIT LİSTESİ'!$B$4:$G$859,3,0)))</f>
      </c>
      <c r="N28" s="280">
        <f>IF(ISERROR(VLOOKUP(K28,'KAYIT LİSTESİ'!$B$4:$G$859,4,0)),"",(VLOOKUP(K28,'KAYIT LİSTESİ'!$B$4:$G$859,4,0)))</f>
      </c>
      <c r="O28" s="280">
        <f>IF(ISERROR(VLOOKUP(K28,'KAYIT LİSTESİ'!$B$4:$G$859,5,0)),"",(VLOOKUP(K28,'KAYIT LİSTESİ'!$B$4:$G$859,5,0)))</f>
      </c>
      <c r="P28" s="281"/>
    </row>
    <row r="29" spans="1:16" ht="45" customHeight="1">
      <c r="A29" s="271">
        <v>6</v>
      </c>
      <c r="B29" s="272" t="s">
        <v>388</v>
      </c>
      <c r="C29" s="273">
        <f>IF(ISERROR(VLOOKUP(B29,'KAYIT LİSTESİ'!$B$4:$G$859,2,0)),"",(VLOOKUP(B29,'KAYIT LİSTESİ'!$B$4:$G$859,2,0)))</f>
      </c>
      <c r="D29" s="274">
        <f>IF(ISERROR(VLOOKUP(B29,'KAYIT LİSTESİ'!$B$4:$G$859,3,0)),"",(VLOOKUP(B29,'KAYIT LİSTESİ'!$B$4:$G$859,3,0)))</f>
      </c>
      <c r="E29" s="275">
        <f>IF(ISERROR(VLOOKUP(B29,'KAYIT LİSTESİ'!$B$4:$G$859,4,0)),"",(VLOOKUP(B29,'KAYIT LİSTESİ'!$B$4:$G$859,4,0)))</f>
      </c>
      <c r="F29" s="275">
        <f>IF(ISERROR(VLOOKUP(B29,'KAYIT LİSTESİ'!$B$4:$G$859,5,0)),"",(VLOOKUP(B29,'KAYIT LİSTESİ'!$B$4:$G$859,5,0)))</f>
      </c>
      <c r="G29" s="276"/>
      <c r="H29" s="208"/>
      <c r="J29" s="271">
        <v>6</v>
      </c>
      <c r="K29" s="272" t="s">
        <v>321</v>
      </c>
      <c r="L29" s="278">
        <f>IF(ISERROR(VLOOKUP(K29,'KAYIT LİSTESİ'!$B$4:$G$859,2,0)),"",(VLOOKUP(K29,'KAYIT LİSTESİ'!$B$4:$G$859,2,0)))</f>
      </c>
      <c r="M29" s="279">
        <f>IF(ISERROR(VLOOKUP(K29,'KAYIT LİSTESİ'!$B$4:$G$859,3,0)),"",(VLOOKUP(K29,'KAYIT LİSTESİ'!$B$4:$G$859,3,0)))</f>
      </c>
      <c r="N29" s="280">
        <f>IF(ISERROR(VLOOKUP(K29,'KAYIT LİSTESİ'!$B$4:$G$859,4,0)),"",(VLOOKUP(K29,'KAYIT LİSTESİ'!$B$4:$G$859,4,0)))</f>
      </c>
      <c r="O29" s="280">
        <f>IF(ISERROR(VLOOKUP(K29,'KAYIT LİSTESİ'!$B$4:$G$859,5,0)),"",(VLOOKUP(K29,'KAYIT LİSTESİ'!$B$4:$G$859,5,0)))</f>
      </c>
      <c r="P29" s="281"/>
    </row>
    <row r="30" spans="1:16" ht="45" customHeight="1">
      <c r="A30" s="414" t="s">
        <v>371</v>
      </c>
      <c r="B30" s="414"/>
      <c r="C30" s="414"/>
      <c r="D30" s="414"/>
      <c r="E30" s="414"/>
      <c r="F30" s="414"/>
      <c r="G30" s="414"/>
      <c r="H30" s="208"/>
      <c r="J30" s="408" t="s">
        <v>241</v>
      </c>
      <c r="K30" s="408"/>
      <c r="L30" s="408"/>
      <c r="M30" s="408"/>
      <c r="N30" s="408"/>
      <c r="O30" s="408"/>
      <c r="P30" s="408"/>
    </row>
    <row r="31" spans="1:16" ht="45" customHeight="1">
      <c r="A31" s="409" t="s">
        <v>5</v>
      </c>
      <c r="B31" s="407"/>
      <c r="C31" s="409" t="s">
        <v>67</v>
      </c>
      <c r="D31" s="409" t="s">
        <v>20</v>
      </c>
      <c r="E31" s="409" t="s">
        <v>6</v>
      </c>
      <c r="F31" s="409" t="s">
        <v>376</v>
      </c>
      <c r="G31" s="409" t="s">
        <v>183</v>
      </c>
      <c r="H31" s="208"/>
      <c r="J31" s="409" t="s">
        <v>5</v>
      </c>
      <c r="K31" s="407"/>
      <c r="L31" s="409" t="s">
        <v>67</v>
      </c>
      <c r="M31" s="409" t="s">
        <v>20</v>
      </c>
      <c r="N31" s="409" t="s">
        <v>6</v>
      </c>
      <c r="O31" s="409" t="s">
        <v>376</v>
      </c>
      <c r="P31" s="409" t="s">
        <v>183</v>
      </c>
    </row>
    <row r="32" spans="1:16" ht="45" customHeight="1">
      <c r="A32" s="410"/>
      <c r="B32" s="407"/>
      <c r="C32" s="410"/>
      <c r="D32" s="410"/>
      <c r="E32" s="410"/>
      <c r="F32" s="410"/>
      <c r="G32" s="410"/>
      <c r="H32" s="208"/>
      <c r="J32" s="410"/>
      <c r="K32" s="407"/>
      <c r="L32" s="410"/>
      <c r="M32" s="410"/>
      <c r="N32" s="410"/>
      <c r="O32" s="410"/>
      <c r="P32" s="410"/>
    </row>
    <row r="33" spans="1:16" ht="45" customHeight="1">
      <c r="A33" s="282">
        <v>1</v>
      </c>
      <c r="B33" s="283" t="s">
        <v>332</v>
      </c>
      <c r="C33" s="270">
        <f>IF(ISERROR(VLOOKUP(B33,'KAYIT LİSTESİ'!$B$4:$G$859,2,0)),"",(VLOOKUP(B33,'KAYIT LİSTESİ'!$B$4:$G$859,2,0)))</f>
        <v>860</v>
      </c>
      <c r="D33" s="284">
        <f>IF(ISERROR(VLOOKUP(B33,'KAYIT LİSTESİ'!$B$4:$G$859,3,0)),"",(VLOOKUP(B33,'KAYIT LİSTESİ'!$B$4:$G$859,3,0)))</f>
        <v>35431</v>
      </c>
      <c r="E33" s="285" t="str">
        <f>IF(ISERROR(VLOOKUP(B33,'KAYIT LİSTESİ'!$B$4:$G$859,4,0)),"",(VLOOKUP(B33,'KAYIT LİSTESİ'!$B$4:$G$859,4,0)))</f>
        <v>YAŞAR NURİ ÖZYURT</v>
      </c>
      <c r="F33" s="285" t="str">
        <f>IF(ISERROR(VLOOKUP(B33,'KAYIT LİSTESİ'!$B$4:$G$859,5,0)),"",(VLOOKUP(B33,'KAYIT LİSTESİ'!$B$4:$G$859,5,0)))</f>
        <v>ANKARA</v>
      </c>
      <c r="G33" s="281"/>
      <c r="H33" s="206"/>
      <c r="J33" s="282">
        <v>1</v>
      </c>
      <c r="K33" s="283" t="s">
        <v>242</v>
      </c>
      <c r="L33" s="270">
        <f>IF(ISERROR(VLOOKUP(K33,'KAYIT LİSTESİ'!$B$4:$G$859,2,0)),"",(VLOOKUP(K33,'KAYIT LİSTESİ'!$B$4:$G$859,2,0)))</f>
        <v>928</v>
      </c>
      <c r="M33" s="284">
        <f>IF(ISERROR(VLOOKUP(K33,'KAYIT LİSTESİ'!$B$4:$G$859,3,0)),"",(VLOOKUP(K33,'KAYIT LİSTESİ'!$B$4:$G$859,3,0)))</f>
        <v>34831</v>
      </c>
      <c r="N33" s="285" t="str">
        <f>IF(ISERROR(VLOOKUP(K33,'KAYIT LİSTESİ'!$B$4:$G$859,4,0)),"",(VLOOKUP(K33,'KAYIT LİSTESİ'!$B$4:$G$859,4,0)))</f>
        <v>SAMET YILDIZ </v>
      </c>
      <c r="O33" s="285" t="str">
        <f>IF(ISERROR(VLOOKUP(K33,'KAYIT LİSTESİ'!$B$4:$G$859,5,0)),"",(VLOOKUP(K33,'KAYIT LİSTESİ'!$B$4:$G$859,5,0)))</f>
        <v>NEVŞEHİR </v>
      </c>
      <c r="P33" s="281"/>
    </row>
    <row r="34" spans="1:16" ht="45" customHeight="1">
      <c r="A34" s="282">
        <v>2</v>
      </c>
      <c r="B34" s="283" t="s">
        <v>333</v>
      </c>
      <c r="C34" s="270">
        <f>IF(ISERROR(VLOOKUP(B34,'KAYIT LİSTESİ'!$B$4:$G$859,2,0)),"",(VLOOKUP(B34,'KAYIT LİSTESİ'!$B$4:$G$859,2,0)))</f>
      </c>
      <c r="D34" s="284">
        <f>IF(ISERROR(VLOOKUP(B34,'KAYIT LİSTESİ'!$B$4:$G$859,3,0)),"",(VLOOKUP(B34,'KAYIT LİSTESİ'!$B$4:$G$859,3,0)))</f>
      </c>
      <c r="E34" s="285">
        <f>IF(ISERROR(VLOOKUP(B34,'KAYIT LİSTESİ'!$B$4:$G$859,4,0)),"",(VLOOKUP(B34,'KAYIT LİSTESİ'!$B$4:$G$859,4,0)))</f>
      </c>
      <c r="F34" s="285">
        <f>IF(ISERROR(VLOOKUP(B34,'KAYIT LİSTESİ'!$B$4:$G$859,5,0)),"",(VLOOKUP(B34,'KAYIT LİSTESİ'!$B$4:$G$859,5,0)))</f>
      </c>
      <c r="G34" s="281"/>
      <c r="H34" s="207"/>
      <c r="J34" s="282">
        <v>2</v>
      </c>
      <c r="K34" s="283" t="s">
        <v>243</v>
      </c>
      <c r="L34" s="270">
        <f>IF(ISERROR(VLOOKUP(K34,'KAYIT LİSTESİ'!$B$4:$G$859,2,0)),"",(VLOOKUP(K34,'KAYIT LİSTESİ'!$B$4:$G$859,2,0)))</f>
        <v>904</v>
      </c>
      <c r="M34" s="284">
        <f>IF(ISERROR(VLOOKUP(K34,'KAYIT LİSTESİ'!$B$4:$G$859,3,0)),"",(VLOOKUP(K34,'KAYIT LİSTESİ'!$B$4:$G$859,3,0)))</f>
        <v>35065</v>
      </c>
      <c r="N34" s="285" t="str">
        <f>IF(ISERROR(VLOOKUP(K34,'KAYIT LİSTESİ'!$B$4:$G$859,4,0)),"",(VLOOKUP(K34,'KAYIT LİSTESİ'!$B$4:$G$859,4,0)))</f>
        <v>EMRE AYDIN</v>
      </c>
      <c r="O34" s="285" t="str">
        <f>IF(ISERROR(VLOOKUP(K34,'KAYIT LİSTESİ'!$B$4:$G$859,5,0)),"",(VLOOKUP(K34,'KAYIT LİSTESİ'!$B$4:$G$859,5,0)))</f>
        <v>İSTANBUL</v>
      </c>
      <c r="P34" s="281"/>
    </row>
    <row r="35" spans="1:16" ht="45" customHeight="1">
      <c r="A35" s="282">
        <v>3</v>
      </c>
      <c r="B35" s="283" t="s">
        <v>334</v>
      </c>
      <c r="C35" s="270">
        <f>IF(ISERROR(VLOOKUP(B35,'KAYIT LİSTESİ'!$B$4:$G$859,2,0)),"",(VLOOKUP(B35,'KAYIT LİSTESİ'!$B$4:$G$859,2,0)))</f>
      </c>
      <c r="D35" s="284">
        <f>IF(ISERROR(VLOOKUP(B35,'KAYIT LİSTESİ'!$B$4:$G$859,3,0)),"",(VLOOKUP(B35,'KAYIT LİSTESİ'!$B$4:$G$859,3,0)))</f>
      </c>
      <c r="E35" s="285">
        <f>IF(ISERROR(VLOOKUP(B35,'KAYIT LİSTESİ'!$B$4:$G$859,4,0)),"",(VLOOKUP(B35,'KAYIT LİSTESİ'!$B$4:$G$859,4,0)))</f>
      </c>
      <c r="F35" s="285">
        <f>IF(ISERROR(VLOOKUP(B35,'KAYIT LİSTESİ'!$B$4:$G$859,5,0)),"",(VLOOKUP(B35,'KAYIT LİSTESİ'!$B$4:$G$859,5,0)))</f>
      </c>
      <c r="G35" s="281"/>
      <c r="H35" s="208"/>
      <c r="J35" s="282">
        <v>3</v>
      </c>
      <c r="K35" s="283" t="s">
        <v>244</v>
      </c>
      <c r="L35" s="270">
        <f>IF(ISERROR(VLOOKUP(K35,'KAYIT LİSTESİ'!$B$4:$G$859,2,0)),"",(VLOOKUP(K35,'KAYIT LİSTESİ'!$B$4:$G$859,2,0)))</f>
      </c>
      <c r="M35" s="284">
        <f>IF(ISERROR(VLOOKUP(K35,'KAYIT LİSTESİ'!$B$4:$G$859,3,0)),"",(VLOOKUP(K35,'KAYIT LİSTESİ'!$B$4:$G$859,3,0)))</f>
      </c>
      <c r="N35" s="285">
        <f>IF(ISERROR(VLOOKUP(K35,'KAYIT LİSTESİ'!$B$4:$G$859,4,0)),"",(VLOOKUP(K35,'KAYIT LİSTESİ'!$B$4:$G$859,4,0)))</f>
      </c>
      <c r="O35" s="285">
        <f>IF(ISERROR(VLOOKUP(K35,'KAYIT LİSTESİ'!$B$4:$G$859,5,0)),"",(VLOOKUP(K35,'KAYIT LİSTESİ'!$B$4:$G$859,5,0)))</f>
      </c>
      <c r="P35" s="281"/>
    </row>
    <row r="36" spans="1:16" ht="45" customHeight="1">
      <c r="A36" s="203"/>
      <c r="B36" s="203"/>
      <c r="C36" s="203"/>
      <c r="D36" s="203"/>
      <c r="E36" s="203"/>
      <c r="F36" s="203"/>
      <c r="G36" s="203"/>
      <c r="H36" s="208"/>
      <c r="J36" s="408" t="s">
        <v>185</v>
      </c>
      <c r="K36" s="408"/>
      <c r="L36" s="408"/>
      <c r="M36" s="408"/>
      <c r="N36" s="408"/>
      <c r="O36" s="408"/>
      <c r="P36" s="408"/>
    </row>
    <row r="37" spans="1:16" ht="45" customHeight="1">
      <c r="A37" s="203"/>
      <c r="B37" s="203"/>
      <c r="C37" s="203"/>
      <c r="D37" s="203"/>
      <c r="E37" s="203"/>
      <c r="F37" s="203"/>
      <c r="G37" s="203"/>
      <c r="H37" s="208"/>
      <c r="J37" s="409" t="s">
        <v>5</v>
      </c>
      <c r="K37" s="407"/>
      <c r="L37" s="409" t="s">
        <v>67</v>
      </c>
      <c r="M37" s="409" t="s">
        <v>20</v>
      </c>
      <c r="N37" s="409" t="s">
        <v>6</v>
      </c>
      <c r="O37" s="409" t="s">
        <v>376</v>
      </c>
      <c r="P37" s="409" t="s">
        <v>183</v>
      </c>
    </row>
    <row r="38" spans="1:16" ht="45" customHeight="1">
      <c r="A38" s="203"/>
      <c r="B38" s="203"/>
      <c r="C38" s="203"/>
      <c r="D38" s="203"/>
      <c r="E38" s="203"/>
      <c r="F38" s="203"/>
      <c r="G38" s="203"/>
      <c r="H38" s="208"/>
      <c r="J38" s="410"/>
      <c r="K38" s="407"/>
      <c r="L38" s="410"/>
      <c r="M38" s="410"/>
      <c r="N38" s="410"/>
      <c r="O38" s="410"/>
      <c r="P38" s="410"/>
    </row>
    <row r="39" spans="1:16" ht="45" customHeight="1">
      <c r="A39" s="203"/>
      <c r="B39" s="203"/>
      <c r="C39" s="203"/>
      <c r="D39" s="203"/>
      <c r="E39" s="203"/>
      <c r="F39" s="203"/>
      <c r="G39" s="203"/>
      <c r="H39" s="208"/>
      <c r="J39" s="271">
        <v>1</v>
      </c>
      <c r="K39" s="272" t="s">
        <v>162</v>
      </c>
      <c r="L39" s="278">
        <f>IF(ISERROR(VLOOKUP(K39,'KAYIT LİSTESİ'!$B$4:$G$859,2,0)),"",(VLOOKUP(K39,'KAYIT LİSTESİ'!$B$4:$G$859,2,0)))</f>
        <v>934</v>
      </c>
      <c r="M39" s="279">
        <f>IF(ISERROR(VLOOKUP(K39,'KAYIT LİSTESİ'!$B$4:$G$859,3,0)),"",(VLOOKUP(K39,'KAYIT LİSTESİ'!$B$4:$G$859,3,0)))</f>
        <v>35042</v>
      </c>
      <c r="N39" s="280" t="str">
        <f>IF(ISERROR(VLOOKUP(K39,'KAYIT LİSTESİ'!$B$4:$G$859,4,0)),"",(VLOOKUP(K39,'KAYIT LİSTESİ'!$B$4:$G$859,4,0)))</f>
        <v>CENGIZ EKEN</v>
      </c>
      <c r="O39" s="280" t="str">
        <f>IF(ISERROR(VLOOKUP(K39,'KAYIT LİSTESİ'!$B$4:$G$859,5,0)),"",(VLOOKUP(K39,'KAYIT LİSTESİ'!$B$4:$G$859,5,0)))</f>
        <v>SAKARYA </v>
      </c>
      <c r="P39" s="281"/>
    </row>
    <row r="40" spans="1:16" ht="50.25" customHeight="1">
      <c r="A40" s="203"/>
      <c r="B40" s="203"/>
      <c r="C40" s="203"/>
      <c r="D40" s="203"/>
      <c r="E40" s="203"/>
      <c r="F40" s="203"/>
      <c r="G40" s="203"/>
      <c r="H40" s="203"/>
      <c r="J40" s="271">
        <v>2</v>
      </c>
      <c r="K40" s="272" t="s">
        <v>163</v>
      </c>
      <c r="L40" s="278">
        <f>IF(ISERROR(VLOOKUP(K40,'KAYIT LİSTESİ'!$B$4:$G$859,2,0)),"",(VLOOKUP(K40,'KAYIT LİSTESİ'!$B$4:$G$859,2,0)))</f>
        <v>884</v>
      </c>
      <c r="M40" s="279">
        <f>IF(ISERROR(VLOOKUP(K40,'KAYIT LİSTESİ'!$B$4:$G$859,3,0)),"",(VLOOKUP(K40,'KAYIT LİSTESİ'!$B$4:$G$859,3,0)))</f>
        <v>35797</v>
      </c>
      <c r="N40" s="280" t="str">
        <f>IF(ISERROR(VLOOKUP(K40,'KAYIT LİSTESİ'!$B$4:$G$859,4,0)),"",(VLOOKUP(K40,'KAYIT LİSTESİ'!$B$4:$G$859,4,0)))</f>
        <v>YİĞİT YEŞİLÇİÇEK</v>
      </c>
      <c r="O40" s="280" t="str">
        <f>IF(ISERROR(VLOOKUP(K40,'KAYIT LİSTESİ'!$B$4:$G$859,5,0)),"",(VLOOKUP(K40,'KAYIT LİSTESİ'!$B$4:$G$859,5,0)))</f>
        <v>BURSA</v>
      </c>
      <c r="P40" s="281"/>
    </row>
    <row r="41" spans="1:16" ht="45" customHeight="1">
      <c r="A41" s="203"/>
      <c r="B41" s="203"/>
      <c r="C41" s="203"/>
      <c r="D41" s="203"/>
      <c r="E41" s="203"/>
      <c r="F41" s="203"/>
      <c r="G41" s="203"/>
      <c r="H41" s="203"/>
      <c r="J41" s="271">
        <v>3</v>
      </c>
      <c r="K41" s="272" t="s">
        <v>164</v>
      </c>
      <c r="L41" s="278">
        <f>IF(ISERROR(VLOOKUP(K41,'KAYIT LİSTESİ'!$B$4:$G$859,2,0)),"",(VLOOKUP(K41,'KAYIT LİSTESİ'!$B$4:$G$859,2,0)))</f>
        <v>862</v>
      </c>
      <c r="M41" s="279">
        <f>IF(ISERROR(VLOOKUP(K41,'KAYIT LİSTESİ'!$B$4:$G$859,3,0)),"",(VLOOKUP(K41,'KAYIT LİSTESİ'!$B$4:$G$859,3,0)))</f>
        <v>34710</v>
      </c>
      <c r="N41" s="280" t="str">
        <f>IF(ISERROR(VLOOKUP(K41,'KAYIT LİSTESİ'!$B$4:$G$859,4,0)),"",(VLOOKUP(K41,'KAYIT LİSTESİ'!$B$4:$G$859,4,0)))</f>
        <v>OĞULCAN DÜZYURT</v>
      </c>
      <c r="O41" s="280" t="str">
        <f>IF(ISERROR(VLOOKUP(K41,'KAYIT LİSTESİ'!$B$4:$G$859,5,0)),"",(VLOOKUP(K41,'KAYIT LİSTESİ'!$B$4:$G$859,5,0)))</f>
        <v>ANKARA</v>
      </c>
      <c r="P41" s="281"/>
    </row>
    <row r="42" spans="1:16" ht="45" customHeight="1">
      <c r="A42" s="203"/>
      <c r="B42" s="203"/>
      <c r="C42" s="203"/>
      <c r="D42" s="203"/>
      <c r="E42" s="203"/>
      <c r="F42" s="203"/>
      <c r="G42" s="203"/>
      <c r="H42" s="203"/>
      <c r="J42" s="271">
        <v>4</v>
      </c>
      <c r="K42" s="272" t="s">
        <v>165</v>
      </c>
      <c r="L42" s="278">
        <f>IF(ISERROR(VLOOKUP(K42,'KAYIT LİSTESİ'!$B$4:$G$859,2,0)),"",(VLOOKUP(K42,'KAYIT LİSTESİ'!$B$4:$G$859,2,0)))</f>
      </c>
      <c r="M42" s="279">
        <f>IF(ISERROR(VLOOKUP(K42,'KAYIT LİSTESİ'!$B$4:$G$859,3,0)),"",(VLOOKUP(K42,'KAYIT LİSTESİ'!$B$4:$G$859,3,0)))</f>
      </c>
      <c r="N42" s="280">
        <f>IF(ISERROR(VLOOKUP(K42,'KAYIT LİSTESİ'!$B$4:$G$859,4,0)),"",(VLOOKUP(K42,'KAYIT LİSTESİ'!$B$4:$G$859,4,0)))</f>
      </c>
      <c r="O42" s="280">
        <f>IF(ISERROR(VLOOKUP(K42,'KAYIT LİSTESİ'!$B$4:$G$859,5,0)),"",(VLOOKUP(K42,'KAYIT LİSTESİ'!$B$4:$G$859,5,0)))</f>
      </c>
      <c r="P42" s="281"/>
    </row>
    <row r="43" spans="1:16" ht="45" customHeight="1">
      <c r="A43" s="203"/>
      <c r="B43" s="203"/>
      <c r="C43" s="203"/>
      <c r="D43" s="203"/>
      <c r="E43" s="203"/>
      <c r="F43" s="203"/>
      <c r="G43" s="203"/>
      <c r="H43" s="203"/>
      <c r="J43" s="271">
        <v>5</v>
      </c>
      <c r="K43" s="272" t="s">
        <v>166</v>
      </c>
      <c r="L43" s="278">
        <f>IF(ISERROR(VLOOKUP(K43,'KAYIT LİSTESİ'!$B$4:$G$859,2,0)),"",(VLOOKUP(K43,'KAYIT LİSTESİ'!$B$4:$G$859,2,0)))</f>
      </c>
      <c r="M43" s="279">
        <f>IF(ISERROR(VLOOKUP(K43,'KAYIT LİSTESİ'!$B$4:$G$859,3,0)),"",(VLOOKUP(K43,'KAYIT LİSTESİ'!$B$4:$G$859,3,0)))</f>
      </c>
      <c r="N43" s="280">
        <f>IF(ISERROR(VLOOKUP(K43,'KAYIT LİSTESİ'!$B$4:$G$859,4,0)),"",(VLOOKUP(K43,'KAYIT LİSTESİ'!$B$4:$G$859,4,0)))</f>
      </c>
      <c r="O43" s="280">
        <f>IF(ISERROR(VLOOKUP(K43,'KAYIT LİSTESİ'!$B$4:$G$859,5,0)),"",(VLOOKUP(K43,'KAYIT LİSTESİ'!$B$4:$G$859,5,0)))</f>
      </c>
      <c r="P43" s="281"/>
    </row>
    <row r="44" ht="36.75" customHeight="1"/>
    <row r="45" ht="36.75" customHeight="1"/>
    <row r="46" ht="36.75" customHeight="1"/>
    <row r="47" ht="36.75" customHeight="1"/>
  </sheetData>
  <sheetProtection/>
  <mergeCells count="44">
    <mergeCell ref="B31:B32"/>
    <mergeCell ref="C31:C32"/>
    <mergeCell ref="D31:D32"/>
    <mergeCell ref="E31:E32"/>
    <mergeCell ref="F31:F32"/>
    <mergeCell ref="G31:G32"/>
    <mergeCell ref="A1:P1"/>
    <mergeCell ref="A2:P2"/>
    <mergeCell ref="A3:P3"/>
    <mergeCell ref="J21:P21"/>
    <mergeCell ref="M22:M23"/>
    <mergeCell ref="N22:N23"/>
    <mergeCell ref="K22:K23"/>
    <mergeCell ref="J5:P5"/>
    <mergeCell ref="A4:G4"/>
    <mergeCell ref="I5:I6"/>
    <mergeCell ref="A22:G22"/>
    <mergeCell ref="N31:N32"/>
    <mergeCell ref="O31:O32"/>
    <mergeCell ref="L37:L38"/>
    <mergeCell ref="J13:P13"/>
    <mergeCell ref="O37:O38"/>
    <mergeCell ref="N37:N38"/>
    <mergeCell ref="K31:K32"/>
    <mergeCell ref="A30:G30"/>
    <mergeCell ref="A31:A32"/>
    <mergeCell ref="J4:P4"/>
    <mergeCell ref="P22:P23"/>
    <mergeCell ref="A21:G21"/>
    <mergeCell ref="P31:P32"/>
    <mergeCell ref="L22:L23"/>
    <mergeCell ref="O22:O23"/>
    <mergeCell ref="A5:G5"/>
    <mergeCell ref="A13:G13"/>
    <mergeCell ref="J30:P30"/>
    <mergeCell ref="J22:J23"/>
    <mergeCell ref="K37:K38"/>
    <mergeCell ref="J36:P36"/>
    <mergeCell ref="J37:J38"/>
    <mergeCell ref="M31:M32"/>
    <mergeCell ref="J31:J32"/>
    <mergeCell ref="P37:P38"/>
    <mergeCell ref="L31:L32"/>
    <mergeCell ref="M37:M38"/>
  </mergeCells>
  <printOptions/>
  <pageMargins left="0.7" right="0.7" top="0.75" bottom="0.75" header="0.3" footer="0.3"/>
  <pageSetup fitToHeight="0" fitToWidth="1" horizontalDpi="600" verticalDpi="600" orientation="portrait" paperSize="9" scale="39" r:id="rId2"/>
  <ignoredErrors>
    <ignoredError sqref="L33:O35 C33:F35" unlockedFormula="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U10" sqref="U10"/>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6.140625" style="86" customWidth="1"/>
    <col min="6" max="6" width="43.57421875" style="3" bestFit="1" customWidth="1"/>
    <col min="7" max="7" width="10.8515625" style="3" customWidth="1"/>
    <col min="8" max="12" width="10.7109375" style="3" customWidth="1"/>
    <col min="13" max="13" width="10.8515625" style="3" customWidth="1"/>
    <col min="14" max="14" width="10.57421875" style="88" customWidth="1"/>
    <col min="15" max="15" width="7.7109375" style="86" customWidth="1"/>
    <col min="16" max="16" width="9.57421875" style="86" customWidth="1"/>
    <col min="17" max="17" width="9.140625" style="241" hidden="1" customWidth="1"/>
    <col min="18" max="18" width="9.140625" style="238" hidden="1" customWidth="1"/>
    <col min="19" max="16384" width="9.140625" style="3" customWidth="1"/>
  </cols>
  <sheetData>
    <row r="1" spans="1:18" ht="48.75" customHeight="1">
      <c r="A1" s="420" t="str">
        <f>'YARIŞMA BİLGİLERİ'!A2:K2</f>
        <v>Türkiye Atletizm Federasyonu
Kastamonu Atletizm İl Temsilciliği</v>
      </c>
      <c r="B1" s="420"/>
      <c r="C1" s="420"/>
      <c r="D1" s="420"/>
      <c r="E1" s="420"/>
      <c r="F1" s="420"/>
      <c r="G1" s="420"/>
      <c r="H1" s="420"/>
      <c r="I1" s="420"/>
      <c r="J1" s="420"/>
      <c r="K1" s="420"/>
      <c r="L1" s="420"/>
      <c r="M1" s="420"/>
      <c r="N1" s="420"/>
      <c r="O1" s="420"/>
      <c r="P1" s="420"/>
      <c r="Q1" s="241">
        <v>159</v>
      </c>
      <c r="R1" s="238">
        <v>1</v>
      </c>
    </row>
    <row r="2" spans="1:18" ht="25.5" customHeight="1">
      <c r="A2" s="421" t="str">
        <f>'YARIŞMA BİLGİLERİ'!A14:K14</f>
        <v>Federasyon Deneme Yarışmaları</v>
      </c>
      <c r="B2" s="421"/>
      <c r="C2" s="421"/>
      <c r="D2" s="421"/>
      <c r="E2" s="421"/>
      <c r="F2" s="421"/>
      <c r="G2" s="421"/>
      <c r="H2" s="421"/>
      <c r="I2" s="421"/>
      <c r="J2" s="421"/>
      <c r="K2" s="421"/>
      <c r="L2" s="421"/>
      <c r="M2" s="421"/>
      <c r="N2" s="421"/>
      <c r="O2" s="421"/>
      <c r="P2" s="421"/>
      <c r="Q2" s="241">
        <v>169</v>
      </c>
      <c r="R2" s="238">
        <v>2</v>
      </c>
    </row>
    <row r="3" spans="1:18" s="4" customFormat="1" ht="27" customHeight="1">
      <c r="A3" s="426" t="s">
        <v>83</v>
      </c>
      <c r="B3" s="426"/>
      <c r="C3" s="426"/>
      <c r="D3" s="424" t="str">
        <f>'YARIŞMA PROGRAMI'!C11</f>
        <v>Uzun Atlama</v>
      </c>
      <c r="E3" s="424"/>
      <c r="F3" s="89" t="s">
        <v>406</v>
      </c>
      <c r="G3" s="202" t="str">
        <f>'YARIŞMA PROGRAMI'!D11</f>
        <v>6.70</v>
      </c>
      <c r="H3" s="196"/>
      <c r="I3" s="184"/>
      <c r="J3" s="184"/>
      <c r="K3" s="184"/>
      <c r="L3" s="184" t="s">
        <v>328</v>
      </c>
      <c r="M3" s="427" t="str">
        <f>'YARIŞMA PROGRAMI'!E11</f>
        <v>Kaan ŞENCAN  7.92</v>
      </c>
      <c r="N3" s="427"/>
      <c r="O3" s="427"/>
      <c r="P3" s="427"/>
      <c r="Q3" s="241">
        <v>179</v>
      </c>
      <c r="R3" s="238">
        <v>3</v>
      </c>
    </row>
    <row r="4" spans="1:18" s="4" customFormat="1" ht="17.25" customHeight="1">
      <c r="A4" s="431" t="s">
        <v>84</v>
      </c>
      <c r="B4" s="431"/>
      <c r="C4" s="431"/>
      <c r="D4" s="433" t="str">
        <f>'YARIŞMA BİLGİLERİ'!F21</f>
        <v>Genç Erkekler</v>
      </c>
      <c r="E4" s="433"/>
      <c r="F4" s="90"/>
      <c r="G4" s="197"/>
      <c r="H4" s="197"/>
      <c r="I4" s="186"/>
      <c r="J4" s="186"/>
      <c r="K4" s="430" t="s">
        <v>82</v>
      </c>
      <c r="L4" s="430"/>
      <c r="M4" s="432" t="str">
        <f>'YARIŞMA PROGRAMI'!B11</f>
        <v>12 Temmuz 2014 - 18.25</v>
      </c>
      <c r="N4" s="432"/>
      <c r="O4" s="432"/>
      <c r="P4" s="244"/>
      <c r="Q4" s="241">
        <v>187</v>
      </c>
      <c r="R4" s="238">
        <v>4</v>
      </c>
    </row>
    <row r="5" spans="1:18" ht="21" customHeight="1">
      <c r="A5" s="5"/>
      <c r="B5" s="5"/>
      <c r="C5" s="5"/>
      <c r="D5" s="9"/>
      <c r="E5" s="6"/>
      <c r="F5" s="7"/>
      <c r="G5" s="8"/>
      <c r="H5" s="8"/>
      <c r="I5" s="8"/>
      <c r="J5" s="8"/>
      <c r="K5" s="8"/>
      <c r="L5" s="8"/>
      <c r="M5" s="8"/>
      <c r="N5" s="422">
        <f ca="1">NOW()</f>
        <v>41833.06269733796</v>
      </c>
      <c r="O5" s="422"/>
      <c r="P5" s="248"/>
      <c r="Q5" s="241">
        <v>195</v>
      </c>
      <c r="R5" s="238">
        <v>5</v>
      </c>
    </row>
    <row r="6" spans="1:18" ht="15.75">
      <c r="A6" s="418" t="s">
        <v>5</v>
      </c>
      <c r="B6" s="418"/>
      <c r="C6" s="425" t="s">
        <v>67</v>
      </c>
      <c r="D6" s="425" t="s">
        <v>86</v>
      </c>
      <c r="E6" s="418" t="s">
        <v>6</v>
      </c>
      <c r="F6" s="418" t="s">
        <v>376</v>
      </c>
      <c r="G6" s="423" t="s">
        <v>35</v>
      </c>
      <c r="H6" s="423"/>
      <c r="I6" s="423"/>
      <c r="J6" s="423"/>
      <c r="K6" s="423"/>
      <c r="L6" s="423"/>
      <c r="M6" s="423"/>
      <c r="N6" s="419" t="s">
        <v>7</v>
      </c>
      <c r="O6" s="419" t="s">
        <v>122</v>
      </c>
      <c r="P6" s="419" t="s">
        <v>325</v>
      </c>
      <c r="Q6" s="241">
        <v>203</v>
      </c>
      <c r="R6" s="238">
        <v>6</v>
      </c>
    </row>
    <row r="7" spans="1:18" ht="24.75" customHeight="1">
      <c r="A7" s="418"/>
      <c r="B7" s="418"/>
      <c r="C7" s="425"/>
      <c r="D7" s="425"/>
      <c r="E7" s="418"/>
      <c r="F7" s="418"/>
      <c r="G7" s="91">
        <v>1</v>
      </c>
      <c r="H7" s="91">
        <v>2</v>
      </c>
      <c r="I7" s="91">
        <v>3</v>
      </c>
      <c r="J7" s="227" t="s">
        <v>323</v>
      </c>
      <c r="K7" s="226">
        <v>4</v>
      </c>
      <c r="L7" s="226">
        <v>5</v>
      </c>
      <c r="M7" s="226">
        <v>6</v>
      </c>
      <c r="N7" s="419"/>
      <c r="O7" s="419"/>
      <c r="P7" s="419"/>
      <c r="Q7" s="241">
        <v>211</v>
      </c>
      <c r="R7" s="238">
        <v>7</v>
      </c>
    </row>
    <row r="8" spans="1:18" s="80" customFormat="1" ht="66.75" customHeight="1" thickBot="1">
      <c r="A8" s="340">
        <v>1</v>
      </c>
      <c r="B8" s="341" t="s">
        <v>162</v>
      </c>
      <c r="C8" s="342">
        <v>862</v>
      </c>
      <c r="D8" s="343">
        <v>34710</v>
      </c>
      <c r="E8" s="344" t="s">
        <v>452</v>
      </c>
      <c r="F8" s="344" t="s">
        <v>450</v>
      </c>
      <c r="G8" s="345" t="s">
        <v>498</v>
      </c>
      <c r="H8" s="345">
        <v>691</v>
      </c>
      <c r="I8" s="345">
        <v>722</v>
      </c>
      <c r="J8" s="345">
        <v>722</v>
      </c>
      <c r="K8" s="345" t="s">
        <v>498</v>
      </c>
      <c r="L8" s="345">
        <v>709</v>
      </c>
      <c r="M8" s="345">
        <v>683</v>
      </c>
      <c r="N8" s="346">
        <v>722</v>
      </c>
      <c r="O8" s="347"/>
      <c r="P8" s="348" t="s">
        <v>499</v>
      </c>
      <c r="Q8" s="241">
        <v>219</v>
      </c>
      <c r="R8" s="238">
        <v>8</v>
      </c>
    </row>
    <row r="9" spans="1:18" s="80" customFormat="1" ht="66.75" customHeight="1">
      <c r="A9" s="331">
        <v>2</v>
      </c>
      <c r="B9" s="332" t="s">
        <v>163</v>
      </c>
      <c r="C9" s="333">
        <v>934</v>
      </c>
      <c r="D9" s="334">
        <v>35042</v>
      </c>
      <c r="E9" s="335" t="s">
        <v>479</v>
      </c>
      <c r="F9" s="335" t="s">
        <v>478</v>
      </c>
      <c r="G9" s="336">
        <v>617</v>
      </c>
      <c r="H9" s="336">
        <v>629</v>
      </c>
      <c r="I9" s="336">
        <v>607</v>
      </c>
      <c r="J9" s="336">
        <v>629</v>
      </c>
      <c r="K9" s="336">
        <v>633</v>
      </c>
      <c r="L9" s="336">
        <v>636</v>
      </c>
      <c r="M9" s="336">
        <v>490</v>
      </c>
      <c r="N9" s="337">
        <v>636</v>
      </c>
      <c r="O9" s="338"/>
      <c r="P9" s="339" t="s">
        <v>500</v>
      </c>
      <c r="Q9" s="241">
        <v>227</v>
      </c>
      <c r="R9" s="238">
        <v>9</v>
      </c>
    </row>
    <row r="10" spans="1:18" s="80" customFormat="1" ht="66.75" customHeight="1">
      <c r="A10" s="295" t="s">
        <v>495</v>
      </c>
      <c r="B10" s="296" t="s">
        <v>164</v>
      </c>
      <c r="C10" s="297">
        <v>884</v>
      </c>
      <c r="D10" s="298">
        <v>35797</v>
      </c>
      <c r="E10" s="299" t="s">
        <v>459</v>
      </c>
      <c r="F10" s="299" t="s">
        <v>460</v>
      </c>
      <c r="G10" s="300"/>
      <c r="H10" s="300"/>
      <c r="I10" s="300"/>
      <c r="J10" s="300">
        <v>0</v>
      </c>
      <c r="K10" s="300"/>
      <c r="L10" s="300"/>
      <c r="M10" s="300"/>
      <c r="N10" s="329" t="s">
        <v>493</v>
      </c>
      <c r="O10" s="330"/>
      <c r="P10" s="304"/>
      <c r="Q10" s="241">
        <v>235</v>
      </c>
      <c r="R10" s="238">
        <v>10</v>
      </c>
    </row>
    <row r="11" spans="1:18" s="80" customFormat="1" ht="66.75" customHeight="1">
      <c r="A11" s="295"/>
      <c r="B11" s="296" t="s">
        <v>165</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aca="true" t="shared" si="0" ref="J11:J27">MAX(G11:I11)</f>
        <v>0</v>
      </c>
      <c r="K11" s="302"/>
      <c r="L11" s="302"/>
      <c r="M11" s="302"/>
      <c r="N11" s="303">
        <f aca="true" t="shared" si="1" ref="N11:N27">MAX(G11:M11)</f>
        <v>0</v>
      </c>
      <c r="O11" s="297"/>
      <c r="P11" s="304"/>
      <c r="Q11" s="241">
        <v>243</v>
      </c>
      <c r="R11" s="238">
        <v>11</v>
      </c>
    </row>
    <row r="12" spans="1:18" s="80" customFormat="1" ht="66.75" customHeight="1">
      <c r="A12" s="295"/>
      <c r="B12" s="296" t="s">
        <v>166</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0"/>
        <v>0</v>
      </c>
      <c r="K12" s="302"/>
      <c r="L12" s="302"/>
      <c r="M12" s="302"/>
      <c r="N12" s="303">
        <f t="shared" si="1"/>
        <v>0</v>
      </c>
      <c r="O12" s="297"/>
      <c r="P12" s="304"/>
      <c r="Q12" s="241">
        <v>251</v>
      </c>
      <c r="R12" s="238">
        <v>12</v>
      </c>
    </row>
    <row r="13" spans="1:18" s="80" customFormat="1" ht="66.75" customHeight="1">
      <c r="A13" s="295"/>
      <c r="B13" s="296" t="s">
        <v>167</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0"/>
        <v>0</v>
      </c>
      <c r="K13" s="302"/>
      <c r="L13" s="302"/>
      <c r="M13" s="302"/>
      <c r="N13" s="303">
        <f t="shared" si="1"/>
        <v>0</v>
      </c>
      <c r="O13" s="297"/>
      <c r="P13" s="304"/>
      <c r="Q13" s="241">
        <v>259</v>
      </c>
      <c r="R13" s="238">
        <v>13</v>
      </c>
    </row>
    <row r="14" spans="1:18" s="80" customFormat="1" ht="66.75" customHeight="1">
      <c r="A14" s="295"/>
      <c r="B14" s="296" t="s">
        <v>168</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0"/>
        <v>0</v>
      </c>
      <c r="K14" s="302"/>
      <c r="L14" s="302"/>
      <c r="M14" s="302"/>
      <c r="N14" s="303">
        <f t="shared" si="1"/>
        <v>0</v>
      </c>
      <c r="O14" s="297"/>
      <c r="P14" s="304"/>
      <c r="Q14" s="241">
        <v>267</v>
      </c>
      <c r="R14" s="238">
        <v>14</v>
      </c>
    </row>
    <row r="15" spans="1:18" s="80" customFormat="1" ht="66.75" customHeight="1">
      <c r="A15" s="295"/>
      <c r="B15" s="296" t="s">
        <v>169</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0"/>
        <v>0</v>
      </c>
      <c r="K15" s="302"/>
      <c r="L15" s="302"/>
      <c r="M15" s="302"/>
      <c r="N15" s="303">
        <f t="shared" si="1"/>
        <v>0</v>
      </c>
      <c r="O15" s="297"/>
      <c r="P15" s="304"/>
      <c r="Q15" s="241">
        <v>275</v>
      </c>
      <c r="R15" s="238">
        <v>15</v>
      </c>
    </row>
    <row r="16" spans="1:18" s="80" customFormat="1" ht="66.75" customHeight="1">
      <c r="A16" s="295"/>
      <c r="B16" s="296" t="s">
        <v>170</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0"/>
        <v>0</v>
      </c>
      <c r="K16" s="302"/>
      <c r="L16" s="302"/>
      <c r="M16" s="302"/>
      <c r="N16" s="303">
        <f t="shared" si="1"/>
        <v>0</v>
      </c>
      <c r="O16" s="297"/>
      <c r="P16" s="304"/>
      <c r="Q16" s="241">
        <v>281</v>
      </c>
      <c r="R16" s="238">
        <v>16</v>
      </c>
    </row>
    <row r="17" spans="1:18" s="80" customFormat="1" ht="66.75" customHeight="1">
      <c r="A17" s="295"/>
      <c r="B17" s="296" t="s">
        <v>171</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0"/>
        <v>0</v>
      </c>
      <c r="K17" s="302"/>
      <c r="L17" s="302"/>
      <c r="M17" s="302"/>
      <c r="N17" s="303">
        <f t="shared" si="1"/>
        <v>0</v>
      </c>
      <c r="O17" s="297"/>
      <c r="P17" s="304"/>
      <c r="Q17" s="241">
        <v>287</v>
      </c>
      <c r="R17" s="238">
        <v>17</v>
      </c>
    </row>
    <row r="18" spans="1:18" s="80" customFormat="1" ht="66.75" customHeight="1">
      <c r="A18" s="295"/>
      <c r="B18" s="296" t="s">
        <v>172</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0"/>
        <v>0</v>
      </c>
      <c r="K18" s="302"/>
      <c r="L18" s="302"/>
      <c r="M18" s="302"/>
      <c r="N18" s="303">
        <f t="shared" si="1"/>
        <v>0</v>
      </c>
      <c r="O18" s="297"/>
      <c r="P18" s="304"/>
      <c r="Q18" s="241">
        <v>293</v>
      </c>
      <c r="R18" s="238">
        <v>18</v>
      </c>
    </row>
    <row r="19" spans="1:18" s="80" customFormat="1" ht="66.75" customHeight="1">
      <c r="A19" s="295"/>
      <c r="B19" s="296" t="s">
        <v>173</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0"/>
        <v>0</v>
      </c>
      <c r="K19" s="302"/>
      <c r="L19" s="302"/>
      <c r="M19" s="302"/>
      <c r="N19" s="303">
        <f t="shared" si="1"/>
        <v>0</v>
      </c>
      <c r="O19" s="297"/>
      <c r="P19" s="304"/>
      <c r="Q19" s="241">
        <v>299</v>
      </c>
      <c r="R19" s="238">
        <v>19</v>
      </c>
    </row>
    <row r="20" spans="1:18" s="80" customFormat="1" ht="66.75" customHeight="1">
      <c r="A20" s="295"/>
      <c r="B20" s="296" t="s">
        <v>174</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0"/>
        <v>0</v>
      </c>
      <c r="K20" s="302"/>
      <c r="L20" s="302"/>
      <c r="M20" s="302"/>
      <c r="N20" s="303">
        <f t="shared" si="1"/>
        <v>0</v>
      </c>
      <c r="O20" s="297"/>
      <c r="P20" s="304"/>
      <c r="Q20" s="241">
        <v>305</v>
      </c>
      <c r="R20" s="238">
        <v>20</v>
      </c>
    </row>
    <row r="21" spans="1:18" s="80" customFormat="1" ht="66.75" customHeight="1">
      <c r="A21" s="295"/>
      <c r="B21" s="296" t="s">
        <v>175</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0"/>
        <v>0</v>
      </c>
      <c r="K21" s="302"/>
      <c r="L21" s="302"/>
      <c r="M21" s="302"/>
      <c r="N21" s="303">
        <f t="shared" si="1"/>
        <v>0</v>
      </c>
      <c r="O21" s="297"/>
      <c r="P21" s="304"/>
      <c r="Q21" s="241">
        <v>311</v>
      </c>
      <c r="R21" s="238">
        <v>21</v>
      </c>
    </row>
    <row r="22" spans="1:18" s="80" customFormat="1" ht="66.75" customHeight="1">
      <c r="A22" s="295"/>
      <c r="B22" s="296" t="s">
        <v>176</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0"/>
        <v>0</v>
      </c>
      <c r="K22" s="302"/>
      <c r="L22" s="302"/>
      <c r="M22" s="302"/>
      <c r="N22" s="303">
        <f t="shared" si="1"/>
        <v>0</v>
      </c>
      <c r="O22" s="297"/>
      <c r="P22" s="304"/>
      <c r="Q22" s="241">
        <v>317</v>
      </c>
      <c r="R22" s="238">
        <v>22</v>
      </c>
    </row>
    <row r="23" spans="1:18" s="80" customFormat="1" ht="66.75" customHeight="1">
      <c r="A23" s="295"/>
      <c r="B23" s="296" t="s">
        <v>177</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0"/>
        <v>0</v>
      </c>
      <c r="K23" s="302"/>
      <c r="L23" s="302"/>
      <c r="M23" s="302"/>
      <c r="N23" s="303">
        <f t="shared" si="1"/>
        <v>0</v>
      </c>
      <c r="O23" s="297"/>
      <c r="P23" s="304"/>
      <c r="Q23" s="241">
        <v>323</v>
      </c>
      <c r="R23" s="238">
        <v>23</v>
      </c>
    </row>
    <row r="24" spans="1:18" s="80" customFormat="1" ht="66.75" customHeight="1">
      <c r="A24" s="295"/>
      <c r="B24" s="296" t="s">
        <v>178</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0"/>
        <v>0</v>
      </c>
      <c r="K24" s="302"/>
      <c r="L24" s="302"/>
      <c r="M24" s="302"/>
      <c r="N24" s="303">
        <f t="shared" si="1"/>
        <v>0</v>
      </c>
      <c r="O24" s="297"/>
      <c r="P24" s="304"/>
      <c r="Q24" s="241">
        <v>329</v>
      </c>
      <c r="R24" s="238">
        <v>24</v>
      </c>
    </row>
    <row r="25" spans="1:18" s="80" customFormat="1" ht="66.75" customHeight="1">
      <c r="A25" s="295"/>
      <c r="B25" s="296" t="s">
        <v>179</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0"/>
        <v>0</v>
      </c>
      <c r="K25" s="302"/>
      <c r="L25" s="302"/>
      <c r="M25" s="302"/>
      <c r="N25" s="303">
        <f t="shared" si="1"/>
        <v>0</v>
      </c>
      <c r="O25" s="297"/>
      <c r="P25" s="304"/>
      <c r="Q25" s="241">
        <v>335</v>
      </c>
      <c r="R25" s="238">
        <v>25</v>
      </c>
    </row>
    <row r="26" spans="1:18" s="80" customFormat="1" ht="66.75" customHeight="1">
      <c r="A26" s="295"/>
      <c r="B26" s="296" t="s">
        <v>180</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0"/>
        <v>0</v>
      </c>
      <c r="K26" s="302"/>
      <c r="L26" s="302"/>
      <c r="M26" s="302"/>
      <c r="N26" s="303">
        <f t="shared" si="1"/>
        <v>0</v>
      </c>
      <c r="O26" s="297"/>
      <c r="P26" s="304"/>
      <c r="Q26" s="241">
        <v>341</v>
      </c>
      <c r="R26" s="238">
        <v>26</v>
      </c>
    </row>
    <row r="27" spans="1:18" s="80" customFormat="1" ht="66.75" customHeight="1">
      <c r="A27" s="295"/>
      <c r="B27" s="296" t="s">
        <v>181</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0"/>
        <v>0</v>
      </c>
      <c r="K27" s="302"/>
      <c r="L27" s="302"/>
      <c r="M27" s="302"/>
      <c r="N27" s="303">
        <f t="shared" si="1"/>
        <v>0</v>
      </c>
      <c r="O27" s="297"/>
      <c r="P27" s="304"/>
      <c r="Q27" s="241">
        <v>347</v>
      </c>
      <c r="R27" s="238">
        <v>27</v>
      </c>
    </row>
    <row r="28" spans="1:18" s="83" customFormat="1" ht="30.75" customHeight="1">
      <c r="A28" s="81"/>
      <c r="B28" s="81"/>
      <c r="C28" s="81"/>
      <c r="D28" s="82"/>
      <c r="E28" s="81"/>
      <c r="N28" s="84"/>
      <c r="O28" s="81"/>
      <c r="P28" s="81"/>
      <c r="Q28" s="241">
        <v>455</v>
      </c>
      <c r="R28" s="238">
        <v>48</v>
      </c>
    </row>
    <row r="29" spans="1:18" s="83" customFormat="1" ht="30.75" customHeight="1">
      <c r="A29" s="428" t="s">
        <v>4</v>
      </c>
      <c r="B29" s="428"/>
      <c r="C29" s="428"/>
      <c r="D29" s="428"/>
      <c r="E29" s="85" t="s">
        <v>0</v>
      </c>
      <c r="F29" s="85" t="s">
        <v>1</v>
      </c>
      <c r="G29" s="429" t="s">
        <v>2</v>
      </c>
      <c r="H29" s="429"/>
      <c r="I29" s="429"/>
      <c r="J29" s="429"/>
      <c r="K29" s="429"/>
      <c r="L29" s="429"/>
      <c r="M29" s="429"/>
      <c r="N29" s="429" t="s">
        <v>3</v>
      </c>
      <c r="O29" s="429"/>
      <c r="P29" s="85"/>
      <c r="Q29" s="241">
        <v>460</v>
      </c>
      <c r="R29" s="238">
        <v>49</v>
      </c>
    </row>
    <row r="30" spans="17:18" ht="12.75">
      <c r="Q30" s="241">
        <v>465</v>
      </c>
      <c r="R30" s="238">
        <v>50</v>
      </c>
    </row>
    <row r="31" spans="17:18" ht="12.75">
      <c r="Q31" s="241">
        <v>469</v>
      </c>
      <c r="R31" s="238">
        <v>51</v>
      </c>
    </row>
    <row r="32" spans="17:18" ht="12.75">
      <c r="Q32" s="242">
        <v>473</v>
      </c>
      <c r="R32" s="85">
        <v>52</v>
      </c>
    </row>
    <row r="33" spans="17:18" ht="12.75">
      <c r="Q33" s="242">
        <v>477</v>
      </c>
      <c r="R33" s="85">
        <v>53</v>
      </c>
    </row>
    <row r="34" spans="17:18" ht="12.75">
      <c r="Q34" s="242">
        <v>481</v>
      </c>
      <c r="R34" s="85">
        <v>54</v>
      </c>
    </row>
    <row r="35" spans="17:18" ht="12.75">
      <c r="Q35" s="242">
        <v>485</v>
      </c>
      <c r="R35" s="85">
        <v>55</v>
      </c>
    </row>
    <row r="36" spans="17:18" ht="12.75">
      <c r="Q36" s="242">
        <v>489</v>
      </c>
      <c r="R36" s="85">
        <v>56</v>
      </c>
    </row>
    <row r="37" spans="17:18" ht="12.75">
      <c r="Q37" s="242">
        <v>493</v>
      </c>
      <c r="R37" s="85">
        <v>57</v>
      </c>
    </row>
    <row r="38" spans="17:18" ht="12.75">
      <c r="Q38" s="242">
        <v>497</v>
      </c>
      <c r="R38" s="85">
        <v>58</v>
      </c>
    </row>
    <row r="39" spans="17:18" ht="12.75">
      <c r="Q39" s="242">
        <v>501</v>
      </c>
      <c r="R39" s="85">
        <v>59</v>
      </c>
    </row>
    <row r="40" spans="17:18" ht="12.75">
      <c r="Q40" s="242">
        <v>505</v>
      </c>
      <c r="R40" s="85">
        <v>60</v>
      </c>
    </row>
    <row r="41" spans="17:18" ht="12.75">
      <c r="Q41" s="242">
        <v>509</v>
      </c>
      <c r="R41" s="85">
        <v>61</v>
      </c>
    </row>
    <row r="42" spans="17:18" ht="12.75">
      <c r="Q42" s="242">
        <v>513</v>
      </c>
      <c r="R42" s="85">
        <v>62</v>
      </c>
    </row>
    <row r="43" spans="17:18" ht="12.75">
      <c r="Q43" s="242">
        <v>517</v>
      </c>
      <c r="R43" s="85">
        <v>63</v>
      </c>
    </row>
    <row r="44" spans="17:18" ht="12.75">
      <c r="Q44" s="242">
        <v>521</v>
      </c>
      <c r="R44" s="85">
        <v>64</v>
      </c>
    </row>
    <row r="45" spans="17:18" ht="12.75">
      <c r="Q45" s="242">
        <v>525</v>
      </c>
      <c r="R45" s="85">
        <v>65</v>
      </c>
    </row>
    <row r="46" spans="17:18" ht="12.75">
      <c r="Q46" s="242">
        <v>529</v>
      </c>
      <c r="R46" s="85">
        <v>66</v>
      </c>
    </row>
    <row r="47" spans="17:18" ht="12.75">
      <c r="Q47" s="242">
        <v>533</v>
      </c>
      <c r="R47" s="85">
        <v>67</v>
      </c>
    </row>
    <row r="48" spans="17:18" ht="12.75">
      <c r="Q48" s="242">
        <v>537</v>
      </c>
      <c r="R48" s="85">
        <v>68</v>
      </c>
    </row>
    <row r="49" spans="17:18" ht="12.75">
      <c r="Q49" s="242">
        <v>541</v>
      </c>
      <c r="R49" s="85">
        <v>69</v>
      </c>
    </row>
    <row r="50" spans="17:18" ht="12.75">
      <c r="Q50" s="242">
        <v>545</v>
      </c>
      <c r="R50" s="85">
        <v>70</v>
      </c>
    </row>
    <row r="51" spans="17:18" ht="12.75">
      <c r="Q51" s="242">
        <v>549</v>
      </c>
      <c r="R51" s="85">
        <v>71</v>
      </c>
    </row>
    <row r="52" spans="17:18" ht="12.75">
      <c r="Q52" s="242">
        <v>553</v>
      </c>
      <c r="R52" s="85">
        <v>72</v>
      </c>
    </row>
    <row r="53" spans="17:18" ht="12.75">
      <c r="Q53" s="242">
        <v>557</v>
      </c>
      <c r="R53" s="85">
        <v>73</v>
      </c>
    </row>
    <row r="54" spans="17:18" ht="12.75">
      <c r="Q54" s="242">
        <v>561</v>
      </c>
      <c r="R54" s="85">
        <v>74</v>
      </c>
    </row>
    <row r="55" spans="17:18" ht="12.75">
      <c r="Q55" s="242">
        <v>565</v>
      </c>
      <c r="R55" s="85">
        <v>75</v>
      </c>
    </row>
    <row r="56" spans="17:18" ht="12.75">
      <c r="Q56" s="242">
        <v>569</v>
      </c>
      <c r="R56" s="85">
        <v>76</v>
      </c>
    </row>
    <row r="57" spans="17:18" ht="12.75">
      <c r="Q57" s="242">
        <v>573</v>
      </c>
      <c r="R57" s="85">
        <v>77</v>
      </c>
    </row>
    <row r="58" spans="17:18" ht="12.75">
      <c r="Q58" s="242">
        <v>577</v>
      </c>
      <c r="R58" s="85">
        <v>78</v>
      </c>
    </row>
    <row r="59" spans="17:18" ht="12.75">
      <c r="Q59" s="242">
        <v>581</v>
      </c>
      <c r="R59" s="85">
        <v>79</v>
      </c>
    </row>
    <row r="60" spans="17:18" ht="12.75">
      <c r="Q60" s="242">
        <v>585</v>
      </c>
      <c r="R60" s="85">
        <v>80</v>
      </c>
    </row>
    <row r="61" spans="17:18" ht="12.75">
      <c r="Q61" s="242">
        <v>589</v>
      </c>
      <c r="R61" s="85">
        <v>81</v>
      </c>
    </row>
    <row r="62" spans="17:18" ht="12.75">
      <c r="Q62" s="242">
        <v>593</v>
      </c>
      <c r="R62" s="85">
        <v>82</v>
      </c>
    </row>
    <row r="63" spans="17:18" ht="12.75">
      <c r="Q63" s="242">
        <v>597</v>
      </c>
      <c r="R63" s="85">
        <v>83</v>
      </c>
    </row>
    <row r="64" spans="17:18" ht="12.75">
      <c r="Q64" s="242">
        <v>601</v>
      </c>
      <c r="R64" s="85">
        <v>84</v>
      </c>
    </row>
    <row r="65" spans="17:18" ht="12.75">
      <c r="Q65" s="242">
        <v>605</v>
      </c>
      <c r="R65" s="85">
        <v>85</v>
      </c>
    </row>
    <row r="66" spans="17:18" ht="12.75">
      <c r="Q66" s="242">
        <v>608</v>
      </c>
      <c r="R66" s="85">
        <v>86</v>
      </c>
    </row>
    <row r="67" spans="17:18" ht="12.75">
      <c r="Q67" s="242">
        <v>611</v>
      </c>
      <c r="R67" s="85">
        <v>87</v>
      </c>
    </row>
    <row r="68" spans="17:18" ht="12.75">
      <c r="Q68" s="242">
        <v>614</v>
      </c>
      <c r="R68" s="85">
        <v>88</v>
      </c>
    </row>
    <row r="69" spans="17:18" ht="12.75">
      <c r="Q69" s="242">
        <v>617</v>
      </c>
      <c r="R69" s="85">
        <v>89</v>
      </c>
    </row>
    <row r="70" spans="17:18" ht="12.75">
      <c r="Q70" s="242">
        <v>620</v>
      </c>
      <c r="R70" s="85">
        <v>90</v>
      </c>
    </row>
    <row r="71" spans="17:18" ht="12.75">
      <c r="Q71" s="242">
        <v>623</v>
      </c>
      <c r="R71" s="85">
        <v>91</v>
      </c>
    </row>
    <row r="72" spans="17:18" ht="12.75">
      <c r="Q72" s="242">
        <v>626</v>
      </c>
      <c r="R72" s="85">
        <v>92</v>
      </c>
    </row>
    <row r="73" spans="17:18" ht="12.75">
      <c r="Q73" s="242">
        <v>629</v>
      </c>
      <c r="R73" s="85">
        <v>93</v>
      </c>
    </row>
    <row r="74" spans="17:18" ht="12.75">
      <c r="Q74" s="241">
        <v>632</v>
      </c>
      <c r="R74" s="238">
        <v>94</v>
      </c>
    </row>
    <row r="75" spans="17:18" ht="12.75">
      <c r="Q75" s="241">
        <v>635</v>
      </c>
      <c r="R75" s="238">
        <v>95</v>
      </c>
    </row>
    <row r="76" spans="17:18" ht="12.75">
      <c r="Q76" s="241">
        <v>637</v>
      </c>
      <c r="R76" s="238">
        <v>96</v>
      </c>
    </row>
    <row r="77" spans="17:18" ht="12.75">
      <c r="Q77" s="241">
        <v>639</v>
      </c>
      <c r="R77" s="238">
        <v>97</v>
      </c>
    </row>
    <row r="78" spans="17:18" ht="12.75">
      <c r="Q78" s="241">
        <v>641</v>
      </c>
      <c r="R78" s="238">
        <v>98</v>
      </c>
    </row>
    <row r="79" spans="17:18" ht="12.75">
      <c r="Q79" s="241">
        <v>643</v>
      </c>
      <c r="R79" s="238">
        <v>99</v>
      </c>
    </row>
    <row r="80" spans="17:18" ht="12.75">
      <c r="Q80" s="241">
        <v>645</v>
      </c>
      <c r="R80" s="238">
        <v>100</v>
      </c>
    </row>
  </sheetData>
  <sheetProtection/>
  <mergeCells count="23">
    <mergeCell ref="A6:A7"/>
    <mergeCell ref="D4:E4"/>
    <mergeCell ref="B6:B7"/>
    <mergeCell ref="A3:C3"/>
    <mergeCell ref="M3:P3"/>
    <mergeCell ref="P6:P7"/>
    <mergeCell ref="A29:D29"/>
    <mergeCell ref="G29:M29"/>
    <mergeCell ref="N29:O29"/>
    <mergeCell ref="K4:L4"/>
    <mergeCell ref="A4:C4"/>
    <mergeCell ref="D6:D7"/>
    <mergeCell ref="M4:O4"/>
    <mergeCell ref="E6:E7"/>
    <mergeCell ref="F6:F7"/>
    <mergeCell ref="O6:O7"/>
    <mergeCell ref="A1:P1"/>
    <mergeCell ref="A2:P2"/>
    <mergeCell ref="N5:O5"/>
    <mergeCell ref="G6:M6"/>
    <mergeCell ref="N6:N7"/>
    <mergeCell ref="D3:E3"/>
    <mergeCell ref="C6:C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ignoredErrors>
    <ignoredError sqref="D4 J11:J27 C11:F2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T11" sqref="T11"/>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5.8515625" style="86" customWidth="1"/>
    <col min="6" max="6" width="43.57421875" style="3" bestFit="1" customWidth="1"/>
    <col min="7" max="12" width="10.8515625" style="3" customWidth="1"/>
    <col min="13" max="13" width="10.7109375" style="3" customWidth="1"/>
    <col min="14" max="14" width="9.140625" style="88" customWidth="1"/>
    <col min="15" max="15" width="10.28125" style="86" customWidth="1"/>
    <col min="16" max="16" width="10.00390625" style="86" customWidth="1"/>
    <col min="17" max="17" width="9.140625" style="239" hidden="1" customWidth="1"/>
    <col min="18" max="18" width="9.140625" style="238" hidden="1" customWidth="1"/>
    <col min="19" max="16384" width="9.140625" style="3" customWidth="1"/>
  </cols>
  <sheetData>
    <row r="1" spans="1:18" ht="48.75" customHeight="1">
      <c r="A1" s="420" t="str">
        <f>'YARIŞMA BİLGİLERİ'!A2:K2</f>
        <v>Türkiye Atletizm Federasyonu
Kastamonu Atletizm İl Temsilciliği</v>
      </c>
      <c r="B1" s="420"/>
      <c r="C1" s="420"/>
      <c r="D1" s="420"/>
      <c r="E1" s="420"/>
      <c r="F1" s="420"/>
      <c r="G1" s="420"/>
      <c r="H1" s="420"/>
      <c r="I1" s="420"/>
      <c r="J1" s="420"/>
      <c r="K1" s="420"/>
      <c r="L1" s="420"/>
      <c r="M1" s="420"/>
      <c r="N1" s="420"/>
      <c r="O1" s="420"/>
      <c r="P1" s="243"/>
      <c r="Q1" s="239">
        <v>330</v>
      </c>
      <c r="R1" s="238">
        <v>1</v>
      </c>
    </row>
    <row r="2" spans="1:18" ht="25.5" customHeight="1">
      <c r="A2" s="421" t="str">
        <f>'YARIŞMA BİLGİLERİ'!A14:K14</f>
        <v>Federasyon Deneme Yarışmaları</v>
      </c>
      <c r="B2" s="421"/>
      <c r="C2" s="421"/>
      <c r="D2" s="421"/>
      <c r="E2" s="421"/>
      <c r="F2" s="421"/>
      <c r="G2" s="421"/>
      <c r="H2" s="421"/>
      <c r="I2" s="421"/>
      <c r="J2" s="421"/>
      <c r="K2" s="421"/>
      <c r="L2" s="421"/>
      <c r="M2" s="421"/>
      <c r="N2" s="421"/>
      <c r="O2" s="421"/>
      <c r="P2" s="421"/>
      <c r="Q2" s="239">
        <v>347</v>
      </c>
      <c r="R2" s="238">
        <v>2</v>
      </c>
    </row>
    <row r="3" spans="1:18" s="4" customFormat="1" ht="27" customHeight="1">
      <c r="A3" s="426" t="s">
        <v>83</v>
      </c>
      <c r="B3" s="426"/>
      <c r="C3" s="426"/>
      <c r="D3" s="424" t="str">
        <f>'YARIŞMA PROGRAMI'!C12</f>
        <v>Gülle Atma</v>
      </c>
      <c r="E3" s="424"/>
      <c r="F3" s="184" t="s">
        <v>406</v>
      </c>
      <c r="G3" s="434" t="str">
        <f>'YARIŞMA PROGRAMI'!D12</f>
        <v>13.50</v>
      </c>
      <c r="H3" s="434"/>
      <c r="I3" s="184"/>
      <c r="J3" s="184"/>
      <c r="K3" s="184"/>
      <c r="L3" s="224" t="s">
        <v>328</v>
      </c>
      <c r="M3" s="427" t="str">
        <f>'YARIŞMA PROGRAMI'!E12</f>
        <v>Osman Can ÖZDEVECİ  19.14</v>
      </c>
      <c r="N3" s="427"/>
      <c r="O3" s="427"/>
      <c r="P3" s="427"/>
      <c r="Q3" s="239">
        <v>364</v>
      </c>
      <c r="R3" s="238">
        <v>3</v>
      </c>
    </row>
    <row r="4" spans="1:18" s="4" customFormat="1" ht="17.25" customHeight="1">
      <c r="A4" s="431" t="s">
        <v>84</v>
      </c>
      <c r="B4" s="431"/>
      <c r="C4" s="431"/>
      <c r="D4" s="433" t="str">
        <f>'YARIŞMA BİLGİLERİ'!F21</f>
        <v>Genç Erkekler</v>
      </c>
      <c r="E4" s="433"/>
      <c r="F4" s="201" t="s">
        <v>237</v>
      </c>
      <c r="G4" s="188" t="s">
        <v>433</v>
      </c>
      <c r="H4" s="188"/>
      <c r="I4" s="186"/>
      <c r="J4" s="186"/>
      <c r="K4" s="430" t="s">
        <v>82</v>
      </c>
      <c r="L4" s="430"/>
      <c r="M4" s="432" t="str">
        <f>'YARIŞMA PROGRAMI'!B12</f>
        <v>12 Temmuz 2014 - 17.55</v>
      </c>
      <c r="N4" s="432"/>
      <c r="O4" s="432"/>
      <c r="P4" s="244"/>
      <c r="Q4" s="239">
        <v>381</v>
      </c>
      <c r="R4" s="238">
        <v>4</v>
      </c>
    </row>
    <row r="5" spans="1:18" ht="15" customHeight="1">
      <c r="A5" s="5"/>
      <c r="B5" s="5"/>
      <c r="C5" s="5"/>
      <c r="D5" s="9"/>
      <c r="E5" s="6"/>
      <c r="F5" s="7"/>
      <c r="G5" s="8"/>
      <c r="H5" s="8"/>
      <c r="I5" s="8"/>
      <c r="J5" s="8"/>
      <c r="K5" s="8"/>
      <c r="L5" s="8"/>
      <c r="M5" s="8"/>
      <c r="N5" s="422">
        <f ca="1">NOW()</f>
        <v>41833.06269733796</v>
      </c>
      <c r="O5" s="422"/>
      <c r="P5" s="248"/>
      <c r="Q5" s="239">
        <v>398</v>
      </c>
      <c r="R5" s="238">
        <v>5</v>
      </c>
    </row>
    <row r="6" spans="1:18" ht="15.75">
      <c r="A6" s="418" t="s">
        <v>5</v>
      </c>
      <c r="B6" s="418"/>
      <c r="C6" s="425" t="s">
        <v>67</v>
      </c>
      <c r="D6" s="425" t="s">
        <v>86</v>
      </c>
      <c r="E6" s="418" t="s">
        <v>6</v>
      </c>
      <c r="F6" s="418" t="s">
        <v>376</v>
      </c>
      <c r="G6" s="423" t="s">
        <v>326</v>
      </c>
      <c r="H6" s="423"/>
      <c r="I6" s="423"/>
      <c r="J6" s="423"/>
      <c r="K6" s="423"/>
      <c r="L6" s="423"/>
      <c r="M6" s="423"/>
      <c r="N6" s="419" t="s">
        <v>7</v>
      </c>
      <c r="O6" s="419" t="s">
        <v>122</v>
      </c>
      <c r="P6" s="419" t="s">
        <v>8</v>
      </c>
      <c r="Q6" s="239">
        <v>415</v>
      </c>
      <c r="R6" s="238">
        <v>6</v>
      </c>
    </row>
    <row r="7" spans="1:18" ht="30" customHeight="1">
      <c r="A7" s="418"/>
      <c r="B7" s="418"/>
      <c r="C7" s="425"/>
      <c r="D7" s="425"/>
      <c r="E7" s="418"/>
      <c r="F7" s="418"/>
      <c r="G7" s="183">
        <v>1</v>
      </c>
      <c r="H7" s="183">
        <v>2</v>
      </c>
      <c r="I7" s="183">
        <v>3</v>
      </c>
      <c r="J7" s="227" t="s">
        <v>323</v>
      </c>
      <c r="K7" s="226">
        <v>4</v>
      </c>
      <c r="L7" s="226">
        <v>5</v>
      </c>
      <c r="M7" s="226">
        <v>6</v>
      </c>
      <c r="N7" s="419"/>
      <c r="O7" s="419"/>
      <c r="P7" s="419"/>
      <c r="Q7" s="239">
        <v>432</v>
      </c>
      <c r="R7" s="238">
        <v>7</v>
      </c>
    </row>
    <row r="8" spans="1:18" s="80" customFormat="1" ht="67.5" customHeight="1">
      <c r="A8" s="295">
        <v>1</v>
      </c>
      <c r="B8" s="296" t="s">
        <v>242</v>
      </c>
      <c r="C8" s="297">
        <f>IF(ISERROR(VLOOKUP(B8,'KAYIT LİSTESİ'!$B$4:$G$859,2,0)),"",(VLOOKUP(B8,'KAYIT LİSTESİ'!$B$4:$G$859,2,0)))</f>
        <v>928</v>
      </c>
      <c r="D8" s="298">
        <f>IF(ISERROR(VLOOKUP(B8,'KAYIT LİSTESİ'!$B$4:$G$859,3,0)),"",(VLOOKUP(B8,'KAYIT LİSTESİ'!$B$4:$G$859,3,0)))</f>
        <v>34831</v>
      </c>
      <c r="E8" s="299" t="str">
        <f>IF(ISERROR(VLOOKUP(B8,'KAYIT LİSTESİ'!$B$4:$G$859,4,0)),"",(VLOOKUP(B8,'KAYIT LİSTESİ'!$B$4:$G$859,4,0)))</f>
        <v>SAMET YILDIZ </v>
      </c>
      <c r="F8" s="299" t="str">
        <f>IF(ISERROR(VLOOKUP(B8,'KAYIT LİSTESİ'!$B$4:$G$859,5,0)),"",(VLOOKUP(B8,'KAYIT LİSTESİ'!$B$4:$G$859,5,0)))</f>
        <v>NEVŞEHİR </v>
      </c>
      <c r="G8" s="300"/>
      <c r="H8" s="300"/>
      <c r="I8" s="300"/>
      <c r="J8" s="300">
        <f>MAX(G8:I8)</f>
        <v>0</v>
      </c>
      <c r="K8" s="300"/>
      <c r="L8" s="300"/>
      <c r="M8" s="300"/>
      <c r="N8" s="329" t="s">
        <v>493</v>
      </c>
      <c r="O8" s="330"/>
      <c r="P8" s="304"/>
      <c r="Q8" s="239">
        <v>448</v>
      </c>
      <c r="R8" s="238">
        <v>8</v>
      </c>
    </row>
    <row r="9" spans="1:18" s="80" customFormat="1" ht="67.5" customHeight="1">
      <c r="A9" s="295">
        <v>2</v>
      </c>
      <c r="B9" s="296" t="s">
        <v>243</v>
      </c>
      <c r="C9" s="297">
        <f>IF(ISERROR(VLOOKUP(B9,'KAYIT LİSTESİ'!$B$4:$G$859,2,0)),"",(VLOOKUP(B9,'KAYIT LİSTESİ'!$B$4:$G$859,2,0)))</f>
        <v>904</v>
      </c>
      <c r="D9" s="298">
        <f>IF(ISERROR(VLOOKUP(B9,'KAYIT LİSTESİ'!$B$4:$G$859,3,0)),"",(VLOOKUP(B9,'KAYIT LİSTESİ'!$B$4:$G$859,3,0)))</f>
        <v>35065</v>
      </c>
      <c r="E9" s="299" t="str">
        <f>IF(ISERROR(VLOOKUP(B9,'KAYIT LİSTESİ'!$B$4:$G$859,4,0)),"",(VLOOKUP(B9,'KAYIT LİSTESİ'!$B$4:$G$859,4,0)))</f>
        <v>EMRE AYDIN</v>
      </c>
      <c r="F9" s="299" t="str">
        <f>IF(ISERROR(VLOOKUP(B9,'KAYIT LİSTESİ'!$B$4:$G$859,5,0)),"",(VLOOKUP(B9,'KAYIT LİSTESİ'!$B$4:$G$859,5,0)))</f>
        <v>İSTANBUL</v>
      </c>
      <c r="G9" s="300"/>
      <c r="H9" s="300"/>
      <c r="I9" s="300"/>
      <c r="J9" s="300">
        <f aca="true" t="shared" si="0" ref="J9:J27">MAX(G9:I9)</f>
        <v>0</v>
      </c>
      <c r="K9" s="300"/>
      <c r="L9" s="300"/>
      <c r="M9" s="300"/>
      <c r="N9" s="329" t="s">
        <v>493</v>
      </c>
      <c r="O9" s="330"/>
      <c r="P9" s="304"/>
      <c r="Q9" s="239">
        <v>464</v>
      </c>
      <c r="R9" s="238">
        <v>9</v>
      </c>
    </row>
    <row r="10" spans="1:18" s="80" customFormat="1" ht="67.5" customHeight="1">
      <c r="A10" s="295">
        <v>3</v>
      </c>
      <c r="B10" s="296" t="s">
        <v>244</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0"/>
        <v>0</v>
      </c>
      <c r="K10" s="302"/>
      <c r="L10" s="302"/>
      <c r="M10" s="302"/>
      <c r="N10" s="303">
        <f aca="true" t="shared" si="1" ref="N10:N27">MAX(G10:M10)</f>
        <v>0</v>
      </c>
      <c r="O10" s="297"/>
      <c r="P10" s="304"/>
      <c r="Q10" s="239">
        <v>480</v>
      </c>
      <c r="R10" s="238">
        <v>10</v>
      </c>
    </row>
    <row r="11" spans="1:18" s="80" customFormat="1" ht="67.5" customHeight="1">
      <c r="A11" s="295">
        <v>4</v>
      </c>
      <c r="B11" s="296" t="s">
        <v>245</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0"/>
        <v>0</v>
      </c>
      <c r="K11" s="302"/>
      <c r="L11" s="302"/>
      <c r="M11" s="302"/>
      <c r="N11" s="303">
        <f t="shared" si="1"/>
        <v>0</v>
      </c>
      <c r="O11" s="297"/>
      <c r="P11" s="304"/>
      <c r="Q11" s="239">
        <v>496</v>
      </c>
      <c r="R11" s="238">
        <v>11</v>
      </c>
    </row>
    <row r="12" spans="1:18" s="80" customFormat="1" ht="67.5" customHeight="1">
      <c r="A12" s="295">
        <v>5</v>
      </c>
      <c r="B12" s="296" t="s">
        <v>246</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0"/>
        <v>0</v>
      </c>
      <c r="K12" s="302"/>
      <c r="L12" s="302"/>
      <c r="M12" s="302"/>
      <c r="N12" s="303">
        <f t="shared" si="1"/>
        <v>0</v>
      </c>
      <c r="O12" s="297"/>
      <c r="P12" s="304"/>
      <c r="Q12" s="239">
        <v>512</v>
      </c>
      <c r="R12" s="238">
        <v>12</v>
      </c>
    </row>
    <row r="13" spans="1:18" s="80" customFormat="1" ht="67.5" customHeight="1">
      <c r="A13" s="295">
        <v>6</v>
      </c>
      <c r="B13" s="296" t="s">
        <v>247</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0"/>
        <v>0</v>
      </c>
      <c r="K13" s="302"/>
      <c r="L13" s="302"/>
      <c r="M13" s="302"/>
      <c r="N13" s="303">
        <f t="shared" si="1"/>
        <v>0</v>
      </c>
      <c r="O13" s="297"/>
      <c r="P13" s="304"/>
      <c r="Q13" s="239">
        <v>528</v>
      </c>
      <c r="R13" s="238">
        <v>13</v>
      </c>
    </row>
    <row r="14" spans="1:18" s="80" customFormat="1" ht="67.5" customHeight="1">
      <c r="A14" s="295">
        <v>7</v>
      </c>
      <c r="B14" s="296" t="s">
        <v>248</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0"/>
        <v>0</v>
      </c>
      <c r="K14" s="302"/>
      <c r="L14" s="302"/>
      <c r="M14" s="302"/>
      <c r="N14" s="303">
        <f t="shared" si="1"/>
        <v>0</v>
      </c>
      <c r="O14" s="297"/>
      <c r="P14" s="304"/>
      <c r="Q14" s="239">
        <v>544</v>
      </c>
      <c r="R14" s="238">
        <v>14</v>
      </c>
    </row>
    <row r="15" spans="1:18" s="80" customFormat="1" ht="67.5" customHeight="1">
      <c r="A15" s="295">
        <v>8</v>
      </c>
      <c r="B15" s="296" t="s">
        <v>249</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0"/>
        <v>0</v>
      </c>
      <c r="K15" s="302"/>
      <c r="L15" s="302"/>
      <c r="M15" s="302"/>
      <c r="N15" s="303">
        <f t="shared" si="1"/>
        <v>0</v>
      </c>
      <c r="O15" s="297"/>
      <c r="P15" s="304"/>
      <c r="Q15" s="239">
        <v>560</v>
      </c>
      <c r="R15" s="238">
        <v>15</v>
      </c>
    </row>
    <row r="16" spans="1:18" s="80" customFormat="1" ht="67.5" customHeight="1">
      <c r="A16" s="295">
        <v>9</v>
      </c>
      <c r="B16" s="296" t="s">
        <v>250</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0"/>
        <v>0</v>
      </c>
      <c r="K16" s="302"/>
      <c r="L16" s="302"/>
      <c r="M16" s="302"/>
      <c r="N16" s="303">
        <f t="shared" si="1"/>
        <v>0</v>
      </c>
      <c r="O16" s="297"/>
      <c r="P16" s="304"/>
      <c r="Q16" s="239">
        <v>576</v>
      </c>
      <c r="R16" s="238">
        <v>16</v>
      </c>
    </row>
    <row r="17" spans="1:18" s="80" customFormat="1" ht="67.5" customHeight="1">
      <c r="A17" s="295">
        <v>10</v>
      </c>
      <c r="B17" s="296" t="s">
        <v>251</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0"/>
        <v>0</v>
      </c>
      <c r="K17" s="302"/>
      <c r="L17" s="302"/>
      <c r="M17" s="302"/>
      <c r="N17" s="303">
        <f t="shared" si="1"/>
        <v>0</v>
      </c>
      <c r="O17" s="297"/>
      <c r="P17" s="304"/>
      <c r="Q17" s="239">
        <v>592</v>
      </c>
      <c r="R17" s="238">
        <v>17</v>
      </c>
    </row>
    <row r="18" spans="1:18" s="80" customFormat="1" ht="67.5" customHeight="1">
      <c r="A18" s="295">
        <v>11</v>
      </c>
      <c r="B18" s="296" t="s">
        <v>252</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0"/>
        <v>0</v>
      </c>
      <c r="K18" s="302"/>
      <c r="L18" s="302"/>
      <c r="M18" s="302"/>
      <c r="N18" s="303">
        <f t="shared" si="1"/>
        <v>0</v>
      </c>
      <c r="O18" s="297"/>
      <c r="P18" s="304"/>
      <c r="Q18" s="239">
        <v>608</v>
      </c>
      <c r="R18" s="238">
        <v>18</v>
      </c>
    </row>
    <row r="19" spans="1:18" s="80" customFormat="1" ht="67.5" customHeight="1">
      <c r="A19" s="295">
        <v>12</v>
      </c>
      <c r="B19" s="296" t="s">
        <v>253</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0"/>
        <v>0</v>
      </c>
      <c r="K19" s="302"/>
      <c r="L19" s="302"/>
      <c r="M19" s="302"/>
      <c r="N19" s="303">
        <f t="shared" si="1"/>
        <v>0</v>
      </c>
      <c r="O19" s="297"/>
      <c r="P19" s="304"/>
      <c r="Q19" s="239">
        <v>624</v>
      </c>
      <c r="R19" s="238">
        <v>19</v>
      </c>
    </row>
    <row r="20" spans="1:18" s="80" customFormat="1" ht="67.5" customHeight="1">
      <c r="A20" s="295">
        <v>13</v>
      </c>
      <c r="B20" s="296" t="s">
        <v>254</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0"/>
        <v>0</v>
      </c>
      <c r="K20" s="302"/>
      <c r="L20" s="302"/>
      <c r="M20" s="302"/>
      <c r="N20" s="303">
        <f t="shared" si="1"/>
        <v>0</v>
      </c>
      <c r="O20" s="297"/>
      <c r="P20" s="304"/>
      <c r="Q20" s="239">
        <v>640</v>
      </c>
      <c r="R20" s="238">
        <v>20</v>
      </c>
    </row>
    <row r="21" spans="1:18" s="80" customFormat="1" ht="67.5" customHeight="1">
      <c r="A21" s="295"/>
      <c r="B21" s="296" t="s">
        <v>255</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0"/>
        <v>0</v>
      </c>
      <c r="K21" s="302"/>
      <c r="L21" s="302"/>
      <c r="M21" s="302"/>
      <c r="N21" s="303">
        <f t="shared" si="1"/>
        <v>0</v>
      </c>
      <c r="O21" s="297"/>
      <c r="P21" s="304"/>
      <c r="Q21" s="239">
        <v>656</v>
      </c>
      <c r="R21" s="238">
        <v>21</v>
      </c>
    </row>
    <row r="22" spans="1:18" s="80" customFormat="1" ht="67.5" customHeight="1">
      <c r="A22" s="295"/>
      <c r="B22" s="296" t="s">
        <v>256</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0"/>
        <v>0</v>
      </c>
      <c r="K22" s="302"/>
      <c r="L22" s="302"/>
      <c r="M22" s="302"/>
      <c r="N22" s="303">
        <f t="shared" si="1"/>
        <v>0</v>
      </c>
      <c r="O22" s="297"/>
      <c r="P22" s="304"/>
      <c r="Q22" s="239">
        <v>672</v>
      </c>
      <c r="R22" s="238">
        <v>22</v>
      </c>
    </row>
    <row r="23" spans="1:18" s="80" customFormat="1" ht="67.5" customHeight="1">
      <c r="A23" s="295"/>
      <c r="B23" s="296" t="s">
        <v>257</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0"/>
        <v>0</v>
      </c>
      <c r="K23" s="302"/>
      <c r="L23" s="302"/>
      <c r="M23" s="302"/>
      <c r="N23" s="303">
        <f t="shared" si="1"/>
        <v>0</v>
      </c>
      <c r="O23" s="297"/>
      <c r="P23" s="304"/>
      <c r="Q23" s="239">
        <v>688</v>
      </c>
      <c r="R23" s="238">
        <v>23</v>
      </c>
    </row>
    <row r="24" spans="1:18" s="80" customFormat="1" ht="67.5" customHeight="1">
      <c r="A24" s="295"/>
      <c r="B24" s="296" t="s">
        <v>258</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0"/>
        <v>0</v>
      </c>
      <c r="K24" s="302"/>
      <c r="L24" s="302"/>
      <c r="M24" s="302"/>
      <c r="N24" s="303">
        <f t="shared" si="1"/>
        <v>0</v>
      </c>
      <c r="O24" s="297"/>
      <c r="P24" s="304"/>
      <c r="Q24" s="239">
        <v>704</v>
      </c>
      <c r="R24" s="238">
        <v>24</v>
      </c>
    </row>
    <row r="25" spans="1:18" s="80" customFormat="1" ht="67.5" customHeight="1">
      <c r="A25" s="295"/>
      <c r="B25" s="296" t="s">
        <v>259</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0"/>
        <v>0</v>
      </c>
      <c r="K25" s="302"/>
      <c r="L25" s="302"/>
      <c r="M25" s="302"/>
      <c r="N25" s="303">
        <f t="shared" si="1"/>
        <v>0</v>
      </c>
      <c r="O25" s="297"/>
      <c r="P25" s="304"/>
      <c r="Q25" s="239">
        <v>720</v>
      </c>
      <c r="R25" s="238">
        <v>25</v>
      </c>
    </row>
    <row r="26" spans="1:18" s="80" customFormat="1" ht="67.5" customHeight="1">
      <c r="A26" s="295"/>
      <c r="B26" s="296" t="s">
        <v>260</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0"/>
        <v>0</v>
      </c>
      <c r="K26" s="302"/>
      <c r="L26" s="302"/>
      <c r="M26" s="302"/>
      <c r="N26" s="303">
        <f t="shared" si="1"/>
        <v>0</v>
      </c>
      <c r="O26" s="297"/>
      <c r="P26" s="304"/>
      <c r="Q26" s="239">
        <v>736</v>
      </c>
      <c r="R26" s="238">
        <v>26</v>
      </c>
    </row>
    <row r="27" spans="1:18" s="80" customFormat="1" ht="67.5" customHeight="1">
      <c r="A27" s="295"/>
      <c r="B27" s="296" t="s">
        <v>261</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0"/>
        <v>0</v>
      </c>
      <c r="K27" s="302"/>
      <c r="L27" s="302"/>
      <c r="M27" s="302"/>
      <c r="N27" s="303">
        <f t="shared" si="1"/>
        <v>0</v>
      </c>
      <c r="O27" s="297"/>
      <c r="P27" s="304"/>
      <c r="Q27" s="239">
        <v>752</v>
      </c>
      <c r="R27" s="238">
        <v>27</v>
      </c>
    </row>
    <row r="28" spans="1:18" s="83" customFormat="1" ht="32.25" customHeight="1">
      <c r="A28" s="81"/>
      <c r="B28" s="81"/>
      <c r="C28" s="81"/>
      <c r="D28" s="82"/>
      <c r="E28" s="81"/>
      <c r="N28" s="84"/>
      <c r="O28" s="81"/>
      <c r="P28" s="81"/>
      <c r="Q28" s="239">
        <v>1075</v>
      </c>
      <c r="R28" s="238">
        <v>48</v>
      </c>
    </row>
    <row r="29" spans="1:18" s="83" customFormat="1" ht="32.25" customHeight="1">
      <c r="A29" s="428" t="s">
        <v>4</v>
      </c>
      <c r="B29" s="428"/>
      <c r="C29" s="428"/>
      <c r="D29" s="428"/>
      <c r="E29" s="85" t="s">
        <v>0</v>
      </c>
      <c r="F29" s="85" t="s">
        <v>1</v>
      </c>
      <c r="G29" s="429" t="s">
        <v>2</v>
      </c>
      <c r="H29" s="429"/>
      <c r="I29" s="429"/>
      <c r="J29" s="429"/>
      <c r="K29" s="429"/>
      <c r="L29" s="429"/>
      <c r="M29" s="429"/>
      <c r="N29" s="429" t="s">
        <v>3</v>
      </c>
      <c r="O29" s="429"/>
      <c r="P29" s="85"/>
      <c r="Q29" s="239">
        <v>1090</v>
      </c>
      <c r="R29" s="238">
        <v>49</v>
      </c>
    </row>
    <row r="30" spans="17:18" ht="12.75">
      <c r="Q30" s="239">
        <v>1105</v>
      </c>
      <c r="R30" s="238">
        <v>50</v>
      </c>
    </row>
    <row r="31" spans="17:18" ht="12.75">
      <c r="Q31" s="239">
        <v>1120</v>
      </c>
      <c r="R31" s="238">
        <v>51</v>
      </c>
    </row>
    <row r="32" spans="17:18" ht="12.75">
      <c r="Q32" s="240">
        <v>1135</v>
      </c>
      <c r="R32" s="85">
        <v>52</v>
      </c>
    </row>
    <row r="33" spans="17:18" ht="12.75">
      <c r="Q33" s="240">
        <v>1150</v>
      </c>
      <c r="R33" s="85">
        <v>53</v>
      </c>
    </row>
    <row r="34" spans="17:18" ht="12.75">
      <c r="Q34" s="240">
        <v>1165</v>
      </c>
      <c r="R34" s="85">
        <v>54</v>
      </c>
    </row>
    <row r="35" spans="17:18" ht="12.75">
      <c r="Q35" s="240">
        <v>1180</v>
      </c>
      <c r="R35" s="85">
        <v>55</v>
      </c>
    </row>
    <row r="36" spans="17:18" ht="12.75">
      <c r="Q36" s="240">
        <v>1195</v>
      </c>
      <c r="R36" s="85">
        <v>56</v>
      </c>
    </row>
    <row r="37" spans="17:18" ht="12.75">
      <c r="Q37" s="240">
        <v>1210</v>
      </c>
      <c r="R37" s="85">
        <v>57</v>
      </c>
    </row>
    <row r="38" spans="17:18" ht="12.75">
      <c r="Q38" s="240">
        <v>1225</v>
      </c>
      <c r="R38" s="85">
        <v>58</v>
      </c>
    </row>
    <row r="39" spans="17:18" ht="12.75">
      <c r="Q39" s="240">
        <v>1240</v>
      </c>
      <c r="R39" s="85">
        <v>59</v>
      </c>
    </row>
    <row r="40" spans="17:18" ht="12.75">
      <c r="Q40" s="240">
        <v>1255</v>
      </c>
      <c r="R40" s="85">
        <v>60</v>
      </c>
    </row>
    <row r="41" spans="17:18" ht="12.75">
      <c r="Q41" s="240">
        <v>1270</v>
      </c>
      <c r="R41" s="85">
        <v>61</v>
      </c>
    </row>
    <row r="42" spans="17:18" ht="12.75">
      <c r="Q42" s="240">
        <v>1285</v>
      </c>
      <c r="R42" s="85">
        <v>62</v>
      </c>
    </row>
    <row r="43" spans="17:18" ht="12.75">
      <c r="Q43" s="240">
        <v>1300</v>
      </c>
      <c r="R43" s="85">
        <v>63</v>
      </c>
    </row>
    <row r="44" spans="17:18" ht="12.75">
      <c r="Q44" s="240">
        <v>1315</v>
      </c>
      <c r="R44" s="85">
        <v>64</v>
      </c>
    </row>
    <row r="45" spans="17:18" ht="12.75">
      <c r="Q45" s="240">
        <v>1330</v>
      </c>
      <c r="R45" s="85">
        <v>65</v>
      </c>
    </row>
    <row r="46" spans="17:18" ht="12.75">
      <c r="Q46" s="240">
        <v>1345</v>
      </c>
      <c r="R46" s="85">
        <v>66</v>
      </c>
    </row>
    <row r="47" spans="17:18" ht="12.75">
      <c r="Q47" s="240">
        <v>1360</v>
      </c>
      <c r="R47" s="85">
        <v>67</v>
      </c>
    </row>
    <row r="48" spans="17:18" ht="12.75">
      <c r="Q48" s="240">
        <v>1375</v>
      </c>
      <c r="R48" s="85">
        <v>68</v>
      </c>
    </row>
    <row r="49" spans="17:18" ht="12.75">
      <c r="Q49" s="240">
        <v>1390</v>
      </c>
      <c r="R49" s="85">
        <v>69</v>
      </c>
    </row>
    <row r="50" spans="17:18" ht="12.75">
      <c r="Q50" s="240">
        <v>1405</v>
      </c>
      <c r="R50" s="85">
        <v>70</v>
      </c>
    </row>
    <row r="51" spans="17:18" ht="12.75">
      <c r="Q51" s="240">
        <v>1420</v>
      </c>
      <c r="R51" s="85">
        <v>71</v>
      </c>
    </row>
    <row r="52" spans="17:18" ht="12.75">
      <c r="Q52" s="240">
        <v>1435</v>
      </c>
      <c r="R52" s="85">
        <v>72</v>
      </c>
    </row>
    <row r="53" spans="17:18" ht="12.75">
      <c r="Q53" s="240">
        <v>1450</v>
      </c>
      <c r="R53" s="85">
        <v>73</v>
      </c>
    </row>
    <row r="54" spans="17:18" ht="12.75">
      <c r="Q54" s="240">
        <v>1465</v>
      </c>
      <c r="R54" s="85">
        <v>74</v>
      </c>
    </row>
    <row r="55" spans="17:18" ht="12.75">
      <c r="Q55" s="240">
        <v>1480</v>
      </c>
      <c r="R55" s="85">
        <v>75</v>
      </c>
    </row>
    <row r="56" spans="17:18" ht="12.75">
      <c r="Q56" s="240">
        <v>1495</v>
      </c>
      <c r="R56" s="85">
        <v>76</v>
      </c>
    </row>
    <row r="57" spans="17:18" ht="12.75">
      <c r="Q57" s="240">
        <v>1510</v>
      </c>
      <c r="R57" s="85">
        <v>77</v>
      </c>
    </row>
    <row r="58" spans="17:18" ht="12.75">
      <c r="Q58" s="240">
        <v>1525</v>
      </c>
      <c r="R58" s="85">
        <v>78</v>
      </c>
    </row>
    <row r="59" spans="17:18" ht="12.75">
      <c r="Q59" s="240">
        <v>1540</v>
      </c>
      <c r="R59" s="85">
        <v>79</v>
      </c>
    </row>
    <row r="60" spans="17:18" ht="12.75">
      <c r="Q60" s="240">
        <v>1555</v>
      </c>
      <c r="R60" s="85">
        <v>80</v>
      </c>
    </row>
    <row r="61" spans="17:18" ht="12.75">
      <c r="Q61" s="240">
        <v>1570</v>
      </c>
      <c r="R61" s="85">
        <v>81</v>
      </c>
    </row>
    <row r="62" spans="17:18" ht="12.75">
      <c r="Q62" s="240">
        <v>1585</v>
      </c>
      <c r="R62" s="85">
        <v>82</v>
      </c>
    </row>
    <row r="63" spans="17:18" ht="12.75">
      <c r="Q63" s="240">
        <v>1600</v>
      </c>
      <c r="R63" s="85">
        <v>83</v>
      </c>
    </row>
    <row r="64" spans="17:18" ht="12.75">
      <c r="Q64" s="240">
        <v>1615</v>
      </c>
      <c r="R64" s="85">
        <v>84</v>
      </c>
    </row>
    <row r="65" spans="17:18" ht="12.75">
      <c r="Q65" s="240">
        <v>1630</v>
      </c>
      <c r="R65" s="85">
        <v>85</v>
      </c>
    </row>
    <row r="66" spans="17:18" ht="12.75">
      <c r="Q66" s="240">
        <v>1645</v>
      </c>
      <c r="R66" s="85">
        <v>86</v>
      </c>
    </row>
    <row r="67" spans="17:18" ht="12.75">
      <c r="Q67" s="240">
        <v>1660</v>
      </c>
      <c r="R67" s="85">
        <v>87</v>
      </c>
    </row>
    <row r="68" spans="17:18" ht="12.75">
      <c r="Q68" s="240">
        <v>1675</v>
      </c>
      <c r="R68" s="85">
        <v>88</v>
      </c>
    </row>
    <row r="69" spans="17:18" ht="12.75">
      <c r="Q69" s="240">
        <v>1690</v>
      </c>
      <c r="R69" s="85">
        <v>89</v>
      </c>
    </row>
    <row r="70" spans="17:18" ht="12.75">
      <c r="Q70" s="240">
        <v>1705</v>
      </c>
      <c r="R70" s="85">
        <v>90</v>
      </c>
    </row>
    <row r="71" spans="17:18" ht="12.75">
      <c r="Q71" s="240">
        <v>1720</v>
      </c>
      <c r="R71" s="85">
        <v>91</v>
      </c>
    </row>
    <row r="72" spans="17:18" ht="12.75">
      <c r="Q72" s="240">
        <v>1735</v>
      </c>
      <c r="R72" s="85">
        <v>92</v>
      </c>
    </row>
    <row r="73" spans="17:18" ht="12.75">
      <c r="Q73" s="240">
        <v>1750</v>
      </c>
      <c r="R73" s="85">
        <v>93</v>
      </c>
    </row>
    <row r="74" spans="17:18" ht="12.75">
      <c r="Q74" s="239">
        <v>1765</v>
      </c>
      <c r="R74" s="238">
        <v>94</v>
      </c>
    </row>
    <row r="75" spans="17:18" ht="12.75">
      <c r="Q75" s="239">
        <v>1780</v>
      </c>
      <c r="R75" s="238">
        <v>95</v>
      </c>
    </row>
    <row r="76" spans="17:18" ht="12.75">
      <c r="Q76" s="239">
        <v>1794</v>
      </c>
      <c r="R76" s="238">
        <v>96</v>
      </c>
    </row>
    <row r="77" spans="17:18" ht="12.75">
      <c r="Q77" s="239">
        <v>1808</v>
      </c>
      <c r="R77" s="238">
        <v>97</v>
      </c>
    </row>
    <row r="78" spans="17:18" ht="12.75">
      <c r="Q78" s="239">
        <v>1822</v>
      </c>
      <c r="R78" s="238">
        <v>98</v>
      </c>
    </row>
    <row r="79" spans="17:18" ht="12.75">
      <c r="Q79" s="239">
        <v>1836</v>
      </c>
      <c r="R79" s="238">
        <v>99</v>
      </c>
    </row>
    <row r="80" spans="17:18" ht="12.75">
      <c r="Q80" s="239">
        <v>1850</v>
      </c>
      <c r="R80" s="238">
        <v>100</v>
      </c>
    </row>
  </sheetData>
  <sheetProtection/>
  <mergeCells count="24">
    <mergeCell ref="G3:H3"/>
    <mergeCell ref="A1:O1"/>
    <mergeCell ref="A3:C3"/>
    <mergeCell ref="D3:E3"/>
    <mergeCell ref="A2:P2"/>
    <mergeCell ref="A4:C4"/>
    <mergeCell ref="K4:L4"/>
    <mergeCell ref="M3:P3"/>
    <mergeCell ref="A29:D29"/>
    <mergeCell ref="G29:M29"/>
    <mergeCell ref="N29:O29"/>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8" r:id="rId2"/>
  <ignoredErrors>
    <ignoredError sqref="M4 J8:J27 C8:F27" unlockedFormula="1"/>
  </ignoredErrors>
  <drawing r:id="rId1"/>
</worksheet>
</file>

<file path=xl/worksheets/sheet7.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2">
      <selection activeCell="S13" sqref="S13"/>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8.28125" style="48" customWidth="1"/>
    <col min="6" max="6" width="13.7109375" style="176"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3.28125" style="52" customWidth="1"/>
    <col min="14" max="14" width="26.8515625" style="52" customWidth="1"/>
    <col min="15" max="15" width="12.8515625" style="176" customWidth="1"/>
    <col min="16" max="16" width="7.7109375" style="21" customWidth="1"/>
    <col min="17" max="17" width="5.7109375" style="21" customWidth="1"/>
    <col min="18" max="19" width="9.140625" style="21" customWidth="1"/>
    <col min="20" max="20" width="9.140625" style="233" hidden="1" customWidth="1"/>
    <col min="21" max="21" width="9.140625" style="231" hidden="1" customWidth="1"/>
    <col min="22" max="16384" width="9.140625" style="21" customWidth="1"/>
  </cols>
  <sheetData>
    <row r="1" spans="1:21" s="10" customFormat="1" ht="53.25" customHeight="1">
      <c r="A1" s="415" t="str">
        <f>('YARIŞMA BİLGİLERİ'!A2)</f>
        <v>Türkiye Atletizm Federasyonu
Kastamonu Atletizm İl Temsilciliği</v>
      </c>
      <c r="B1" s="415"/>
      <c r="C1" s="415"/>
      <c r="D1" s="415"/>
      <c r="E1" s="415"/>
      <c r="F1" s="415"/>
      <c r="G1" s="415"/>
      <c r="H1" s="415"/>
      <c r="I1" s="415"/>
      <c r="J1" s="415"/>
      <c r="K1" s="415"/>
      <c r="L1" s="415"/>
      <c r="M1" s="415"/>
      <c r="N1" s="415"/>
      <c r="O1" s="415"/>
      <c r="P1" s="415"/>
      <c r="T1" s="232">
        <v>5454</v>
      </c>
      <c r="U1" s="228">
        <v>100</v>
      </c>
    </row>
    <row r="2" spans="1:21" s="10" customFormat="1" ht="24.75" customHeight="1">
      <c r="A2" s="438" t="str">
        <f>'YARIŞMA BİLGİLERİ'!F19</f>
        <v>Federasyon Deneme Yarışmaları</v>
      </c>
      <c r="B2" s="438"/>
      <c r="C2" s="438"/>
      <c r="D2" s="438"/>
      <c r="E2" s="438"/>
      <c r="F2" s="438"/>
      <c r="G2" s="438"/>
      <c r="H2" s="438"/>
      <c r="I2" s="438"/>
      <c r="J2" s="438"/>
      <c r="K2" s="438"/>
      <c r="L2" s="438"/>
      <c r="M2" s="438"/>
      <c r="N2" s="438"/>
      <c r="O2" s="438"/>
      <c r="P2" s="438"/>
      <c r="T2" s="232">
        <v>5464</v>
      </c>
      <c r="U2" s="228">
        <v>99</v>
      </c>
    </row>
    <row r="3" spans="1:21" s="12" customFormat="1" ht="21.75" customHeight="1">
      <c r="A3" s="439" t="s">
        <v>83</v>
      </c>
      <c r="B3" s="439"/>
      <c r="C3" s="439"/>
      <c r="D3" s="440" t="str">
        <f>'YARIŞMA PROGRAMI'!C8</f>
        <v>400 Metre</v>
      </c>
      <c r="E3" s="440"/>
      <c r="F3" s="441" t="s">
        <v>406</v>
      </c>
      <c r="G3" s="441"/>
      <c r="H3" s="11"/>
      <c r="I3" s="445" t="str">
        <f>'YARIŞMA PROGRAMI'!D8</f>
        <v>51.14</v>
      </c>
      <c r="J3" s="446"/>
      <c r="K3" s="446"/>
      <c r="L3" s="446"/>
      <c r="M3" s="224" t="s">
        <v>328</v>
      </c>
      <c r="N3" s="444" t="str">
        <f>'YARIŞMA PROGRAMI'!E8</f>
        <v>Halit KILIÇ  46.41</v>
      </c>
      <c r="O3" s="444"/>
      <c r="P3" s="444"/>
      <c r="T3" s="232">
        <v>5474</v>
      </c>
      <c r="U3" s="228">
        <v>98</v>
      </c>
    </row>
    <row r="4" spans="1:21" s="12" customFormat="1" ht="17.25" customHeight="1">
      <c r="A4" s="442" t="s">
        <v>73</v>
      </c>
      <c r="B4" s="442"/>
      <c r="C4" s="442"/>
      <c r="D4" s="443" t="str">
        <f>'YARIŞMA BİLGİLERİ'!F21</f>
        <v>Genç Erkekler</v>
      </c>
      <c r="E4" s="443"/>
      <c r="F4" s="177"/>
      <c r="G4" s="29"/>
      <c r="H4" s="29"/>
      <c r="I4" s="29"/>
      <c r="J4" s="29"/>
      <c r="K4" s="29"/>
      <c r="L4" s="30"/>
      <c r="M4" s="79" t="s">
        <v>81</v>
      </c>
      <c r="N4" s="447" t="str">
        <f>'YARIŞMA PROGRAMI'!B8</f>
        <v>12 Temmuz 2014 - 17.35</v>
      </c>
      <c r="O4" s="447"/>
      <c r="P4" s="447"/>
      <c r="T4" s="232">
        <v>5484</v>
      </c>
      <c r="U4" s="228">
        <v>97</v>
      </c>
    </row>
    <row r="5" spans="1:21" s="10" customFormat="1" ht="19.5" customHeight="1">
      <c r="A5" s="13"/>
      <c r="B5" s="13"/>
      <c r="C5" s="14"/>
      <c r="D5" s="15"/>
      <c r="E5" s="16"/>
      <c r="F5" s="178"/>
      <c r="G5" s="16"/>
      <c r="H5" s="16"/>
      <c r="I5" s="13"/>
      <c r="J5" s="13"/>
      <c r="K5" s="13"/>
      <c r="L5" s="17"/>
      <c r="M5" s="18"/>
      <c r="N5" s="448">
        <f ca="1">NOW()</f>
        <v>41833.06269733796</v>
      </c>
      <c r="O5" s="448"/>
      <c r="P5" s="448"/>
      <c r="T5" s="232">
        <v>5494</v>
      </c>
      <c r="U5" s="228">
        <v>96</v>
      </c>
    </row>
    <row r="6" spans="1:21" s="19" customFormat="1" ht="24.75" customHeight="1">
      <c r="A6" s="435" t="s">
        <v>11</v>
      </c>
      <c r="B6" s="436" t="s">
        <v>68</v>
      </c>
      <c r="C6" s="452" t="s">
        <v>80</v>
      </c>
      <c r="D6" s="453" t="s">
        <v>13</v>
      </c>
      <c r="E6" s="453" t="s">
        <v>376</v>
      </c>
      <c r="F6" s="451" t="s">
        <v>14</v>
      </c>
      <c r="G6" s="449" t="s">
        <v>186</v>
      </c>
      <c r="I6" s="245" t="s">
        <v>15</v>
      </c>
      <c r="J6" s="246"/>
      <c r="K6" s="246"/>
      <c r="L6" s="246"/>
      <c r="M6" s="246"/>
      <c r="N6" s="246"/>
      <c r="O6" s="257"/>
      <c r="P6" s="247"/>
      <c r="T6" s="233">
        <v>5504</v>
      </c>
      <c r="U6" s="231">
        <v>95</v>
      </c>
    </row>
    <row r="7" spans="1:21" ht="26.25" customHeight="1">
      <c r="A7" s="435"/>
      <c r="B7" s="437"/>
      <c r="C7" s="452"/>
      <c r="D7" s="453"/>
      <c r="E7" s="453"/>
      <c r="F7" s="451"/>
      <c r="G7" s="450"/>
      <c r="H7" s="20"/>
      <c r="I7" s="46" t="s">
        <v>11</v>
      </c>
      <c r="J7" s="43" t="s">
        <v>69</v>
      </c>
      <c r="K7" s="43" t="s">
        <v>68</v>
      </c>
      <c r="L7" s="44" t="s">
        <v>12</v>
      </c>
      <c r="M7" s="45" t="s">
        <v>13</v>
      </c>
      <c r="N7" s="45" t="s">
        <v>376</v>
      </c>
      <c r="O7" s="258" t="s">
        <v>14</v>
      </c>
      <c r="P7" s="43" t="s">
        <v>27</v>
      </c>
      <c r="T7" s="233">
        <v>5514</v>
      </c>
      <c r="U7" s="231">
        <v>94</v>
      </c>
    </row>
    <row r="8" spans="1:21" s="19" customFormat="1" ht="51" customHeight="1">
      <c r="A8" s="271">
        <v>1</v>
      </c>
      <c r="B8" s="287">
        <v>917</v>
      </c>
      <c r="C8" s="274">
        <v>35541</v>
      </c>
      <c r="D8" s="288" t="s">
        <v>453</v>
      </c>
      <c r="E8" s="289" t="s">
        <v>450</v>
      </c>
      <c r="F8" s="277">
        <v>5268</v>
      </c>
      <c r="G8" s="273"/>
      <c r="H8" s="22"/>
      <c r="I8" s="271">
        <v>1</v>
      </c>
      <c r="J8" s="272" t="s">
        <v>47</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7"/>
      <c r="P8" s="286"/>
      <c r="T8" s="233">
        <v>5524</v>
      </c>
      <c r="U8" s="231">
        <v>93</v>
      </c>
    </row>
    <row r="9" spans="1:21" s="19" customFormat="1" ht="51" customHeight="1">
      <c r="A9" s="271">
        <v>2</v>
      </c>
      <c r="B9" s="287">
        <v>931</v>
      </c>
      <c r="C9" s="274">
        <v>35887</v>
      </c>
      <c r="D9" s="288" t="s">
        <v>476</v>
      </c>
      <c r="E9" s="289" t="s">
        <v>474</v>
      </c>
      <c r="F9" s="277">
        <v>5678</v>
      </c>
      <c r="G9" s="273"/>
      <c r="H9" s="22"/>
      <c r="I9" s="271">
        <v>2</v>
      </c>
      <c r="J9" s="272" t="s">
        <v>49</v>
      </c>
      <c r="K9" s="273">
        <f>IF(ISERROR(VLOOKUP(J9,'KAYIT LİSTESİ'!$B$4:$G$859,2,0)),"",(VLOOKUP(J9,'KAYIT LİSTESİ'!$B$4:$G$859,2,0)))</f>
        <v>930</v>
      </c>
      <c r="L9" s="274">
        <f>IF(ISERROR(VLOOKUP(J9,'KAYIT LİSTESİ'!$B$4:$G$859,3,0)),"",(VLOOKUP(J9,'KAYIT LİSTESİ'!$B$4:$G$859,3,0)))</f>
        <v>35983</v>
      </c>
      <c r="M9" s="275" t="str">
        <f>IF(ISERROR(VLOOKUP(J9,'KAYIT LİSTESİ'!$B$4:$G$859,4,0)),"",(VLOOKUP(J9,'KAYIT LİSTESİ'!$B$4:$G$859,4,0)))</f>
        <v>ERDEM ÖZ </v>
      </c>
      <c r="N9" s="275" t="str">
        <f>IF(ISERROR(VLOOKUP(J9,'KAYIT LİSTESİ'!$B$4:$G$859,5,0)),"",(VLOOKUP(J9,'KAYIT LİSTESİ'!$B$4:$G$859,5,0)))</f>
        <v>NEVŞEHİR </v>
      </c>
      <c r="O9" s="277" t="s">
        <v>497</v>
      </c>
      <c r="P9" s="286"/>
      <c r="T9" s="233">
        <v>5534</v>
      </c>
      <c r="U9" s="231">
        <v>92</v>
      </c>
    </row>
    <row r="10" spans="1:21" s="19" customFormat="1" ht="51" customHeight="1">
      <c r="A10" s="271">
        <v>3</v>
      </c>
      <c r="B10" s="287">
        <v>923</v>
      </c>
      <c r="C10" s="274">
        <v>35967</v>
      </c>
      <c r="D10" s="288" t="s">
        <v>470</v>
      </c>
      <c r="E10" s="289" t="s">
        <v>402</v>
      </c>
      <c r="F10" s="277">
        <v>5698</v>
      </c>
      <c r="G10" s="273"/>
      <c r="H10" s="22"/>
      <c r="I10" s="271">
        <v>3</v>
      </c>
      <c r="J10" s="272" t="s">
        <v>50</v>
      </c>
      <c r="K10" s="273">
        <f>IF(ISERROR(VLOOKUP(J10,'KAYIT LİSTESİ'!$B$4:$G$859,2,0)),"",(VLOOKUP(J10,'KAYIT LİSTESİ'!$B$4:$G$859,2,0)))</f>
        <v>933</v>
      </c>
      <c r="L10" s="274">
        <f>IF(ISERROR(VLOOKUP(J10,'KAYIT LİSTESİ'!$B$4:$G$859,3,0)),"",(VLOOKUP(J10,'KAYIT LİSTESİ'!$B$4:$G$859,3,0)))</f>
        <v>35009</v>
      </c>
      <c r="M10" s="275" t="str">
        <f>IF(ISERROR(VLOOKUP(J10,'KAYIT LİSTESİ'!$B$4:$G$859,4,0)),"",(VLOOKUP(J10,'KAYIT LİSTESİ'!$B$4:$G$859,4,0)))</f>
        <v>UĞUR MUT</v>
      </c>
      <c r="N10" s="275" t="str">
        <f>IF(ISERROR(VLOOKUP(J10,'KAYIT LİSTESİ'!$B$4:$G$859,5,0)),"",(VLOOKUP(J10,'KAYIT LİSTESİ'!$B$4:$G$859,5,0)))</f>
        <v>SAKARYA </v>
      </c>
      <c r="O10" s="277" t="s">
        <v>493</v>
      </c>
      <c r="P10" s="286"/>
      <c r="T10" s="233">
        <v>5544</v>
      </c>
      <c r="U10" s="231">
        <v>91</v>
      </c>
    </row>
    <row r="11" spans="1:21" s="19" customFormat="1" ht="51" customHeight="1">
      <c r="A11" s="271" t="s">
        <v>495</v>
      </c>
      <c r="B11" s="287">
        <v>930</v>
      </c>
      <c r="C11" s="274">
        <v>35983</v>
      </c>
      <c r="D11" s="288" t="s">
        <v>475</v>
      </c>
      <c r="E11" s="289" t="s">
        <v>474</v>
      </c>
      <c r="F11" s="277" t="s">
        <v>497</v>
      </c>
      <c r="G11" s="273"/>
      <c r="H11" s="22"/>
      <c r="I11" s="271">
        <v>4</v>
      </c>
      <c r="J11" s="272" t="s">
        <v>51</v>
      </c>
      <c r="K11" s="273">
        <f>IF(ISERROR(VLOOKUP(J11,'KAYIT LİSTESİ'!$B$4:$G$859,2,0)),"",(VLOOKUP(J11,'KAYIT LİSTESİ'!$B$4:$G$859,2,0)))</f>
        <v>917</v>
      </c>
      <c r="L11" s="274">
        <f>IF(ISERROR(VLOOKUP(J11,'KAYIT LİSTESİ'!$B$4:$G$859,3,0)),"",(VLOOKUP(J11,'KAYIT LİSTESİ'!$B$4:$G$859,3,0)))</f>
        <v>35541</v>
      </c>
      <c r="M11" s="275" t="str">
        <f>IF(ISERROR(VLOOKUP(J11,'KAYIT LİSTESİ'!$B$4:$G$859,4,0)),"",(VLOOKUP(J11,'KAYIT LİSTESİ'!$B$4:$G$859,4,0)))</f>
        <v>SEZAİ TURHAN</v>
      </c>
      <c r="N11" s="275" t="str">
        <f>IF(ISERROR(VLOOKUP(J11,'KAYIT LİSTESİ'!$B$4:$G$859,5,0)),"",(VLOOKUP(J11,'KAYIT LİSTESİ'!$B$4:$G$859,5,0)))</f>
        <v>ANKARA</v>
      </c>
      <c r="O11" s="277">
        <v>5268</v>
      </c>
      <c r="P11" s="286">
        <v>1</v>
      </c>
      <c r="T11" s="233">
        <v>5554</v>
      </c>
      <c r="U11" s="231">
        <v>90</v>
      </c>
    </row>
    <row r="12" spans="1:21" s="19" customFormat="1" ht="51" customHeight="1">
      <c r="A12" s="271" t="s">
        <v>495</v>
      </c>
      <c r="B12" s="287">
        <v>933</v>
      </c>
      <c r="C12" s="274">
        <v>35009</v>
      </c>
      <c r="D12" s="288" t="s">
        <v>477</v>
      </c>
      <c r="E12" s="289" t="s">
        <v>478</v>
      </c>
      <c r="F12" s="277" t="s">
        <v>493</v>
      </c>
      <c r="G12" s="273"/>
      <c r="H12" s="22"/>
      <c r="I12" s="271">
        <v>5</v>
      </c>
      <c r="J12" s="272" t="s">
        <v>52</v>
      </c>
      <c r="K12" s="273">
        <f>IF(ISERROR(VLOOKUP(J12,'KAYIT LİSTESİ'!$B$4:$G$859,2,0)),"",(VLOOKUP(J12,'KAYIT LİSTESİ'!$B$4:$G$859,2,0)))</f>
        <v>931</v>
      </c>
      <c r="L12" s="274">
        <f>IF(ISERROR(VLOOKUP(J12,'KAYIT LİSTESİ'!$B$4:$G$859,3,0)),"",(VLOOKUP(J12,'KAYIT LİSTESİ'!$B$4:$G$859,3,0)))</f>
        <v>35887</v>
      </c>
      <c r="M12" s="275" t="str">
        <f>IF(ISERROR(VLOOKUP(J12,'KAYIT LİSTESİ'!$B$4:$G$859,4,0)),"",(VLOOKUP(J12,'KAYIT LİSTESİ'!$B$4:$G$859,4,0)))</f>
        <v>ANIL KALAYCI</v>
      </c>
      <c r="N12" s="275" t="str">
        <f>IF(ISERROR(VLOOKUP(J12,'KAYIT LİSTESİ'!$B$4:$G$859,5,0)),"",(VLOOKUP(J12,'KAYIT LİSTESİ'!$B$4:$G$859,5,0)))</f>
        <v>NEVŞEHİR </v>
      </c>
      <c r="O12" s="277">
        <v>5678</v>
      </c>
      <c r="P12" s="286">
        <v>2</v>
      </c>
      <c r="T12" s="233">
        <v>5564</v>
      </c>
      <c r="U12" s="231">
        <v>89</v>
      </c>
    </row>
    <row r="13" spans="1:21" s="19" customFormat="1" ht="51" customHeight="1">
      <c r="A13" s="271"/>
      <c r="B13" s="287"/>
      <c r="C13" s="274"/>
      <c r="D13" s="288"/>
      <c r="E13" s="289"/>
      <c r="F13" s="277"/>
      <c r="G13" s="273"/>
      <c r="H13" s="22"/>
      <c r="I13" s="271">
        <v>6</v>
      </c>
      <c r="J13" s="272" t="s">
        <v>53</v>
      </c>
      <c r="K13" s="273">
        <f>IF(ISERROR(VLOOKUP(J13,'KAYIT LİSTESİ'!$B$4:$G$859,2,0)),"",(VLOOKUP(J13,'KAYIT LİSTESİ'!$B$4:$G$859,2,0)))</f>
        <v>923</v>
      </c>
      <c r="L13" s="274">
        <f>IF(ISERROR(VLOOKUP(J13,'KAYIT LİSTESİ'!$B$4:$G$859,3,0)),"",(VLOOKUP(J13,'KAYIT LİSTESİ'!$B$4:$G$859,3,0)))</f>
        <v>35967</v>
      </c>
      <c r="M13" s="275" t="str">
        <f>IF(ISERROR(VLOOKUP(J13,'KAYIT LİSTESİ'!$B$4:$G$859,4,0)),"",(VLOOKUP(J13,'KAYIT LİSTESİ'!$B$4:$G$859,4,0)))</f>
        <v>ATAKAN YAHYAOĞLU</v>
      </c>
      <c r="N13" s="275" t="str">
        <f>IF(ISERROR(VLOOKUP(J13,'KAYIT LİSTESİ'!$B$4:$G$859,5,0)),"",(VLOOKUP(J13,'KAYIT LİSTESİ'!$B$4:$G$859,5,0)))</f>
        <v>KASTAMONU</v>
      </c>
      <c r="O13" s="277">
        <v>5698</v>
      </c>
      <c r="P13" s="286">
        <v>3</v>
      </c>
      <c r="T13" s="233">
        <v>5574</v>
      </c>
      <c r="U13" s="231">
        <v>88</v>
      </c>
    </row>
    <row r="14" spans="1:21" s="19" customFormat="1" ht="51" customHeight="1">
      <c r="A14" s="271"/>
      <c r="B14" s="287"/>
      <c r="C14" s="274"/>
      <c r="D14" s="288"/>
      <c r="E14" s="289"/>
      <c r="F14" s="277"/>
      <c r="G14" s="273"/>
      <c r="H14" s="22"/>
      <c r="I14" s="245" t="s">
        <v>16</v>
      </c>
      <c r="J14" s="246"/>
      <c r="K14" s="246"/>
      <c r="L14" s="246"/>
      <c r="M14" s="246"/>
      <c r="N14" s="246"/>
      <c r="O14" s="257"/>
      <c r="P14" s="247"/>
      <c r="T14" s="233">
        <v>5604</v>
      </c>
      <c r="U14" s="231">
        <v>85</v>
      </c>
    </row>
    <row r="15" spans="1:21" s="19" customFormat="1" ht="51" customHeight="1">
      <c r="A15" s="271"/>
      <c r="B15" s="287"/>
      <c r="C15" s="274"/>
      <c r="D15" s="288"/>
      <c r="E15" s="289"/>
      <c r="F15" s="277"/>
      <c r="G15" s="273"/>
      <c r="H15" s="22"/>
      <c r="I15" s="46" t="s">
        <v>11</v>
      </c>
      <c r="J15" s="43" t="s">
        <v>69</v>
      </c>
      <c r="K15" s="43" t="s">
        <v>68</v>
      </c>
      <c r="L15" s="44" t="s">
        <v>12</v>
      </c>
      <c r="M15" s="45" t="s">
        <v>13</v>
      </c>
      <c r="N15" s="45" t="s">
        <v>376</v>
      </c>
      <c r="O15" s="258" t="s">
        <v>14</v>
      </c>
      <c r="P15" s="43" t="s">
        <v>27</v>
      </c>
      <c r="T15" s="233">
        <v>5624</v>
      </c>
      <c r="U15" s="231">
        <v>84</v>
      </c>
    </row>
    <row r="16" spans="1:21" s="19" customFormat="1" ht="51" customHeight="1">
      <c r="A16" s="271"/>
      <c r="B16" s="287"/>
      <c r="C16" s="274"/>
      <c r="D16" s="288"/>
      <c r="E16" s="289"/>
      <c r="F16" s="277"/>
      <c r="G16" s="273"/>
      <c r="H16" s="22"/>
      <c r="I16" s="271">
        <v>1</v>
      </c>
      <c r="J16" s="272" t="s">
        <v>54</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7"/>
      <c r="P16" s="286"/>
      <c r="T16" s="233">
        <v>5644</v>
      </c>
      <c r="U16" s="231">
        <v>83</v>
      </c>
    </row>
    <row r="17" spans="1:21" s="19" customFormat="1" ht="51" customHeight="1">
      <c r="A17" s="271"/>
      <c r="B17" s="287"/>
      <c r="C17" s="274"/>
      <c r="D17" s="288"/>
      <c r="E17" s="289"/>
      <c r="F17" s="277"/>
      <c r="G17" s="273"/>
      <c r="H17" s="22"/>
      <c r="I17" s="271">
        <v>2</v>
      </c>
      <c r="J17" s="272" t="s">
        <v>48</v>
      </c>
      <c r="K17" s="273">
        <f>IF(ISERROR(VLOOKUP(J17,'KAYIT LİSTESİ'!$B$4:$G$859,2,0)),"",(VLOOKUP(J17,'KAYIT LİSTESİ'!$B$4:$G$859,2,0)))</f>
      </c>
      <c r="L17" s="274">
        <f>IF(ISERROR(VLOOKUP(J17,'KAYIT LİSTESİ'!$B$4:$G$859,3,0)),"",(VLOOKUP(J17,'KAYIT LİSTESİ'!$B$4:$G$859,3,0)))</f>
      </c>
      <c r="M17" s="275">
        <f>IF(ISERROR(VLOOKUP(J17,'KAYIT LİSTESİ'!$B$4:$G$859,4,0)),"",(VLOOKUP(J17,'KAYIT LİSTESİ'!$B$4:$G$859,4,0)))</f>
      </c>
      <c r="N17" s="275">
        <f>IF(ISERROR(VLOOKUP(J17,'KAYIT LİSTESİ'!$B$4:$G$859,5,0)),"",(VLOOKUP(J17,'KAYIT LİSTESİ'!$B$4:$G$859,5,0)))</f>
      </c>
      <c r="O17" s="277"/>
      <c r="P17" s="286"/>
      <c r="T17" s="233">
        <v>5664</v>
      </c>
      <c r="U17" s="231">
        <v>82</v>
      </c>
    </row>
    <row r="18" spans="1:21" s="19" customFormat="1" ht="51" customHeight="1">
      <c r="A18" s="271"/>
      <c r="B18" s="287"/>
      <c r="C18" s="274"/>
      <c r="D18" s="288"/>
      <c r="E18" s="289"/>
      <c r="F18" s="277"/>
      <c r="G18" s="273"/>
      <c r="H18" s="22"/>
      <c r="I18" s="271">
        <v>3</v>
      </c>
      <c r="J18" s="272" t="s">
        <v>55</v>
      </c>
      <c r="K18" s="273">
        <f>IF(ISERROR(VLOOKUP(J18,'KAYIT LİSTESİ'!$B$4:$G$859,2,0)),"",(VLOOKUP(J18,'KAYIT LİSTESİ'!$B$4:$G$859,2,0)))</f>
      </c>
      <c r="L18" s="274">
        <f>IF(ISERROR(VLOOKUP(J18,'KAYIT LİSTESİ'!$B$4:$G$859,3,0)),"",(VLOOKUP(J18,'KAYIT LİSTESİ'!$B$4:$G$859,3,0)))</f>
      </c>
      <c r="M18" s="275">
        <f>IF(ISERROR(VLOOKUP(J18,'KAYIT LİSTESİ'!$B$4:$G$859,4,0)),"",(VLOOKUP(J18,'KAYIT LİSTESİ'!$B$4:$G$859,4,0)))</f>
      </c>
      <c r="N18" s="275">
        <f>IF(ISERROR(VLOOKUP(J18,'KAYIT LİSTESİ'!$B$4:$G$859,5,0)),"",(VLOOKUP(J18,'KAYIT LİSTESİ'!$B$4:$G$859,5,0)))</f>
      </c>
      <c r="O18" s="277"/>
      <c r="P18" s="286"/>
      <c r="T18" s="233">
        <v>5684</v>
      </c>
      <c r="U18" s="231">
        <v>81</v>
      </c>
    </row>
    <row r="19" spans="1:21" s="19" customFormat="1" ht="51" customHeight="1">
      <c r="A19" s="271"/>
      <c r="B19" s="287"/>
      <c r="C19" s="274"/>
      <c r="D19" s="288"/>
      <c r="E19" s="289"/>
      <c r="F19" s="277"/>
      <c r="G19" s="273"/>
      <c r="H19" s="22"/>
      <c r="I19" s="271">
        <v>4</v>
      </c>
      <c r="J19" s="272" t="s">
        <v>56</v>
      </c>
      <c r="K19" s="273">
        <f>IF(ISERROR(VLOOKUP(J19,'KAYIT LİSTESİ'!$B$4:$G$859,2,0)),"",(VLOOKUP(J19,'KAYIT LİSTESİ'!$B$4:$G$859,2,0)))</f>
      </c>
      <c r="L19" s="274">
        <f>IF(ISERROR(VLOOKUP(J19,'KAYIT LİSTESİ'!$B$4:$G$859,3,0)),"",(VLOOKUP(J19,'KAYIT LİSTESİ'!$B$4:$G$859,3,0)))</f>
      </c>
      <c r="M19" s="275">
        <f>IF(ISERROR(VLOOKUP(J19,'KAYIT LİSTESİ'!$B$4:$G$859,4,0)),"",(VLOOKUP(J19,'KAYIT LİSTESİ'!$B$4:$G$859,4,0)))</f>
      </c>
      <c r="N19" s="275">
        <f>IF(ISERROR(VLOOKUP(J19,'KAYIT LİSTESİ'!$B$4:$G$859,5,0)),"",(VLOOKUP(J19,'KAYIT LİSTESİ'!$B$4:$G$859,5,0)))</f>
      </c>
      <c r="O19" s="277"/>
      <c r="P19" s="286"/>
      <c r="T19" s="233">
        <v>5704</v>
      </c>
      <c r="U19" s="231">
        <v>80</v>
      </c>
    </row>
    <row r="20" spans="1:21" s="19" customFormat="1" ht="51" customHeight="1">
      <c r="A20" s="271"/>
      <c r="B20" s="287"/>
      <c r="C20" s="274"/>
      <c r="D20" s="288"/>
      <c r="E20" s="289"/>
      <c r="F20" s="277"/>
      <c r="G20" s="273"/>
      <c r="H20" s="22"/>
      <c r="I20" s="271">
        <v>5</v>
      </c>
      <c r="J20" s="272" t="s">
        <v>57</v>
      </c>
      <c r="K20" s="273">
        <f>IF(ISERROR(VLOOKUP(J20,'KAYIT LİSTESİ'!$B$4:$G$859,2,0)),"",(VLOOKUP(J20,'KAYIT LİSTESİ'!$B$4:$G$859,2,0)))</f>
      </c>
      <c r="L20" s="274">
        <f>IF(ISERROR(VLOOKUP(J20,'KAYIT LİSTESİ'!$B$4:$G$859,3,0)),"",(VLOOKUP(J20,'KAYIT LİSTESİ'!$B$4:$G$859,3,0)))</f>
      </c>
      <c r="M20" s="275">
        <f>IF(ISERROR(VLOOKUP(J20,'KAYIT LİSTESİ'!$B$4:$G$859,4,0)),"",(VLOOKUP(J20,'KAYIT LİSTESİ'!$B$4:$G$859,4,0)))</f>
      </c>
      <c r="N20" s="275">
        <f>IF(ISERROR(VLOOKUP(J20,'KAYIT LİSTESİ'!$B$4:$G$859,5,0)),"",(VLOOKUP(J20,'KAYIT LİSTESİ'!$B$4:$G$859,5,0)))</f>
      </c>
      <c r="O20" s="277"/>
      <c r="P20" s="286"/>
      <c r="T20" s="233">
        <v>5724</v>
      </c>
      <c r="U20" s="231">
        <v>79</v>
      </c>
    </row>
    <row r="21" spans="1:21" s="19" customFormat="1" ht="51" customHeight="1">
      <c r="A21" s="271"/>
      <c r="B21" s="287"/>
      <c r="C21" s="274"/>
      <c r="D21" s="288"/>
      <c r="E21" s="289"/>
      <c r="F21" s="277"/>
      <c r="G21" s="273"/>
      <c r="H21" s="22"/>
      <c r="I21" s="271">
        <v>6</v>
      </c>
      <c r="J21" s="272" t="s">
        <v>58</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7"/>
      <c r="P21" s="286"/>
      <c r="T21" s="233">
        <v>5744</v>
      </c>
      <c r="U21" s="231">
        <v>78</v>
      </c>
    </row>
    <row r="22" spans="1:21" s="19" customFormat="1" ht="51" customHeight="1">
      <c r="A22" s="271"/>
      <c r="B22" s="287"/>
      <c r="C22" s="274"/>
      <c r="D22" s="288"/>
      <c r="E22" s="289"/>
      <c r="F22" s="277"/>
      <c r="G22" s="273"/>
      <c r="H22" s="22"/>
      <c r="I22" s="245" t="s">
        <v>17</v>
      </c>
      <c r="J22" s="246"/>
      <c r="K22" s="246"/>
      <c r="L22" s="246"/>
      <c r="M22" s="246"/>
      <c r="N22" s="246"/>
      <c r="O22" s="257"/>
      <c r="P22" s="247"/>
      <c r="T22" s="233">
        <v>5804</v>
      </c>
      <c r="U22" s="231">
        <v>75</v>
      </c>
    </row>
    <row r="23" spans="1:21" s="19" customFormat="1" ht="51" customHeight="1">
      <c r="A23" s="271"/>
      <c r="B23" s="287"/>
      <c r="C23" s="274"/>
      <c r="D23" s="288"/>
      <c r="E23" s="289"/>
      <c r="F23" s="277"/>
      <c r="G23" s="273"/>
      <c r="H23" s="22"/>
      <c r="I23" s="46" t="s">
        <v>11</v>
      </c>
      <c r="J23" s="43" t="s">
        <v>69</v>
      </c>
      <c r="K23" s="43" t="s">
        <v>68</v>
      </c>
      <c r="L23" s="44" t="s">
        <v>12</v>
      </c>
      <c r="M23" s="45" t="s">
        <v>13</v>
      </c>
      <c r="N23" s="45" t="s">
        <v>376</v>
      </c>
      <c r="O23" s="258" t="s">
        <v>14</v>
      </c>
      <c r="P23" s="43" t="s">
        <v>27</v>
      </c>
      <c r="T23" s="233">
        <v>5824</v>
      </c>
      <c r="U23" s="231">
        <v>74</v>
      </c>
    </row>
    <row r="24" spans="1:21" s="19" customFormat="1" ht="51" customHeight="1">
      <c r="A24" s="271"/>
      <c r="B24" s="287"/>
      <c r="C24" s="274"/>
      <c r="D24" s="288"/>
      <c r="E24" s="289"/>
      <c r="F24" s="277"/>
      <c r="G24" s="273"/>
      <c r="H24" s="22"/>
      <c r="I24" s="271">
        <v>1</v>
      </c>
      <c r="J24" s="272" t="s">
        <v>59</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7"/>
      <c r="P24" s="286"/>
      <c r="T24" s="233">
        <v>5844</v>
      </c>
      <c r="U24" s="231">
        <v>73</v>
      </c>
    </row>
    <row r="25" spans="1:21" s="19" customFormat="1" ht="51" customHeight="1">
      <c r="A25" s="271"/>
      <c r="B25" s="287"/>
      <c r="C25" s="274"/>
      <c r="D25" s="288"/>
      <c r="E25" s="289"/>
      <c r="F25" s="277"/>
      <c r="G25" s="273"/>
      <c r="H25" s="22"/>
      <c r="I25" s="271">
        <v>2</v>
      </c>
      <c r="J25" s="272" t="s">
        <v>60</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7"/>
      <c r="P25" s="286"/>
      <c r="T25" s="233">
        <v>5864</v>
      </c>
      <c r="U25" s="231">
        <v>72</v>
      </c>
    </row>
    <row r="26" spans="1:21" s="19" customFormat="1" ht="51" customHeight="1">
      <c r="A26" s="271"/>
      <c r="B26" s="287"/>
      <c r="C26" s="274"/>
      <c r="D26" s="288"/>
      <c r="E26" s="289"/>
      <c r="F26" s="277"/>
      <c r="G26" s="273"/>
      <c r="H26" s="22"/>
      <c r="I26" s="271">
        <v>3</v>
      </c>
      <c r="J26" s="272" t="s">
        <v>61</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7"/>
      <c r="P26" s="286"/>
      <c r="T26" s="233">
        <v>5884</v>
      </c>
      <c r="U26" s="231">
        <v>71</v>
      </c>
    </row>
    <row r="27" spans="1:21" s="19" customFormat="1" ht="51" customHeight="1">
      <c r="A27" s="271"/>
      <c r="B27" s="287"/>
      <c r="C27" s="274"/>
      <c r="D27" s="288"/>
      <c r="E27" s="289"/>
      <c r="F27" s="277"/>
      <c r="G27" s="273"/>
      <c r="H27" s="22"/>
      <c r="I27" s="271">
        <v>4</v>
      </c>
      <c r="J27" s="272" t="s">
        <v>62</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7"/>
      <c r="P27" s="286"/>
      <c r="T27" s="233">
        <v>5904</v>
      </c>
      <c r="U27" s="231">
        <v>70</v>
      </c>
    </row>
    <row r="28" spans="1:21" s="19" customFormat="1" ht="51" customHeight="1">
      <c r="A28" s="271"/>
      <c r="B28" s="287"/>
      <c r="C28" s="274"/>
      <c r="D28" s="288"/>
      <c r="E28" s="289"/>
      <c r="F28" s="277"/>
      <c r="G28" s="273"/>
      <c r="H28" s="22"/>
      <c r="I28" s="271">
        <v>5</v>
      </c>
      <c r="J28" s="272" t="s">
        <v>63</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7"/>
      <c r="P28" s="286"/>
      <c r="T28" s="233">
        <v>5924</v>
      </c>
      <c r="U28" s="231">
        <v>69</v>
      </c>
    </row>
    <row r="29" spans="1:21" s="19" customFormat="1" ht="51" customHeight="1">
      <c r="A29" s="271"/>
      <c r="B29" s="287"/>
      <c r="C29" s="274"/>
      <c r="D29" s="288"/>
      <c r="E29" s="289"/>
      <c r="F29" s="277"/>
      <c r="G29" s="273"/>
      <c r="H29" s="22"/>
      <c r="I29" s="271">
        <v>6</v>
      </c>
      <c r="J29" s="272" t="s">
        <v>64</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7"/>
      <c r="P29" s="286"/>
      <c r="T29" s="233">
        <v>5944</v>
      </c>
      <c r="U29" s="231">
        <v>68</v>
      </c>
    </row>
    <row r="30" spans="1:21" ht="13.5" customHeight="1">
      <c r="A30" s="32"/>
      <c r="B30" s="32"/>
      <c r="C30" s="33"/>
      <c r="D30" s="53"/>
      <c r="E30" s="34"/>
      <c r="F30" s="179"/>
      <c r="G30" s="36"/>
      <c r="I30" s="37"/>
      <c r="J30" s="38"/>
      <c r="K30" s="39"/>
      <c r="L30" s="40"/>
      <c r="M30" s="49"/>
      <c r="N30" s="49"/>
      <c r="O30" s="174"/>
      <c r="P30" s="39"/>
      <c r="T30" s="233">
        <v>10204</v>
      </c>
      <c r="U30" s="231">
        <v>55</v>
      </c>
    </row>
    <row r="31" spans="1:21" ht="14.25" customHeight="1">
      <c r="A31" s="26" t="s">
        <v>18</v>
      </c>
      <c r="B31" s="26"/>
      <c r="C31" s="26"/>
      <c r="D31" s="54"/>
      <c r="E31" s="47" t="s">
        <v>0</v>
      </c>
      <c r="F31" s="180" t="s">
        <v>1</v>
      </c>
      <c r="G31" s="23"/>
      <c r="H31" s="27" t="s">
        <v>2</v>
      </c>
      <c r="I31" s="27"/>
      <c r="J31" s="27"/>
      <c r="K31" s="27"/>
      <c r="M31" s="50" t="s">
        <v>3</v>
      </c>
      <c r="N31" s="51" t="s">
        <v>3</v>
      </c>
      <c r="O31" s="175" t="s">
        <v>3</v>
      </c>
      <c r="P31" s="26"/>
      <c r="Q31" s="28"/>
      <c r="T31" s="233">
        <v>10224</v>
      </c>
      <c r="U31" s="231">
        <v>54</v>
      </c>
    </row>
    <row r="32" spans="20:21" ht="12.75">
      <c r="T32" s="233">
        <v>10244</v>
      </c>
      <c r="U32" s="231">
        <v>53</v>
      </c>
    </row>
    <row r="33" spans="20:21" ht="12.75">
      <c r="T33" s="233">
        <v>10264</v>
      </c>
      <c r="U33" s="231">
        <v>52</v>
      </c>
    </row>
    <row r="34" spans="20:21" ht="12.75">
      <c r="T34" s="233">
        <v>10284</v>
      </c>
      <c r="U34" s="231">
        <v>51</v>
      </c>
    </row>
    <row r="35" spans="20:21" ht="12.75">
      <c r="T35" s="233">
        <v>10304</v>
      </c>
      <c r="U35" s="231">
        <v>50</v>
      </c>
    </row>
    <row r="36" spans="20:21" ht="12.75">
      <c r="T36" s="233">
        <v>10334</v>
      </c>
      <c r="U36" s="231">
        <v>49</v>
      </c>
    </row>
    <row r="37" spans="20:21" ht="12.75">
      <c r="T37" s="233">
        <v>10364</v>
      </c>
      <c r="U37" s="231">
        <v>48</v>
      </c>
    </row>
    <row r="38" spans="20:21" ht="12.75">
      <c r="T38" s="233">
        <v>10394</v>
      </c>
      <c r="U38" s="231">
        <v>47</v>
      </c>
    </row>
    <row r="39" spans="20:21" ht="12.75">
      <c r="T39" s="233">
        <v>10424</v>
      </c>
      <c r="U39" s="231">
        <v>46</v>
      </c>
    </row>
    <row r="40" spans="20:21" ht="12.75">
      <c r="T40" s="233">
        <v>10454</v>
      </c>
      <c r="U40" s="231">
        <v>45</v>
      </c>
    </row>
    <row r="41" spans="20:21" ht="12.75">
      <c r="T41" s="233">
        <v>10484</v>
      </c>
      <c r="U41" s="231">
        <v>44</v>
      </c>
    </row>
    <row r="42" spans="20:21" ht="12.75">
      <c r="T42" s="233">
        <v>10514</v>
      </c>
      <c r="U42" s="231">
        <v>43</v>
      </c>
    </row>
    <row r="43" spans="20:21" ht="12.75">
      <c r="T43" s="233">
        <v>10544</v>
      </c>
      <c r="U43" s="231">
        <v>42</v>
      </c>
    </row>
    <row r="44" spans="20:21" ht="12.75">
      <c r="T44" s="233">
        <v>10574</v>
      </c>
      <c r="U44" s="231">
        <v>41</v>
      </c>
    </row>
    <row r="45" spans="20:21" ht="12.75">
      <c r="T45" s="233">
        <v>10604</v>
      </c>
      <c r="U45" s="231">
        <v>40</v>
      </c>
    </row>
    <row r="46" spans="20:21" ht="12.75">
      <c r="T46" s="233">
        <v>10634</v>
      </c>
      <c r="U46" s="231">
        <v>39</v>
      </c>
    </row>
    <row r="47" spans="20:21" ht="12.75">
      <c r="T47" s="233">
        <v>10664</v>
      </c>
      <c r="U47" s="231">
        <v>38</v>
      </c>
    </row>
    <row r="48" spans="20:21" ht="12.75">
      <c r="T48" s="233">
        <v>10694</v>
      </c>
      <c r="U48" s="231">
        <v>37</v>
      </c>
    </row>
    <row r="49" spans="20:21" ht="12.75">
      <c r="T49" s="233">
        <v>10734</v>
      </c>
      <c r="U49" s="231">
        <v>36</v>
      </c>
    </row>
    <row r="50" spans="20:21" ht="12.75">
      <c r="T50" s="233">
        <v>10774</v>
      </c>
      <c r="U50" s="231">
        <v>35</v>
      </c>
    </row>
    <row r="51" spans="20:21" ht="12.75">
      <c r="T51" s="233">
        <v>10814</v>
      </c>
      <c r="U51" s="231">
        <v>34</v>
      </c>
    </row>
    <row r="52" spans="20:21" ht="12.75">
      <c r="T52" s="233">
        <v>10854</v>
      </c>
      <c r="U52" s="231">
        <v>33</v>
      </c>
    </row>
    <row r="53" spans="20:21" ht="12.75">
      <c r="T53" s="233">
        <v>10894</v>
      </c>
      <c r="U53" s="231">
        <v>32</v>
      </c>
    </row>
    <row r="54" spans="20:21" ht="12.75">
      <c r="T54" s="233">
        <v>10934</v>
      </c>
      <c r="U54" s="231">
        <v>31</v>
      </c>
    </row>
    <row r="55" spans="20:21" ht="12.75">
      <c r="T55" s="233">
        <v>10974</v>
      </c>
      <c r="U55" s="231">
        <v>30</v>
      </c>
    </row>
    <row r="56" spans="20:21" ht="12.75">
      <c r="T56" s="233">
        <v>11014</v>
      </c>
      <c r="U56" s="231">
        <v>29</v>
      </c>
    </row>
    <row r="57" spans="20:21" ht="12.75">
      <c r="T57" s="233">
        <v>11054</v>
      </c>
      <c r="U57" s="231">
        <v>28</v>
      </c>
    </row>
    <row r="58" spans="20:21" ht="12.75">
      <c r="T58" s="233">
        <v>11094</v>
      </c>
      <c r="U58" s="231">
        <v>27</v>
      </c>
    </row>
    <row r="59" spans="20:21" ht="12.75">
      <c r="T59" s="233">
        <v>11134</v>
      </c>
      <c r="U59" s="231">
        <v>26</v>
      </c>
    </row>
    <row r="60" spans="20:21" ht="12.75">
      <c r="T60" s="233">
        <v>11174</v>
      </c>
      <c r="U60" s="231">
        <v>25</v>
      </c>
    </row>
    <row r="61" spans="20:21" ht="12.75">
      <c r="T61" s="233">
        <v>11224</v>
      </c>
      <c r="U61" s="231">
        <v>24</v>
      </c>
    </row>
    <row r="62" spans="20:21" ht="12.75">
      <c r="T62" s="233">
        <v>11274</v>
      </c>
      <c r="U62" s="231">
        <v>23</v>
      </c>
    </row>
    <row r="63" spans="20:21" ht="12.75">
      <c r="T63" s="233">
        <v>11324</v>
      </c>
      <c r="U63" s="231">
        <v>22</v>
      </c>
    </row>
    <row r="64" spans="20:21" ht="12.75">
      <c r="T64" s="233">
        <v>11374</v>
      </c>
      <c r="U64" s="231">
        <v>21</v>
      </c>
    </row>
    <row r="65" spans="20:21" ht="12.75">
      <c r="T65" s="233">
        <v>11424</v>
      </c>
      <c r="U65" s="231">
        <v>20</v>
      </c>
    </row>
    <row r="66" spans="20:21" ht="12.75">
      <c r="T66" s="233">
        <v>11474</v>
      </c>
      <c r="U66" s="231">
        <v>19</v>
      </c>
    </row>
    <row r="67" spans="20:21" ht="12.75">
      <c r="T67" s="233">
        <v>11534</v>
      </c>
      <c r="U67" s="231">
        <v>18</v>
      </c>
    </row>
    <row r="68" spans="20:21" ht="12.75">
      <c r="T68" s="233">
        <v>11594</v>
      </c>
      <c r="U68" s="231">
        <v>17</v>
      </c>
    </row>
    <row r="69" spans="20:21" ht="12.75">
      <c r="T69" s="233">
        <v>11654</v>
      </c>
      <c r="U69" s="231">
        <v>16</v>
      </c>
    </row>
    <row r="70" spans="20:21" ht="12.75">
      <c r="T70" s="233">
        <v>11714</v>
      </c>
      <c r="U70" s="231">
        <v>15</v>
      </c>
    </row>
    <row r="71" spans="20:21" ht="12.75">
      <c r="T71" s="233">
        <v>11774</v>
      </c>
      <c r="U71" s="231">
        <v>14</v>
      </c>
    </row>
    <row r="72" spans="20:21" ht="12.75">
      <c r="T72" s="233">
        <v>11834</v>
      </c>
      <c r="U72" s="231">
        <v>13</v>
      </c>
    </row>
    <row r="73" spans="20:21" ht="12.75">
      <c r="T73" s="233">
        <v>11914</v>
      </c>
      <c r="U73" s="231">
        <v>12</v>
      </c>
    </row>
    <row r="74" spans="20:21" ht="12.75">
      <c r="T74" s="233">
        <v>11994</v>
      </c>
      <c r="U74" s="231">
        <v>11</v>
      </c>
    </row>
    <row r="75" spans="20:21" ht="12.75">
      <c r="T75" s="233">
        <v>12074</v>
      </c>
      <c r="U75" s="231">
        <v>10</v>
      </c>
    </row>
    <row r="76" spans="20:21" ht="12.75">
      <c r="T76" s="233">
        <v>12154</v>
      </c>
      <c r="U76" s="231">
        <v>9</v>
      </c>
    </row>
    <row r="77" spans="20:21" ht="12.75">
      <c r="T77" s="233">
        <v>12234</v>
      </c>
      <c r="U77" s="231">
        <v>8</v>
      </c>
    </row>
    <row r="78" spans="20:21" ht="12.75">
      <c r="T78" s="233">
        <v>12314</v>
      </c>
      <c r="U78" s="231">
        <v>7</v>
      </c>
    </row>
    <row r="79" spans="20:21" ht="12.75">
      <c r="T79" s="233">
        <v>12414</v>
      </c>
      <c r="U79" s="231">
        <v>6</v>
      </c>
    </row>
    <row r="80" spans="20:21" ht="12.75">
      <c r="T80" s="233">
        <v>12514</v>
      </c>
      <c r="U80" s="231">
        <v>5</v>
      </c>
    </row>
    <row r="81" spans="20:21" ht="12.75">
      <c r="T81" s="233">
        <v>12614</v>
      </c>
      <c r="U81" s="231">
        <v>4</v>
      </c>
    </row>
    <row r="82" spans="20:21" ht="12.75">
      <c r="T82" s="233">
        <v>12714</v>
      </c>
      <c r="U82" s="231">
        <v>3</v>
      </c>
    </row>
    <row r="83" spans="20:21" ht="12.75">
      <c r="T83" s="233">
        <v>12814</v>
      </c>
      <c r="U83" s="231">
        <v>2</v>
      </c>
    </row>
    <row r="84" spans="20:21" ht="12.75">
      <c r="T84" s="233">
        <v>12954</v>
      </c>
      <c r="U84" s="231">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W11" sqref="W11"/>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9.57421875" style="86" customWidth="1"/>
    <col min="6" max="6" width="12.57421875" style="3" bestFit="1" customWidth="1"/>
    <col min="7" max="12" width="10.8515625" style="3" customWidth="1"/>
    <col min="13" max="13" width="10.7109375" style="3" customWidth="1"/>
    <col min="14" max="14" width="9.140625" style="88" customWidth="1"/>
    <col min="15" max="15" width="10.28125" style="86" customWidth="1"/>
    <col min="16" max="16" width="10.00390625" style="86" customWidth="1"/>
    <col min="17" max="17" width="9.140625" style="239" hidden="1" customWidth="1"/>
    <col min="18" max="18" width="9.140625" style="238" hidden="1" customWidth="1"/>
    <col min="19" max="16384" width="9.140625" style="3" customWidth="1"/>
  </cols>
  <sheetData>
    <row r="1" spans="1:18" ht="48.75" customHeight="1">
      <c r="A1" s="420" t="str">
        <f>'YARIŞMA BİLGİLERİ'!A2:K2</f>
        <v>Türkiye Atletizm Federasyonu
Kastamonu Atletizm İl Temsilciliği</v>
      </c>
      <c r="B1" s="420"/>
      <c r="C1" s="420"/>
      <c r="D1" s="420"/>
      <c r="E1" s="420"/>
      <c r="F1" s="420"/>
      <c r="G1" s="420"/>
      <c r="H1" s="420"/>
      <c r="I1" s="420"/>
      <c r="J1" s="420"/>
      <c r="K1" s="420"/>
      <c r="L1" s="420"/>
      <c r="M1" s="420"/>
      <c r="N1" s="420"/>
      <c r="O1" s="420"/>
      <c r="P1" s="253"/>
      <c r="Q1" s="239">
        <v>330</v>
      </c>
      <c r="R1" s="238">
        <v>1</v>
      </c>
    </row>
    <row r="2" spans="1:18" ht="25.5" customHeight="1">
      <c r="A2" s="421" t="str">
        <f>'YARIŞMA BİLGİLERİ'!A14:K14</f>
        <v>Federasyon Deneme Yarışmaları</v>
      </c>
      <c r="B2" s="421"/>
      <c r="C2" s="421"/>
      <c r="D2" s="421"/>
      <c r="E2" s="421"/>
      <c r="F2" s="421"/>
      <c r="G2" s="421"/>
      <c r="H2" s="421"/>
      <c r="I2" s="421"/>
      <c r="J2" s="421"/>
      <c r="K2" s="421"/>
      <c r="L2" s="421"/>
      <c r="M2" s="421"/>
      <c r="N2" s="421"/>
      <c r="O2" s="421"/>
      <c r="P2" s="421"/>
      <c r="Q2" s="239">
        <v>347</v>
      </c>
      <c r="R2" s="238">
        <v>2</v>
      </c>
    </row>
    <row r="3" spans="1:18" s="4" customFormat="1" ht="27" customHeight="1">
      <c r="A3" s="426" t="s">
        <v>83</v>
      </c>
      <c r="B3" s="426"/>
      <c r="C3" s="426"/>
      <c r="D3" s="424" t="str">
        <f>'YARIŞMA PROGRAMI'!C13</f>
        <v>Çekiç Atma</v>
      </c>
      <c r="E3" s="424"/>
      <c r="F3" s="184" t="s">
        <v>406</v>
      </c>
      <c r="G3" s="434" t="str">
        <f>'YARIŞMA PROGRAMI'!D13</f>
        <v>47.00</v>
      </c>
      <c r="H3" s="434"/>
      <c r="I3" s="184"/>
      <c r="J3" s="184"/>
      <c r="K3" s="184"/>
      <c r="L3" s="224" t="s">
        <v>328</v>
      </c>
      <c r="M3" s="427" t="str">
        <f>'YARIŞMA PROGRAMI'!E13</f>
        <v>Özkan BALTACI  81.16</v>
      </c>
      <c r="N3" s="427"/>
      <c r="O3" s="427"/>
      <c r="P3" s="427"/>
      <c r="Q3" s="239">
        <v>364</v>
      </c>
      <c r="R3" s="238">
        <v>3</v>
      </c>
    </row>
    <row r="4" spans="1:18" s="4" customFormat="1" ht="17.25" customHeight="1">
      <c r="A4" s="431" t="s">
        <v>84</v>
      </c>
      <c r="B4" s="431"/>
      <c r="C4" s="431"/>
      <c r="D4" s="433" t="str">
        <f>'YARIŞMA BİLGİLERİ'!F21</f>
        <v>Genç Erkekler</v>
      </c>
      <c r="E4" s="433"/>
      <c r="F4" s="201" t="s">
        <v>237</v>
      </c>
      <c r="G4" s="188" t="s">
        <v>433</v>
      </c>
      <c r="H4" s="188"/>
      <c r="I4" s="256"/>
      <c r="J4" s="256"/>
      <c r="K4" s="430" t="s">
        <v>82</v>
      </c>
      <c r="L4" s="430"/>
      <c r="M4" s="432" t="str">
        <f>'YARIŞMA PROGRAMI'!B13</f>
        <v>12 Temmuz 2014 - 15.10</v>
      </c>
      <c r="N4" s="432"/>
      <c r="O4" s="432"/>
      <c r="P4" s="256"/>
      <c r="Q4" s="239">
        <v>381</v>
      </c>
      <c r="R4" s="238">
        <v>4</v>
      </c>
    </row>
    <row r="5" spans="1:18" ht="15" customHeight="1">
      <c r="A5" s="5"/>
      <c r="B5" s="5"/>
      <c r="C5" s="5"/>
      <c r="D5" s="9"/>
      <c r="E5" s="6"/>
      <c r="F5" s="7"/>
      <c r="G5" s="8"/>
      <c r="H5" s="8"/>
      <c r="I5" s="8"/>
      <c r="J5" s="8"/>
      <c r="K5" s="8"/>
      <c r="L5" s="8"/>
      <c r="M5" s="8"/>
      <c r="N5" s="422">
        <f ca="1">NOW()</f>
        <v>41833.06269733796</v>
      </c>
      <c r="O5" s="422"/>
      <c r="P5" s="248"/>
      <c r="Q5" s="239">
        <v>398</v>
      </c>
      <c r="R5" s="238">
        <v>5</v>
      </c>
    </row>
    <row r="6" spans="1:18" ht="15.75">
      <c r="A6" s="418" t="s">
        <v>5</v>
      </c>
      <c r="B6" s="418"/>
      <c r="C6" s="425" t="s">
        <v>67</v>
      </c>
      <c r="D6" s="425" t="s">
        <v>86</v>
      </c>
      <c r="E6" s="418" t="s">
        <v>6</v>
      </c>
      <c r="F6" s="418" t="s">
        <v>376</v>
      </c>
      <c r="G6" s="423" t="s">
        <v>326</v>
      </c>
      <c r="H6" s="423"/>
      <c r="I6" s="423"/>
      <c r="J6" s="423"/>
      <c r="K6" s="423"/>
      <c r="L6" s="423"/>
      <c r="M6" s="423"/>
      <c r="N6" s="419" t="s">
        <v>7</v>
      </c>
      <c r="O6" s="419" t="s">
        <v>122</v>
      </c>
      <c r="P6" s="419" t="s">
        <v>8</v>
      </c>
      <c r="Q6" s="239">
        <v>415</v>
      </c>
      <c r="R6" s="238">
        <v>6</v>
      </c>
    </row>
    <row r="7" spans="1:18" ht="30" customHeight="1">
      <c r="A7" s="418"/>
      <c r="B7" s="418"/>
      <c r="C7" s="425"/>
      <c r="D7" s="425"/>
      <c r="E7" s="418"/>
      <c r="F7" s="418"/>
      <c r="G7" s="255">
        <v>1</v>
      </c>
      <c r="H7" s="255">
        <v>2</v>
      </c>
      <c r="I7" s="255">
        <v>3</v>
      </c>
      <c r="J7" s="254" t="s">
        <v>323</v>
      </c>
      <c r="K7" s="255">
        <v>4</v>
      </c>
      <c r="L7" s="255">
        <v>5</v>
      </c>
      <c r="M7" s="255">
        <v>6</v>
      </c>
      <c r="N7" s="419"/>
      <c r="O7" s="419"/>
      <c r="P7" s="419"/>
      <c r="Q7" s="239">
        <v>432</v>
      </c>
      <c r="R7" s="238">
        <v>7</v>
      </c>
    </row>
    <row r="8" spans="1:18" s="80" customFormat="1" ht="67.5" customHeight="1">
      <c r="A8" s="295">
        <v>1</v>
      </c>
      <c r="B8" s="296" t="s">
        <v>332</v>
      </c>
      <c r="C8" s="297">
        <f>IF(ISERROR(VLOOKUP(B8,'KAYIT LİSTESİ'!$B$4:$G$859,2,0)),"",(VLOOKUP(B8,'KAYIT LİSTESİ'!$B$4:$G$859,2,0)))</f>
        <v>860</v>
      </c>
      <c r="D8" s="298">
        <f>IF(ISERROR(VLOOKUP(B8,'KAYIT LİSTESİ'!$B$4:$G$859,3,0)),"",(VLOOKUP(B8,'KAYIT LİSTESİ'!$B$4:$G$859,3,0)))</f>
        <v>35431</v>
      </c>
      <c r="E8" s="299" t="str">
        <f>IF(ISERROR(VLOOKUP(B8,'KAYIT LİSTESİ'!$B$4:$G$859,4,0)),"",(VLOOKUP(B8,'KAYIT LİSTESİ'!$B$4:$G$859,4,0)))</f>
        <v>YAŞAR NURİ ÖZYURT</v>
      </c>
      <c r="F8" s="299" t="str">
        <f>IF(ISERROR(VLOOKUP(B8,'KAYIT LİSTESİ'!$B$4:$G$859,5,0)),"",(VLOOKUP(B8,'KAYIT LİSTESİ'!$B$4:$G$859,5,0)))</f>
        <v>ANKARA</v>
      </c>
      <c r="G8" s="300"/>
      <c r="H8" s="300"/>
      <c r="I8" s="300"/>
      <c r="J8" s="301">
        <f>MAX(G8:I8)</f>
        <v>0</v>
      </c>
      <c r="K8" s="302"/>
      <c r="L8" s="302"/>
      <c r="M8" s="302"/>
      <c r="N8" s="329" t="s">
        <v>493</v>
      </c>
      <c r="O8" s="297"/>
      <c r="P8" s="304"/>
      <c r="Q8" s="239">
        <v>448</v>
      </c>
      <c r="R8" s="238">
        <v>8</v>
      </c>
    </row>
    <row r="9" spans="1:18" s="80" customFormat="1" ht="67.5" customHeight="1">
      <c r="A9" s="295">
        <v>2</v>
      </c>
      <c r="B9" s="296" t="s">
        <v>333</v>
      </c>
      <c r="C9" s="297">
        <f>IF(ISERROR(VLOOKUP(B9,'KAYIT LİSTESİ'!$B$4:$G$859,2,0)),"",(VLOOKUP(B9,'KAYIT LİSTESİ'!$B$4:$G$859,2,0)))</f>
      </c>
      <c r="D9" s="298">
        <f>IF(ISERROR(VLOOKUP(B9,'KAYIT LİSTESİ'!$B$4:$G$859,3,0)),"",(VLOOKUP(B9,'KAYIT LİSTESİ'!$B$4:$G$859,3,0)))</f>
      </c>
      <c r="E9" s="299">
        <f>IF(ISERROR(VLOOKUP(B9,'KAYIT LİSTESİ'!$B$4:$G$859,4,0)),"",(VLOOKUP(B9,'KAYIT LİSTESİ'!$B$4:$G$859,4,0)))</f>
      </c>
      <c r="F9" s="299">
        <f>IF(ISERROR(VLOOKUP(B9,'KAYIT LİSTESİ'!$B$4:$G$859,5,0)),"",(VLOOKUP(B9,'KAYIT LİSTESİ'!$B$4:$G$859,5,0)))</f>
      </c>
      <c r="G9" s="300"/>
      <c r="H9" s="300"/>
      <c r="I9" s="300"/>
      <c r="J9" s="301">
        <f aca="true" t="shared" si="0" ref="J9:J27">MAX(G9:I9)</f>
        <v>0</v>
      </c>
      <c r="K9" s="302"/>
      <c r="L9" s="302"/>
      <c r="M9" s="302"/>
      <c r="N9" s="303">
        <f aca="true" t="shared" si="1" ref="N9:N27">MAX(G9:M9)</f>
        <v>0</v>
      </c>
      <c r="O9" s="297"/>
      <c r="P9" s="304"/>
      <c r="Q9" s="239">
        <v>464</v>
      </c>
      <c r="R9" s="238">
        <v>9</v>
      </c>
    </row>
    <row r="10" spans="1:18" s="80" customFormat="1" ht="67.5" customHeight="1">
      <c r="A10" s="295">
        <v>3</v>
      </c>
      <c r="B10" s="296" t="s">
        <v>334</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0"/>
        <v>0</v>
      </c>
      <c r="K10" s="302"/>
      <c r="L10" s="302"/>
      <c r="M10" s="302"/>
      <c r="N10" s="303">
        <f t="shared" si="1"/>
        <v>0</v>
      </c>
      <c r="O10" s="297"/>
      <c r="P10" s="304"/>
      <c r="Q10" s="239">
        <v>480</v>
      </c>
      <c r="R10" s="238">
        <v>10</v>
      </c>
    </row>
    <row r="11" spans="1:18" s="80" customFormat="1" ht="67.5" customHeight="1">
      <c r="A11" s="295">
        <v>4</v>
      </c>
      <c r="B11" s="296" t="s">
        <v>335</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0"/>
        <v>0</v>
      </c>
      <c r="K11" s="302"/>
      <c r="L11" s="302"/>
      <c r="M11" s="302"/>
      <c r="N11" s="303">
        <f t="shared" si="1"/>
        <v>0</v>
      </c>
      <c r="O11" s="297"/>
      <c r="P11" s="304"/>
      <c r="Q11" s="239">
        <v>496</v>
      </c>
      <c r="R11" s="238">
        <v>11</v>
      </c>
    </row>
    <row r="12" spans="1:18" s="80" customFormat="1" ht="67.5" customHeight="1">
      <c r="A12" s="295">
        <v>5</v>
      </c>
      <c r="B12" s="296" t="s">
        <v>336</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0"/>
        <v>0</v>
      </c>
      <c r="K12" s="302"/>
      <c r="L12" s="302"/>
      <c r="M12" s="302"/>
      <c r="N12" s="303">
        <f t="shared" si="1"/>
        <v>0</v>
      </c>
      <c r="O12" s="297"/>
      <c r="P12" s="304"/>
      <c r="Q12" s="239">
        <v>512</v>
      </c>
      <c r="R12" s="238">
        <v>12</v>
      </c>
    </row>
    <row r="13" spans="1:18" s="80" customFormat="1" ht="67.5" customHeight="1">
      <c r="A13" s="295">
        <v>6</v>
      </c>
      <c r="B13" s="296" t="s">
        <v>337</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0"/>
        <v>0</v>
      </c>
      <c r="K13" s="302"/>
      <c r="L13" s="302"/>
      <c r="M13" s="302"/>
      <c r="N13" s="303">
        <f t="shared" si="1"/>
        <v>0</v>
      </c>
      <c r="O13" s="297"/>
      <c r="P13" s="304"/>
      <c r="Q13" s="239">
        <v>528</v>
      </c>
      <c r="R13" s="238">
        <v>13</v>
      </c>
    </row>
    <row r="14" spans="1:18" s="80" customFormat="1" ht="67.5" customHeight="1">
      <c r="A14" s="295">
        <v>7</v>
      </c>
      <c r="B14" s="296" t="s">
        <v>338</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0"/>
        <v>0</v>
      </c>
      <c r="K14" s="302"/>
      <c r="L14" s="302"/>
      <c r="M14" s="302"/>
      <c r="N14" s="303">
        <f t="shared" si="1"/>
        <v>0</v>
      </c>
      <c r="O14" s="297"/>
      <c r="P14" s="304"/>
      <c r="Q14" s="239">
        <v>544</v>
      </c>
      <c r="R14" s="238">
        <v>14</v>
      </c>
    </row>
    <row r="15" spans="1:18" s="80" customFormat="1" ht="67.5" customHeight="1">
      <c r="A15" s="295">
        <v>8</v>
      </c>
      <c r="B15" s="296" t="s">
        <v>339</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0"/>
        <v>0</v>
      </c>
      <c r="K15" s="302"/>
      <c r="L15" s="302"/>
      <c r="M15" s="302"/>
      <c r="N15" s="303">
        <f t="shared" si="1"/>
        <v>0</v>
      </c>
      <c r="O15" s="297"/>
      <c r="P15" s="304"/>
      <c r="Q15" s="239">
        <v>560</v>
      </c>
      <c r="R15" s="238">
        <v>15</v>
      </c>
    </row>
    <row r="16" spans="1:18" s="80" customFormat="1" ht="67.5" customHeight="1">
      <c r="A16" s="295">
        <v>9</v>
      </c>
      <c r="B16" s="296" t="s">
        <v>340</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0"/>
        <v>0</v>
      </c>
      <c r="K16" s="302"/>
      <c r="L16" s="302"/>
      <c r="M16" s="302"/>
      <c r="N16" s="303">
        <f t="shared" si="1"/>
        <v>0</v>
      </c>
      <c r="O16" s="297"/>
      <c r="P16" s="304"/>
      <c r="Q16" s="239">
        <v>576</v>
      </c>
      <c r="R16" s="238">
        <v>16</v>
      </c>
    </row>
    <row r="17" spans="1:18" s="80" customFormat="1" ht="67.5" customHeight="1">
      <c r="A17" s="295">
        <v>10</v>
      </c>
      <c r="B17" s="296" t="s">
        <v>341</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0"/>
        <v>0</v>
      </c>
      <c r="K17" s="302"/>
      <c r="L17" s="302"/>
      <c r="M17" s="302"/>
      <c r="N17" s="303">
        <f t="shared" si="1"/>
        <v>0</v>
      </c>
      <c r="O17" s="297"/>
      <c r="P17" s="304"/>
      <c r="Q17" s="239">
        <v>592</v>
      </c>
      <c r="R17" s="238">
        <v>17</v>
      </c>
    </row>
    <row r="18" spans="1:18" s="80" customFormat="1" ht="67.5" customHeight="1">
      <c r="A18" s="295">
        <v>11</v>
      </c>
      <c r="B18" s="296" t="s">
        <v>342</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0"/>
        <v>0</v>
      </c>
      <c r="K18" s="302"/>
      <c r="L18" s="302"/>
      <c r="M18" s="302"/>
      <c r="N18" s="303">
        <f t="shared" si="1"/>
        <v>0</v>
      </c>
      <c r="O18" s="297"/>
      <c r="P18" s="304"/>
      <c r="Q18" s="239">
        <v>608</v>
      </c>
      <c r="R18" s="238">
        <v>18</v>
      </c>
    </row>
    <row r="19" spans="1:18" s="80" customFormat="1" ht="67.5" customHeight="1">
      <c r="A19" s="295">
        <v>12</v>
      </c>
      <c r="B19" s="296" t="s">
        <v>343</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0"/>
        <v>0</v>
      </c>
      <c r="K19" s="302"/>
      <c r="L19" s="302"/>
      <c r="M19" s="302"/>
      <c r="N19" s="303">
        <f t="shared" si="1"/>
        <v>0</v>
      </c>
      <c r="O19" s="297"/>
      <c r="P19" s="304"/>
      <c r="Q19" s="239">
        <v>624</v>
      </c>
      <c r="R19" s="238">
        <v>19</v>
      </c>
    </row>
    <row r="20" spans="1:18" s="80" customFormat="1" ht="67.5" customHeight="1">
      <c r="A20" s="295">
        <v>13</v>
      </c>
      <c r="B20" s="296" t="s">
        <v>344</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0"/>
        <v>0</v>
      </c>
      <c r="K20" s="302"/>
      <c r="L20" s="302"/>
      <c r="M20" s="302"/>
      <c r="N20" s="303">
        <f t="shared" si="1"/>
        <v>0</v>
      </c>
      <c r="O20" s="297"/>
      <c r="P20" s="304"/>
      <c r="Q20" s="239">
        <v>640</v>
      </c>
      <c r="R20" s="238">
        <v>20</v>
      </c>
    </row>
    <row r="21" spans="1:18" s="80" customFormat="1" ht="67.5" customHeight="1">
      <c r="A21" s="295"/>
      <c r="B21" s="296" t="s">
        <v>345</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0"/>
        <v>0</v>
      </c>
      <c r="K21" s="302"/>
      <c r="L21" s="302"/>
      <c r="M21" s="302"/>
      <c r="N21" s="303">
        <f t="shared" si="1"/>
        <v>0</v>
      </c>
      <c r="O21" s="297"/>
      <c r="P21" s="304"/>
      <c r="Q21" s="239">
        <v>656</v>
      </c>
      <c r="R21" s="238">
        <v>21</v>
      </c>
    </row>
    <row r="22" spans="1:18" s="80" customFormat="1" ht="67.5" customHeight="1">
      <c r="A22" s="295"/>
      <c r="B22" s="296" t="s">
        <v>346</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0"/>
        <v>0</v>
      </c>
      <c r="K22" s="302"/>
      <c r="L22" s="302"/>
      <c r="M22" s="302"/>
      <c r="N22" s="303">
        <f t="shared" si="1"/>
        <v>0</v>
      </c>
      <c r="O22" s="297"/>
      <c r="P22" s="304"/>
      <c r="Q22" s="239">
        <v>672</v>
      </c>
      <c r="R22" s="238">
        <v>22</v>
      </c>
    </row>
    <row r="23" spans="1:18" s="80" customFormat="1" ht="67.5" customHeight="1">
      <c r="A23" s="295"/>
      <c r="B23" s="296" t="s">
        <v>347</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0"/>
        <v>0</v>
      </c>
      <c r="K23" s="302"/>
      <c r="L23" s="302"/>
      <c r="M23" s="302"/>
      <c r="N23" s="303">
        <f t="shared" si="1"/>
        <v>0</v>
      </c>
      <c r="O23" s="297"/>
      <c r="P23" s="304"/>
      <c r="Q23" s="239">
        <v>688</v>
      </c>
      <c r="R23" s="238">
        <v>23</v>
      </c>
    </row>
    <row r="24" spans="1:18" s="80" customFormat="1" ht="67.5" customHeight="1">
      <c r="A24" s="295"/>
      <c r="B24" s="296" t="s">
        <v>348</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0"/>
        <v>0</v>
      </c>
      <c r="K24" s="302"/>
      <c r="L24" s="302"/>
      <c r="M24" s="302"/>
      <c r="N24" s="303">
        <f t="shared" si="1"/>
        <v>0</v>
      </c>
      <c r="O24" s="297"/>
      <c r="P24" s="304"/>
      <c r="Q24" s="239">
        <v>704</v>
      </c>
      <c r="R24" s="238">
        <v>24</v>
      </c>
    </row>
    <row r="25" spans="1:18" s="80" customFormat="1" ht="67.5" customHeight="1">
      <c r="A25" s="295"/>
      <c r="B25" s="296" t="s">
        <v>349</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0"/>
        <v>0</v>
      </c>
      <c r="K25" s="302"/>
      <c r="L25" s="302"/>
      <c r="M25" s="302"/>
      <c r="N25" s="303">
        <f t="shared" si="1"/>
        <v>0</v>
      </c>
      <c r="O25" s="297"/>
      <c r="P25" s="304"/>
      <c r="Q25" s="239">
        <v>720</v>
      </c>
      <c r="R25" s="238">
        <v>25</v>
      </c>
    </row>
    <row r="26" spans="1:18" s="80" customFormat="1" ht="67.5" customHeight="1">
      <c r="A26" s="295"/>
      <c r="B26" s="296" t="s">
        <v>350</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0"/>
        <v>0</v>
      </c>
      <c r="K26" s="302"/>
      <c r="L26" s="302"/>
      <c r="M26" s="302"/>
      <c r="N26" s="303">
        <f t="shared" si="1"/>
        <v>0</v>
      </c>
      <c r="O26" s="297"/>
      <c r="P26" s="304"/>
      <c r="Q26" s="239">
        <v>736</v>
      </c>
      <c r="R26" s="238">
        <v>26</v>
      </c>
    </row>
    <row r="27" spans="1:18" s="80" customFormat="1" ht="67.5" customHeight="1">
      <c r="A27" s="295"/>
      <c r="B27" s="296" t="s">
        <v>351</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0"/>
        <v>0</v>
      </c>
      <c r="K27" s="302"/>
      <c r="L27" s="302"/>
      <c r="M27" s="302"/>
      <c r="N27" s="303">
        <f t="shared" si="1"/>
        <v>0</v>
      </c>
      <c r="O27" s="297"/>
      <c r="P27" s="304"/>
      <c r="Q27" s="239">
        <v>752</v>
      </c>
      <c r="R27" s="238">
        <v>27</v>
      </c>
    </row>
    <row r="28" spans="1:18" s="83" customFormat="1" ht="32.25" customHeight="1">
      <c r="A28" s="81"/>
      <c r="B28" s="81"/>
      <c r="C28" s="81"/>
      <c r="D28" s="82"/>
      <c r="E28" s="81"/>
      <c r="N28" s="84"/>
      <c r="O28" s="81"/>
      <c r="P28" s="81"/>
      <c r="Q28" s="239">
        <v>1075</v>
      </c>
      <c r="R28" s="238">
        <v>48</v>
      </c>
    </row>
    <row r="29" spans="1:18" s="83" customFormat="1" ht="32.25" customHeight="1">
      <c r="A29" s="428" t="s">
        <v>4</v>
      </c>
      <c r="B29" s="428"/>
      <c r="C29" s="428"/>
      <c r="D29" s="428"/>
      <c r="E29" s="85" t="s">
        <v>0</v>
      </c>
      <c r="F29" s="85" t="s">
        <v>1</v>
      </c>
      <c r="G29" s="429" t="s">
        <v>2</v>
      </c>
      <c r="H29" s="429"/>
      <c r="I29" s="429"/>
      <c r="J29" s="429"/>
      <c r="K29" s="429"/>
      <c r="L29" s="429"/>
      <c r="M29" s="429"/>
      <c r="N29" s="429" t="s">
        <v>3</v>
      </c>
      <c r="O29" s="429"/>
      <c r="P29" s="85"/>
      <c r="Q29" s="239">
        <v>1090</v>
      </c>
      <c r="R29" s="238">
        <v>49</v>
      </c>
    </row>
    <row r="30" spans="17:18" ht="12.75">
      <c r="Q30" s="239">
        <v>1105</v>
      </c>
      <c r="R30" s="238">
        <v>50</v>
      </c>
    </row>
    <row r="31" spans="17:18" ht="12.75">
      <c r="Q31" s="239">
        <v>1120</v>
      </c>
      <c r="R31" s="238">
        <v>51</v>
      </c>
    </row>
    <row r="32" spans="17:18" ht="12.75">
      <c r="Q32" s="240">
        <v>1135</v>
      </c>
      <c r="R32" s="85">
        <v>52</v>
      </c>
    </row>
    <row r="33" spans="17:18" ht="12.75">
      <c r="Q33" s="240">
        <v>1150</v>
      </c>
      <c r="R33" s="85">
        <v>53</v>
      </c>
    </row>
    <row r="34" spans="17:18" ht="12.75">
      <c r="Q34" s="240">
        <v>1165</v>
      </c>
      <c r="R34" s="85">
        <v>54</v>
      </c>
    </row>
    <row r="35" spans="17:18" ht="12.75">
      <c r="Q35" s="240">
        <v>1180</v>
      </c>
      <c r="R35" s="85">
        <v>55</v>
      </c>
    </row>
    <row r="36" spans="17:18" ht="12.75">
      <c r="Q36" s="240">
        <v>1195</v>
      </c>
      <c r="R36" s="85">
        <v>56</v>
      </c>
    </row>
    <row r="37" spans="17:18" ht="12.75">
      <c r="Q37" s="240">
        <v>1210</v>
      </c>
      <c r="R37" s="85">
        <v>57</v>
      </c>
    </row>
    <row r="38" spans="17:18" ht="12.75">
      <c r="Q38" s="240">
        <v>1225</v>
      </c>
      <c r="R38" s="85">
        <v>58</v>
      </c>
    </row>
    <row r="39" spans="17:18" ht="12.75">
      <c r="Q39" s="240">
        <v>1240</v>
      </c>
      <c r="R39" s="85">
        <v>59</v>
      </c>
    </row>
    <row r="40" spans="17:18" ht="12.75">
      <c r="Q40" s="240">
        <v>1255</v>
      </c>
      <c r="R40" s="85">
        <v>60</v>
      </c>
    </row>
    <row r="41" spans="17:18" ht="12.75">
      <c r="Q41" s="240">
        <v>1270</v>
      </c>
      <c r="R41" s="85">
        <v>61</v>
      </c>
    </row>
    <row r="42" spans="17:18" ht="12.75">
      <c r="Q42" s="240">
        <v>1285</v>
      </c>
      <c r="R42" s="85">
        <v>62</v>
      </c>
    </row>
    <row r="43" spans="17:18" ht="12.75">
      <c r="Q43" s="240">
        <v>1300</v>
      </c>
      <c r="R43" s="85">
        <v>63</v>
      </c>
    </row>
    <row r="44" spans="17:18" ht="12.75">
      <c r="Q44" s="240">
        <v>1315</v>
      </c>
      <c r="R44" s="85">
        <v>64</v>
      </c>
    </row>
    <row r="45" spans="17:18" ht="12.75">
      <c r="Q45" s="240">
        <v>1330</v>
      </c>
      <c r="R45" s="85">
        <v>65</v>
      </c>
    </row>
    <row r="46" spans="17:18" ht="12.75">
      <c r="Q46" s="240">
        <v>1345</v>
      </c>
      <c r="R46" s="85">
        <v>66</v>
      </c>
    </row>
    <row r="47" spans="17:18" ht="12.75">
      <c r="Q47" s="240">
        <v>1360</v>
      </c>
      <c r="R47" s="85">
        <v>67</v>
      </c>
    </row>
    <row r="48" spans="17:18" ht="12.75">
      <c r="Q48" s="240">
        <v>1375</v>
      </c>
      <c r="R48" s="85">
        <v>68</v>
      </c>
    </row>
    <row r="49" spans="17:18" ht="12.75">
      <c r="Q49" s="240">
        <v>1390</v>
      </c>
      <c r="R49" s="85">
        <v>69</v>
      </c>
    </row>
    <row r="50" spans="17:18" ht="12.75">
      <c r="Q50" s="240">
        <v>1405</v>
      </c>
      <c r="R50" s="85">
        <v>70</v>
      </c>
    </row>
    <row r="51" spans="17:18" ht="12.75">
      <c r="Q51" s="240">
        <v>1420</v>
      </c>
      <c r="R51" s="85">
        <v>71</v>
      </c>
    </row>
    <row r="52" spans="17:18" ht="12.75">
      <c r="Q52" s="240">
        <v>1435</v>
      </c>
      <c r="R52" s="85">
        <v>72</v>
      </c>
    </row>
    <row r="53" spans="17:18" ht="12.75">
      <c r="Q53" s="240">
        <v>1450</v>
      </c>
      <c r="R53" s="85">
        <v>73</v>
      </c>
    </row>
    <row r="54" spans="17:18" ht="12.75">
      <c r="Q54" s="240">
        <v>1465</v>
      </c>
      <c r="R54" s="85">
        <v>74</v>
      </c>
    </row>
    <row r="55" spans="17:18" ht="12.75">
      <c r="Q55" s="240">
        <v>1480</v>
      </c>
      <c r="R55" s="85">
        <v>75</v>
      </c>
    </row>
    <row r="56" spans="17:18" ht="12.75">
      <c r="Q56" s="240">
        <v>1495</v>
      </c>
      <c r="R56" s="85">
        <v>76</v>
      </c>
    </row>
    <row r="57" spans="17:18" ht="12.75">
      <c r="Q57" s="240">
        <v>1510</v>
      </c>
      <c r="R57" s="85">
        <v>77</v>
      </c>
    </row>
    <row r="58" spans="17:18" ht="12.75">
      <c r="Q58" s="240">
        <v>1525</v>
      </c>
      <c r="R58" s="85">
        <v>78</v>
      </c>
    </row>
    <row r="59" spans="17:18" ht="12.75">
      <c r="Q59" s="240">
        <v>1540</v>
      </c>
      <c r="R59" s="85">
        <v>79</v>
      </c>
    </row>
    <row r="60" spans="17:18" ht="12.75">
      <c r="Q60" s="240">
        <v>1555</v>
      </c>
      <c r="R60" s="85">
        <v>80</v>
      </c>
    </row>
    <row r="61" spans="17:18" ht="12.75">
      <c r="Q61" s="240">
        <v>1570</v>
      </c>
      <c r="R61" s="85">
        <v>81</v>
      </c>
    </row>
    <row r="62" spans="17:18" ht="12.75">
      <c r="Q62" s="240">
        <v>1585</v>
      </c>
      <c r="R62" s="85">
        <v>82</v>
      </c>
    </row>
    <row r="63" spans="17:18" ht="12.75">
      <c r="Q63" s="240">
        <v>1600</v>
      </c>
      <c r="R63" s="85">
        <v>83</v>
      </c>
    </row>
    <row r="64" spans="17:18" ht="12.75">
      <c r="Q64" s="240">
        <v>1615</v>
      </c>
      <c r="R64" s="85">
        <v>84</v>
      </c>
    </row>
    <row r="65" spans="17:18" ht="12.75">
      <c r="Q65" s="240">
        <v>1630</v>
      </c>
      <c r="R65" s="85">
        <v>85</v>
      </c>
    </row>
    <row r="66" spans="17:18" ht="12.75">
      <c r="Q66" s="240">
        <v>1645</v>
      </c>
      <c r="R66" s="85">
        <v>86</v>
      </c>
    </row>
    <row r="67" spans="17:18" ht="12.75">
      <c r="Q67" s="240">
        <v>1660</v>
      </c>
      <c r="R67" s="85">
        <v>87</v>
      </c>
    </row>
    <row r="68" spans="17:18" ht="12.75">
      <c r="Q68" s="240">
        <v>1675</v>
      </c>
      <c r="R68" s="85">
        <v>88</v>
      </c>
    </row>
    <row r="69" spans="17:18" ht="12.75">
      <c r="Q69" s="240">
        <v>1690</v>
      </c>
      <c r="R69" s="85">
        <v>89</v>
      </c>
    </row>
    <row r="70" spans="17:18" ht="12.75">
      <c r="Q70" s="240">
        <v>1705</v>
      </c>
      <c r="R70" s="85">
        <v>90</v>
      </c>
    </row>
    <row r="71" spans="17:18" ht="12.75">
      <c r="Q71" s="240">
        <v>1720</v>
      </c>
      <c r="R71" s="85">
        <v>91</v>
      </c>
    </row>
    <row r="72" spans="17:18" ht="12.75">
      <c r="Q72" s="240">
        <v>1735</v>
      </c>
      <c r="R72" s="85">
        <v>92</v>
      </c>
    </row>
    <row r="73" spans="17:18" ht="12.75">
      <c r="Q73" s="240">
        <v>1750</v>
      </c>
      <c r="R73" s="85">
        <v>93</v>
      </c>
    </row>
    <row r="74" spans="17:18" ht="12.75">
      <c r="Q74" s="239">
        <v>1765</v>
      </c>
      <c r="R74" s="238">
        <v>94</v>
      </c>
    </row>
    <row r="75" spans="17:18" ht="12.75">
      <c r="Q75" s="239">
        <v>1780</v>
      </c>
      <c r="R75" s="238">
        <v>95</v>
      </c>
    </row>
    <row r="76" spans="17:18" ht="12.75">
      <c r="Q76" s="239">
        <v>1794</v>
      </c>
      <c r="R76" s="238">
        <v>96</v>
      </c>
    </row>
    <row r="77" spans="17:18" ht="12.75">
      <c r="Q77" s="239">
        <v>1808</v>
      </c>
      <c r="R77" s="238">
        <v>97</v>
      </c>
    </row>
    <row r="78" spans="17:18" ht="12.75">
      <c r="Q78" s="239">
        <v>1822</v>
      </c>
      <c r="R78" s="238">
        <v>98</v>
      </c>
    </row>
    <row r="79" spans="17:18" ht="12.75">
      <c r="Q79" s="239">
        <v>1836</v>
      </c>
      <c r="R79" s="238">
        <v>99</v>
      </c>
    </row>
    <row r="80" spans="17:18" ht="12.75">
      <c r="Q80" s="239">
        <v>1850</v>
      </c>
      <c r="R80" s="238">
        <v>100</v>
      </c>
    </row>
  </sheetData>
  <sheetProtection/>
  <mergeCells count="24">
    <mergeCell ref="A1:O1"/>
    <mergeCell ref="A2:P2"/>
    <mergeCell ref="A3:C3"/>
    <mergeCell ref="D3:E3"/>
    <mergeCell ref="G3:H3"/>
    <mergeCell ref="A4:C4"/>
    <mergeCell ref="M3:P3"/>
    <mergeCell ref="P6:P7"/>
    <mergeCell ref="A29:D29"/>
    <mergeCell ref="G29:M29"/>
    <mergeCell ref="N29:O29"/>
    <mergeCell ref="N5:O5"/>
    <mergeCell ref="A6:A7"/>
    <mergeCell ref="B6:B7"/>
    <mergeCell ref="F6:F7"/>
    <mergeCell ref="G6:M6"/>
    <mergeCell ref="N6:N7"/>
    <mergeCell ref="C6:C7"/>
    <mergeCell ref="D6:D7"/>
    <mergeCell ref="E6:E7"/>
    <mergeCell ref="D4:E4"/>
    <mergeCell ref="M4:O4"/>
    <mergeCell ref="K4:L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G8:J27 C8:F27" unlockedFormula="1"/>
  </ignoredErrors>
  <drawing r:id="rId1"/>
</worksheet>
</file>

<file path=xl/worksheets/sheet9.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3">
      <selection activeCell="W13" sqref="W13"/>
    </sheetView>
  </sheetViews>
  <sheetFormatPr defaultColWidth="9.140625" defaultRowHeight="12.75"/>
  <cols>
    <col min="1" max="1" width="4.8515625" style="23" customWidth="1"/>
    <col min="2" max="2" width="7.7109375" style="23" bestFit="1" customWidth="1"/>
    <col min="3" max="3" width="16.421875" style="21" customWidth="1"/>
    <col min="4" max="4" width="23.8515625" style="48" customWidth="1"/>
    <col min="5" max="5" width="26.57421875" style="48" customWidth="1"/>
    <col min="6" max="6" width="12.710937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1.00390625" style="52" customWidth="1"/>
    <col min="14" max="14" width="26.8515625" style="52" customWidth="1"/>
    <col min="15" max="15" width="11.8515625" style="21"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5" t="str">
        <f>('YARIŞMA BİLGİLERİ'!A2)</f>
        <v>Türkiye Atletizm Federasyonu
Kastamonu Atletizm İl Temsilciliği</v>
      </c>
      <c r="B1" s="415"/>
      <c r="C1" s="415"/>
      <c r="D1" s="415"/>
      <c r="E1" s="415"/>
      <c r="F1" s="415"/>
      <c r="G1" s="415"/>
      <c r="H1" s="415"/>
      <c r="I1" s="415"/>
      <c r="J1" s="415"/>
      <c r="K1" s="415"/>
      <c r="L1" s="415"/>
      <c r="M1" s="415"/>
      <c r="N1" s="415"/>
      <c r="O1" s="415"/>
      <c r="P1" s="415"/>
      <c r="T1" s="229">
        <v>1160</v>
      </c>
      <c r="U1" s="228">
        <v>100</v>
      </c>
    </row>
    <row r="2" spans="1:21" s="10" customFormat="1" ht="24.75" customHeight="1">
      <c r="A2" s="438" t="str">
        <f>'YARIŞMA BİLGİLERİ'!F19</f>
        <v>Federasyon Deneme Yarışmaları</v>
      </c>
      <c r="B2" s="438"/>
      <c r="C2" s="438"/>
      <c r="D2" s="438"/>
      <c r="E2" s="438"/>
      <c r="F2" s="438"/>
      <c r="G2" s="438"/>
      <c r="H2" s="438"/>
      <c r="I2" s="438"/>
      <c r="J2" s="438"/>
      <c r="K2" s="438"/>
      <c r="L2" s="438"/>
      <c r="M2" s="438"/>
      <c r="N2" s="438"/>
      <c r="O2" s="438"/>
      <c r="P2" s="438"/>
      <c r="T2" s="229">
        <v>1162</v>
      </c>
      <c r="U2" s="228">
        <v>99</v>
      </c>
    </row>
    <row r="3" spans="1:21" s="12" customFormat="1" ht="21.75" customHeight="1">
      <c r="A3" s="439" t="s">
        <v>83</v>
      </c>
      <c r="B3" s="439"/>
      <c r="C3" s="439"/>
      <c r="D3" s="440" t="str">
        <f>'YARIŞMA PROGRAMI'!C7</f>
        <v>100 Metre</v>
      </c>
      <c r="E3" s="440"/>
      <c r="F3" s="441" t="s">
        <v>406</v>
      </c>
      <c r="G3" s="441"/>
      <c r="H3" s="11"/>
      <c r="I3" s="445" t="str">
        <f>'YARIŞMA PROGRAMI'!D7</f>
        <v>11.34</v>
      </c>
      <c r="J3" s="446"/>
      <c r="K3" s="446"/>
      <c r="L3" s="446"/>
      <c r="M3" s="78" t="s">
        <v>328</v>
      </c>
      <c r="N3" s="444" t="str">
        <f>'YARIŞMA PROGRAMI'!E7</f>
        <v>Aykut AY  10.46</v>
      </c>
      <c r="O3" s="444"/>
      <c r="P3" s="444"/>
      <c r="T3" s="229">
        <v>1164</v>
      </c>
      <c r="U3" s="228">
        <v>98</v>
      </c>
    </row>
    <row r="4" spans="1:21" s="12" customFormat="1" ht="17.25" customHeight="1">
      <c r="A4" s="442" t="s">
        <v>73</v>
      </c>
      <c r="B4" s="442"/>
      <c r="C4" s="442"/>
      <c r="D4" s="443" t="str">
        <f>'YARIŞMA BİLGİLERİ'!F21</f>
        <v>Genç Erkekler</v>
      </c>
      <c r="E4" s="443"/>
      <c r="F4" s="29"/>
      <c r="G4" s="29"/>
      <c r="H4" s="29"/>
      <c r="I4" s="29"/>
      <c r="J4" s="29"/>
      <c r="K4" s="29"/>
      <c r="L4" s="30"/>
      <c r="M4" s="79" t="s">
        <v>81</v>
      </c>
      <c r="N4" s="447" t="str">
        <f>'YARIŞMA PROGRAMI'!B7</f>
        <v>12 Temmuz 2014 - 16.55</v>
      </c>
      <c r="O4" s="447"/>
      <c r="P4" s="447"/>
      <c r="T4" s="229">
        <v>1166</v>
      </c>
      <c r="U4" s="228">
        <v>97</v>
      </c>
    </row>
    <row r="5" spans="1:21" s="10" customFormat="1" ht="19.5" customHeight="1">
      <c r="A5" s="13"/>
      <c r="B5" s="13"/>
      <c r="C5" s="14"/>
      <c r="D5" s="15"/>
      <c r="E5" s="16"/>
      <c r="F5" s="16"/>
      <c r="G5" s="16"/>
      <c r="H5" s="16"/>
      <c r="I5" s="13"/>
      <c r="J5" s="13"/>
      <c r="K5" s="13"/>
      <c r="L5" s="17"/>
      <c r="M5" s="18"/>
      <c r="N5" s="448">
        <f ca="1">NOW()</f>
        <v>41833.06269733796</v>
      </c>
      <c r="O5" s="448"/>
      <c r="P5" s="448"/>
      <c r="T5" s="229">
        <v>1168</v>
      </c>
      <c r="U5" s="228">
        <v>96</v>
      </c>
    </row>
    <row r="6" spans="1:21" s="19" customFormat="1" ht="24.75" customHeight="1">
      <c r="A6" s="435" t="s">
        <v>11</v>
      </c>
      <c r="B6" s="436" t="s">
        <v>68</v>
      </c>
      <c r="C6" s="452" t="s">
        <v>80</v>
      </c>
      <c r="D6" s="453" t="s">
        <v>13</v>
      </c>
      <c r="E6" s="453" t="s">
        <v>376</v>
      </c>
      <c r="F6" s="453" t="s">
        <v>14</v>
      </c>
      <c r="G6" s="449" t="s">
        <v>186</v>
      </c>
      <c r="I6" s="245" t="s">
        <v>15</v>
      </c>
      <c r="J6" s="246"/>
      <c r="K6" s="246"/>
      <c r="L6" s="246"/>
      <c r="M6" s="249" t="s">
        <v>324</v>
      </c>
      <c r="N6" s="250" t="s">
        <v>496</v>
      </c>
      <c r="O6" s="246"/>
      <c r="P6" s="247"/>
      <c r="T6" s="230">
        <v>1170</v>
      </c>
      <c r="U6" s="231">
        <v>95</v>
      </c>
    </row>
    <row r="7" spans="1:21" ht="26.25" customHeight="1">
      <c r="A7" s="435"/>
      <c r="B7" s="437"/>
      <c r="C7" s="452"/>
      <c r="D7" s="453"/>
      <c r="E7" s="453"/>
      <c r="F7" s="453"/>
      <c r="G7" s="450"/>
      <c r="H7" s="20"/>
      <c r="I7" s="46" t="s">
        <v>11</v>
      </c>
      <c r="J7" s="43" t="s">
        <v>69</v>
      </c>
      <c r="K7" s="43" t="s">
        <v>68</v>
      </c>
      <c r="L7" s="44" t="s">
        <v>12</v>
      </c>
      <c r="M7" s="45" t="s">
        <v>13</v>
      </c>
      <c r="N7" s="45" t="s">
        <v>376</v>
      </c>
      <c r="O7" s="43" t="s">
        <v>14</v>
      </c>
      <c r="P7" s="43" t="s">
        <v>27</v>
      </c>
      <c r="T7" s="230">
        <v>1172</v>
      </c>
      <c r="U7" s="231">
        <v>94</v>
      </c>
    </row>
    <row r="8" spans="1:21" s="19" customFormat="1" ht="53.25" customHeight="1">
      <c r="A8" s="271">
        <v>1</v>
      </c>
      <c r="B8" s="287">
        <v>892</v>
      </c>
      <c r="C8" s="274">
        <v>34700</v>
      </c>
      <c r="D8" s="288" t="s">
        <v>461</v>
      </c>
      <c r="E8" s="289" t="s">
        <v>462</v>
      </c>
      <c r="F8" s="276">
        <v>1070</v>
      </c>
      <c r="G8" s="273"/>
      <c r="H8" s="22"/>
      <c r="I8" s="271">
        <v>1</v>
      </c>
      <c r="J8" s="272" t="s">
        <v>144</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6"/>
      <c r="P8" s="286"/>
      <c r="T8" s="230">
        <v>1174</v>
      </c>
      <c r="U8" s="231">
        <v>93</v>
      </c>
    </row>
    <row r="9" spans="1:21" s="19" customFormat="1" ht="53.25" customHeight="1">
      <c r="A9" s="271">
        <v>2</v>
      </c>
      <c r="B9" s="287">
        <v>875</v>
      </c>
      <c r="C9" s="274">
        <v>36077</v>
      </c>
      <c r="D9" s="288" t="s">
        <v>455</v>
      </c>
      <c r="E9" s="289" t="s">
        <v>456</v>
      </c>
      <c r="F9" s="276">
        <v>1099</v>
      </c>
      <c r="G9" s="273"/>
      <c r="H9" s="22"/>
      <c r="I9" s="271">
        <v>2</v>
      </c>
      <c r="J9" s="272" t="s">
        <v>145</v>
      </c>
      <c r="K9" s="273">
        <v>862</v>
      </c>
      <c r="L9" s="274">
        <v>34710</v>
      </c>
      <c r="M9" s="275" t="s">
        <v>452</v>
      </c>
      <c r="N9" s="275" t="s">
        <v>450</v>
      </c>
      <c r="O9" s="276" t="s">
        <v>494</v>
      </c>
      <c r="P9" s="286"/>
      <c r="T9" s="230">
        <v>1176</v>
      </c>
      <c r="U9" s="231">
        <v>92</v>
      </c>
    </row>
    <row r="10" spans="1:21" s="19" customFormat="1" ht="53.25" customHeight="1" thickBot="1">
      <c r="A10" s="321">
        <v>3</v>
      </c>
      <c r="B10" s="322">
        <v>878</v>
      </c>
      <c r="C10" s="323">
        <v>35164</v>
      </c>
      <c r="D10" s="324" t="s">
        <v>457</v>
      </c>
      <c r="E10" s="325" t="s">
        <v>458</v>
      </c>
      <c r="F10" s="326">
        <v>1119</v>
      </c>
      <c r="G10" s="328"/>
      <c r="H10" s="22"/>
      <c r="I10" s="271">
        <v>3</v>
      </c>
      <c r="J10" s="272" t="s">
        <v>146</v>
      </c>
      <c r="K10" s="273">
        <f>IF(ISERROR(VLOOKUP(J10,'KAYIT LİSTESİ'!$B$4:$G$859,2,0)),"",(VLOOKUP(J10,'KAYIT LİSTESİ'!$B$4:$G$859,2,0)))</f>
        <v>875</v>
      </c>
      <c r="L10" s="274">
        <f>IF(ISERROR(VLOOKUP(J10,'KAYIT LİSTESİ'!$B$4:$G$859,3,0)),"",(VLOOKUP(J10,'KAYIT LİSTESİ'!$B$4:$G$859,3,0)))</f>
        <v>36077</v>
      </c>
      <c r="M10" s="275" t="str">
        <f>IF(ISERROR(VLOOKUP(J10,'KAYIT LİSTESİ'!$B$4:$G$859,4,0)),"",(VLOOKUP(J10,'KAYIT LİSTESİ'!$B$4:$G$859,4,0)))</f>
        <v>RAMAZAN KARA</v>
      </c>
      <c r="N10" s="275" t="str">
        <f>IF(ISERROR(VLOOKUP(J10,'KAYIT LİSTESİ'!$B$4:$G$859,5,0)),"",(VLOOKUP(J10,'KAYIT LİSTESİ'!$B$4:$G$859,5,0)))</f>
        <v>ANTALYA</v>
      </c>
      <c r="O10" s="276">
        <v>1099</v>
      </c>
      <c r="P10" s="286">
        <v>2</v>
      </c>
      <c r="T10" s="230">
        <v>1178</v>
      </c>
      <c r="U10" s="231">
        <v>91</v>
      </c>
    </row>
    <row r="11" spans="1:21" s="19" customFormat="1" ht="53.25" customHeight="1">
      <c r="A11" s="315" t="s">
        <v>495</v>
      </c>
      <c r="B11" s="316">
        <v>862</v>
      </c>
      <c r="C11" s="317">
        <v>34710</v>
      </c>
      <c r="D11" s="318" t="s">
        <v>452</v>
      </c>
      <c r="E11" s="319" t="s">
        <v>450</v>
      </c>
      <c r="F11" s="320" t="s">
        <v>494</v>
      </c>
      <c r="G11" s="327"/>
      <c r="H11" s="22"/>
      <c r="I11" s="271">
        <v>4</v>
      </c>
      <c r="J11" s="272" t="s">
        <v>147</v>
      </c>
      <c r="K11" s="273">
        <f>IF(ISERROR(VLOOKUP(J11,'KAYIT LİSTESİ'!$B$4:$G$859,2,0)),"",(VLOOKUP(J11,'KAYIT LİSTESİ'!$B$4:$G$859,2,0)))</f>
        <v>878</v>
      </c>
      <c r="L11" s="274">
        <f>IF(ISERROR(VLOOKUP(J11,'KAYIT LİSTESİ'!$B$4:$G$859,3,0)),"",(VLOOKUP(J11,'KAYIT LİSTESİ'!$B$4:$G$859,3,0)))</f>
        <v>35164</v>
      </c>
      <c r="M11" s="275" t="str">
        <f>IF(ISERROR(VLOOKUP(J11,'KAYIT LİSTESİ'!$B$4:$G$859,4,0)),"",(VLOOKUP(J11,'KAYIT LİSTESİ'!$B$4:$G$859,4,0)))</f>
        <v>ZAFER SEVGİLİ</v>
      </c>
      <c r="N11" s="275" t="str">
        <f>IF(ISERROR(VLOOKUP(J11,'KAYIT LİSTESİ'!$B$4:$G$859,5,0)),"",(VLOOKUP(J11,'KAYIT LİSTESİ'!$B$4:$G$859,5,0)))</f>
        <v>BOLU</v>
      </c>
      <c r="O11" s="276">
        <v>1119</v>
      </c>
      <c r="P11" s="286">
        <v>3</v>
      </c>
      <c r="T11" s="230">
        <v>1180</v>
      </c>
      <c r="U11" s="231">
        <v>90</v>
      </c>
    </row>
    <row r="12" spans="1:21" s="19" customFormat="1" ht="53.25" customHeight="1">
      <c r="A12" s="271" t="s">
        <v>495</v>
      </c>
      <c r="B12" s="287">
        <v>895</v>
      </c>
      <c r="C12" s="274">
        <v>35796</v>
      </c>
      <c r="D12" s="288" t="s">
        <v>463</v>
      </c>
      <c r="E12" s="289" t="s">
        <v>464</v>
      </c>
      <c r="F12" s="276" t="s">
        <v>493</v>
      </c>
      <c r="G12" s="273"/>
      <c r="H12" s="22"/>
      <c r="I12" s="271">
        <v>5</v>
      </c>
      <c r="J12" s="272" t="s">
        <v>148</v>
      </c>
      <c r="K12" s="273">
        <v>892</v>
      </c>
      <c r="L12" s="274">
        <v>34700</v>
      </c>
      <c r="M12" s="275" t="s">
        <v>461</v>
      </c>
      <c r="N12" s="275" t="s">
        <v>462</v>
      </c>
      <c r="O12" s="276">
        <v>1070</v>
      </c>
      <c r="P12" s="286">
        <v>1</v>
      </c>
      <c r="T12" s="230">
        <v>1182</v>
      </c>
      <c r="U12" s="231">
        <v>89</v>
      </c>
    </row>
    <row r="13" spans="1:21" s="19" customFormat="1" ht="53.25" customHeight="1">
      <c r="A13" s="271" t="s">
        <v>495</v>
      </c>
      <c r="B13" s="287">
        <v>940</v>
      </c>
      <c r="C13" s="274" t="s">
        <v>480</v>
      </c>
      <c r="D13" s="288" t="s">
        <v>481</v>
      </c>
      <c r="E13" s="289" t="s">
        <v>482</v>
      </c>
      <c r="F13" s="276" t="s">
        <v>493</v>
      </c>
      <c r="G13" s="273"/>
      <c r="H13" s="22"/>
      <c r="I13" s="271">
        <v>6</v>
      </c>
      <c r="J13" s="272" t="s">
        <v>149</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6"/>
      <c r="P13" s="286"/>
      <c r="T13" s="230">
        <v>1184</v>
      </c>
      <c r="U13" s="231">
        <v>88</v>
      </c>
    </row>
    <row r="14" spans="1:21" s="19" customFormat="1" ht="53.25" customHeight="1">
      <c r="A14" s="271" t="s">
        <v>495</v>
      </c>
      <c r="B14" s="287">
        <v>902</v>
      </c>
      <c r="C14" s="274">
        <v>34779</v>
      </c>
      <c r="D14" s="288" t="s">
        <v>465</v>
      </c>
      <c r="E14" s="289" t="s">
        <v>466</v>
      </c>
      <c r="F14" s="276" t="s">
        <v>493</v>
      </c>
      <c r="G14" s="273"/>
      <c r="H14" s="22"/>
      <c r="I14" s="245" t="s">
        <v>16</v>
      </c>
      <c r="J14" s="246"/>
      <c r="K14" s="246"/>
      <c r="L14" s="246"/>
      <c r="M14" s="249" t="s">
        <v>324</v>
      </c>
      <c r="N14" s="250"/>
      <c r="O14" s="246"/>
      <c r="P14" s="247"/>
      <c r="T14" s="230">
        <v>1190</v>
      </c>
      <c r="U14" s="231">
        <v>85</v>
      </c>
    </row>
    <row r="15" spans="1:21" s="19" customFormat="1" ht="53.25" customHeight="1">
      <c r="A15" s="271"/>
      <c r="B15" s="287"/>
      <c r="C15" s="274"/>
      <c r="D15" s="288"/>
      <c r="E15" s="289"/>
      <c r="F15" s="276"/>
      <c r="G15" s="273"/>
      <c r="H15" s="22"/>
      <c r="I15" s="46" t="s">
        <v>11</v>
      </c>
      <c r="J15" s="43" t="s">
        <v>69</v>
      </c>
      <c r="K15" s="43" t="s">
        <v>68</v>
      </c>
      <c r="L15" s="44" t="s">
        <v>12</v>
      </c>
      <c r="M15" s="45" t="s">
        <v>13</v>
      </c>
      <c r="N15" s="45" t="s">
        <v>376</v>
      </c>
      <c r="O15" s="43" t="s">
        <v>14</v>
      </c>
      <c r="P15" s="43" t="s">
        <v>27</v>
      </c>
      <c r="T15" s="230">
        <v>1192</v>
      </c>
      <c r="U15" s="231">
        <v>84</v>
      </c>
    </row>
    <row r="16" spans="1:21" s="19" customFormat="1" ht="53.25" customHeight="1">
      <c r="A16" s="271"/>
      <c r="B16" s="287"/>
      <c r="C16" s="274"/>
      <c r="D16" s="288"/>
      <c r="E16" s="289"/>
      <c r="F16" s="276"/>
      <c r="G16" s="273"/>
      <c r="H16" s="22"/>
      <c r="I16" s="271">
        <v>1</v>
      </c>
      <c r="J16" s="272" t="s">
        <v>150</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6"/>
      <c r="P16" s="286"/>
      <c r="T16" s="230">
        <v>1194</v>
      </c>
      <c r="U16" s="231">
        <v>83</v>
      </c>
    </row>
    <row r="17" spans="1:21" s="19" customFormat="1" ht="53.25" customHeight="1">
      <c r="A17" s="271"/>
      <c r="B17" s="287"/>
      <c r="C17" s="274"/>
      <c r="D17" s="288"/>
      <c r="E17" s="289"/>
      <c r="F17" s="276"/>
      <c r="G17" s="273"/>
      <c r="H17" s="22"/>
      <c r="I17" s="271">
        <v>2</v>
      </c>
      <c r="J17" s="272" t="s">
        <v>151</v>
      </c>
      <c r="K17" s="273">
        <v>895</v>
      </c>
      <c r="L17" s="274">
        <v>35796</v>
      </c>
      <c r="M17" s="275" t="s">
        <v>463</v>
      </c>
      <c r="N17" s="275" t="s">
        <v>464</v>
      </c>
      <c r="O17" s="276" t="s">
        <v>493</v>
      </c>
      <c r="P17" s="286"/>
      <c r="T17" s="230">
        <v>1196</v>
      </c>
      <c r="U17" s="231">
        <v>82</v>
      </c>
    </row>
    <row r="18" spans="1:21" s="19" customFormat="1" ht="53.25" customHeight="1">
      <c r="A18" s="271"/>
      <c r="B18" s="287"/>
      <c r="C18" s="274"/>
      <c r="D18" s="288"/>
      <c r="E18" s="289"/>
      <c r="F18" s="276"/>
      <c r="G18" s="273"/>
      <c r="H18" s="22"/>
      <c r="I18" s="271">
        <v>3</v>
      </c>
      <c r="J18" s="272" t="s">
        <v>152</v>
      </c>
      <c r="K18" s="273">
        <f>IF(ISERROR(VLOOKUP(J18,'KAYIT LİSTESİ'!$B$4:$G$859,2,0)),"",(VLOOKUP(J18,'KAYIT LİSTESİ'!$B$4:$G$859,2,0)))</f>
        <v>940</v>
      </c>
      <c r="L18" s="274" t="str">
        <f>IF(ISERROR(VLOOKUP(J18,'KAYIT LİSTESİ'!$B$4:$G$859,3,0)),"",(VLOOKUP(J18,'KAYIT LİSTESİ'!$B$4:$G$859,3,0)))</f>
        <v>26.01.1995</v>
      </c>
      <c r="M18" s="275" t="str">
        <f>IF(ISERROR(VLOOKUP(J18,'KAYIT LİSTESİ'!$B$4:$G$859,4,0)),"",(VLOOKUP(J18,'KAYIT LİSTESİ'!$B$4:$G$859,4,0)))</f>
        <v>FATİH AKTAŞ</v>
      </c>
      <c r="N18" s="275" t="str">
        <f>IF(ISERROR(VLOOKUP(J18,'KAYIT LİSTESİ'!$B$4:$G$859,5,0)),"",(VLOOKUP(J18,'KAYIT LİSTESİ'!$B$4:$G$859,5,0)))</f>
        <v>SAMSUN</v>
      </c>
      <c r="O18" s="276" t="s">
        <v>493</v>
      </c>
      <c r="P18" s="286"/>
      <c r="T18" s="230">
        <v>1198</v>
      </c>
      <c r="U18" s="231">
        <v>81</v>
      </c>
    </row>
    <row r="19" spans="1:21" s="19" customFormat="1" ht="53.25" customHeight="1">
      <c r="A19" s="271"/>
      <c r="B19" s="287"/>
      <c r="C19" s="274"/>
      <c r="D19" s="288"/>
      <c r="E19" s="289"/>
      <c r="F19" s="276"/>
      <c r="G19" s="273"/>
      <c r="H19" s="22"/>
      <c r="I19" s="271">
        <v>4</v>
      </c>
      <c r="J19" s="272" t="s">
        <v>153</v>
      </c>
      <c r="K19" s="273"/>
      <c r="L19" s="274"/>
      <c r="M19" s="275"/>
      <c r="N19" s="275"/>
      <c r="O19" s="276"/>
      <c r="P19" s="286"/>
      <c r="T19" s="230">
        <v>1200</v>
      </c>
      <c r="U19" s="231">
        <v>80</v>
      </c>
    </row>
    <row r="20" spans="1:21" s="19" customFormat="1" ht="53.25" customHeight="1">
      <c r="A20" s="271"/>
      <c r="B20" s="287"/>
      <c r="C20" s="274"/>
      <c r="D20" s="288"/>
      <c r="E20" s="289"/>
      <c r="F20" s="276"/>
      <c r="G20" s="273"/>
      <c r="H20" s="22"/>
      <c r="I20" s="271">
        <v>5</v>
      </c>
      <c r="J20" s="272" t="s">
        <v>154</v>
      </c>
      <c r="K20" s="273">
        <f>IF(ISERROR(VLOOKUP(J20,'KAYIT LİSTESİ'!$B$4:$G$859,2,0)),"",(VLOOKUP(J20,'KAYIT LİSTESİ'!$B$4:$G$859,2,0)))</f>
        <v>902</v>
      </c>
      <c r="L20" s="274">
        <f>IF(ISERROR(VLOOKUP(J20,'KAYIT LİSTESİ'!$B$4:$G$859,3,0)),"",(VLOOKUP(J20,'KAYIT LİSTESİ'!$B$4:$G$859,3,0)))</f>
        <v>34779</v>
      </c>
      <c r="M20" s="275" t="str">
        <f>IF(ISERROR(VLOOKUP(J20,'KAYIT LİSTESİ'!$B$4:$G$859,4,0)),"",(VLOOKUP(J20,'KAYIT LİSTESİ'!$B$4:$G$859,4,0)))</f>
        <v>İBRAHİM ŞAN</v>
      </c>
      <c r="N20" s="275" t="str">
        <f>IF(ISERROR(VLOOKUP(J20,'KAYIT LİSTESİ'!$B$4:$G$859,5,0)),"",(VLOOKUP(J20,'KAYIT LİSTESİ'!$B$4:$G$859,5,0)))</f>
        <v>İSTANBUL</v>
      </c>
      <c r="O20" s="276" t="s">
        <v>493</v>
      </c>
      <c r="P20" s="286"/>
      <c r="T20" s="230">
        <v>1202</v>
      </c>
      <c r="U20" s="231">
        <v>79</v>
      </c>
    </row>
    <row r="21" spans="1:21" s="19" customFormat="1" ht="53.25" customHeight="1">
      <c r="A21" s="271"/>
      <c r="B21" s="287"/>
      <c r="C21" s="274"/>
      <c r="D21" s="288"/>
      <c r="E21" s="289"/>
      <c r="F21" s="276"/>
      <c r="G21" s="273"/>
      <c r="H21" s="22"/>
      <c r="I21" s="271">
        <v>6</v>
      </c>
      <c r="J21" s="272" t="s">
        <v>155</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6"/>
      <c r="P21" s="286"/>
      <c r="T21" s="230">
        <v>1204</v>
      </c>
      <c r="U21" s="231">
        <v>78</v>
      </c>
    </row>
    <row r="22" spans="1:21" s="19" customFormat="1" ht="53.25" customHeight="1">
      <c r="A22" s="271"/>
      <c r="B22" s="287"/>
      <c r="C22" s="274"/>
      <c r="D22" s="288"/>
      <c r="E22" s="289"/>
      <c r="F22" s="276"/>
      <c r="G22" s="273"/>
      <c r="H22" s="22"/>
      <c r="I22" s="245" t="s">
        <v>17</v>
      </c>
      <c r="J22" s="246"/>
      <c r="K22" s="246"/>
      <c r="L22" s="246"/>
      <c r="M22" s="249" t="s">
        <v>324</v>
      </c>
      <c r="N22" s="250"/>
      <c r="O22" s="246"/>
      <c r="P22" s="247"/>
      <c r="T22" s="230">
        <v>1210</v>
      </c>
      <c r="U22" s="231">
        <v>75</v>
      </c>
    </row>
    <row r="23" spans="1:21" s="19" customFormat="1" ht="53.25" customHeight="1">
      <c r="A23" s="271"/>
      <c r="B23" s="287"/>
      <c r="C23" s="274"/>
      <c r="D23" s="288"/>
      <c r="E23" s="289"/>
      <c r="F23" s="276"/>
      <c r="G23" s="273"/>
      <c r="H23" s="22"/>
      <c r="I23" s="46" t="s">
        <v>11</v>
      </c>
      <c r="J23" s="43" t="s">
        <v>69</v>
      </c>
      <c r="K23" s="43" t="s">
        <v>68</v>
      </c>
      <c r="L23" s="44" t="s">
        <v>12</v>
      </c>
      <c r="M23" s="45" t="s">
        <v>13</v>
      </c>
      <c r="N23" s="45" t="s">
        <v>376</v>
      </c>
      <c r="O23" s="43" t="s">
        <v>14</v>
      </c>
      <c r="P23" s="43" t="s">
        <v>27</v>
      </c>
      <c r="T23" s="230">
        <v>1213</v>
      </c>
      <c r="U23" s="231">
        <v>74</v>
      </c>
    </row>
    <row r="24" spans="1:21" s="19" customFormat="1" ht="53.25" customHeight="1">
      <c r="A24" s="271"/>
      <c r="B24" s="287"/>
      <c r="C24" s="274"/>
      <c r="D24" s="288"/>
      <c r="E24" s="289"/>
      <c r="F24" s="276"/>
      <c r="G24" s="273"/>
      <c r="H24" s="22"/>
      <c r="I24" s="271">
        <v>1</v>
      </c>
      <c r="J24" s="272" t="s">
        <v>156</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6"/>
      <c r="P24" s="286"/>
      <c r="T24" s="230">
        <v>1216</v>
      </c>
      <c r="U24" s="231">
        <v>73</v>
      </c>
    </row>
    <row r="25" spans="1:21" s="19" customFormat="1" ht="53.25" customHeight="1">
      <c r="A25" s="271"/>
      <c r="B25" s="287"/>
      <c r="C25" s="274"/>
      <c r="D25" s="288"/>
      <c r="E25" s="289"/>
      <c r="F25" s="276"/>
      <c r="G25" s="273"/>
      <c r="H25" s="22"/>
      <c r="I25" s="271">
        <v>2</v>
      </c>
      <c r="J25" s="272" t="s">
        <v>157</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6"/>
      <c r="P25" s="286"/>
      <c r="T25" s="230">
        <v>1219</v>
      </c>
      <c r="U25" s="231">
        <v>72</v>
      </c>
    </row>
    <row r="26" spans="1:21" s="19" customFormat="1" ht="53.25" customHeight="1">
      <c r="A26" s="271"/>
      <c r="B26" s="287"/>
      <c r="C26" s="274"/>
      <c r="D26" s="288"/>
      <c r="E26" s="289"/>
      <c r="F26" s="276"/>
      <c r="G26" s="273"/>
      <c r="H26" s="22"/>
      <c r="I26" s="271">
        <v>3</v>
      </c>
      <c r="J26" s="272" t="s">
        <v>158</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6"/>
      <c r="P26" s="286"/>
      <c r="T26" s="230">
        <v>1222</v>
      </c>
      <c r="U26" s="231">
        <v>71</v>
      </c>
    </row>
    <row r="27" spans="1:21" s="19" customFormat="1" ht="53.25" customHeight="1">
      <c r="A27" s="271"/>
      <c r="B27" s="287"/>
      <c r="C27" s="274"/>
      <c r="D27" s="288"/>
      <c r="E27" s="289"/>
      <c r="F27" s="276"/>
      <c r="G27" s="273"/>
      <c r="H27" s="22"/>
      <c r="I27" s="271">
        <v>4</v>
      </c>
      <c r="J27" s="272" t="s">
        <v>159</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6"/>
      <c r="P27" s="286"/>
      <c r="T27" s="230">
        <v>1225</v>
      </c>
      <c r="U27" s="231">
        <v>70</v>
      </c>
    </row>
    <row r="28" spans="1:21" s="19" customFormat="1" ht="53.25" customHeight="1">
      <c r="A28" s="271"/>
      <c r="B28" s="287"/>
      <c r="C28" s="274"/>
      <c r="D28" s="288"/>
      <c r="E28" s="289"/>
      <c r="F28" s="276"/>
      <c r="G28" s="273"/>
      <c r="H28" s="22"/>
      <c r="I28" s="271">
        <v>5</v>
      </c>
      <c r="J28" s="272" t="s">
        <v>160</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6"/>
      <c r="P28" s="286"/>
      <c r="T28" s="230">
        <v>1228</v>
      </c>
      <c r="U28" s="231">
        <v>69</v>
      </c>
    </row>
    <row r="29" spans="1:21" s="19" customFormat="1" ht="53.25" customHeight="1">
      <c r="A29" s="271"/>
      <c r="B29" s="287"/>
      <c r="C29" s="274"/>
      <c r="D29" s="288"/>
      <c r="E29" s="289"/>
      <c r="F29" s="276"/>
      <c r="G29" s="273"/>
      <c r="H29" s="22"/>
      <c r="I29" s="271">
        <v>6</v>
      </c>
      <c r="J29" s="272" t="s">
        <v>161</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6"/>
      <c r="P29" s="286"/>
      <c r="T29" s="230">
        <v>1231</v>
      </c>
      <c r="U29" s="231">
        <v>68</v>
      </c>
    </row>
    <row r="30" spans="1:21" ht="13.5" customHeight="1">
      <c r="A30" s="32"/>
      <c r="B30" s="32"/>
      <c r="C30" s="33"/>
      <c r="D30" s="53"/>
      <c r="E30" s="34"/>
      <c r="F30" s="35"/>
      <c r="G30" s="36"/>
      <c r="I30" s="37"/>
      <c r="J30" s="38"/>
      <c r="K30" s="39"/>
      <c r="L30" s="40"/>
      <c r="M30" s="49"/>
      <c r="N30" s="49"/>
      <c r="O30" s="41"/>
      <c r="P30" s="39"/>
      <c r="T30" s="230">
        <v>1275</v>
      </c>
      <c r="U30" s="231">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30">
        <v>1280</v>
      </c>
      <c r="U31" s="231">
        <v>54</v>
      </c>
    </row>
    <row r="32" spans="20:21" ht="12.75">
      <c r="T32" s="230">
        <v>1285</v>
      </c>
      <c r="U32" s="231">
        <v>53</v>
      </c>
    </row>
    <row r="33" spans="20:21" ht="12.75">
      <c r="T33" s="230">
        <v>1290</v>
      </c>
      <c r="U33" s="231">
        <v>52</v>
      </c>
    </row>
    <row r="34" spans="20:21" ht="12.75">
      <c r="T34" s="230">
        <v>1295</v>
      </c>
      <c r="U34" s="231">
        <v>51</v>
      </c>
    </row>
    <row r="35" spans="20:21" ht="12.75">
      <c r="T35" s="230">
        <v>1300</v>
      </c>
      <c r="U35" s="231">
        <v>50</v>
      </c>
    </row>
    <row r="36" spans="20:21" ht="12.75">
      <c r="T36" s="230">
        <v>1305</v>
      </c>
      <c r="U36" s="231">
        <v>49</v>
      </c>
    </row>
    <row r="37" spans="20:21" ht="12.75">
      <c r="T37" s="230">
        <v>1310</v>
      </c>
      <c r="U37" s="231">
        <v>48</v>
      </c>
    </row>
    <row r="38" spans="20:21" ht="12.75">
      <c r="T38" s="230">
        <v>1315</v>
      </c>
      <c r="U38" s="231">
        <v>47</v>
      </c>
    </row>
    <row r="39" spans="20:21" ht="12.75">
      <c r="T39" s="230">
        <v>1320</v>
      </c>
      <c r="U39" s="231">
        <v>46</v>
      </c>
    </row>
    <row r="40" spans="20:21" ht="12.75">
      <c r="T40" s="230">
        <v>1325</v>
      </c>
      <c r="U40" s="231">
        <v>45</v>
      </c>
    </row>
    <row r="41" spans="20:21" ht="12.75">
      <c r="T41" s="230">
        <v>1330</v>
      </c>
      <c r="U41" s="231">
        <v>44</v>
      </c>
    </row>
    <row r="42" spans="20:21" ht="12.75">
      <c r="T42" s="230">
        <v>1335</v>
      </c>
      <c r="U42" s="231">
        <v>43</v>
      </c>
    </row>
    <row r="43" spans="20:21" ht="12.75">
      <c r="T43" s="230">
        <v>1340</v>
      </c>
      <c r="U43" s="231">
        <v>42</v>
      </c>
    </row>
    <row r="44" spans="20:21" ht="12.75">
      <c r="T44" s="230">
        <v>1345</v>
      </c>
      <c r="U44" s="231">
        <v>41</v>
      </c>
    </row>
    <row r="45" spans="20:21" ht="12.75">
      <c r="T45" s="230">
        <v>1350</v>
      </c>
      <c r="U45" s="231">
        <v>40</v>
      </c>
    </row>
    <row r="46" spans="20:21" ht="12.75">
      <c r="T46" s="230">
        <v>1355</v>
      </c>
      <c r="U46" s="231">
        <v>39</v>
      </c>
    </row>
    <row r="47" spans="20:21" ht="12.75">
      <c r="T47" s="230">
        <v>1365</v>
      </c>
      <c r="U47" s="231">
        <v>38</v>
      </c>
    </row>
    <row r="48" spans="20:21" ht="12.75">
      <c r="T48" s="230">
        <v>1375</v>
      </c>
      <c r="U48" s="231">
        <v>37</v>
      </c>
    </row>
    <row r="49" spans="20:21" ht="12.75">
      <c r="T49" s="230">
        <v>1385</v>
      </c>
      <c r="U49" s="231">
        <v>36</v>
      </c>
    </row>
    <row r="50" spans="20:21" ht="12.75">
      <c r="T50" s="230">
        <v>1395</v>
      </c>
      <c r="U50" s="231">
        <v>35</v>
      </c>
    </row>
    <row r="51" spans="20:21" ht="12.75">
      <c r="T51" s="230">
        <v>1405</v>
      </c>
      <c r="U51" s="231">
        <v>34</v>
      </c>
    </row>
    <row r="52" spans="20:21" ht="12.75">
      <c r="T52" s="230">
        <v>1415</v>
      </c>
      <c r="U52" s="231">
        <v>33</v>
      </c>
    </row>
    <row r="53" spans="20:21" ht="12.75">
      <c r="T53" s="230">
        <v>1425</v>
      </c>
      <c r="U53" s="231">
        <v>32</v>
      </c>
    </row>
    <row r="54" spans="20:21" ht="12.75">
      <c r="T54" s="230">
        <v>1435</v>
      </c>
      <c r="U54" s="231">
        <v>31</v>
      </c>
    </row>
    <row r="55" spans="20:21" ht="12.75">
      <c r="T55" s="230">
        <v>1445</v>
      </c>
      <c r="U55" s="231">
        <v>30</v>
      </c>
    </row>
    <row r="56" spans="20:21" ht="12.75">
      <c r="T56" s="230">
        <v>1455</v>
      </c>
      <c r="U56" s="231">
        <v>29</v>
      </c>
    </row>
    <row r="57" spans="20:21" ht="12.75">
      <c r="T57" s="230">
        <v>1465</v>
      </c>
      <c r="U57" s="231">
        <v>28</v>
      </c>
    </row>
    <row r="58" spans="20:21" ht="12.75">
      <c r="T58" s="230">
        <v>1475</v>
      </c>
      <c r="U58" s="231">
        <v>27</v>
      </c>
    </row>
    <row r="59" spans="20:21" ht="12.75">
      <c r="T59" s="230">
        <v>1485</v>
      </c>
      <c r="U59" s="231">
        <v>26</v>
      </c>
    </row>
    <row r="60" spans="20:21" ht="12.75">
      <c r="T60" s="230">
        <v>1495</v>
      </c>
      <c r="U60" s="231">
        <v>25</v>
      </c>
    </row>
    <row r="61" spans="20:21" ht="12.75">
      <c r="T61" s="230">
        <v>1505</v>
      </c>
      <c r="U61" s="231">
        <v>24</v>
      </c>
    </row>
    <row r="62" spans="20:21" ht="12.75">
      <c r="T62" s="230">
        <v>1515</v>
      </c>
      <c r="U62" s="231">
        <v>23</v>
      </c>
    </row>
    <row r="63" spans="20:21" ht="12.75">
      <c r="T63" s="230">
        <v>1525</v>
      </c>
      <c r="U63" s="231">
        <v>22</v>
      </c>
    </row>
    <row r="64" spans="20:21" ht="12.75">
      <c r="T64" s="230">
        <v>1535</v>
      </c>
      <c r="U64" s="231">
        <v>21</v>
      </c>
    </row>
    <row r="65" spans="20:21" ht="12.75">
      <c r="T65" s="230">
        <v>1545</v>
      </c>
      <c r="U65" s="231">
        <v>20</v>
      </c>
    </row>
    <row r="66" spans="20:21" ht="12.75">
      <c r="T66" s="230">
        <v>1555</v>
      </c>
      <c r="U66" s="231">
        <v>19</v>
      </c>
    </row>
    <row r="67" spans="20:21" ht="12.75">
      <c r="T67" s="230">
        <v>1565</v>
      </c>
      <c r="U67" s="231">
        <v>18</v>
      </c>
    </row>
    <row r="68" spans="20:21" ht="12.75">
      <c r="T68" s="230">
        <v>1575</v>
      </c>
      <c r="U68" s="231">
        <v>17</v>
      </c>
    </row>
    <row r="69" spans="20:21" ht="12.75">
      <c r="T69" s="230">
        <v>1585</v>
      </c>
      <c r="U69" s="231">
        <v>16</v>
      </c>
    </row>
    <row r="70" spans="20:21" ht="12.75">
      <c r="T70" s="230">
        <v>1595</v>
      </c>
      <c r="U70" s="231">
        <v>15</v>
      </c>
    </row>
    <row r="71" spans="20:21" ht="12.75">
      <c r="T71" s="230">
        <v>1605</v>
      </c>
      <c r="U71" s="231">
        <v>14</v>
      </c>
    </row>
    <row r="72" spans="20:21" ht="12.75">
      <c r="T72" s="230">
        <v>1615</v>
      </c>
      <c r="U72" s="231">
        <v>13</v>
      </c>
    </row>
    <row r="73" spans="20:21" ht="12.75">
      <c r="T73" s="230">
        <v>1625</v>
      </c>
      <c r="U73" s="231">
        <v>12</v>
      </c>
    </row>
    <row r="74" spans="20:21" ht="12.75">
      <c r="T74" s="230">
        <v>1645</v>
      </c>
      <c r="U74" s="231">
        <v>11</v>
      </c>
    </row>
    <row r="75" spans="20:21" ht="12.75">
      <c r="T75" s="230">
        <v>1665</v>
      </c>
      <c r="U75" s="231">
        <v>10</v>
      </c>
    </row>
    <row r="76" spans="20:21" ht="12.75">
      <c r="T76" s="230">
        <v>1685</v>
      </c>
      <c r="U76" s="231">
        <v>9</v>
      </c>
    </row>
    <row r="77" spans="20:21" ht="12.75">
      <c r="T77" s="230">
        <v>1705</v>
      </c>
      <c r="U77" s="231">
        <v>8</v>
      </c>
    </row>
    <row r="78" spans="20:21" ht="12.75">
      <c r="T78" s="230">
        <v>1725</v>
      </c>
      <c r="U78" s="231">
        <v>7</v>
      </c>
    </row>
    <row r="79" spans="20:21" ht="12.75">
      <c r="T79" s="230">
        <v>1745</v>
      </c>
      <c r="U79" s="231">
        <v>6</v>
      </c>
    </row>
    <row r="80" spans="20:21" ht="12.75">
      <c r="T80" s="230">
        <v>1765</v>
      </c>
      <c r="U80" s="231">
        <v>5</v>
      </c>
    </row>
    <row r="81" spans="20:21" ht="12.75">
      <c r="T81" s="230">
        <v>1785</v>
      </c>
      <c r="U81" s="231">
        <v>4</v>
      </c>
    </row>
    <row r="82" spans="20:21" ht="12.75">
      <c r="T82" s="230">
        <v>1805</v>
      </c>
      <c r="U82" s="231">
        <v>3</v>
      </c>
    </row>
    <row r="83" spans="20:21" ht="12.75">
      <c r="T83" s="230">
        <v>1825</v>
      </c>
      <c r="U83" s="231">
        <v>2</v>
      </c>
    </row>
    <row r="84" spans="20:21" ht="12.75">
      <c r="T84" s="230">
        <v>1845</v>
      </c>
      <c r="U84" s="231">
        <v>1</v>
      </c>
    </row>
  </sheetData>
  <sheetProtection/>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ignoredErrors>
    <ignoredError sqref="D4 N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YILMAZ ŞAKIR</dc:creator>
  <cp:keywords/>
  <dc:description/>
  <cp:lastModifiedBy>pc-bilgisayar</cp:lastModifiedBy>
  <cp:lastPrinted>2014-07-12T16:13:48Z</cp:lastPrinted>
  <dcterms:created xsi:type="dcterms:W3CDTF">2004-05-10T13:01:28Z</dcterms:created>
  <dcterms:modified xsi:type="dcterms:W3CDTF">2014-07-12T22:30:22Z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