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30" windowWidth="15480" windowHeight="9525" tabRatio="939" activeTab="2"/>
  </bookViews>
  <sheets>
    <sheet name="YARIŞMA PROGRAMI" sheetId="1" r:id="rId1"/>
    <sheet name="YARIŞMA BİLGİLERİ" sheetId="2" r:id="rId2"/>
    <sheet name="KAYIT LİSTESİ" sheetId="3" r:id="rId3"/>
    <sheet name="1500mGENÇ KADIN" sheetId="4" r:id="rId4"/>
    <sheet name="1500m BÜYÜK KADIN" sheetId="5" r:id="rId5"/>
    <sheet name="3000m.Eng.GENÇKADIN" sheetId="6" r:id="rId6"/>
    <sheet name="3000m.Eng.BÜYÜK KADIN" sheetId="7" r:id="rId7"/>
    <sheet name="ALMANAK TOPLU SONUÇ" sheetId="8" r:id="rId8"/>
    <sheet name="Yüksek (TASNİF DIŞI)" sheetId="9" state="hidden" r:id="rId9"/>
    <sheet name="800mGENÇ KADIN" sheetId="10" r:id="rId10"/>
    <sheet name="800m.BÜYÜK KADIN" sheetId="11" r:id="rId11"/>
    <sheet name="5000m GENÇ KADIN" sheetId="12" r:id="rId12"/>
    <sheet name="5000m BÜYÜK KADIN" sheetId="13" r:id="rId13"/>
    <sheet name="200m (TASNİF DIŞI)" sheetId="14" state="hidden" r:id="rId14"/>
    <sheet name="1.GÜN START LİSTE" sheetId="15" r:id="rId15"/>
    <sheet name="2.GÜN START LİSTE" sheetId="16" r:id="rId16"/>
  </sheets>
  <externalReferences>
    <externalReference r:id="rId19"/>
    <externalReference r:id="rId20"/>
  </externalReferences>
  <definedNames>
    <definedName name="_xlnm._FilterDatabase" localSheetId="7" hidden="1">'ALMANAK TOPLU SONUÇ'!$A$2:$M$103</definedName>
    <definedName name="_xlnm._FilterDatabase" localSheetId="2" hidden="1">'KAYIT LİSTESİ'!$A$3:$M$1152</definedName>
    <definedName name="_xlfn.COUNTIFS" hidden="1">#NAME?</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14">#REF!</definedName>
    <definedName name="Excel_BuiltIn_Print_Area_11" localSheetId="4">#REF!</definedName>
    <definedName name="Excel_BuiltIn_Print_Area_11" localSheetId="3">#REF!</definedName>
    <definedName name="Excel_BuiltIn_Print_Area_11" localSheetId="15">#REF!</definedName>
    <definedName name="Excel_BuiltIn_Print_Area_11" localSheetId="13">#REF!</definedName>
    <definedName name="Excel_BuiltIn_Print_Area_11" localSheetId="6">#REF!</definedName>
    <definedName name="Excel_BuiltIn_Print_Area_11" localSheetId="5">#REF!</definedName>
    <definedName name="Excel_BuiltIn_Print_Area_11" localSheetId="12">#REF!</definedName>
    <definedName name="Excel_BuiltIn_Print_Area_11" localSheetId="11">#REF!</definedName>
    <definedName name="Excel_BuiltIn_Print_Area_11" localSheetId="10">#REF!</definedName>
    <definedName name="Excel_BuiltIn_Print_Area_11" localSheetId="9">#REF!</definedName>
    <definedName name="Excel_BuiltIn_Print_Area_11" localSheetId="2">#REF!</definedName>
    <definedName name="Excel_BuiltIn_Print_Area_11" localSheetId="8">#REF!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14">#REF!</definedName>
    <definedName name="Excel_BuiltIn_Print_Area_12" localSheetId="4">#REF!</definedName>
    <definedName name="Excel_BuiltIn_Print_Area_12" localSheetId="3">#REF!</definedName>
    <definedName name="Excel_BuiltIn_Print_Area_12" localSheetId="15">#REF!</definedName>
    <definedName name="Excel_BuiltIn_Print_Area_12" localSheetId="13">#REF!</definedName>
    <definedName name="Excel_BuiltIn_Print_Area_12" localSheetId="6">#REF!</definedName>
    <definedName name="Excel_BuiltIn_Print_Area_12" localSheetId="5">#REF!</definedName>
    <definedName name="Excel_BuiltIn_Print_Area_12" localSheetId="12">#REF!</definedName>
    <definedName name="Excel_BuiltIn_Print_Area_12" localSheetId="11">#REF!</definedName>
    <definedName name="Excel_BuiltIn_Print_Area_12" localSheetId="10">#REF!</definedName>
    <definedName name="Excel_BuiltIn_Print_Area_12" localSheetId="9">#REF!</definedName>
    <definedName name="Excel_BuiltIn_Print_Area_12" localSheetId="2">#REF!</definedName>
    <definedName name="Excel_BuiltIn_Print_Area_12" localSheetId="8">#REF!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14">#REF!</definedName>
    <definedName name="Excel_BuiltIn_Print_Area_13" localSheetId="4">#REF!</definedName>
    <definedName name="Excel_BuiltIn_Print_Area_13" localSheetId="3">#REF!</definedName>
    <definedName name="Excel_BuiltIn_Print_Area_13" localSheetId="15">#REF!</definedName>
    <definedName name="Excel_BuiltIn_Print_Area_13" localSheetId="13">#REF!</definedName>
    <definedName name="Excel_BuiltIn_Print_Area_13" localSheetId="6">#REF!</definedName>
    <definedName name="Excel_BuiltIn_Print_Area_13" localSheetId="5">#REF!</definedName>
    <definedName name="Excel_BuiltIn_Print_Area_13" localSheetId="12">#REF!</definedName>
    <definedName name="Excel_BuiltIn_Print_Area_13" localSheetId="11">#REF!</definedName>
    <definedName name="Excel_BuiltIn_Print_Area_13" localSheetId="10">#REF!</definedName>
    <definedName name="Excel_BuiltIn_Print_Area_13" localSheetId="9">#REF!</definedName>
    <definedName name="Excel_BuiltIn_Print_Area_13" localSheetId="2">#REF!</definedName>
    <definedName name="Excel_BuiltIn_Print_Area_13" localSheetId="8">#REF!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14">#REF!</definedName>
    <definedName name="Excel_BuiltIn_Print_Area_16" localSheetId="4">#REF!</definedName>
    <definedName name="Excel_BuiltIn_Print_Area_16" localSheetId="3">#REF!</definedName>
    <definedName name="Excel_BuiltIn_Print_Area_16" localSheetId="15">#REF!</definedName>
    <definedName name="Excel_BuiltIn_Print_Area_16" localSheetId="13">#REF!</definedName>
    <definedName name="Excel_BuiltIn_Print_Area_16" localSheetId="6">#REF!</definedName>
    <definedName name="Excel_BuiltIn_Print_Area_16" localSheetId="5">#REF!</definedName>
    <definedName name="Excel_BuiltIn_Print_Area_16" localSheetId="12">#REF!</definedName>
    <definedName name="Excel_BuiltIn_Print_Area_16" localSheetId="11">#REF!</definedName>
    <definedName name="Excel_BuiltIn_Print_Area_16" localSheetId="10">#REF!</definedName>
    <definedName name="Excel_BuiltIn_Print_Area_16" localSheetId="9">#REF!</definedName>
    <definedName name="Excel_BuiltIn_Print_Area_16" localSheetId="2">#REF!</definedName>
    <definedName name="Excel_BuiltIn_Print_Area_16" localSheetId="8">#REF!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14">#REF!</definedName>
    <definedName name="Excel_BuiltIn_Print_Area_19" localSheetId="4">#REF!</definedName>
    <definedName name="Excel_BuiltIn_Print_Area_19" localSheetId="3">#REF!</definedName>
    <definedName name="Excel_BuiltIn_Print_Area_19" localSheetId="15">#REF!</definedName>
    <definedName name="Excel_BuiltIn_Print_Area_19" localSheetId="13">#REF!</definedName>
    <definedName name="Excel_BuiltIn_Print_Area_19" localSheetId="6">#REF!</definedName>
    <definedName name="Excel_BuiltIn_Print_Area_19" localSheetId="5">#REF!</definedName>
    <definedName name="Excel_BuiltIn_Print_Area_19" localSheetId="12">#REF!</definedName>
    <definedName name="Excel_BuiltIn_Print_Area_19" localSheetId="11">#REF!</definedName>
    <definedName name="Excel_BuiltIn_Print_Area_19" localSheetId="10">#REF!</definedName>
    <definedName name="Excel_BuiltIn_Print_Area_19" localSheetId="9">#REF!</definedName>
    <definedName name="Excel_BuiltIn_Print_Area_19" localSheetId="2">#REF!</definedName>
    <definedName name="Excel_BuiltIn_Print_Area_19" localSheetId="8">#REF!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14">#REF!</definedName>
    <definedName name="Excel_BuiltIn_Print_Area_20" localSheetId="4">#REF!</definedName>
    <definedName name="Excel_BuiltIn_Print_Area_20" localSheetId="3">#REF!</definedName>
    <definedName name="Excel_BuiltIn_Print_Area_20" localSheetId="15">#REF!</definedName>
    <definedName name="Excel_BuiltIn_Print_Area_20" localSheetId="13">#REF!</definedName>
    <definedName name="Excel_BuiltIn_Print_Area_20" localSheetId="6">#REF!</definedName>
    <definedName name="Excel_BuiltIn_Print_Area_20" localSheetId="5">#REF!</definedName>
    <definedName name="Excel_BuiltIn_Print_Area_20" localSheetId="12">#REF!</definedName>
    <definedName name="Excel_BuiltIn_Print_Area_20" localSheetId="11">#REF!</definedName>
    <definedName name="Excel_BuiltIn_Print_Area_20" localSheetId="10">#REF!</definedName>
    <definedName name="Excel_BuiltIn_Print_Area_20" localSheetId="9">#REF!</definedName>
    <definedName name="Excel_BuiltIn_Print_Area_20" localSheetId="2">#REF!</definedName>
    <definedName name="Excel_BuiltIn_Print_Area_20" localSheetId="8">#REF!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14">#REF!</definedName>
    <definedName name="Excel_BuiltIn_Print_Area_21" localSheetId="4">#REF!</definedName>
    <definedName name="Excel_BuiltIn_Print_Area_21" localSheetId="3">#REF!</definedName>
    <definedName name="Excel_BuiltIn_Print_Area_21" localSheetId="15">#REF!</definedName>
    <definedName name="Excel_BuiltIn_Print_Area_21" localSheetId="13">#REF!</definedName>
    <definedName name="Excel_BuiltIn_Print_Area_21" localSheetId="6">#REF!</definedName>
    <definedName name="Excel_BuiltIn_Print_Area_21" localSheetId="5">#REF!</definedName>
    <definedName name="Excel_BuiltIn_Print_Area_21" localSheetId="12">#REF!</definedName>
    <definedName name="Excel_BuiltIn_Print_Area_21" localSheetId="11">#REF!</definedName>
    <definedName name="Excel_BuiltIn_Print_Area_21" localSheetId="10">#REF!</definedName>
    <definedName name="Excel_BuiltIn_Print_Area_21" localSheetId="9">#REF!</definedName>
    <definedName name="Excel_BuiltIn_Print_Area_21" localSheetId="2">#REF!</definedName>
    <definedName name="Excel_BuiltIn_Print_Area_21" localSheetId="8">#REF!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14">#REF!</definedName>
    <definedName name="Excel_BuiltIn_Print_Area_4" localSheetId="4">#REF!</definedName>
    <definedName name="Excel_BuiltIn_Print_Area_4" localSheetId="3">#REF!</definedName>
    <definedName name="Excel_BuiltIn_Print_Area_4" localSheetId="15">#REF!</definedName>
    <definedName name="Excel_BuiltIn_Print_Area_4" localSheetId="13">#REF!</definedName>
    <definedName name="Excel_BuiltIn_Print_Area_4" localSheetId="6">#REF!</definedName>
    <definedName name="Excel_BuiltIn_Print_Area_4" localSheetId="5">#REF!</definedName>
    <definedName name="Excel_BuiltIn_Print_Area_4" localSheetId="12">#REF!</definedName>
    <definedName name="Excel_BuiltIn_Print_Area_4" localSheetId="11">#REF!</definedName>
    <definedName name="Excel_BuiltIn_Print_Area_4" localSheetId="10">#REF!</definedName>
    <definedName name="Excel_BuiltIn_Print_Area_4" localSheetId="9">#REF!</definedName>
    <definedName name="Excel_BuiltIn_Print_Area_4" localSheetId="2">#REF!</definedName>
    <definedName name="Excel_BuiltIn_Print_Area_4" localSheetId="8">#REF!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14">#REF!</definedName>
    <definedName name="Excel_BuiltIn_Print_Area_5" localSheetId="4">#REF!</definedName>
    <definedName name="Excel_BuiltIn_Print_Area_5" localSheetId="3">#REF!</definedName>
    <definedName name="Excel_BuiltIn_Print_Area_5" localSheetId="15">#REF!</definedName>
    <definedName name="Excel_BuiltIn_Print_Area_5" localSheetId="13">#REF!</definedName>
    <definedName name="Excel_BuiltIn_Print_Area_5" localSheetId="6">#REF!</definedName>
    <definedName name="Excel_BuiltIn_Print_Area_5" localSheetId="5">#REF!</definedName>
    <definedName name="Excel_BuiltIn_Print_Area_5" localSheetId="12">#REF!</definedName>
    <definedName name="Excel_BuiltIn_Print_Area_5" localSheetId="11">#REF!</definedName>
    <definedName name="Excel_BuiltIn_Print_Area_5" localSheetId="10">#REF!</definedName>
    <definedName name="Excel_BuiltIn_Print_Area_5" localSheetId="9">#REF!</definedName>
    <definedName name="Excel_BuiltIn_Print_Area_5" localSheetId="2">#REF!</definedName>
    <definedName name="Excel_BuiltIn_Print_Area_5" localSheetId="8">#REF!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14">#REF!</definedName>
    <definedName name="Excel_BuiltIn_Print_Area_9" localSheetId="4">#REF!</definedName>
    <definedName name="Excel_BuiltIn_Print_Area_9" localSheetId="3">#REF!</definedName>
    <definedName name="Excel_BuiltIn_Print_Area_9" localSheetId="15">#REF!</definedName>
    <definedName name="Excel_BuiltIn_Print_Area_9" localSheetId="13">#REF!</definedName>
    <definedName name="Excel_BuiltIn_Print_Area_9" localSheetId="6">#REF!</definedName>
    <definedName name="Excel_BuiltIn_Print_Area_9" localSheetId="5">#REF!</definedName>
    <definedName name="Excel_BuiltIn_Print_Area_9" localSheetId="12">#REF!</definedName>
    <definedName name="Excel_BuiltIn_Print_Area_9" localSheetId="11">#REF!</definedName>
    <definedName name="Excel_BuiltIn_Print_Area_9" localSheetId="10">#REF!</definedName>
    <definedName name="Excel_BuiltIn_Print_Area_9" localSheetId="9">#REF!</definedName>
    <definedName name="Excel_BuiltIn_Print_Area_9" localSheetId="2">#REF!</definedName>
    <definedName name="Excel_BuiltIn_Print_Area_9" localSheetId="8">#REF!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LL" localSheetId="14">#REF!</definedName>
    <definedName name="LL" localSheetId="3">#REF!</definedName>
    <definedName name="LL" localSheetId="15">#REF!</definedName>
    <definedName name="LL" localSheetId="13">#REF!</definedName>
    <definedName name="LL" localSheetId="5">#REF!</definedName>
    <definedName name="LL" localSheetId="12">#REF!</definedName>
    <definedName name="LL" localSheetId="8">#REF!</definedName>
    <definedName name="LL">#REF!</definedName>
    <definedName name="_xlnm.Print_Area" localSheetId="14">'1.GÜN START LİSTE'!$A$1:$M$37</definedName>
    <definedName name="_xlnm.Print_Area" localSheetId="4">'1500m BÜYÜK KADIN'!$A$1:$P$50</definedName>
    <definedName name="_xlnm.Print_Area" localSheetId="3">'1500mGENÇ KADIN'!$A$1:$P$50</definedName>
    <definedName name="_xlnm.Print_Area" localSheetId="15">'2.GÜN START LİSTE'!$A$1:$M$25</definedName>
    <definedName name="_xlnm.Print_Area" localSheetId="13">'200m (TASNİF DIŞI)'!$A$1:$P$46</definedName>
    <definedName name="_xlnm.Print_Area" localSheetId="6">'3000m.Eng.BÜYÜK KADIN'!$A$1:$P$50</definedName>
    <definedName name="_xlnm.Print_Area" localSheetId="5">'3000m.Eng.GENÇKADIN'!$A$1:$P$50</definedName>
    <definedName name="_xlnm.Print_Area" localSheetId="12">'5000m BÜYÜK KADIN'!$A$1:$P$50</definedName>
    <definedName name="_xlnm.Print_Area" localSheetId="11">'5000m GENÇ KADIN'!$A$1:$P$50</definedName>
    <definedName name="_xlnm.Print_Area" localSheetId="10">'800m.BÜYÜK KADIN'!$A$1:$P$49</definedName>
    <definedName name="_xlnm.Print_Area" localSheetId="9">'800mGENÇ KADIN'!$A$1:$P$36</definedName>
    <definedName name="_xlnm.Print_Area" localSheetId="2">'KAYIT LİSTESİ'!$A$1:$M$107</definedName>
    <definedName name="_xlnm.Print_Area" localSheetId="8">'Yüksek (TASNİF DIŞI)'!$A$1:$BK$32</definedName>
    <definedName name="_xlnm.Print_Titles" localSheetId="2">'KAYIT LİSTESİ'!$1:$3</definedName>
  </definedNames>
  <calcPr fullCalcOnLoad="1"/>
</workbook>
</file>

<file path=xl/sharedStrings.xml><?xml version="1.0" encoding="utf-8"?>
<sst xmlns="http://schemas.openxmlformats.org/spreadsheetml/2006/main" count="1652" uniqueCount="490">
  <si>
    <t>Baş Hakem</t>
  </si>
  <si>
    <t>Lider</t>
  </si>
  <si>
    <t>Sekreter</t>
  </si>
  <si>
    <t>Hakem</t>
  </si>
  <si>
    <t>SIRA NO</t>
  </si>
  <si>
    <t>ADI VE SOYADI</t>
  </si>
  <si>
    <t>SONUÇ</t>
  </si>
  <si>
    <t>KLASMAN</t>
  </si>
  <si>
    <t>BRANŞ</t>
  </si>
  <si>
    <t>Sıra No</t>
  </si>
  <si>
    <t>Doğum Tarihi</t>
  </si>
  <si>
    <t>Adı ve Soyadı</t>
  </si>
  <si>
    <t>Derece</t>
  </si>
  <si>
    <t>1. SERİ</t>
  </si>
  <si>
    <t>2. SERİ</t>
  </si>
  <si>
    <t>3. SERİ</t>
  </si>
  <si>
    <t>Müsabakalar Direktörü</t>
  </si>
  <si>
    <t>DOĞUM TARİHİ</t>
  </si>
  <si>
    <t>A  T  L  A  M  A  L  A  R</t>
  </si>
  <si>
    <t>İLİ-KULÜBÜ</t>
  </si>
  <si>
    <t>S.N.</t>
  </si>
  <si>
    <t>ADI SOYADI</t>
  </si>
  <si>
    <t>DERECE</t>
  </si>
  <si>
    <t>Seri Geliş</t>
  </si>
  <si>
    <t>SERİ-KULVAR FORMÜLÜ</t>
  </si>
  <si>
    <t>SIRALAMA</t>
  </si>
  <si>
    <t>KATEGORİSİ</t>
  </si>
  <si>
    <t>YARIŞMANIN YAPILDIĞI İL-
YARIŞMA ADI</t>
  </si>
  <si>
    <t>YARIŞMA TARİHİ</t>
  </si>
  <si>
    <t>YARIŞMA ALANI</t>
  </si>
  <si>
    <t>FORMÜL</t>
  </si>
  <si>
    <t>DNS   : Yarışa başlamadı</t>
  </si>
  <si>
    <t>DNF  : Yarışı tamamlamadı</t>
  </si>
  <si>
    <t>DQ    : Diskalifiye</t>
  </si>
  <si>
    <t>NM   : Geçerli derecesi yok</t>
  </si>
  <si>
    <t>TR    : Türkiye Rekoru</t>
  </si>
  <si>
    <t>TGR : Türkiye Gençler Rekoru</t>
  </si>
  <si>
    <t>TYR : Türkiye Yıldızlar Rekoru</t>
  </si>
  <si>
    <t>Türkiye Rekoru Kısaltmaları</t>
  </si>
  <si>
    <t>BARAJ DERECESİ</t>
  </si>
  <si>
    <t>800M-1-1</t>
  </si>
  <si>
    <t>800M-1-2</t>
  </si>
  <si>
    <t>800M-1-3</t>
  </si>
  <si>
    <t>800M-1-4</t>
  </si>
  <si>
    <t>800M-1-5</t>
  </si>
  <si>
    <t>800M-1-6</t>
  </si>
  <si>
    <t>800M-3-1</t>
  </si>
  <si>
    <t>800M-3-2</t>
  </si>
  <si>
    <t>800M-3-3</t>
  </si>
  <si>
    <t>800M-3-4</t>
  </si>
  <si>
    <t>800M-3-5</t>
  </si>
  <si>
    <t>800M-3-6</t>
  </si>
  <si>
    <t>GÖĞÜS NO</t>
  </si>
  <si>
    <t>Göğüs No</t>
  </si>
  <si>
    <t>Formül</t>
  </si>
  <si>
    <t>Yarışma Adı :</t>
  </si>
  <si>
    <t>Yarışmanın Yapıldığı İl :</t>
  </si>
  <si>
    <t>Kategori :</t>
  </si>
  <si>
    <t>Tarih :</t>
  </si>
  <si>
    <t>Yarışma Bilgileri</t>
  </si>
  <si>
    <t>Katılan Sporcu Sayısı :</t>
  </si>
  <si>
    <t>Kayıt Listesi</t>
  </si>
  <si>
    <r>
      <t xml:space="preserve">Doğum Tarihi
</t>
    </r>
    <r>
      <rPr>
        <sz val="10"/>
        <color indexed="56"/>
        <rFont val="Cambria"/>
        <family val="1"/>
      </rPr>
      <t>Gün/Ay/Yıl</t>
    </r>
  </si>
  <si>
    <t>Tarih-Saat :</t>
  </si>
  <si>
    <t>Yarışma :</t>
  </si>
  <si>
    <t xml:space="preserve">Kategori : </t>
  </si>
  <si>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</si>
  <si>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</si>
  <si>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</si>
  <si>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</si>
  <si>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</si>
  <si>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</si>
  <si>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</si>
  <si>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</si>
  <si>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</si>
  <si>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</si>
  <si>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t>Diskalifiye Nedenleri ve Kural Numaraları</t>
  </si>
  <si>
    <t>TC NO</t>
  </si>
  <si>
    <r>
      <rPr>
        <b/>
        <sz val="9"/>
        <color indexed="9"/>
        <rFont val="Cambria"/>
        <family val="1"/>
      </rPr>
      <t>Rüzgar</t>
    </r>
    <r>
      <rPr>
        <b/>
        <sz val="9"/>
        <color indexed="8"/>
        <rFont val="Cambria"/>
        <family val="1"/>
      </rPr>
      <t xml:space="preserve">
ATMA KG.</t>
    </r>
  </si>
  <si>
    <t>800M</t>
  </si>
  <si>
    <t>PUAN</t>
  </si>
  <si>
    <t>200M-1-1</t>
  </si>
  <si>
    <t>200M-1-2</t>
  </si>
  <si>
    <t>200M-1-3</t>
  </si>
  <si>
    <t>200M-1-4</t>
  </si>
  <si>
    <t>200M-1-5</t>
  </si>
  <si>
    <t>200M-1-6</t>
  </si>
  <si>
    <t>200M-2-1</t>
  </si>
  <si>
    <t>200M-2-2</t>
  </si>
  <si>
    <t>200M-2-3</t>
  </si>
  <si>
    <t>200M-2-4</t>
  </si>
  <si>
    <t>200M-2-5</t>
  </si>
  <si>
    <t>200M-2-6</t>
  </si>
  <si>
    <t>200M-3-1</t>
  </si>
  <si>
    <t>200M-3-2</t>
  </si>
  <si>
    <t>200M-3-3</t>
  </si>
  <si>
    <t>200M-3-4</t>
  </si>
  <si>
    <t>200M-3-5</t>
  </si>
  <si>
    <t>200M-3-6</t>
  </si>
  <si>
    <t>800M-1-7</t>
  </si>
  <si>
    <t>800M-1-8</t>
  </si>
  <si>
    <t>800M-3-7</t>
  </si>
  <si>
    <t>800M-3-8</t>
  </si>
  <si>
    <t>Puan</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</si>
  <si>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</si>
  <si>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</si>
  <si>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</si>
  <si>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</si>
  <si>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</si>
  <si>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</si>
  <si>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</si>
  <si>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</si>
  <si>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</si>
  <si>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</si>
  <si>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</si>
  <si>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</si>
  <si>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</si>
  <si>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</si>
  <si>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</si>
  <si>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</si>
  <si>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</si>
  <si>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</si>
  <si>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</si>
  <si>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</si>
  <si>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</si>
  <si>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</si>
  <si>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</si>
  <si>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</si>
  <si>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t>
  </si>
  <si>
    <t>1500 METRE</t>
  </si>
  <si>
    <t>200M-1-7</t>
  </si>
  <si>
    <t>200M-1-8</t>
  </si>
  <si>
    <t>200M-2-7</t>
  </si>
  <si>
    <t>200M-2-8</t>
  </si>
  <si>
    <t>200M-3-7</t>
  </si>
  <si>
    <t>200M-3-8</t>
  </si>
  <si>
    <t>PİST</t>
  </si>
  <si>
    <t>Rüzgar:</t>
  </si>
  <si>
    <t>5000M</t>
  </si>
  <si>
    <t>3000M.ENG</t>
  </si>
  <si>
    <t>5000 METRE</t>
  </si>
  <si>
    <t>3000 METRE ENGELLİ</t>
  </si>
  <si>
    <t>İli-Takımı</t>
  </si>
  <si>
    <t>TÜRKİYE REKORU</t>
  </si>
  <si>
    <t>4. SERİ</t>
  </si>
  <si>
    <t>Tr.Rekoru:</t>
  </si>
  <si>
    <t>200M-4-1</t>
  </si>
  <si>
    <t>200M-4-2</t>
  </si>
  <si>
    <t>200M-4-3</t>
  </si>
  <si>
    <t>200M-4-4</t>
  </si>
  <si>
    <t>200M-4-5</t>
  </si>
  <si>
    <t>200M-4-6</t>
  </si>
  <si>
    <t>200M-4-7</t>
  </si>
  <si>
    <t>200M-4-8</t>
  </si>
  <si>
    <t>800M-3-9</t>
  </si>
  <si>
    <t>800M-3-10</t>
  </si>
  <si>
    <t>800M-3-11</t>
  </si>
  <si>
    <t>800M-3-12</t>
  </si>
  <si>
    <t>1500M-1-13</t>
  </si>
  <si>
    <t>1500M-1-14</t>
  </si>
  <si>
    <t>1500M-1-15</t>
  </si>
  <si>
    <t>1500M-1-16</t>
  </si>
  <si>
    <t>1500M-1-17</t>
  </si>
  <si>
    <t>1500M-1-18</t>
  </si>
  <si>
    <t>1500M-1-19</t>
  </si>
  <si>
    <t>1500M-1-20</t>
  </si>
  <si>
    <t>1500M-2-13</t>
  </si>
  <si>
    <t>1500M-2-14</t>
  </si>
  <si>
    <t>1500M-2-15</t>
  </si>
  <si>
    <t>1500M-2-16</t>
  </si>
  <si>
    <t>1500M-2-17</t>
  </si>
  <si>
    <t>1500M-2-18</t>
  </si>
  <si>
    <t>1500M-2-19</t>
  </si>
  <si>
    <t>1500M-2-20</t>
  </si>
  <si>
    <t>Yüksek-1</t>
  </si>
  <si>
    <t>Yüksek-5</t>
  </si>
  <si>
    <t>Yüksek-6</t>
  </si>
  <si>
    <t>Yüksek-7</t>
  </si>
  <si>
    <t>Yüksek-8</t>
  </si>
  <si>
    <t>Yüksek-9</t>
  </si>
  <si>
    <t>Yüksek-10</t>
  </si>
  <si>
    <t>Yüksek-11</t>
  </si>
  <si>
    <t>Yüksek-12</t>
  </si>
  <si>
    <t>Yüksek-13</t>
  </si>
  <si>
    <t>Yüksek-14</t>
  </si>
  <si>
    <t>Yüksek-15</t>
  </si>
  <si>
    <t>Yüksek-16</t>
  </si>
  <si>
    <t>Yüksek-17</t>
  </si>
  <si>
    <t>Yüksek-20</t>
  </si>
  <si>
    <t>Yüksek-21</t>
  </si>
  <si>
    <t>Yüksek-22</t>
  </si>
  <si>
    <t>Yüksek-23</t>
  </si>
  <si>
    <t>Yüksek-24</t>
  </si>
  <si>
    <t>Yüksek-25</t>
  </si>
  <si>
    <t>Yüksek-26</t>
  </si>
  <si>
    <t>Türkiye Atletizm Federasyonu Başkanlığı
Ankara</t>
  </si>
  <si>
    <t>Katılan Takım Sayısı :</t>
  </si>
  <si>
    <t>Baraj :</t>
  </si>
  <si>
    <t>Baraj  :</t>
  </si>
  <si>
    <t>3000M.ENG.-1-1</t>
  </si>
  <si>
    <t>3000M.ENG.-1-2</t>
  </si>
  <si>
    <t>3000M.ENG.-1-3</t>
  </si>
  <si>
    <t>3000M.ENG.-1-4</t>
  </si>
  <si>
    <t>3000M.ENG.-1-5</t>
  </si>
  <si>
    <t>3000M.ENG.-1-6</t>
  </si>
  <si>
    <t>3000M.ENG.-1-7</t>
  </si>
  <si>
    <t>3000M.ENG.-1-8</t>
  </si>
  <si>
    <t>3000M.ENG.-1-9</t>
  </si>
  <si>
    <t>3000M.ENG.-1-10</t>
  </si>
  <si>
    <t>3000M.ENG.-1-11</t>
  </si>
  <si>
    <t>3000M.ENG.-1-12</t>
  </si>
  <si>
    <t>3000M.ENG.-1-13</t>
  </si>
  <si>
    <t>3000M.ENG.-1-14</t>
  </si>
  <si>
    <t>3000M.ENG.-1-15</t>
  </si>
  <si>
    <t>3000M.ENG.-1-16</t>
  </si>
  <si>
    <t>3000M.ENG.-1-17</t>
  </si>
  <si>
    <t>3000M.ENG.-1-18</t>
  </si>
  <si>
    <t>3000M.ENG.-1-19</t>
  </si>
  <si>
    <t>3000M.ENG.-1-20</t>
  </si>
  <si>
    <t>3000M.ENG.-2-1</t>
  </si>
  <si>
    <t>3000M.ENG.-2-2</t>
  </si>
  <si>
    <t>3000M.ENG.-2-3</t>
  </si>
  <si>
    <t>3000M.ENG.-2-4</t>
  </si>
  <si>
    <t>3000M.ENG.-2-5</t>
  </si>
  <si>
    <t>3000M.ENG.-2-6</t>
  </si>
  <si>
    <t>3000M.ENG.-2-7</t>
  </si>
  <si>
    <t>3000M.ENG.-2-8</t>
  </si>
  <si>
    <t>3000M.ENG.-2-9</t>
  </si>
  <si>
    <t>3000M.ENG.-2-10</t>
  </si>
  <si>
    <t>3000M.ENG.-2-11</t>
  </si>
  <si>
    <t>3000M.ENG.-2-12</t>
  </si>
  <si>
    <t>3000M.ENG.-2-13</t>
  </si>
  <si>
    <t>3000M.ENG.-2-14</t>
  </si>
  <si>
    <t>3000M.ENG.-2-15</t>
  </si>
  <si>
    <t>3000M.ENG.-2-16</t>
  </si>
  <si>
    <t>3000M.ENG.-2-17</t>
  </si>
  <si>
    <t>3000M.ENG.-2-18</t>
  </si>
  <si>
    <t>3000M.ENG.-2-19</t>
  </si>
  <si>
    <t>3000M.ENG.-2-20</t>
  </si>
  <si>
    <t>KATILIM DERECESİ</t>
  </si>
  <si>
    <t>YARIŞACAĞI 
BRANŞ</t>
  </si>
  <si>
    <t>EN İYİ DERECESİ</t>
  </si>
  <si>
    <t>SERİ</t>
  </si>
  <si>
    <t>KULVAR</t>
  </si>
  <si>
    <t>ATMA-ATLAMA SIRASI</t>
  </si>
  <si>
    <t>Federasyon Deneme Atletizm Yarışmaları</t>
  </si>
  <si>
    <t>04 Haziran 2014 - 16.00</t>
  </si>
  <si>
    <t>Genç Bayanlar</t>
  </si>
  <si>
    <t>4:11.31-Elvan ABEYLEGESSE</t>
  </si>
  <si>
    <t>10:13.73-GAMZE BULUT</t>
  </si>
  <si>
    <t>01.89-BURCU AYHAN</t>
  </si>
  <si>
    <t>23.50-NİMET KARAKUŞ</t>
  </si>
  <si>
    <t>2:00.33-MERVE AYDIN</t>
  </si>
  <si>
    <t>1.SERİ</t>
  </si>
  <si>
    <t>İSTANBUL</t>
  </si>
  <si>
    <t>MERSİN</t>
  </si>
  <si>
    <t>KADRİYE AYDIN</t>
  </si>
  <si>
    <t>0</t>
  </si>
  <si>
    <t>-</t>
  </si>
  <si>
    <t>X</t>
  </si>
  <si>
    <t>Yüksek Atlama (TASNİF DIŞI)</t>
  </si>
  <si>
    <t>04 Haziran 2014 - 15.45</t>
  </si>
  <si>
    <t/>
  </si>
  <si>
    <t>DAMLA ÇELİK</t>
  </si>
  <si>
    <t>200 Metre(TASNİF DIŞI)</t>
  </si>
  <si>
    <t>5000M-1-1</t>
  </si>
  <si>
    <t>5000M-1-2</t>
  </si>
  <si>
    <t>5000M-1-3</t>
  </si>
  <si>
    <t>5000M-1-4</t>
  </si>
  <si>
    <t>5000M-1-5</t>
  </si>
  <si>
    <t>5000M-1-6</t>
  </si>
  <si>
    <t>5000M-1-7</t>
  </si>
  <si>
    <t>5000M-1-8</t>
  </si>
  <si>
    <t>5000M-1-9</t>
  </si>
  <si>
    <t>5000M-1-10</t>
  </si>
  <si>
    <t>5000M-1-11</t>
  </si>
  <si>
    <t>5000M-1-12</t>
  </si>
  <si>
    <t>5000M-1-13</t>
  </si>
  <si>
    <t>5000M-1-14</t>
  </si>
  <si>
    <t>5000M-1-15</t>
  </si>
  <si>
    <t>5000M-1-16</t>
  </si>
  <si>
    <t>5000M-1-17</t>
  </si>
  <si>
    <t>5000M-1-18</t>
  </si>
  <si>
    <t>5000M-1-19</t>
  </si>
  <si>
    <t>5000M-1-20</t>
  </si>
  <si>
    <t>5000M-2-1</t>
  </si>
  <si>
    <t>5000M-2-2</t>
  </si>
  <si>
    <t>5000M-2-3</t>
  </si>
  <si>
    <t>5000M-2-4</t>
  </si>
  <si>
    <t>5000M-2-5</t>
  </si>
  <si>
    <t>5000M-2-6</t>
  </si>
  <si>
    <t>5000M-2-7</t>
  </si>
  <si>
    <t>5000M-2-8</t>
  </si>
  <si>
    <t>5000M-2-9</t>
  </si>
  <si>
    <t>5000M-2-10</t>
  </si>
  <si>
    <t>5000M-2-11</t>
  </si>
  <si>
    <t>5000M-2-12</t>
  </si>
  <si>
    <t>5000M-2-13</t>
  </si>
  <si>
    <t>5000M-2-14</t>
  </si>
  <si>
    <t>5000M-2-15</t>
  </si>
  <si>
    <t>5000M-2-16</t>
  </si>
  <si>
    <t>5000M-2-17</t>
  </si>
  <si>
    <t>5000M-2-18</t>
  </si>
  <si>
    <t>5000M-2-19</t>
  </si>
  <si>
    <t>5000M-2-20</t>
  </si>
  <si>
    <t>GENÇ KADINLAR</t>
  </si>
  <si>
    <t>Elvan ABEYLEGESSE 15:21.12</t>
  </si>
  <si>
    <t>12 Temmuz 2014 - 21.00</t>
  </si>
  <si>
    <t>12 Temmuz 2014 - 21.30</t>
  </si>
  <si>
    <t>1500 METRE G.K</t>
  </si>
  <si>
    <t>1500 METRE B.K</t>
  </si>
  <si>
    <t>BÜYÜK KADINLAR</t>
  </si>
  <si>
    <t>5000 METRE B.K</t>
  </si>
  <si>
    <t>5000 METRE G.K</t>
  </si>
  <si>
    <t>800 METRE B.K</t>
  </si>
  <si>
    <t>800 METRE G.K</t>
  </si>
  <si>
    <t>3000 METRE ENGELLİ G.K</t>
  </si>
  <si>
    <t>3000 METRE ENGELLİ B.K</t>
  </si>
  <si>
    <t>Elvan ABEYLEGESSE 14:24.68</t>
  </si>
  <si>
    <t>2:00.23-Merve AYDIN</t>
  </si>
  <si>
    <t>3:55.33-Süreyya AYHAN</t>
  </si>
  <si>
    <t>9:13.53-Gülcan MINGIR</t>
  </si>
  <si>
    <t>13 Temmuz 2014 - 21.00</t>
  </si>
  <si>
    <t>13 Temmuz 2014 - 21.30</t>
  </si>
  <si>
    <t>12-13 Temmuz 2014</t>
  </si>
  <si>
    <t>mersin</t>
  </si>
  <si>
    <t>Türkiye Atletizm Federasyonu Başkanlığı
Mersin Atletizm İl Temsilciliği</t>
  </si>
  <si>
    <t>Orta Uzun Mesafe Federasyon Deneme Yarışmaları</t>
  </si>
  <si>
    <t>1500M-3-1</t>
  </si>
  <si>
    <t>1500M-3-2</t>
  </si>
  <si>
    <t>1500M-3-3</t>
  </si>
  <si>
    <t>1500M-3-4</t>
  </si>
  <si>
    <t>1500M-3-5</t>
  </si>
  <si>
    <t>1500M-3-6</t>
  </si>
  <si>
    <t>1500M-3-7</t>
  </si>
  <si>
    <t>1500M-3-8</t>
  </si>
  <si>
    <t>1500M-3-9</t>
  </si>
  <si>
    <t>1500M-3-10</t>
  </si>
  <si>
    <t>1500M-3-11</t>
  </si>
  <si>
    <t>1500M-3-12</t>
  </si>
  <si>
    <t>1500M-3-13</t>
  </si>
  <si>
    <t>1500M-3-14</t>
  </si>
  <si>
    <t>1500M-3-15</t>
  </si>
  <si>
    <t>1500M-3-16</t>
  </si>
  <si>
    <t>1500M-3-17</t>
  </si>
  <si>
    <t>1500M-3-18</t>
  </si>
  <si>
    <t>1500M-3-19</t>
  </si>
  <si>
    <t>1500M-3-20</t>
  </si>
  <si>
    <t>1500M-4-1</t>
  </si>
  <si>
    <t>1500M-4-2</t>
  </si>
  <si>
    <t>1500M-4-3</t>
  </si>
  <si>
    <t>1500M-4-4</t>
  </si>
  <si>
    <t>1500M-4-5</t>
  </si>
  <si>
    <t>1500M-4-6</t>
  </si>
  <si>
    <t>1500M-4-7</t>
  </si>
  <si>
    <t>1500M-4-8</t>
  </si>
  <si>
    <t>1500M-4-9</t>
  </si>
  <si>
    <t>1500M-4-10</t>
  </si>
  <si>
    <t>1500M-4-11</t>
  </si>
  <si>
    <t>1500M-4-12</t>
  </si>
  <si>
    <t>1500M-4-13</t>
  </si>
  <si>
    <t>1500M-4-14</t>
  </si>
  <si>
    <t>1500M-4-15</t>
  </si>
  <si>
    <t>1500M-4-16</t>
  </si>
  <si>
    <t>1500M-4-17</t>
  </si>
  <si>
    <t>1500M-4-18</t>
  </si>
  <si>
    <t>1500M-4-19</t>
  </si>
  <si>
    <t>1500M-4-20</t>
  </si>
  <si>
    <t>3000M.ENG.-3-1</t>
  </si>
  <si>
    <t>3000M.ENG.-3-2</t>
  </si>
  <si>
    <t>3000M.ENG.-3-3</t>
  </si>
  <si>
    <t>3000M.ENG.-3-4</t>
  </si>
  <si>
    <t>3000M.ENG.-3-5</t>
  </si>
  <si>
    <t>3000M.ENG.-3-6</t>
  </si>
  <si>
    <t>3000M.ENG.-3-7</t>
  </si>
  <si>
    <t>3000M.ENG.-3-8</t>
  </si>
  <si>
    <t>3000M.ENG.-3-9</t>
  </si>
  <si>
    <t>3000M.ENG.-3-10</t>
  </si>
  <si>
    <t>3000M.ENG.-3-11</t>
  </si>
  <si>
    <t>3000M.ENG.-3-12</t>
  </si>
  <si>
    <t>3000M.ENG.-3-13</t>
  </si>
  <si>
    <t>3000M.ENG.-3-14</t>
  </si>
  <si>
    <t>3000M.ENG.-3-15</t>
  </si>
  <si>
    <t>3000M.ENG.-3-16</t>
  </si>
  <si>
    <t>3000M.ENG.-3-17</t>
  </si>
  <si>
    <t>3000M.ENG.-3-18</t>
  </si>
  <si>
    <t>3000M.ENG.-3-19</t>
  </si>
  <si>
    <t>3000M.ENG.-3-20</t>
  </si>
  <si>
    <t>3000M.ENG.-4-1</t>
  </si>
  <si>
    <t>3000M.ENG.-4-2</t>
  </si>
  <si>
    <t>3000M.ENG.-4-3</t>
  </si>
  <si>
    <t>3000M.ENG.-4-4</t>
  </si>
  <si>
    <t>3000M.ENG.-4-5</t>
  </si>
  <si>
    <t>3000M.ENG.-4-6</t>
  </si>
  <si>
    <t>3000M.ENG.-4-7</t>
  </si>
  <si>
    <t>3000M.ENG.-4-8</t>
  </si>
  <si>
    <t>3000M.ENG.-4-9</t>
  </si>
  <si>
    <t>3000M.ENG.-4-10</t>
  </si>
  <si>
    <t>3000M.ENG.-4-11</t>
  </si>
  <si>
    <t>3000M.ENG.-4-12</t>
  </si>
  <si>
    <t>3000M.ENG.-4-13</t>
  </si>
  <si>
    <t>3000M.ENG.-4-14</t>
  </si>
  <si>
    <t>3000M.ENG.-4-15</t>
  </si>
  <si>
    <t>3000M.ENG.-4-16</t>
  </si>
  <si>
    <t>3000M.ENG.-4-17</t>
  </si>
  <si>
    <t>3000M.ENG.-4-18</t>
  </si>
  <si>
    <t>3000M.ENG.-4-19</t>
  </si>
  <si>
    <t>3000M.ENG.-4-20</t>
  </si>
  <si>
    <t>800M-4-1</t>
  </si>
  <si>
    <t>800M-4-2</t>
  </si>
  <si>
    <t>800M-4-3</t>
  </si>
  <si>
    <t>800M-4-4</t>
  </si>
  <si>
    <t>800M-4-5</t>
  </si>
  <si>
    <t>800M-4-6</t>
  </si>
  <si>
    <t>800M-4-7</t>
  </si>
  <si>
    <t>800M-4-8</t>
  </si>
  <si>
    <t>800M-4-9</t>
  </si>
  <si>
    <t>800M-4-10</t>
  </si>
  <si>
    <t>800M-4-11</t>
  </si>
  <si>
    <t>800M-4-12</t>
  </si>
  <si>
    <t>5000M-3-1</t>
  </si>
  <si>
    <t>5000M-3-2</t>
  </si>
  <si>
    <t>5000M-3-3</t>
  </si>
  <si>
    <t>5000M-3-4</t>
  </si>
  <si>
    <t>5000M-3-5</t>
  </si>
  <si>
    <t>5000M-3-6</t>
  </si>
  <si>
    <t>5000M-3-7</t>
  </si>
  <si>
    <t>5000M-3-8</t>
  </si>
  <si>
    <t>5000M-3-9</t>
  </si>
  <si>
    <t>5000M-3-10</t>
  </si>
  <si>
    <t>5000M-3-11</t>
  </si>
  <si>
    <t>5000M-3-12</t>
  </si>
  <si>
    <t>5000M-3-13</t>
  </si>
  <si>
    <t>5000M-3-14</t>
  </si>
  <si>
    <t>5000M-3-15</t>
  </si>
  <si>
    <t>5000M-3-16</t>
  </si>
  <si>
    <t>5000M-3-17</t>
  </si>
  <si>
    <t>5000M-3-18</t>
  </si>
  <si>
    <t>5000M-3-19</t>
  </si>
  <si>
    <t>5000M-3-20</t>
  </si>
  <si>
    <t>5000M-4-1</t>
  </si>
  <si>
    <t>5000M-4-2</t>
  </si>
  <si>
    <t>5000M-4-3</t>
  </si>
  <si>
    <t>5000M-4-4</t>
  </si>
  <si>
    <t>5000M-4-5</t>
  </si>
  <si>
    <t>5000M-4-6</t>
  </si>
  <si>
    <t>5000M-4-7</t>
  </si>
  <si>
    <t>5000M-4-8</t>
  </si>
  <si>
    <t>5000M-4-9</t>
  </si>
  <si>
    <t>5000M-4-10</t>
  </si>
  <si>
    <t>5000M-4-11</t>
  </si>
  <si>
    <t>5000M-4-12</t>
  </si>
  <si>
    <t>5000M-4-13</t>
  </si>
  <si>
    <t>5000M-4-14</t>
  </si>
  <si>
    <t>5000M-4-15</t>
  </si>
  <si>
    <t>5000M-4-16</t>
  </si>
  <si>
    <t>5000M-4-17</t>
  </si>
  <si>
    <t>5000M-4-18</t>
  </si>
  <si>
    <t>5000M-4-19</t>
  </si>
  <si>
    <t>5000M-4-20</t>
  </si>
  <si>
    <t>AYŞENUR ŞAHİN</t>
  </si>
  <si>
    <t>HATAY</t>
  </si>
  <si>
    <t>21910</t>
  </si>
  <si>
    <t>HATİCE ÜNZİR</t>
  </si>
  <si>
    <t>RÜYA KAYA</t>
  </si>
  <si>
    <t>SABAHAT AKPINAR</t>
  </si>
  <si>
    <t>YASEMİN FANSA</t>
  </si>
  <si>
    <t>ESRA DOĞRUCA</t>
  </si>
  <si>
    <t>ESİN BAHAR DÖLEK</t>
  </si>
  <si>
    <t>FATMA ÇABUK</t>
  </si>
  <si>
    <t>BÜYÜK KADIN</t>
  </si>
  <si>
    <t>GENÇ KADIN</t>
  </si>
  <si>
    <t>1</t>
  </si>
  <si>
    <t>3</t>
  </si>
  <si>
    <t>4</t>
  </si>
  <si>
    <t>5</t>
  </si>
  <si>
    <t>2</t>
  </si>
  <si>
    <t>6</t>
  </si>
  <si>
    <t>SPORCU YOK</t>
  </si>
  <si>
    <t>Yarışma : BÜYÜK KADIN-1500M</t>
  </si>
  <si>
    <t>Yarışma : GENÇ KADIN-1500M</t>
  </si>
  <si>
    <t>Yarışma : GENÇ KADIN-800M</t>
  </si>
  <si>
    <t>Yarışma : BÜYÜK KADIN-800M</t>
  </si>
  <si>
    <t>Yarışma : GENÇ KADIN-5000 METRE</t>
  </si>
  <si>
    <t>Yarışma : BÜYÜK KADIN-5000 METRE</t>
  </si>
  <si>
    <t>FATMA ALMA</t>
  </si>
  <si>
    <t>GENÇ VE BÜYÜK KADINLAR 2.GÜN START LİSTELERİ</t>
  </si>
  <si>
    <t>GENÇ VE BÜYÜK KADINLAR 1.GÜN START LİSTELERİ</t>
  </si>
  <si>
    <t>DNS</t>
  </si>
  <si>
    <t>GENÇ BÜYÜK KADIN</t>
  </si>
</sst>
</file>

<file path=xl/styles.xml><?xml version="1.0" encoding="utf-8"?>
<styleSheet xmlns="http://schemas.openxmlformats.org/spreadsheetml/2006/main">
  <numFmts count="3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1F]d\ mmmm\ yyyy;@"/>
    <numFmt numFmtId="173" formatCode="[$-41F]d\ mmmm\ yyyy\ h:mm;@"/>
    <numFmt numFmtId="174" formatCode="0.0"/>
    <numFmt numFmtId="175" formatCode="hh:mm;@"/>
    <numFmt numFmtId="176" formatCode="00\.00"/>
    <numFmt numFmtId="177" formatCode="0\:00\.00"/>
    <numFmt numFmtId="178" formatCode="0\.00"/>
    <numFmt numFmtId="179" formatCode="00\:00\.00"/>
    <numFmt numFmtId="180" formatCode="&quot;Yes&quot;;&quot;Yes&quot;;&quot;No&quot;"/>
    <numFmt numFmtId="181" formatCode="&quot;True&quot;;&quot;True&quot;;&quot;False&quot;"/>
    <numFmt numFmtId="182" formatCode="&quot;On&quot;;&quot;On&quot;;&quot;Off&quot;"/>
    <numFmt numFmtId="183" formatCode="[$€-2]\ #,##0.00_);[Red]\([$€-2]\ #,##0.00\)"/>
    <numFmt numFmtId="184" formatCode="dd/mm/yyyy"/>
    <numFmt numFmtId="185" formatCode="00\:00"/>
    <numFmt numFmtId="186" formatCode="00.0\.00"/>
    <numFmt numFmtId="187" formatCode="00.00"/>
    <numFmt numFmtId="188" formatCode="&quot;Evet&quot;;&quot;Evet&quot;;&quot;Hayır&quot;"/>
    <numFmt numFmtId="189" formatCode="&quot;Doğru&quot;;&quot;Doğru&quot;;&quot;Yanlış&quot;"/>
    <numFmt numFmtId="190" formatCode="&quot;Açık&quot;;&quot;Açık&quot;;&quot;Kapalı&quot;"/>
    <numFmt numFmtId="191" formatCode="[$-41F]dd\ mmmm\ yyyy\ dddd"/>
  </numFmts>
  <fonts count="128">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10"/>
      <name val="Cambria"/>
      <family val="1"/>
    </font>
    <font>
      <sz val="10"/>
      <color indexed="56"/>
      <name val="Cambria"/>
      <family val="1"/>
    </font>
    <font>
      <b/>
      <sz val="16"/>
      <color indexed="56"/>
      <name val="Cambria"/>
      <family val="1"/>
    </font>
    <font>
      <b/>
      <sz val="14"/>
      <color indexed="56"/>
      <name val="Cambria"/>
      <family val="1"/>
    </font>
    <font>
      <b/>
      <sz val="13"/>
      <name val="Cambria"/>
      <family val="1"/>
    </font>
    <font>
      <sz val="12"/>
      <name val="Cambria"/>
      <family val="1"/>
    </font>
    <font>
      <sz val="9"/>
      <name val="Cambria"/>
      <family val="1"/>
    </font>
    <font>
      <b/>
      <sz val="9"/>
      <color indexed="8"/>
      <name val="Cambria"/>
      <family val="1"/>
    </font>
    <font>
      <b/>
      <sz val="9"/>
      <color indexed="9"/>
      <name val="Cambria"/>
      <family val="1"/>
    </font>
    <font>
      <u val="single"/>
      <sz val="8.5"/>
      <color indexed="12"/>
      <name val="Arial"/>
      <family val="2"/>
    </font>
    <font>
      <sz val="20"/>
      <name val="Calibri"/>
      <family val="2"/>
    </font>
    <font>
      <b/>
      <sz val="14"/>
      <name val="Cambria"/>
      <family val="1"/>
    </font>
    <font>
      <sz val="14"/>
      <name val="Cambria"/>
      <family val="1"/>
    </font>
    <font>
      <u val="single"/>
      <sz val="11"/>
      <color indexed="12"/>
      <name val="Calibri"/>
      <family val="2"/>
    </font>
    <font>
      <b/>
      <sz val="11"/>
      <name val="Cambria"/>
      <family val="1"/>
    </font>
    <font>
      <sz val="8"/>
      <name val="Cambria"/>
      <family val="1"/>
    </font>
    <font>
      <sz val="10"/>
      <color indexed="8"/>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b/>
      <sz val="9"/>
      <name val="Cambria"/>
      <family val="1"/>
    </font>
    <font>
      <b/>
      <sz val="12"/>
      <color indexed="21"/>
      <name val="Cambria"/>
      <family val="1"/>
    </font>
    <font>
      <b/>
      <sz val="14"/>
      <color indexed="10"/>
      <name val="Cambria"/>
      <family val="1"/>
    </font>
    <font>
      <b/>
      <sz val="16"/>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0"/>
      <color indexed="10"/>
      <name val="Cambria"/>
      <family val="1"/>
    </font>
    <font>
      <b/>
      <sz val="11"/>
      <color indexed="8"/>
      <name val="Cambria"/>
      <family val="1"/>
    </font>
    <font>
      <sz val="16"/>
      <color indexed="10"/>
      <name val="Cambria"/>
      <family val="1"/>
    </font>
    <font>
      <sz val="12"/>
      <color indexed="8"/>
      <name val="Cambria"/>
      <family val="1"/>
    </font>
    <font>
      <sz val="12"/>
      <color indexed="10"/>
      <name val="Cambria"/>
      <family val="1"/>
    </font>
    <font>
      <sz val="18"/>
      <name val="Cambria"/>
      <family val="1"/>
    </font>
    <font>
      <sz val="8"/>
      <color indexed="10"/>
      <name val="Arial"/>
      <family val="2"/>
    </font>
    <font>
      <b/>
      <sz val="11"/>
      <color indexed="23"/>
      <name val="Cambria"/>
      <family val="1"/>
    </font>
    <font>
      <b/>
      <sz val="11"/>
      <color indexed="10"/>
      <name val="Cambria"/>
      <family val="1"/>
    </font>
    <font>
      <b/>
      <sz val="12"/>
      <color indexed="10"/>
      <name val="Cambria"/>
      <family val="1"/>
    </font>
    <font>
      <b/>
      <sz val="18"/>
      <color indexed="10"/>
      <name val="Cambria"/>
      <family val="1"/>
    </font>
    <font>
      <sz val="24"/>
      <name val="Cambria"/>
      <family val="1"/>
    </font>
    <font>
      <sz val="16"/>
      <name val="Cambria"/>
      <family val="1"/>
    </font>
    <font>
      <sz val="16"/>
      <color indexed="8"/>
      <name val="Cambria"/>
      <family val="1"/>
    </font>
    <font>
      <sz val="11"/>
      <color indexed="8"/>
      <name val="Cambria"/>
      <family val="1"/>
    </font>
    <font>
      <b/>
      <sz val="14"/>
      <color indexed="62"/>
      <name val="Cambria"/>
      <family val="1"/>
    </font>
    <font>
      <b/>
      <sz val="12"/>
      <color indexed="8"/>
      <name val="Cambria"/>
      <family val="1"/>
    </font>
    <font>
      <b/>
      <sz val="16"/>
      <color indexed="8"/>
      <name val="Cambria"/>
      <family val="1"/>
    </font>
    <font>
      <sz val="12"/>
      <color indexed="8"/>
      <name val="Calibri"/>
      <family val="2"/>
    </font>
    <font>
      <sz val="9"/>
      <color indexed="10"/>
      <name val="Cambria"/>
      <family val="1"/>
    </font>
    <font>
      <b/>
      <sz val="20"/>
      <color indexed="10"/>
      <name val="Cambria"/>
      <family val="1"/>
    </font>
    <font>
      <sz val="20"/>
      <color indexed="10"/>
      <name val="Cambria"/>
      <family val="1"/>
    </font>
    <font>
      <b/>
      <sz val="12"/>
      <color indexed="30"/>
      <name val="Cambria"/>
      <family val="1"/>
    </font>
    <font>
      <b/>
      <sz val="22"/>
      <color indexed="10"/>
      <name val="Cambria"/>
      <family val="1"/>
    </font>
    <font>
      <b/>
      <sz val="22"/>
      <color indexed="30"/>
      <name val="Cambria"/>
      <family val="1"/>
    </font>
    <font>
      <b/>
      <sz val="13"/>
      <color indexed="8"/>
      <name val="Cambria"/>
      <family val="1"/>
    </font>
    <font>
      <b/>
      <sz val="14"/>
      <color indexed="8"/>
      <name val="Cambria"/>
      <family val="1"/>
    </font>
    <font>
      <b/>
      <sz val="15"/>
      <color indexed="8"/>
      <name val="Cambria"/>
      <family val="1"/>
    </font>
    <font>
      <sz val="8"/>
      <name val="Tahoma"/>
      <family val="2"/>
    </font>
    <font>
      <u val="single"/>
      <sz val="11"/>
      <color theme="10"/>
      <name val="Calibri"/>
      <family val="2"/>
    </font>
    <font>
      <u val="single"/>
      <sz val="8.5"/>
      <color theme="10"/>
      <name val="Arial"/>
      <family val="2"/>
    </font>
    <font>
      <sz val="11"/>
      <color theme="1"/>
      <name val="Calibri"/>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4"/>
      <color rgb="FFFF0000"/>
      <name val="Cambria"/>
      <family val="1"/>
    </font>
    <font>
      <b/>
      <sz val="16"/>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0"/>
      <color rgb="FFFF0000"/>
      <name val="Cambria"/>
      <family val="1"/>
    </font>
    <font>
      <b/>
      <sz val="11"/>
      <color theme="1"/>
      <name val="Cambria"/>
      <family val="1"/>
    </font>
    <font>
      <sz val="16"/>
      <color rgb="FFFF0000"/>
      <name val="Cambria"/>
      <family val="1"/>
    </font>
    <font>
      <sz val="12"/>
      <color theme="1"/>
      <name val="Cambria"/>
      <family val="1"/>
    </font>
    <font>
      <sz val="12"/>
      <color rgb="FFFF0000"/>
      <name val="Cambria"/>
      <family val="1"/>
    </font>
    <font>
      <sz val="8"/>
      <color rgb="FFFF0000"/>
      <name val="Arial"/>
      <family val="2"/>
    </font>
    <font>
      <b/>
      <sz val="11"/>
      <color theme="1" tint="0.49998000264167786"/>
      <name val="Cambria"/>
      <family val="1"/>
    </font>
    <font>
      <b/>
      <sz val="11"/>
      <color rgb="FFFF0000"/>
      <name val="Cambria"/>
      <family val="1"/>
    </font>
    <font>
      <b/>
      <sz val="12"/>
      <color rgb="FFFF0000"/>
      <name val="Cambria"/>
      <family val="1"/>
    </font>
    <font>
      <b/>
      <sz val="18"/>
      <color rgb="FFFF0000"/>
      <name val="Cambria"/>
      <family val="1"/>
    </font>
    <font>
      <sz val="16"/>
      <color theme="1"/>
      <name val="Cambria"/>
      <family val="1"/>
    </font>
    <font>
      <b/>
      <sz val="14"/>
      <color theme="3" tint="0.39998000860214233"/>
      <name val="Cambria"/>
      <family val="1"/>
    </font>
    <font>
      <b/>
      <sz val="12"/>
      <color theme="1"/>
      <name val="Cambria"/>
      <family val="1"/>
    </font>
    <font>
      <sz val="12"/>
      <color theme="1"/>
      <name val="Calibri"/>
      <family val="2"/>
    </font>
    <font>
      <sz val="9"/>
      <color rgb="FFFF0000"/>
      <name val="Cambria"/>
      <family val="1"/>
    </font>
    <font>
      <b/>
      <sz val="20"/>
      <color rgb="FFFF0000"/>
      <name val="Cambria"/>
      <family val="1"/>
    </font>
    <font>
      <sz val="20"/>
      <color rgb="FFFF0000"/>
      <name val="Cambria"/>
      <family val="1"/>
    </font>
    <font>
      <b/>
      <sz val="12"/>
      <color rgb="FF0070C0"/>
      <name val="Cambria"/>
      <family val="1"/>
    </font>
    <font>
      <b/>
      <sz val="22"/>
      <color rgb="FFFF0000"/>
      <name val="Cambria"/>
      <family val="1"/>
    </font>
    <font>
      <b/>
      <sz val="22"/>
      <color rgb="FF0070C0"/>
      <name val="Cambria"/>
      <family val="1"/>
    </font>
    <font>
      <b/>
      <sz val="16"/>
      <color theme="1"/>
      <name val="Cambria"/>
      <family val="1"/>
    </font>
    <font>
      <b/>
      <sz val="13"/>
      <color theme="1"/>
      <name val="Cambria"/>
      <family val="1"/>
    </font>
    <font>
      <b/>
      <sz val="14"/>
      <color theme="1"/>
      <name val="Cambria"/>
      <family val="1"/>
    </font>
    <font>
      <b/>
      <sz val="18"/>
      <color rgb="FF002060"/>
      <name val="Cambria"/>
      <family val="1"/>
    </font>
    <font>
      <b/>
      <sz val="16"/>
      <color rgb="FF002060"/>
      <name val="Cambria"/>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4" tint="0.7999799847602844"/>
        <bgColor indexed="64"/>
      </patternFill>
    </fill>
    <fill>
      <patternFill patternType="solid">
        <fgColor theme="7" tint="0.39998000860214233"/>
        <bgColor indexed="64"/>
      </patternFill>
    </fill>
    <fill>
      <patternFill patternType="solid">
        <fgColor rgb="FFFEF6F0"/>
        <bgColor indexed="64"/>
      </patternFill>
    </fill>
    <fill>
      <patternFill patternType="solid">
        <fgColor theme="9" tint="0.7999799847602844"/>
        <bgColor indexed="64"/>
      </patternFill>
    </fill>
    <fill>
      <patternFill patternType="solid">
        <fgColor rgb="FFD9F1FF"/>
        <bgColor indexed="64"/>
      </patternFill>
    </fill>
    <fill>
      <patternFill patternType="solid">
        <fgColor rgb="FFFFC000"/>
        <bgColor indexed="64"/>
      </patternFill>
    </fill>
    <fill>
      <patternFill patternType="solid">
        <fgColor rgb="FFFFFF00"/>
        <bgColor indexed="64"/>
      </patternFill>
    </fill>
    <fill>
      <patternFill patternType="solid">
        <fgColor theme="9" tint="0.5999900102615356"/>
        <bgColor indexed="64"/>
      </patternFill>
    </fill>
  </fills>
  <borders count="4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dashDot"/>
    </border>
    <border>
      <left style="thin"/>
      <right style="thin"/>
      <top style="thin"/>
      <bottom style="thin"/>
    </border>
    <border>
      <left>
        <color indexed="63"/>
      </left>
      <right>
        <color indexed="63"/>
      </right>
      <top style="dashDot"/>
      <bottom>
        <color indexed="63"/>
      </bottom>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ashDotDot"/>
      <right>
        <color indexed="63"/>
      </right>
      <top style="dashDotDot"/>
      <bottom style="dashDotDot"/>
    </border>
    <border>
      <left>
        <color indexed="63"/>
      </left>
      <right>
        <color indexed="63"/>
      </right>
      <top style="dashDotDot"/>
      <bottom style="dashDotDot"/>
    </border>
    <border>
      <left>
        <color indexed="63"/>
      </left>
      <right style="thin"/>
      <top style="dashDotDot"/>
      <bottom style="dashDotDot"/>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thin"/>
      <right style="thin"/>
      <top style="thin"/>
      <bottom style="mediu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color indexed="63"/>
      </right>
      <top style="dashDot"/>
      <bottom style="thin"/>
    </border>
    <border>
      <left/>
      <right/>
      <top style="dashDot"/>
      <bottom style="dashDot"/>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87" fillId="0" borderId="0" applyNumberFormat="0" applyFill="0" applyBorder="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88" fillId="0" borderId="0" applyNumberForma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89"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394">
    <xf numFmtId="0" fontId="0" fillId="0" borderId="0" xfId="0" applyAlignment="1">
      <alignment/>
    </xf>
    <xf numFmtId="0" fontId="22" fillId="0" borderId="0" xfId="0" applyFont="1" applyAlignment="1">
      <alignment/>
    </xf>
    <xf numFmtId="0" fontId="0" fillId="0" borderId="0" xfId="0" applyFont="1" applyAlignment="1">
      <alignment/>
    </xf>
    <xf numFmtId="0" fontId="27" fillId="0" borderId="0" xfId="57" applyFont="1" applyAlignment="1" applyProtection="1">
      <alignment wrapText="1"/>
      <protection locked="0"/>
    </xf>
    <xf numFmtId="0" fontId="27" fillId="0" borderId="0" xfId="57" applyFont="1" applyAlignment="1" applyProtection="1">
      <alignment vertical="center" wrapText="1"/>
      <protection locked="0"/>
    </xf>
    <xf numFmtId="0" fontId="27" fillId="0" borderId="0" xfId="57" applyFont="1" applyAlignment="1" applyProtection="1">
      <alignment wrapText="1"/>
      <protection locked="0"/>
    </xf>
    <xf numFmtId="0" fontId="27" fillId="0" borderId="0" xfId="57" applyFont="1" applyAlignment="1" applyProtection="1">
      <alignment vertical="center" wrapText="1"/>
      <protection locked="0"/>
    </xf>
    <xf numFmtId="0" fontId="27" fillId="24" borderId="0" xfId="57" applyFont="1" applyFill="1" applyBorder="1" applyAlignment="1" applyProtection="1">
      <alignment horizontal="left" vertical="center" wrapText="1"/>
      <protection locked="0"/>
    </xf>
    <xf numFmtId="0" fontId="41" fillId="24" borderId="0" xfId="57" applyFont="1" applyFill="1" applyBorder="1" applyAlignment="1" applyProtection="1">
      <alignment vertical="center" wrapText="1"/>
      <protection locked="0"/>
    </xf>
    <xf numFmtId="0" fontId="27" fillId="24" borderId="0" xfId="57" applyFont="1" applyFill="1" applyBorder="1" applyAlignment="1" applyProtection="1">
      <alignment wrapText="1"/>
      <protection locked="0"/>
    </xf>
    <xf numFmtId="0" fontId="27" fillId="24" borderId="0" xfId="57" applyFont="1" applyFill="1" applyBorder="1" applyAlignment="1" applyProtection="1">
      <alignment horizontal="left" wrapText="1"/>
      <protection locked="0"/>
    </xf>
    <xf numFmtId="14" fontId="27" fillId="24" borderId="0" xfId="57" applyNumberFormat="1" applyFont="1" applyFill="1" applyBorder="1" applyAlignment="1" applyProtection="1">
      <alignment horizontal="left" vertical="center" wrapText="1"/>
      <protection locked="0"/>
    </xf>
    <xf numFmtId="0" fontId="41" fillId="24" borderId="0" xfId="57" applyNumberFormat="1" applyFont="1" applyFill="1" applyBorder="1" applyAlignment="1" applyProtection="1">
      <alignment horizontal="right" vertical="center" wrapText="1"/>
      <protection locked="0"/>
    </xf>
    <xf numFmtId="0" fontId="22" fillId="0" borderId="0" xfId="57" applyFont="1" applyFill="1" applyAlignment="1">
      <alignment vertical="center"/>
      <protection/>
    </xf>
    <xf numFmtId="0" fontId="22" fillId="0" borderId="0" xfId="57" applyFont="1" applyFill="1" applyAlignment="1">
      <alignment horizontal="center" vertical="center"/>
      <protection/>
    </xf>
    <xf numFmtId="0" fontId="22" fillId="0" borderId="0" xfId="57" applyFont="1" applyFill="1">
      <alignment/>
      <protection/>
    </xf>
    <xf numFmtId="0" fontId="42" fillId="0" borderId="0" xfId="57" applyFont="1" applyFill="1" applyAlignment="1">
      <alignment vertical="center"/>
      <protection/>
    </xf>
    <xf numFmtId="0" fontId="22" fillId="0" borderId="0" xfId="57" applyFont="1" applyFill="1" applyAlignment="1">
      <alignment horizontal="center"/>
      <protection/>
    </xf>
    <xf numFmtId="0" fontId="27" fillId="0" borderId="0" xfId="57" applyFont="1" applyFill="1" applyAlignment="1">
      <alignment horizontal="center"/>
      <protection/>
    </xf>
    <xf numFmtId="14" fontId="22" fillId="0" borderId="0" xfId="57" applyNumberFormat="1" applyFont="1" applyFill="1">
      <alignment/>
      <protection/>
    </xf>
    <xf numFmtId="0" fontId="22" fillId="0" borderId="0" xfId="57" applyFont="1" applyFill="1" applyBorder="1" applyAlignment="1">
      <alignment/>
      <protection/>
    </xf>
    <xf numFmtId="0" fontId="22" fillId="0" borderId="0" xfId="57" applyFont="1" applyFill="1" applyAlignment="1">
      <alignment/>
      <protection/>
    </xf>
    <xf numFmtId="2" fontId="22" fillId="0" borderId="0" xfId="57" applyNumberFormat="1" applyFont="1" applyFill="1" applyBorder="1" applyAlignment="1">
      <alignment horizontal="center"/>
      <protection/>
    </xf>
    <xf numFmtId="0" fontId="41" fillId="25" borderId="10" xfId="57" applyFont="1" applyFill="1" applyBorder="1" applyAlignment="1" applyProtection="1">
      <alignment vertical="center" wrapText="1"/>
      <protection locked="0"/>
    </xf>
    <xf numFmtId="14" fontId="41" fillId="25" borderId="10" xfId="57"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7" applyFont="1" applyFill="1" applyBorder="1" applyAlignment="1">
      <alignment horizontal="center" vertical="center"/>
      <protection/>
    </xf>
    <xf numFmtId="14" fontId="22" fillId="0" borderId="0" xfId="57" applyNumberFormat="1" applyFont="1" applyFill="1" applyBorder="1" applyAlignment="1">
      <alignment horizontal="center" vertical="center"/>
      <protection/>
    </xf>
    <xf numFmtId="0" fontId="90" fillId="0" borderId="0" xfId="57" applyFont="1" applyFill="1" applyBorder="1" applyAlignment="1">
      <alignment horizontal="center" vertical="center" wrapText="1"/>
      <protection/>
    </xf>
    <xf numFmtId="1" fontId="22" fillId="0" borderId="0" xfId="57" applyNumberFormat="1" applyFont="1" applyFill="1" applyBorder="1" applyAlignment="1">
      <alignment horizontal="center" vertical="center"/>
      <protection/>
    </xf>
    <xf numFmtId="0" fontId="26" fillId="0" borderId="0" xfId="57" applyFont="1" applyFill="1" applyBorder="1" applyAlignment="1">
      <alignment horizontal="center" vertical="center"/>
      <protection/>
    </xf>
    <xf numFmtId="0" fontId="91" fillId="0" borderId="0" xfId="57" applyFont="1" applyFill="1" applyBorder="1" applyAlignment="1">
      <alignment horizontal="center" vertical="center"/>
      <protection/>
    </xf>
    <xf numFmtId="1" fontId="26" fillId="0" borderId="0" xfId="57" applyNumberFormat="1" applyFont="1" applyFill="1" applyBorder="1" applyAlignment="1">
      <alignment horizontal="center" vertical="center"/>
      <protection/>
    </xf>
    <xf numFmtId="14" fontId="26" fillId="0" borderId="0" xfId="57" applyNumberFormat="1" applyFont="1" applyFill="1" applyBorder="1" applyAlignment="1">
      <alignment horizontal="center" vertical="center"/>
      <protection/>
    </xf>
    <xf numFmtId="0" fontId="22" fillId="0" borderId="0" xfId="57" applyFont="1" applyFill="1" applyAlignment="1">
      <alignment horizontal="left"/>
      <protection/>
    </xf>
    <xf numFmtId="0" fontId="92" fillId="25" borderId="11" xfId="57" applyFont="1" applyFill="1" applyBorder="1" applyAlignment="1">
      <alignment horizontal="center" vertical="center" wrapText="1"/>
      <protection/>
    </xf>
    <xf numFmtId="14" fontId="92" fillId="25" borderId="11" xfId="57" applyNumberFormat="1" applyFont="1" applyFill="1" applyBorder="1" applyAlignment="1">
      <alignment horizontal="center" vertical="center" wrapText="1"/>
      <protection/>
    </xf>
    <xf numFmtId="0" fontId="92" fillId="25" borderId="11" xfId="57" applyNumberFormat="1" applyFont="1" applyFill="1" applyBorder="1" applyAlignment="1">
      <alignment horizontal="center" vertical="center" wrapText="1"/>
      <protection/>
    </xf>
    <xf numFmtId="0" fontId="93" fillId="25" borderId="11" xfId="57" applyFont="1" applyFill="1" applyBorder="1" applyAlignment="1">
      <alignment horizontal="center" vertical="center" wrapText="1"/>
      <protection/>
    </xf>
    <xf numFmtId="0" fontId="22" fillId="0" borderId="0" xfId="57" applyFont="1" applyFill="1" applyAlignment="1">
      <alignment horizontal="left" wrapText="1"/>
      <protection/>
    </xf>
    <xf numFmtId="0" fontId="22" fillId="0" borderId="0" xfId="57" applyFont="1" applyFill="1" applyAlignment="1">
      <alignment wrapText="1"/>
      <protection/>
    </xf>
    <xf numFmtId="0" fontId="26" fillId="0" borderId="0" xfId="57" applyNumberFormat="1" applyFont="1" applyFill="1" applyBorder="1" applyAlignment="1">
      <alignment horizontal="left" vertical="center" wrapText="1"/>
      <protection/>
    </xf>
    <xf numFmtId="0" fontId="22" fillId="0" borderId="0" xfId="57" applyNumberFormat="1" applyFont="1" applyFill="1" applyBorder="1" applyAlignment="1">
      <alignment horizontal="center" wrapText="1"/>
      <protection/>
    </xf>
    <xf numFmtId="0" fontId="22" fillId="0" borderId="0" xfId="57" applyNumberFormat="1" applyFont="1" applyFill="1" applyBorder="1" applyAlignment="1">
      <alignment horizontal="left" wrapText="1"/>
      <protection/>
    </xf>
    <xf numFmtId="0" fontId="22" fillId="0" borderId="0" xfId="57" applyNumberFormat="1" applyFont="1" applyFill="1" applyAlignment="1">
      <alignment horizontal="center" wrapText="1"/>
      <protection/>
    </xf>
    <xf numFmtId="0" fontId="22" fillId="0" borderId="0" xfId="57" applyFont="1" applyFill="1" applyBorder="1" applyAlignment="1">
      <alignment horizontal="center" vertical="center" wrapText="1"/>
      <protection/>
    </xf>
    <xf numFmtId="0" fontId="22" fillId="0" borderId="0" xfId="57" applyFont="1" applyFill="1" applyBorder="1" applyAlignment="1">
      <alignment wrapText="1"/>
      <protection/>
    </xf>
    <xf numFmtId="0" fontId="27" fillId="0" borderId="0" xfId="57" applyFont="1" applyFill="1">
      <alignment/>
      <protection/>
    </xf>
    <xf numFmtId="14" fontId="27" fillId="0" borderId="0" xfId="57" applyNumberFormat="1" applyFont="1" applyFill="1" applyAlignment="1">
      <alignment horizontal="center"/>
      <protection/>
    </xf>
    <xf numFmtId="49" fontId="27" fillId="0" borderId="0" xfId="57" applyNumberFormat="1" applyFont="1" applyFill="1" applyAlignment="1">
      <alignment horizontal="center"/>
      <protection/>
    </xf>
    <xf numFmtId="0" fontId="41" fillId="0" borderId="0" xfId="57" applyFont="1" applyFill="1" applyAlignment="1">
      <alignment horizontal="center"/>
      <protection/>
    </xf>
    <xf numFmtId="0" fontId="27" fillId="26" borderId="0" xfId="57" applyFont="1" applyFill="1" applyBorder="1" applyAlignment="1" applyProtection="1">
      <alignment horizontal="left" vertical="center" wrapText="1"/>
      <protection locked="0"/>
    </xf>
    <xf numFmtId="14" fontId="27" fillId="26" borderId="0" xfId="57" applyNumberFormat="1" applyFont="1" applyFill="1" applyBorder="1" applyAlignment="1" applyProtection="1">
      <alignment horizontal="left" vertical="center" wrapText="1"/>
      <protection locked="0"/>
    </xf>
    <xf numFmtId="0" fontId="41" fillId="26" borderId="0" xfId="57" applyFont="1" applyFill="1" applyBorder="1" applyAlignment="1" applyProtection="1">
      <alignment horizontal="center" vertical="center" wrapText="1"/>
      <protection locked="0"/>
    </xf>
    <xf numFmtId="0" fontId="27" fillId="26" borderId="0" xfId="57" applyFont="1" applyFill="1" applyBorder="1" applyAlignment="1" applyProtection="1">
      <alignment horizontal="center" wrapText="1"/>
      <protection locked="0"/>
    </xf>
    <xf numFmtId="0" fontId="27" fillId="26" borderId="0" xfId="57" applyFont="1" applyFill="1" applyBorder="1" applyAlignment="1" applyProtection="1">
      <alignment horizontal="left" wrapText="1"/>
      <protection locked="0"/>
    </xf>
    <xf numFmtId="0" fontId="27" fillId="26" borderId="0" xfId="57" applyFont="1" applyFill="1" applyAlignment="1" applyProtection="1">
      <alignment wrapText="1"/>
      <protection locked="0"/>
    </xf>
    <xf numFmtId="0" fontId="47" fillId="25" borderId="12" xfId="57" applyFont="1" applyFill="1" applyBorder="1" applyAlignment="1" applyProtection="1">
      <alignment vertical="center" wrapText="1"/>
      <protection locked="0"/>
    </xf>
    <xf numFmtId="0" fontId="48" fillId="25" borderId="12" xfId="57" applyFont="1" applyFill="1" applyBorder="1" applyAlignment="1" applyProtection="1">
      <alignment vertical="center" wrapText="1"/>
      <protection locked="0"/>
    </xf>
    <xf numFmtId="0" fontId="48" fillId="0" borderId="0" xfId="57" applyFont="1" applyAlignment="1" applyProtection="1">
      <alignment vertical="center" wrapText="1"/>
      <protection locked="0"/>
    </xf>
    <xf numFmtId="0" fontId="48" fillId="25" borderId="10" xfId="57" applyFont="1" applyFill="1" applyBorder="1" applyAlignment="1" applyProtection="1">
      <alignment vertical="center" wrapText="1"/>
      <protection locked="0"/>
    </xf>
    <xf numFmtId="0" fontId="32" fillId="0" borderId="11" xfId="57" applyFont="1" applyFill="1" applyBorder="1" applyAlignment="1">
      <alignment horizontal="center" vertical="center"/>
      <protection/>
    </xf>
    <xf numFmtId="178" fontId="39" fillId="0" borderId="11" xfId="57" applyNumberFormat="1" applyFont="1" applyFill="1" applyBorder="1" applyAlignment="1">
      <alignment horizontal="center" vertical="center"/>
      <protection/>
    </xf>
    <xf numFmtId="0" fontId="25" fillId="25" borderId="10" xfId="57" applyNumberFormat="1" applyFont="1" applyFill="1" applyBorder="1" applyAlignment="1" applyProtection="1">
      <alignment horizontal="right" vertical="center" wrapText="1"/>
      <protection locked="0"/>
    </xf>
    <xf numFmtId="0" fontId="27" fillId="0" borderId="0" xfId="57" applyFont="1" applyFill="1" applyAlignment="1" applyProtection="1">
      <alignment vertical="center" wrapText="1"/>
      <protection locked="0"/>
    </xf>
    <xf numFmtId="0" fontId="27" fillId="0" borderId="0" xfId="57" applyFont="1" applyAlignment="1" applyProtection="1">
      <alignment horizontal="center" wrapText="1"/>
      <protection locked="0"/>
    </xf>
    <xf numFmtId="14" fontId="27" fillId="0" borderId="0" xfId="57" applyNumberFormat="1" applyFont="1" applyAlignment="1" applyProtection="1">
      <alignment horizontal="center" wrapText="1"/>
      <protection locked="0"/>
    </xf>
    <xf numFmtId="0" fontId="32" fillId="5" borderId="0" xfId="0" applyFont="1" applyFill="1" applyAlignment="1">
      <alignment horizontal="center" vertical="center"/>
    </xf>
    <xf numFmtId="0" fontId="32" fillId="0" borderId="0" xfId="0" applyFont="1" applyAlignment="1">
      <alignment horizontal="center" vertical="center"/>
    </xf>
    <xf numFmtId="0" fontId="49" fillId="0" borderId="11" xfId="0" applyFont="1" applyBorder="1" applyAlignment="1">
      <alignment vertical="center" wrapText="1"/>
    </xf>
    <xf numFmtId="0" fontId="50" fillId="5" borderId="0" xfId="0" applyFont="1" applyFill="1" applyAlignment="1">
      <alignment horizontal="center" vertical="center"/>
    </xf>
    <xf numFmtId="0" fontId="50" fillId="0" borderId="0" xfId="0" applyFont="1" applyAlignment="1">
      <alignment horizontal="center" vertical="center"/>
    </xf>
    <xf numFmtId="0" fontId="26" fillId="0" borderId="0" xfId="0" applyFont="1" applyAlignment="1">
      <alignment horizontal="center" vertical="center"/>
    </xf>
    <xf numFmtId="0" fontId="50" fillId="0" borderId="0" xfId="0" applyFont="1" applyAlignment="1">
      <alignment horizontal="center" vertical="center" wrapText="1"/>
    </xf>
    <xf numFmtId="0" fontId="32" fillId="0" borderId="0" xfId="0" applyFont="1" applyAlignment="1">
      <alignment horizontal="center" vertical="center" wrapText="1"/>
    </xf>
    <xf numFmtId="0" fontId="94" fillId="25" borderId="11" xfId="0" applyFont="1" applyFill="1" applyBorder="1" applyAlignment="1">
      <alignment horizontal="left" vertical="center" wrapText="1"/>
    </xf>
    <xf numFmtId="0" fontId="94" fillId="25" borderId="11" xfId="0" applyFont="1" applyFill="1" applyBorder="1" applyAlignment="1">
      <alignment vertical="center" wrapText="1"/>
    </xf>
    <xf numFmtId="0" fontId="95" fillId="27" borderId="11" xfId="0" applyFont="1" applyFill="1" applyBorder="1" applyAlignment="1">
      <alignment horizontal="center" vertical="center" wrapText="1"/>
    </xf>
    <xf numFmtId="14" fontId="32" fillId="0" borderId="11" xfId="57" applyNumberFormat="1" applyFont="1" applyFill="1" applyBorder="1" applyAlignment="1">
      <alignment horizontal="center" vertical="center"/>
      <protection/>
    </xf>
    <xf numFmtId="176" fontId="32" fillId="0" borderId="11" xfId="57" applyNumberFormat="1" applyFont="1" applyFill="1" applyBorder="1" applyAlignment="1">
      <alignment horizontal="center" vertical="center"/>
      <protection/>
    </xf>
    <xf numFmtId="14" fontId="93" fillId="25" borderId="11" xfId="57" applyNumberFormat="1" applyFont="1" applyFill="1" applyBorder="1" applyAlignment="1">
      <alignment horizontal="center" vertical="center" wrapText="1"/>
      <protection/>
    </xf>
    <xf numFmtId="0" fontId="93" fillId="25" borderId="11" xfId="57" applyNumberFormat="1" applyFont="1" applyFill="1" applyBorder="1" applyAlignment="1">
      <alignment horizontal="center" vertical="center" wrapText="1"/>
      <protection/>
    </xf>
    <xf numFmtId="0" fontId="96" fillId="2" borderId="11" xfId="0" applyFont="1" applyFill="1" applyBorder="1" applyAlignment="1">
      <alignment horizontal="center" vertical="center" wrapText="1"/>
    </xf>
    <xf numFmtId="0" fontId="43" fillId="0" borderId="0" xfId="0" applyFont="1" applyBorder="1" applyAlignment="1">
      <alignment vertical="center" wrapText="1"/>
    </xf>
    <xf numFmtId="0" fontId="97" fillId="25" borderId="11" xfId="0" applyNumberFormat="1" applyFont="1" applyFill="1" applyBorder="1" applyAlignment="1">
      <alignment horizontal="center" vertical="center" wrapText="1"/>
    </xf>
    <xf numFmtId="0" fontId="98" fillId="25" borderId="11" xfId="0" applyNumberFormat="1" applyFont="1" applyFill="1" applyBorder="1" applyAlignment="1">
      <alignment horizontal="center" vertical="center" wrapText="1"/>
    </xf>
    <xf numFmtId="14" fontId="98" fillId="25" borderId="11" xfId="0" applyNumberFormat="1" applyFont="1" applyFill="1" applyBorder="1" applyAlignment="1">
      <alignment horizontal="center" vertical="center" wrapText="1"/>
    </xf>
    <xf numFmtId="0" fontId="98" fillId="25" borderId="11" xfId="0" applyNumberFormat="1" applyFont="1" applyFill="1" applyBorder="1" applyAlignment="1">
      <alignment horizontal="left" vertical="center" wrapText="1"/>
    </xf>
    <xf numFmtId="176" fontId="98" fillId="25" borderId="11" xfId="0" applyNumberFormat="1" applyFont="1" applyFill="1" applyBorder="1" applyAlignment="1">
      <alignment horizontal="center" vertical="center" wrapText="1"/>
    </xf>
    <xf numFmtId="172" fontId="98" fillId="25" borderId="11" xfId="0" applyNumberFormat="1" applyFont="1" applyFill="1" applyBorder="1" applyAlignment="1">
      <alignment horizontal="center" vertical="center" wrapText="1"/>
    </xf>
    <xf numFmtId="0" fontId="54" fillId="0" borderId="0" xfId="0" applyFont="1" applyAlignment="1">
      <alignment vertical="center" wrapText="1"/>
    </xf>
    <xf numFmtId="0" fontId="99" fillId="0" borderId="0" xfId="0" applyFont="1" applyFill="1" applyAlignment="1">
      <alignment/>
    </xf>
    <xf numFmtId="0" fontId="100" fillId="0" borderId="11" xfId="49" applyNumberFormat="1" applyFont="1" applyFill="1" applyBorder="1" applyAlignment="1" applyProtection="1">
      <alignment horizontal="center" vertical="center" wrapText="1"/>
      <protection/>
    </xf>
    <xf numFmtId="14" fontId="101" fillId="26" borderId="11" xfId="49" applyNumberFormat="1" applyFont="1" applyFill="1" applyBorder="1" applyAlignment="1" applyProtection="1">
      <alignment horizontal="center" vertical="center" wrapText="1"/>
      <protection/>
    </xf>
    <xf numFmtId="176" fontId="101" fillId="26" borderId="11" xfId="49" applyNumberFormat="1" applyFont="1" applyFill="1" applyBorder="1" applyAlignment="1" applyProtection="1">
      <alignment horizontal="center" vertical="center" wrapText="1"/>
      <protection/>
    </xf>
    <xf numFmtId="0" fontId="54" fillId="26" borderId="11" xfId="0" applyNumberFormat="1" applyFont="1" applyFill="1" applyBorder="1" applyAlignment="1">
      <alignment horizontal="left" vertical="center" wrapText="1"/>
    </xf>
    <xf numFmtId="172" fontId="54" fillId="26" borderId="11" xfId="0" applyNumberFormat="1" applyFont="1" applyFill="1" applyBorder="1" applyAlignment="1">
      <alignment horizontal="center" vertical="center" wrapText="1"/>
    </xf>
    <xf numFmtId="0" fontId="54" fillId="26" borderId="11" xfId="0" applyNumberFormat="1" applyFont="1" applyFill="1" applyBorder="1" applyAlignment="1">
      <alignment horizontal="center" vertical="center" wrapText="1"/>
    </xf>
    <xf numFmtId="0" fontId="102" fillId="26" borderId="11" xfId="49" applyNumberFormat="1" applyFont="1" applyFill="1" applyBorder="1" applyAlignment="1" applyProtection="1">
      <alignment horizontal="center" vertical="center" wrapText="1"/>
      <protection/>
    </xf>
    <xf numFmtId="0" fontId="96" fillId="28" borderId="13" xfId="0" applyFont="1" applyFill="1" applyBorder="1" applyAlignment="1">
      <alignment vertical="center" wrapText="1"/>
    </xf>
    <xf numFmtId="0" fontId="0" fillId="0" borderId="0" xfId="0" applyNumberFormat="1" applyFont="1" applyAlignment="1">
      <alignment horizontal="left"/>
    </xf>
    <xf numFmtId="0" fontId="103" fillId="25" borderId="11" xfId="0" applyNumberFormat="1" applyFont="1" applyFill="1" applyBorder="1" applyAlignment="1">
      <alignment horizontal="center" vertical="center" wrapText="1"/>
    </xf>
    <xf numFmtId="0" fontId="22" fillId="29" borderId="14" xfId="0" applyFont="1" applyFill="1" applyBorder="1" applyAlignment="1">
      <alignment/>
    </xf>
    <xf numFmtId="0" fontId="22" fillId="29" borderId="15" xfId="0" applyFont="1" applyFill="1" applyBorder="1" applyAlignment="1">
      <alignment/>
    </xf>
    <xf numFmtId="0" fontId="22" fillId="29" borderId="16" xfId="0" applyFont="1" applyFill="1" applyBorder="1" applyAlignment="1">
      <alignment/>
    </xf>
    <xf numFmtId="0" fontId="26" fillId="29" borderId="17" xfId="0" applyFont="1" applyFill="1" applyBorder="1" applyAlignment="1">
      <alignment/>
    </xf>
    <xf numFmtId="0" fontId="26" fillId="29" borderId="0" xfId="0" applyFont="1" applyFill="1" applyBorder="1" applyAlignment="1">
      <alignment/>
    </xf>
    <xf numFmtId="0" fontId="26" fillId="29" borderId="18" xfId="0" applyFont="1" applyFill="1" applyBorder="1" applyAlignment="1">
      <alignment/>
    </xf>
    <xf numFmtId="0" fontId="22" fillId="29" borderId="17" xfId="0" applyFont="1" applyFill="1" applyBorder="1" applyAlignment="1">
      <alignment/>
    </xf>
    <xf numFmtId="0" fontId="22" fillId="29" borderId="0" xfId="0" applyFont="1" applyFill="1" applyBorder="1" applyAlignment="1">
      <alignment/>
    </xf>
    <xf numFmtId="0" fontId="22" fillId="29" borderId="18" xfId="0" applyFont="1" applyFill="1" applyBorder="1" applyAlignment="1">
      <alignment/>
    </xf>
    <xf numFmtId="172" fontId="104" fillId="29" borderId="19" xfId="0" applyNumberFormat="1" applyFont="1" applyFill="1" applyBorder="1" applyAlignment="1">
      <alignment vertical="center" wrapText="1"/>
    </xf>
    <xf numFmtId="172" fontId="104" fillId="29" borderId="20" xfId="0" applyNumberFormat="1" applyFont="1" applyFill="1" applyBorder="1" applyAlignment="1">
      <alignment vertical="center" wrapText="1"/>
    </xf>
    <xf numFmtId="172" fontId="104" fillId="29" borderId="21" xfId="0" applyNumberFormat="1" applyFont="1" applyFill="1" applyBorder="1" applyAlignment="1">
      <alignment vertical="center" wrapText="1"/>
    </xf>
    <xf numFmtId="0" fontId="105" fillId="0" borderId="11" xfId="57" applyFont="1" applyFill="1" applyBorder="1" applyAlignment="1">
      <alignment horizontal="center" vertical="center"/>
      <protection/>
    </xf>
    <xf numFmtId="0" fontId="106" fillId="0" borderId="11" xfId="57" applyFont="1" applyFill="1" applyBorder="1" applyAlignment="1">
      <alignment horizontal="left" vertical="center" wrapText="1"/>
      <protection/>
    </xf>
    <xf numFmtId="177" fontId="93" fillId="25" borderId="11" xfId="57" applyNumberFormat="1" applyFont="1" applyFill="1" applyBorder="1" applyAlignment="1">
      <alignment horizontal="center" vertical="center" wrapText="1"/>
      <protection/>
    </xf>
    <xf numFmtId="177" fontId="26" fillId="0" borderId="0" xfId="57" applyNumberFormat="1" applyFont="1" applyFill="1" applyBorder="1" applyAlignment="1">
      <alignment horizontal="center" vertical="center"/>
      <protection/>
    </xf>
    <xf numFmtId="177" fontId="22" fillId="0" borderId="0" xfId="57" applyNumberFormat="1" applyFont="1" applyFill="1" applyAlignment="1">
      <alignment horizontal="center"/>
      <protection/>
    </xf>
    <xf numFmtId="177" fontId="22" fillId="0" borderId="0" xfId="57" applyNumberFormat="1" applyFont="1" applyFill="1">
      <alignment/>
      <protection/>
    </xf>
    <xf numFmtId="177" fontId="27" fillId="24" borderId="0" xfId="57" applyNumberFormat="1" applyFont="1" applyFill="1" applyBorder="1" applyAlignment="1" applyProtection="1">
      <alignment horizontal="left" wrapText="1"/>
      <protection locked="0"/>
    </xf>
    <xf numFmtId="177" fontId="32" fillId="0" borderId="11" xfId="57" applyNumberFormat="1" applyFont="1" applyFill="1" applyBorder="1" applyAlignment="1">
      <alignment horizontal="center" vertical="center"/>
      <protection/>
    </xf>
    <xf numFmtId="177" fontId="22" fillId="0" borderId="0" xfId="57" applyNumberFormat="1" applyFont="1" applyFill="1" applyBorder="1" applyAlignment="1">
      <alignment horizontal="center" vertical="center"/>
      <protection/>
    </xf>
    <xf numFmtId="177" fontId="22" fillId="0" borderId="0" xfId="57" applyNumberFormat="1" applyFont="1" applyFill="1" applyAlignment="1">
      <alignment horizontal="left"/>
      <protection/>
    </xf>
    <xf numFmtId="0" fontId="32" fillId="5" borderId="0" xfId="0" applyFont="1" applyFill="1" applyAlignment="1">
      <alignment vertical="center"/>
    </xf>
    <xf numFmtId="0" fontId="107" fillId="0" borderId="11" xfId="57" applyFont="1" applyFill="1" applyBorder="1" applyAlignment="1">
      <alignment horizontal="center" vertical="center"/>
      <protection/>
    </xf>
    <xf numFmtId="0" fontId="32" fillId="0" borderId="11" xfId="57" applyNumberFormat="1" applyFont="1" applyFill="1" applyBorder="1" applyAlignment="1">
      <alignment horizontal="left" vertical="center" wrapText="1"/>
      <protection/>
    </xf>
    <xf numFmtId="178" fontId="63" fillId="0" borderId="11" xfId="57" applyNumberFormat="1" applyFont="1" applyFill="1" applyBorder="1" applyAlignment="1">
      <alignment horizontal="center" vertical="center"/>
      <protection/>
    </xf>
    <xf numFmtId="0" fontId="103" fillId="26" borderId="11" xfId="57" applyFont="1" applyFill="1" applyBorder="1" applyAlignment="1" applyProtection="1">
      <alignment horizontal="left" vertical="center" wrapText="1"/>
      <protection hidden="1"/>
    </xf>
    <xf numFmtId="0" fontId="102" fillId="0" borderId="11" xfId="0" applyFont="1" applyBorder="1" applyAlignment="1">
      <alignment horizontal="center" vertical="center"/>
    </xf>
    <xf numFmtId="0" fontId="108" fillId="0" borderId="0" xfId="0" applyFont="1" applyAlignment="1">
      <alignment horizontal="center" vertical="center"/>
    </xf>
    <xf numFmtId="14" fontId="33" fillId="0" borderId="11" xfId="0" applyNumberFormat="1" applyFont="1" applyBorder="1" applyAlignment="1">
      <alignment horizontal="center" vertical="center"/>
    </xf>
    <xf numFmtId="0" fontId="27" fillId="0" borderId="0" xfId="57" applyFont="1" applyAlignment="1" applyProtection="1">
      <alignment horizontal="center" vertical="center" wrapText="1"/>
      <protection locked="0"/>
    </xf>
    <xf numFmtId="176" fontId="27" fillId="0" borderId="0" xfId="57" applyNumberFormat="1" applyFont="1" applyAlignment="1" applyProtection="1">
      <alignment horizontal="center" vertical="center" wrapText="1"/>
      <protection locked="0"/>
    </xf>
    <xf numFmtId="176" fontId="27" fillId="0" borderId="0" xfId="57" applyNumberFormat="1" applyFont="1" applyFill="1" applyAlignment="1">
      <alignment horizontal="center" vertical="center"/>
      <protection/>
    </xf>
    <xf numFmtId="0" fontId="27" fillId="0" borderId="0" xfId="57" applyFont="1" applyFill="1" applyAlignment="1">
      <alignment horizontal="center" vertical="center"/>
      <protection/>
    </xf>
    <xf numFmtId="177" fontId="27" fillId="0" borderId="0" xfId="57" applyNumberFormat="1" applyFont="1" applyAlignment="1" applyProtection="1">
      <alignment horizontal="center" vertical="center" wrapText="1"/>
      <protection locked="0"/>
    </xf>
    <xf numFmtId="177" fontId="27" fillId="0" borderId="0" xfId="57" applyNumberFormat="1" applyFont="1" applyFill="1" applyAlignment="1">
      <alignment horizontal="center" vertical="center"/>
      <protection/>
    </xf>
    <xf numFmtId="0" fontId="24" fillId="0" borderId="0" xfId="57" applyFont="1" applyAlignment="1" applyProtection="1">
      <alignment horizontal="center" vertical="center" wrapText="1"/>
      <protection locked="0"/>
    </xf>
    <xf numFmtId="0" fontId="24" fillId="0" borderId="0" xfId="57" applyFont="1" applyFill="1" applyAlignment="1">
      <alignment horizontal="center" vertical="center"/>
      <protection/>
    </xf>
    <xf numFmtId="178" fontId="24" fillId="0" borderId="0" xfId="57" applyNumberFormat="1" applyFont="1" applyAlignment="1" applyProtection="1">
      <alignment horizontal="center" vertical="center" wrapText="1"/>
      <protection locked="0"/>
    </xf>
    <xf numFmtId="178" fontId="24" fillId="0" borderId="0" xfId="57" applyNumberFormat="1" applyFont="1" applyFill="1" applyAlignment="1">
      <alignment horizontal="center" vertical="center"/>
      <protection/>
    </xf>
    <xf numFmtId="0" fontId="94" fillId="27" borderId="22" xfId="57" applyFont="1" applyFill="1" applyBorder="1" applyAlignment="1">
      <alignment vertical="center"/>
      <protection/>
    </xf>
    <xf numFmtId="0" fontId="94" fillId="27" borderId="23" xfId="57" applyFont="1" applyFill="1" applyBorder="1" applyAlignment="1">
      <alignment vertical="center"/>
      <protection/>
    </xf>
    <xf numFmtId="0" fontId="94" fillId="27" borderId="24" xfId="57" applyFont="1" applyFill="1" applyBorder="1" applyAlignment="1">
      <alignment vertical="center"/>
      <protection/>
    </xf>
    <xf numFmtId="0" fontId="109" fillId="27" borderId="23" xfId="57" applyFont="1" applyFill="1" applyBorder="1" applyAlignment="1">
      <alignment horizontal="right" vertical="center"/>
      <protection/>
    </xf>
    <xf numFmtId="49" fontId="110" fillId="27" borderId="23" xfId="57" applyNumberFormat="1" applyFont="1" applyFill="1" applyBorder="1" applyAlignment="1">
      <alignment horizontal="left" vertical="center"/>
      <protection/>
    </xf>
    <xf numFmtId="1" fontId="111" fillId="0" borderId="11" xfId="57" applyNumberFormat="1" applyFont="1" applyFill="1" applyBorder="1" applyAlignment="1">
      <alignment horizontal="center" vertical="center"/>
      <protection/>
    </xf>
    <xf numFmtId="0" fontId="112" fillId="0" borderId="11" xfId="57" applyNumberFormat="1" applyFont="1" applyFill="1" applyBorder="1" applyAlignment="1">
      <alignment horizontal="center" vertical="center"/>
      <protection/>
    </xf>
    <xf numFmtId="0" fontId="103" fillId="26" borderId="25" xfId="57" applyFont="1" applyFill="1" applyBorder="1" applyAlignment="1" applyProtection="1">
      <alignment horizontal="left" vertical="center" wrapText="1"/>
      <protection hidden="1"/>
    </xf>
    <xf numFmtId="0" fontId="22" fillId="0" borderId="11" xfId="0" applyFont="1" applyBorder="1" applyAlignment="1">
      <alignment vertical="center"/>
    </xf>
    <xf numFmtId="0" fontId="33" fillId="0" borderId="11" xfId="0" applyFont="1" applyBorder="1" applyAlignment="1">
      <alignment vertical="center" wrapText="1"/>
    </xf>
    <xf numFmtId="0" fontId="22" fillId="0" borderId="0" xfId="0" applyFont="1" applyAlignment="1">
      <alignment vertical="center"/>
    </xf>
    <xf numFmtId="49" fontId="69" fillId="0" borderId="11" xfId="57" applyNumberFormat="1" applyFont="1" applyFill="1" applyBorder="1" applyAlignment="1">
      <alignment horizontal="center" vertical="center"/>
      <protection/>
    </xf>
    <xf numFmtId="49" fontId="69" fillId="30" borderId="11" xfId="57" applyNumberFormat="1" applyFont="1" applyFill="1" applyBorder="1" applyAlignment="1" applyProtection="1">
      <alignment horizontal="center" vertical="center"/>
      <protection hidden="1" locked="0"/>
    </xf>
    <xf numFmtId="49" fontId="69" fillId="30" borderId="11" xfId="57" applyNumberFormat="1" applyFont="1" applyFill="1" applyBorder="1" applyAlignment="1">
      <alignment horizontal="center" vertical="center"/>
      <protection/>
    </xf>
    <xf numFmtId="49" fontId="69" fillId="0" borderId="11" xfId="57" applyNumberFormat="1" applyFont="1" applyFill="1" applyBorder="1" applyAlignment="1" applyProtection="1">
      <alignment horizontal="center" vertical="center"/>
      <protection hidden="1" locked="0"/>
    </xf>
    <xf numFmtId="49" fontId="69" fillId="30" borderId="11" xfId="57" applyNumberFormat="1" applyFont="1" applyFill="1" applyBorder="1" applyAlignment="1">
      <alignment vertical="center"/>
      <protection/>
    </xf>
    <xf numFmtId="49" fontId="69" fillId="0" borderId="11" xfId="57" applyNumberFormat="1" applyFont="1" applyFill="1" applyBorder="1" applyAlignment="1">
      <alignment vertical="center"/>
      <protection/>
    </xf>
    <xf numFmtId="1" fontId="32" fillId="0" borderId="11" xfId="57" applyNumberFormat="1" applyFont="1" applyFill="1" applyBorder="1" applyAlignment="1">
      <alignment horizontal="center" vertical="center"/>
      <protection/>
    </xf>
    <xf numFmtId="0" fontId="111" fillId="0" borderId="11" xfId="57" applyFont="1" applyFill="1" applyBorder="1" applyAlignment="1">
      <alignment horizontal="center" vertical="center"/>
      <protection/>
    </xf>
    <xf numFmtId="0" fontId="32" fillId="0" borderId="11" xfId="57" applyFont="1" applyFill="1" applyBorder="1" applyAlignment="1">
      <alignment horizontal="left" vertical="center" wrapText="1"/>
      <protection/>
    </xf>
    <xf numFmtId="0" fontId="70" fillId="0" borderId="11" xfId="57" applyFont="1" applyFill="1" applyBorder="1" applyAlignment="1">
      <alignment horizontal="center" vertical="center"/>
      <protection/>
    </xf>
    <xf numFmtId="1" fontId="95" fillId="0" borderId="11" xfId="57" applyNumberFormat="1" applyFont="1" applyFill="1" applyBorder="1" applyAlignment="1">
      <alignment horizontal="center" vertical="center" wrapText="1"/>
      <protection/>
    </xf>
    <xf numFmtId="14" fontId="113" fillId="0" borderId="11" xfId="57" applyNumberFormat="1" applyFont="1" applyFill="1" applyBorder="1" applyAlignment="1">
      <alignment horizontal="center" vertical="center" wrapText="1"/>
      <protection/>
    </xf>
    <xf numFmtId="0" fontId="113" fillId="0" borderId="11" xfId="57" applyFont="1" applyFill="1" applyBorder="1" applyAlignment="1">
      <alignment horizontal="left" vertical="center" wrapText="1"/>
      <protection/>
    </xf>
    <xf numFmtId="0" fontId="72" fillId="31" borderId="0" xfId="0" applyFont="1" applyFill="1" applyAlignment="1">
      <alignment/>
    </xf>
    <xf numFmtId="0" fontId="32" fillId="31" borderId="0" xfId="0" applyFont="1" applyFill="1" applyAlignment="1">
      <alignment horizontal="center" vertical="center"/>
    </xf>
    <xf numFmtId="0" fontId="50" fillId="31" borderId="0" xfId="0" applyFont="1" applyFill="1" applyAlignment="1">
      <alignment horizontal="center" vertical="center"/>
    </xf>
    <xf numFmtId="0" fontId="26" fillId="31" borderId="0" xfId="0" applyFont="1" applyFill="1" applyAlignment="1">
      <alignment horizontal="center" vertical="center"/>
    </xf>
    <xf numFmtId="0" fontId="50" fillId="31" borderId="0" xfId="0" applyFont="1" applyFill="1" applyAlignment="1">
      <alignment horizontal="center" vertical="center" wrapText="1"/>
    </xf>
    <xf numFmtId="2" fontId="114" fillId="32" borderId="11" xfId="49" applyNumberFormat="1" applyFont="1" applyFill="1" applyBorder="1" applyAlignment="1" applyProtection="1">
      <alignment horizontal="center" vertical="center" wrapText="1"/>
      <protection/>
    </xf>
    <xf numFmtId="0" fontId="74" fillId="18" borderId="12" xfId="57" applyNumberFormat="1" applyFont="1" applyFill="1" applyBorder="1" applyAlignment="1" applyProtection="1">
      <alignment horizontal="right" vertical="center" wrapText="1"/>
      <protection locked="0"/>
    </xf>
    <xf numFmtId="0" fontId="30" fillId="26" borderId="13" xfId="57" applyFont="1" applyFill="1" applyBorder="1" applyAlignment="1" applyProtection="1">
      <alignment horizontal="center" vertical="center" wrapText="1"/>
      <protection locked="0"/>
    </xf>
    <xf numFmtId="0" fontId="30" fillId="26" borderId="13" xfId="57" applyFont="1" applyFill="1" applyBorder="1" applyAlignment="1" applyProtection="1">
      <alignment vertical="center" wrapText="1"/>
      <protection locked="0"/>
    </xf>
    <xf numFmtId="176" fontId="95" fillId="26" borderId="25" xfId="57" applyNumberFormat="1" applyFont="1" applyFill="1" applyBorder="1" applyAlignment="1" applyProtection="1">
      <alignment horizontal="center" vertical="center" wrapText="1"/>
      <protection locked="0"/>
    </xf>
    <xf numFmtId="0" fontId="38" fillId="32" borderId="11" xfId="49" applyFont="1" applyFill="1" applyBorder="1" applyAlignment="1" applyProtection="1">
      <alignment horizontal="left" vertical="center" wrapText="1"/>
      <protection/>
    </xf>
    <xf numFmtId="173" fontId="111" fillId="33" borderId="11" xfId="0" applyNumberFormat="1" applyFont="1" applyFill="1" applyBorder="1" applyAlignment="1">
      <alignment horizontal="center" vertical="center" wrapText="1"/>
    </xf>
    <xf numFmtId="0" fontId="37" fillId="0" borderId="0" xfId="0" applyFont="1" applyAlignment="1">
      <alignment/>
    </xf>
    <xf numFmtId="0" fontId="25" fillId="26" borderId="0" xfId="57" applyFont="1" applyFill="1" applyAlignment="1" applyProtection="1">
      <alignment wrapText="1"/>
      <protection locked="0"/>
    </xf>
    <xf numFmtId="0" fontId="27" fillId="26" borderId="11" xfId="57" applyFont="1" applyFill="1" applyBorder="1" applyAlignment="1" applyProtection="1">
      <alignment horizontal="center" vertical="center" wrapText="1"/>
      <protection locked="0"/>
    </xf>
    <xf numFmtId="0" fontId="103" fillId="26" borderId="11" xfId="57" applyFont="1" applyFill="1" applyBorder="1" applyAlignment="1" applyProtection="1">
      <alignment horizontal="center" vertical="center" wrapText="1"/>
      <protection hidden="1"/>
    </xf>
    <xf numFmtId="0" fontId="97" fillId="26" borderId="11" xfId="57" applyFont="1" applyFill="1" applyBorder="1" applyAlignment="1" applyProtection="1">
      <alignment horizontal="center" vertical="center" wrapText="1"/>
      <protection locked="0"/>
    </xf>
    <xf numFmtId="176" fontId="22" fillId="26" borderId="11" xfId="57" applyNumberFormat="1" applyFont="1" applyFill="1" applyBorder="1" applyAlignment="1" applyProtection="1">
      <alignment horizontal="center" vertical="center" wrapText="1"/>
      <protection locked="0"/>
    </xf>
    <xf numFmtId="49" fontId="27" fillId="26" borderId="11" xfId="57" applyNumberFormat="1" applyFont="1" applyFill="1" applyBorder="1" applyAlignment="1" applyProtection="1">
      <alignment horizontal="center" vertical="center" wrapText="1"/>
      <protection locked="0"/>
    </xf>
    <xf numFmtId="1" fontId="27" fillId="26" borderId="11" xfId="57" applyNumberFormat="1" applyFont="1" applyFill="1" applyBorder="1" applyAlignment="1" applyProtection="1">
      <alignment horizontal="center" vertical="center" wrapText="1"/>
      <protection locked="0"/>
    </xf>
    <xf numFmtId="0" fontId="25" fillId="26" borderId="0" xfId="57" applyFont="1" applyFill="1" applyAlignment="1" applyProtection="1">
      <alignment horizontal="center" wrapText="1"/>
      <protection locked="0"/>
    </xf>
    <xf numFmtId="0" fontId="22" fillId="26" borderId="11" xfId="57" applyFont="1" applyFill="1" applyBorder="1" applyAlignment="1" applyProtection="1">
      <alignment horizontal="center" vertical="center" wrapText="1"/>
      <protection locked="0"/>
    </xf>
    <xf numFmtId="14" fontId="22" fillId="26" borderId="25" xfId="57" applyNumberFormat="1" applyFont="1" applyFill="1" applyBorder="1" applyAlignment="1" applyProtection="1">
      <alignment horizontal="center" vertical="center" wrapText="1"/>
      <protection locked="0"/>
    </xf>
    <xf numFmtId="0" fontId="22" fillId="26" borderId="25" xfId="57" applyFont="1" applyFill="1" applyBorder="1" applyAlignment="1" applyProtection="1">
      <alignment vertical="center" wrapText="1"/>
      <protection locked="0"/>
    </xf>
    <xf numFmtId="0" fontId="22" fillId="26" borderId="11" xfId="57" applyFont="1" applyFill="1" applyBorder="1" applyAlignment="1" applyProtection="1">
      <alignment horizontal="left" vertical="center" wrapText="1"/>
      <protection locked="0"/>
    </xf>
    <xf numFmtId="0" fontId="90" fillId="26" borderId="11" xfId="57" applyFont="1" applyFill="1" applyBorder="1" applyAlignment="1" applyProtection="1">
      <alignment horizontal="center" vertical="center" wrapText="1"/>
      <protection locked="0"/>
    </xf>
    <xf numFmtId="176" fontId="22" fillId="26" borderId="25" xfId="57" applyNumberFormat="1" applyFont="1" applyFill="1" applyBorder="1" applyAlignment="1" applyProtection="1">
      <alignment horizontal="center" vertical="center" wrapText="1"/>
      <protection locked="0"/>
    </xf>
    <xf numFmtId="49" fontId="22" fillId="26" borderId="11" xfId="57" applyNumberFormat="1" applyFont="1" applyFill="1" applyBorder="1" applyAlignment="1" applyProtection="1">
      <alignment horizontal="center" vertical="center" wrapText="1"/>
      <protection locked="0"/>
    </xf>
    <xf numFmtId="1" fontId="22" fillId="26" borderId="11" xfId="57" applyNumberFormat="1" applyFont="1" applyFill="1" applyBorder="1" applyAlignment="1" applyProtection="1">
      <alignment horizontal="center" vertical="center" wrapText="1"/>
      <protection locked="0"/>
    </xf>
    <xf numFmtId="0" fontId="25" fillId="26" borderId="0" xfId="57" applyFont="1" applyFill="1" applyAlignment="1" applyProtection="1">
      <alignment vertical="center" wrapText="1"/>
      <protection locked="0"/>
    </xf>
    <xf numFmtId="0" fontId="103" fillId="26" borderId="25" xfId="57" applyFont="1" applyFill="1" applyBorder="1" applyAlignment="1" applyProtection="1">
      <alignment horizontal="center" vertical="center" wrapText="1"/>
      <protection hidden="1"/>
    </xf>
    <xf numFmtId="0" fontId="90" fillId="26" borderId="25" xfId="57" applyFont="1" applyFill="1" applyBorder="1" applyAlignment="1" applyProtection="1">
      <alignment horizontal="center" vertical="center" wrapText="1"/>
      <protection locked="0"/>
    </xf>
    <xf numFmtId="49" fontId="22" fillId="26" borderId="25" xfId="57" applyNumberFormat="1" applyFont="1" applyFill="1" applyBorder="1" applyAlignment="1" applyProtection="1">
      <alignment horizontal="center" vertical="center" wrapText="1"/>
      <protection locked="0"/>
    </xf>
    <xf numFmtId="1" fontId="22" fillId="26" borderId="25" xfId="57" applyNumberFormat="1" applyFont="1" applyFill="1" applyBorder="1" applyAlignment="1" applyProtection="1">
      <alignment horizontal="center" vertical="center" wrapText="1"/>
      <protection locked="0"/>
    </xf>
    <xf numFmtId="14" fontId="22" fillId="26" borderId="11" xfId="57" applyNumberFormat="1" applyFont="1" applyFill="1" applyBorder="1" applyAlignment="1" applyProtection="1">
      <alignment horizontal="center" vertical="center" wrapText="1"/>
      <protection locked="0"/>
    </xf>
    <xf numFmtId="0" fontId="22" fillId="26" borderId="11" xfId="57" applyFont="1" applyFill="1" applyBorder="1" applyAlignment="1" applyProtection="1">
      <alignment vertical="center" wrapText="1"/>
      <protection locked="0"/>
    </xf>
    <xf numFmtId="0" fontId="22" fillId="26" borderId="25" xfId="57" applyFont="1" applyFill="1" applyBorder="1" applyAlignment="1" applyProtection="1">
      <alignment horizontal="left" vertical="center" wrapText="1"/>
      <protection locked="0"/>
    </xf>
    <xf numFmtId="14" fontId="32" fillId="26" borderId="11" xfId="57" applyNumberFormat="1" applyFont="1" applyFill="1" applyBorder="1" applyAlignment="1" applyProtection="1">
      <alignment horizontal="center" vertical="center" wrapText="1"/>
      <protection locked="0"/>
    </xf>
    <xf numFmtId="14" fontId="32" fillId="26" borderId="25" xfId="57" applyNumberFormat="1" applyFont="1" applyFill="1" applyBorder="1" applyAlignment="1" applyProtection="1">
      <alignment horizontal="center" vertical="center" wrapText="1"/>
      <protection locked="0"/>
    </xf>
    <xf numFmtId="1" fontId="25" fillId="26" borderId="0" xfId="57" applyNumberFormat="1" applyFont="1" applyFill="1" applyAlignment="1" applyProtection="1">
      <alignment horizontal="left" wrapText="1"/>
      <protection locked="0"/>
    </xf>
    <xf numFmtId="1" fontId="111" fillId="26" borderId="0" xfId="57" applyNumberFormat="1" applyFont="1" applyFill="1" applyAlignment="1" applyProtection="1">
      <alignment horizontal="center" wrapText="1"/>
      <protection locked="0"/>
    </xf>
    <xf numFmtId="1" fontId="25" fillId="26" borderId="0" xfId="57" applyNumberFormat="1" applyFont="1" applyFill="1" applyAlignment="1" applyProtection="1">
      <alignment horizontal="center" wrapText="1"/>
      <protection locked="0"/>
    </xf>
    <xf numFmtId="0" fontId="25" fillId="26" borderId="0" xfId="57" applyFont="1" applyFill="1" applyAlignment="1" applyProtection="1">
      <alignment horizontal="left" wrapText="1"/>
      <protection locked="0"/>
    </xf>
    <xf numFmtId="0" fontId="115" fillId="26" borderId="0" xfId="57" applyFont="1" applyFill="1" applyAlignment="1" applyProtection="1">
      <alignment horizontal="center" wrapText="1"/>
      <protection locked="0"/>
    </xf>
    <xf numFmtId="176" fontId="25" fillId="26" borderId="0" xfId="57" applyNumberFormat="1" applyFont="1" applyFill="1" applyAlignment="1" applyProtection="1">
      <alignment horizontal="center" wrapText="1"/>
      <protection locked="0"/>
    </xf>
    <xf numFmtId="49" fontId="25" fillId="26" borderId="0" xfId="57" applyNumberFormat="1" applyFont="1" applyFill="1" applyAlignment="1" applyProtection="1">
      <alignment horizontal="center" wrapText="1"/>
      <protection locked="0"/>
    </xf>
    <xf numFmtId="0" fontId="25" fillId="25" borderId="0" xfId="57" applyFont="1" applyFill="1" applyBorder="1" applyAlignment="1" applyProtection="1">
      <alignment vertical="center" wrapText="1"/>
      <protection locked="0"/>
    </xf>
    <xf numFmtId="0" fontId="25" fillId="25" borderId="0" xfId="57" applyFont="1" applyFill="1" applyBorder="1" applyAlignment="1" applyProtection="1">
      <alignment horizontal="left" vertical="center" wrapText="1"/>
      <protection locked="0"/>
    </xf>
    <xf numFmtId="14" fontId="25" fillId="25" borderId="0" xfId="57" applyNumberFormat="1" applyFont="1" applyFill="1" applyBorder="1" applyAlignment="1" applyProtection="1">
      <alignment vertical="center" wrapText="1"/>
      <protection locked="0"/>
    </xf>
    <xf numFmtId="173" fontId="25" fillId="25" borderId="0" xfId="57" applyNumberFormat="1" applyFont="1" applyFill="1" applyBorder="1" applyAlignment="1" applyProtection="1">
      <alignment horizontal="left" vertical="center" wrapText="1"/>
      <protection locked="0"/>
    </xf>
    <xf numFmtId="14" fontId="25" fillId="25" borderId="0" xfId="57" applyNumberFormat="1" applyFont="1" applyFill="1" applyBorder="1" applyAlignment="1" applyProtection="1">
      <alignment horizontal="left" vertical="center" wrapText="1"/>
      <protection locked="0"/>
    </xf>
    <xf numFmtId="0" fontId="27" fillId="34" borderId="11" xfId="57" applyFont="1" applyFill="1" applyBorder="1" applyAlignment="1" applyProtection="1">
      <alignment horizontal="center" vertical="center" wrapText="1"/>
      <protection locked="0"/>
    </xf>
    <xf numFmtId="14" fontId="27" fillId="34" borderId="11" xfId="57" applyNumberFormat="1" applyFont="1" applyFill="1" applyBorder="1" applyAlignment="1" applyProtection="1">
      <alignment horizontal="center" vertical="center" wrapText="1"/>
      <protection locked="0"/>
    </xf>
    <xf numFmtId="0" fontId="27" fillId="34" borderId="26" xfId="57" applyFont="1" applyFill="1" applyBorder="1" applyAlignment="1" applyProtection="1">
      <alignment horizontal="center" vertical="center" wrapText="1"/>
      <protection locked="0"/>
    </xf>
    <xf numFmtId="14" fontId="27" fillId="0" borderId="0" xfId="57" applyNumberFormat="1" applyFont="1" applyAlignment="1" applyProtection="1">
      <alignment wrapText="1"/>
      <protection locked="0"/>
    </xf>
    <xf numFmtId="0" fontId="104" fillId="29" borderId="19" xfId="0" applyNumberFormat="1" applyFont="1" applyFill="1" applyBorder="1" applyAlignment="1">
      <alignment horizontal="left" vertical="center" wrapText="1"/>
    </xf>
    <xf numFmtId="0" fontId="74" fillId="18" borderId="12" xfId="57" applyNumberFormat="1" applyFont="1" applyFill="1" applyBorder="1" applyAlignment="1" applyProtection="1">
      <alignment horizontal="right" vertical="center" wrapText="1"/>
      <protection locked="0"/>
    </xf>
    <xf numFmtId="0" fontId="75" fillId="25" borderId="13" xfId="0" applyFont="1" applyFill="1" applyBorder="1" applyAlignment="1">
      <alignment horizontal="right" vertical="center" wrapText="1"/>
    </xf>
    <xf numFmtId="177" fontId="95" fillId="26" borderId="25" xfId="57" applyNumberFormat="1" applyFont="1" applyFill="1" applyBorder="1" applyAlignment="1" applyProtection="1">
      <alignment horizontal="center" vertical="center" wrapText="1"/>
      <protection locked="0"/>
    </xf>
    <xf numFmtId="0" fontId="94" fillId="32" borderId="11" xfId="49" applyFont="1" applyFill="1" applyBorder="1" applyAlignment="1" applyProtection="1">
      <alignment horizontal="left" vertical="center" wrapText="1"/>
      <protection/>
    </xf>
    <xf numFmtId="14" fontId="32" fillId="0" borderId="11" xfId="57" applyNumberFormat="1" applyFont="1" applyFill="1" applyBorder="1" applyAlignment="1">
      <alignment horizontal="center" vertical="center"/>
      <protection/>
    </xf>
    <xf numFmtId="0" fontId="32" fillId="0" borderId="11" xfId="57" applyFont="1" applyFill="1" applyBorder="1" applyAlignment="1">
      <alignment horizontal="left" vertical="center" wrapText="1"/>
      <protection/>
    </xf>
    <xf numFmtId="0" fontId="32" fillId="0" borderId="11" xfId="57" applyFont="1" applyFill="1" applyBorder="1" applyAlignment="1">
      <alignment horizontal="center" vertical="center" wrapText="1"/>
      <protection/>
    </xf>
    <xf numFmtId="0" fontId="32" fillId="0" borderId="11" xfId="57" applyFont="1" applyFill="1" applyBorder="1" applyAlignment="1">
      <alignment horizontal="center" vertical="center" wrapText="1"/>
      <protection/>
    </xf>
    <xf numFmtId="20" fontId="32" fillId="0" borderId="11" xfId="57" applyNumberFormat="1" applyFont="1" applyFill="1" applyBorder="1" applyAlignment="1">
      <alignment horizontal="center" vertical="center" wrapText="1"/>
      <protection/>
    </xf>
    <xf numFmtId="14" fontId="116" fillId="0" borderId="11" xfId="0" applyNumberFormat="1" applyFont="1" applyBorder="1" applyAlignment="1">
      <alignment horizontal="center"/>
    </xf>
    <xf numFmtId="0" fontId="116" fillId="0" borderId="11" xfId="0" applyFont="1" applyBorder="1" applyAlignment="1">
      <alignment/>
    </xf>
    <xf numFmtId="0" fontId="116" fillId="0" borderId="11" xfId="0" applyFont="1" applyBorder="1" applyAlignment="1">
      <alignment horizontal="center"/>
    </xf>
    <xf numFmtId="14" fontId="32" fillId="35" borderId="11" xfId="57" applyNumberFormat="1" applyFont="1" applyFill="1" applyBorder="1" applyAlignment="1">
      <alignment horizontal="center" vertical="center"/>
      <protection/>
    </xf>
    <xf numFmtId="0" fontId="32" fillId="35" borderId="11" xfId="57" applyFont="1" applyFill="1" applyBorder="1" applyAlignment="1">
      <alignment horizontal="left" vertical="center" wrapText="1"/>
      <protection/>
    </xf>
    <xf numFmtId="0" fontId="32" fillId="35" borderId="11" xfId="57" applyFont="1" applyFill="1" applyBorder="1" applyAlignment="1">
      <alignment horizontal="center" vertical="center" wrapText="1"/>
      <protection/>
    </xf>
    <xf numFmtId="0" fontId="32" fillId="36" borderId="11" xfId="57" applyFont="1" applyFill="1" applyBorder="1" applyAlignment="1">
      <alignment horizontal="center" vertical="center" wrapText="1"/>
      <protection/>
    </xf>
    <xf numFmtId="0" fontId="25" fillId="26" borderId="0" xfId="57" applyFont="1" applyFill="1" applyAlignment="1" applyProtection="1" quotePrefix="1">
      <alignment vertical="center" wrapText="1"/>
      <protection locked="0"/>
    </xf>
    <xf numFmtId="14" fontId="32" fillId="36" borderId="11" xfId="57" applyNumberFormat="1" applyFont="1" applyFill="1" applyBorder="1" applyAlignment="1">
      <alignment horizontal="center" vertical="center"/>
      <protection/>
    </xf>
    <xf numFmtId="0" fontId="32" fillId="36" borderId="11" xfId="57" applyFont="1" applyFill="1" applyBorder="1" applyAlignment="1">
      <alignment horizontal="left" vertical="center" wrapText="1"/>
      <protection/>
    </xf>
    <xf numFmtId="0" fontId="74" fillId="18" borderId="12" xfId="57" applyNumberFormat="1" applyFont="1" applyFill="1" applyBorder="1" applyAlignment="1" applyProtection="1">
      <alignment horizontal="right" vertical="center" wrapText="1"/>
      <protection locked="0"/>
    </xf>
    <xf numFmtId="0" fontId="101" fillId="26" borderId="11" xfId="49" applyNumberFormat="1" applyFont="1" applyFill="1" applyBorder="1" applyAlignment="1" applyProtection="1">
      <alignment horizontal="center" vertical="center" wrapText="1"/>
      <protection/>
    </xf>
    <xf numFmtId="0" fontId="0" fillId="0" borderId="0" xfId="0" applyNumberFormat="1" applyFont="1" applyAlignment="1">
      <alignment/>
    </xf>
    <xf numFmtId="0" fontId="74" fillId="18" borderId="12" xfId="57" applyNumberFormat="1" applyFont="1" applyFill="1" applyBorder="1" applyAlignment="1" applyProtection="1">
      <alignment horizontal="right" vertical="center" wrapText="1"/>
      <protection locked="0"/>
    </xf>
    <xf numFmtId="0" fontId="104" fillId="26" borderId="11" xfId="57" applyFont="1" applyFill="1" applyBorder="1" applyAlignment="1" applyProtection="1">
      <alignment horizontal="center" vertical="center" wrapText="1"/>
      <protection locked="0"/>
    </xf>
    <xf numFmtId="14" fontId="107" fillId="0" borderId="27" xfId="57" applyNumberFormat="1" applyFont="1" applyFill="1" applyBorder="1" applyAlignment="1">
      <alignment horizontal="center" vertical="center"/>
      <protection/>
    </xf>
    <xf numFmtId="0" fontId="107" fillId="0" borderId="27" xfId="57" applyFont="1" applyFill="1" applyBorder="1" applyAlignment="1">
      <alignment horizontal="left" vertical="center" wrapText="1"/>
      <protection/>
    </xf>
    <xf numFmtId="0" fontId="111" fillId="0" borderId="27" xfId="57" applyFont="1" applyFill="1" applyBorder="1" applyAlignment="1">
      <alignment horizontal="center" vertical="center" wrapText="1"/>
      <protection/>
    </xf>
    <xf numFmtId="177" fontId="117" fillId="26" borderId="11" xfId="0" applyNumberFormat="1" applyFont="1" applyFill="1" applyBorder="1" applyAlignment="1">
      <alignment horizontal="center" vertical="center" wrapText="1"/>
    </xf>
    <xf numFmtId="0" fontId="25" fillId="37" borderId="0" xfId="57" applyFont="1" applyFill="1" applyBorder="1" applyAlignment="1" applyProtection="1">
      <alignment vertical="center" wrapText="1"/>
      <protection locked="0"/>
    </xf>
    <xf numFmtId="0" fontId="25" fillId="37" borderId="0" xfId="57" applyFont="1" applyFill="1" applyBorder="1" applyAlignment="1" applyProtection="1">
      <alignment horizontal="left" vertical="center" wrapText="1"/>
      <protection locked="0"/>
    </xf>
    <xf numFmtId="14" fontId="25" fillId="37" borderId="0" xfId="57" applyNumberFormat="1" applyFont="1" applyFill="1" applyBorder="1" applyAlignment="1" applyProtection="1">
      <alignment vertical="center" wrapText="1"/>
      <protection locked="0"/>
    </xf>
    <xf numFmtId="173" fontId="25" fillId="37" borderId="0" xfId="57" applyNumberFormat="1" applyFont="1" applyFill="1" applyBorder="1" applyAlignment="1" applyProtection="1">
      <alignment horizontal="left" vertical="center" wrapText="1"/>
      <protection locked="0"/>
    </xf>
    <xf numFmtId="14" fontId="25" fillId="37" borderId="0" xfId="57" applyNumberFormat="1" applyFont="1" applyFill="1" applyBorder="1" applyAlignment="1" applyProtection="1">
      <alignment horizontal="left" vertical="center" wrapText="1"/>
      <protection locked="0"/>
    </xf>
    <xf numFmtId="0" fontId="38" fillId="34" borderId="0" xfId="57" applyFont="1" applyFill="1" applyBorder="1" applyAlignment="1" applyProtection="1">
      <alignment horizontal="center" vertical="center" wrapText="1"/>
      <protection locked="0"/>
    </xf>
    <xf numFmtId="0" fontId="38" fillId="34" borderId="0" xfId="57" applyFont="1" applyFill="1" applyBorder="1" applyAlignment="1" applyProtection="1">
      <alignment horizontal="center" vertical="center" wrapText="1"/>
      <protection locked="0"/>
    </xf>
    <xf numFmtId="0" fontId="25" fillId="37" borderId="0" xfId="57" applyFont="1" applyFill="1" applyBorder="1" applyAlignment="1" applyProtection="1">
      <alignment horizontal="left" vertical="center" wrapText="1"/>
      <protection locked="0"/>
    </xf>
    <xf numFmtId="14" fontId="32" fillId="0" borderId="26" xfId="57" applyNumberFormat="1" applyFont="1" applyFill="1" applyBorder="1" applyAlignment="1">
      <alignment horizontal="center" vertical="center"/>
      <protection/>
    </xf>
    <xf numFmtId="0" fontId="32" fillId="0" borderId="26" xfId="57" applyFont="1" applyFill="1" applyBorder="1" applyAlignment="1">
      <alignment horizontal="left" vertical="center" wrapText="1"/>
      <protection/>
    </xf>
    <xf numFmtId="0" fontId="39" fillId="0" borderId="11" xfId="57" applyFont="1" applyFill="1" applyBorder="1" applyAlignment="1" applyProtection="1">
      <alignment horizontal="center" vertical="center" wrapText="1"/>
      <protection locked="0"/>
    </xf>
    <xf numFmtId="1" fontId="39" fillId="0" borderId="11" xfId="57" applyNumberFormat="1" applyFont="1" applyFill="1" applyBorder="1" applyAlignment="1">
      <alignment horizontal="center" vertical="center"/>
      <protection/>
    </xf>
    <xf numFmtId="14" fontId="39" fillId="0" borderId="11" xfId="57" applyNumberFormat="1" applyFont="1" applyFill="1" applyBorder="1" applyAlignment="1">
      <alignment horizontal="center" vertical="center"/>
      <protection/>
    </xf>
    <xf numFmtId="1" fontId="39" fillId="0" borderId="11" xfId="57" applyNumberFormat="1" applyFont="1" applyFill="1" applyBorder="1" applyAlignment="1">
      <alignment horizontal="left" vertical="center"/>
      <protection/>
    </xf>
    <xf numFmtId="178" fontId="39" fillId="0" borderId="26" xfId="57" applyNumberFormat="1" applyFont="1" applyFill="1" applyBorder="1" applyAlignment="1" applyProtection="1">
      <alignment horizontal="center" vertical="center" wrapText="1"/>
      <protection locked="0"/>
    </xf>
    <xf numFmtId="0" fontId="39" fillId="0" borderId="0" xfId="57" applyFont="1" applyFill="1" applyBorder="1" applyAlignment="1" applyProtection="1">
      <alignment horizontal="center" vertical="center" wrapText="1"/>
      <protection locked="0"/>
    </xf>
    <xf numFmtId="1" fontId="39" fillId="0" borderId="0" xfId="57" applyNumberFormat="1" applyFont="1" applyFill="1" applyBorder="1" applyAlignment="1">
      <alignment horizontal="center" vertical="center"/>
      <protection/>
    </xf>
    <xf numFmtId="14" fontId="39" fillId="0" borderId="0" xfId="57" applyNumberFormat="1" applyFont="1" applyFill="1" applyBorder="1" applyAlignment="1">
      <alignment horizontal="center" vertical="center"/>
      <protection/>
    </xf>
    <xf numFmtId="1" fontId="39" fillId="0" borderId="0" xfId="57" applyNumberFormat="1" applyFont="1" applyFill="1" applyBorder="1" applyAlignment="1">
      <alignment horizontal="left" vertical="center"/>
      <protection/>
    </xf>
    <xf numFmtId="178" fontId="39" fillId="0" borderId="0" xfId="57" applyNumberFormat="1" applyFont="1" applyFill="1" applyBorder="1" applyAlignment="1" applyProtection="1">
      <alignment horizontal="center" vertical="center" wrapText="1"/>
      <protection locked="0"/>
    </xf>
    <xf numFmtId="0" fontId="32" fillId="0" borderId="28" xfId="57" applyFont="1" applyFill="1" applyBorder="1" applyAlignment="1">
      <alignment horizontal="center" vertical="center"/>
      <protection/>
    </xf>
    <xf numFmtId="0" fontId="111" fillId="0" borderId="28" xfId="57" applyFont="1" applyFill="1" applyBorder="1" applyAlignment="1">
      <alignment horizontal="center" vertical="center"/>
      <protection/>
    </xf>
    <xf numFmtId="14" fontId="32" fillId="0" borderId="28" xfId="57" applyNumberFormat="1" applyFont="1" applyFill="1" applyBorder="1" applyAlignment="1">
      <alignment horizontal="center" vertical="center"/>
      <protection/>
    </xf>
    <xf numFmtId="0" fontId="32" fillId="0" borderId="28" xfId="57" applyFont="1" applyFill="1" applyBorder="1" applyAlignment="1">
      <alignment horizontal="left" vertical="center" wrapText="1"/>
      <protection/>
    </xf>
    <xf numFmtId="0" fontId="106" fillId="0" borderId="28" xfId="57" applyFont="1" applyFill="1" applyBorder="1" applyAlignment="1">
      <alignment horizontal="left" vertical="center" wrapText="1"/>
      <protection/>
    </xf>
    <xf numFmtId="177" fontId="32" fillId="0" borderId="28" xfId="57" applyNumberFormat="1" applyFont="1" applyFill="1" applyBorder="1" applyAlignment="1">
      <alignment horizontal="center" vertical="center"/>
      <protection/>
    </xf>
    <xf numFmtId="1" fontId="111" fillId="0" borderId="28" xfId="57" applyNumberFormat="1" applyFont="1" applyFill="1" applyBorder="1" applyAlignment="1">
      <alignment horizontal="center" vertical="center"/>
      <protection/>
    </xf>
    <xf numFmtId="0" fontId="32" fillId="35" borderId="29" xfId="57" applyFont="1" applyFill="1" applyBorder="1" applyAlignment="1">
      <alignment horizontal="center" vertical="center"/>
      <protection/>
    </xf>
    <xf numFmtId="0" fontId="111" fillId="35" borderId="29" xfId="57" applyFont="1" applyFill="1" applyBorder="1" applyAlignment="1">
      <alignment horizontal="center" vertical="center"/>
      <protection/>
    </xf>
    <xf numFmtId="14" fontId="32" fillId="35" borderId="29" xfId="57" applyNumberFormat="1" applyFont="1" applyFill="1" applyBorder="1" applyAlignment="1">
      <alignment horizontal="center" vertical="center"/>
      <protection/>
    </xf>
    <xf numFmtId="0" fontId="32" fillId="35" borderId="29" xfId="57" applyFont="1" applyFill="1" applyBorder="1" applyAlignment="1">
      <alignment horizontal="left" vertical="center" wrapText="1"/>
      <protection/>
    </xf>
    <xf numFmtId="0" fontId="106" fillId="35" borderId="29" xfId="57" applyFont="1" applyFill="1" applyBorder="1" applyAlignment="1">
      <alignment horizontal="left" vertical="center" wrapText="1"/>
      <protection/>
    </xf>
    <xf numFmtId="177" fontId="32" fillId="35" borderId="29" xfId="57" applyNumberFormat="1" applyFont="1" applyFill="1" applyBorder="1" applyAlignment="1">
      <alignment horizontal="center" vertical="center"/>
      <protection/>
    </xf>
    <xf numFmtId="1" fontId="111" fillId="35" borderId="29" xfId="57" applyNumberFormat="1" applyFont="1" applyFill="1" applyBorder="1" applyAlignment="1">
      <alignment horizontal="center" vertical="center"/>
      <protection/>
    </xf>
    <xf numFmtId="0" fontId="32" fillId="33" borderId="29" xfId="57" applyFont="1" applyFill="1" applyBorder="1" applyAlignment="1">
      <alignment horizontal="center" vertical="center"/>
      <protection/>
    </xf>
    <xf numFmtId="0" fontId="111" fillId="33" borderId="29" xfId="57" applyFont="1" applyFill="1" applyBorder="1" applyAlignment="1">
      <alignment horizontal="center" vertical="center"/>
      <protection/>
    </xf>
    <xf numFmtId="14" fontId="32" fillId="33" borderId="29" xfId="57" applyNumberFormat="1" applyFont="1" applyFill="1" applyBorder="1" applyAlignment="1">
      <alignment horizontal="center" vertical="center"/>
      <protection/>
    </xf>
    <xf numFmtId="0" fontId="32" fillId="33" borderId="29" xfId="57" applyFont="1" applyFill="1" applyBorder="1" applyAlignment="1">
      <alignment horizontal="left" vertical="center" wrapText="1"/>
      <protection/>
    </xf>
    <xf numFmtId="0" fontId="106" fillId="33" borderId="29" xfId="57" applyFont="1" applyFill="1" applyBorder="1" applyAlignment="1">
      <alignment horizontal="left" vertical="center" wrapText="1"/>
      <protection/>
    </xf>
    <xf numFmtId="177" fontId="32" fillId="33" borderId="29" xfId="57" applyNumberFormat="1" applyFont="1" applyFill="1" applyBorder="1" applyAlignment="1">
      <alignment horizontal="center" vertical="center"/>
      <protection/>
    </xf>
    <xf numFmtId="1" fontId="111" fillId="33" borderId="29" xfId="57" applyNumberFormat="1" applyFont="1" applyFill="1" applyBorder="1" applyAlignment="1">
      <alignment horizontal="center" vertical="center"/>
      <protection/>
    </xf>
    <xf numFmtId="0" fontId="118" fillId="27" borderId="11" xfId="0" applyFont="1" applyFill="1" applyBorder="1" applyAlignment="1">
      <alignment horizontal="center" vertical="center" wrapText="1"/>
    </xf>
    <xf numFmtId="0" fontId="119" fillId="27" borderId="11" xfId="0" applyFont="1" applyFill="1" applyBorder="1" applyAlignment="1">
      <alignment horizontal="center" vertical="center" wrapText="1"/>
    </xf>
    <xf numFmtId="0" fontId="75" fillId="25" borderId="23" xfId="0" applyFont="1" applyFill="1" applyBorder="1" applyAlignment="1">
      <alignment horizontal="left" vertical="center" wrapText="1"/>
    </xf>
    <xf numFmtId="0" fontId="75" fillId="25" borderId="24" xfId="0" applyFont="1" applyFill="1" applyBorder="1" applyAlignment="1">
      <alignment horizontal="left" vertical="center" wrapText="1"/>
    </xf>
    <xf numFmtId="0" fontId="23" fillId="6" borderId="0"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41" fillId="28" borderId="0" xfId="0" applyFont="1" applyFill="1" applyBorder="1" applyAlignment="1">
      <alignment horizontal="center" vertical="center" wrapText="1"/>
    </xf>
    <xf numFmtId="0" fontId="75" fillId="25" borderId="13" xfId="0" applyFont="1" applyFill="1" applyBorder="1" applyAlignment="1">
      <alignment horizontal="left" vertical="center" wrapText="1"/>
    </xf>
    <xf numFmtId="172" fontId="24" fillId="29" borderId="17" xfId="0" applyNumberFormat="1" applyFont="1" applyFill="1" applyBorder="1" applyAlignment="1">
      <alignment horizontal="center"/>
    </xf>
    <xf numFmtId="172" fontId="24" fillId="29" borderId="0" xfId="0" applyNumberFormat="1" applyFont="1" applyFill="1" applyBorder="1" applyAlignment="1">
      <alignment horizontal="center"/>
    </xf>
    <xf numFmtId="172" fontId="24" fillId="29" borderId="18" xfId="0" applyNumberFormat="1" applyFont="1" applyFill="1" applyBorder="1" applyAlignment="1">
      <alignment horizontal="center"/>
    </xf>
    <xf numFmtId="0" fontId="24" fillId="29" borderId="17" xfId="0" applyFont="1" applyFill="1" applyBorder="1" applyAlignment="1">
      <alignment horizontal="center"/>
    </xf>
    <xf numFmtId="0" fontId="24" fillId="29" borderId="0" xfId="0" applyFont="1" applyFill="1" applyBorder="1" applyAlignment="1">
      <alignment horizontal="center"/>
    </xf>
    <xf numFmtId="0" fontId="24" fillId="29" borderId="18" xfId="0" applyFont="1" applyFill="1" applyBorder="1" applyAlignment="1">
      <alignment horizontal="center"/>
    </xf>
    <xf numFmtId="172" fontId="111" fillId="29" borderId="17" xfId="0" applyNumberFormat="1" applyFont="1" applyFill="1" applyBorder="1" applyAlignment="1">
      <alignment horizontal="right"/>
    </xf>
    <xf numFmtId="172" fontId="111" fillId="29" borderId="0" xfId="0" applyNumberFormat="1" applyFont="1" applyFill="1" applyBorder="1" applyAlignment="1">
      <alignment horizontal="right"/>
    </xf>
    <xf numFmtId="172" fontId="120" fillId="29" borderId="17" xfId="0" applyNumberFormat="1" applyFont="1" applyFill="1" applyBorder="1" applyAlignment="1">
      <alignment horizontal="right" vertical="center"/>
    </xf>
    <xf numFmtId="172" fontId="120" fillId="29" borderId="0" xfId="0" applyNumberFormat="1" applyFont="1" applyFill="1" applyBorder="1" applyAlignment="1">
      <alignment horizontal="right" vertical="center"/>
    </xf>
    <xf numFmtId="172" fontId="120" fillId="29" borderId="30" xfId="0" applyNumberFormat="1" applyFont="1" applyFill="1" applyBorder="1" applyAlignment="1">
      <alignment horizontal="right" vertical="center"/>
    </xf>
    <xf numFmtId="172" fontId="104" fillId="29" borderId="19" xfId="0" applyNumberFormat="1" applyFont="1" applyFill="1" applyBorder="1" applyAlignment="1">
      <alignment horizontal="left" vertical="center" wrapText="1"/>
    </xf>
    <xf numFmtId="172" fontId="104" fillId="29" borderId="20" xfId="0" applyNumberFormat="1" applyFont="1" applyFill="1" applyBorder="1" applyAlignment="1">
      <alignment horizontal="left" vertical="center" wrapText="1"/>
    </xf>
    <xf numFmtId="172" fontId="104" fillId="29" borderId="21" xfId="0" applyNumberFormat="1" applyFont="1" applyFill="1" applyBorder="1" applyAlignment="1">
      <alignment horizontal="left" vertical="center" wrapText="1"/>
    </xf>
    <xf numFmtId="172" fontId="25" fillId="29" borderId="0" xfId="0" applyNumberFormat="1" applyFont="1" applyFill="1" applyBorder="1" applyAlignment="1">
      <alignment/>
    </xf>
    <xf numFmtId="172" fontId="25" fillId="29" borderId="18" xfId="0" applyNumberFormat="1" applyFont="1" applyFill="1" applyBorder="1" applyAlignment="1">
      <alignment/>
    </xf>
    <xf numFmtId="172" fontId="120" fillId="29" borderId="31" xfId="0" applyNumberFormat="1" applyFont="1" applyFill="1" applyBorder="1" applyAlignment="1">
      <alignment horizontal="right" vertical="center"/>
    </xf>
    <xf numFmtId="172" fontId="120" fillId="29" borderId="32" xfId="0" applyNumberFormat="1" applyFont="1" applyFill="1" applyBorder="1" applyAlignment="1">
      <alignment horizontal="right" vertical="center"/>
    </xf>
    <xf numFmtId="172" fontId="120" fillId="29" borderId="33" xfId="0" applyNumberFormat="1" applyFont="1" applyFill="1" applyBorder="1" applyAlignment="1">
      <alignment horizontal="right" vertical="center"/>
    </xf>
    <xf numFmtId="0" fontId="120" fillId="29" borderId="17" xfId="0" applyFont="1" applyFill="1" applyBorder="1" applyAlignment="1">
      <alignment horizontal="center" vertical="center" wrapText="1"/>
    </xf>
    <xf numFmtId="0" fontId="120" fillId="29" borderId="0" xfId="0" applyFont="1" applyFill="1" applyBorder="1" applyAlignment="1">
      <alignment horizontal="center" vertical="center" wrapText="1"/>
    </xf>
    <xf numFmtId="0" fontId="120" fillId="29" borderId="18" xfId="0" applyFont="1" applyFill="1" applyBorder="1" applyAlignment="1">
      <alignment horizontal="center" vertical="center" wrapText="1"/>
    </xf>
    <xf numFmtId="172" fontId="121" fillId="29" borderId="17" xfId="0" applyNumberFormat="1" applyFont="1" applyFill="1" applyBorder="1" applyAlignment="1">
      <alignment horizontal="center" vertical="center" wrapText="1"/>
    </xf>
    <xf numFmtId="0" fontId="121" fillId="29" borderId="0" xfId="0" applyFont="1" applyFill="1" applyBorder="1" applyAlignment="1">
      <alignment horizontal="center" vertical="center" wrapText="1"/>
    </xf>
    <xf numFmtId="0" fontId="121" fillId="29" borderId="18" xfId="0" applyFont="1" applyFill="1" applyBorder="1" applyAlignment="1">
      <alignment horizontal="center" vertical="center" wrapText="1"/>
    </xf>
    <xf numFmtId="172" fontId="25" fillId="29" borderId="17" xfId="0" applyNumberFormat="1" applyFont="1" applyFill="1" applyBorder="1" applyAlignment="1">
      <alignment horizontal="center" vertical="center" wrapText="1"/>
    </xf>
    <xf numFmtId="172" fontId="25" fillId="29" borderId="0" xfId="0" applyNumberFormat="1" applyFont="1" applyFill="1" applyBorder="1" applyAlignment="1">
      <alignment horizontal="center" vertical="center"/>
    </xf>
    <xf numFmtId="172" fontId="25" fillId="29" borderId="18" xfId="0" applyNumberFormat="1" applyFont="1" applyFill="1" applyBorder="1" applyAlignment="1">
      <alignment horizontal="center" vertical="center"/>
    </xf>
    <xf numFmtId="172" fontId="122" fillId="29" borderId="17" xfId="0" applyNumberFormat="1" applyFont="1" applyFill="1" applyBorder="1" applyAlignment="1">
      <alignment horizontal="center" vertical="center" wrapText="1"/>
    </xf>
    <xf numFmtId="0" fontId="122" fillId="29" borderId="0" xfId="0" applyFont="1" applyFill="1" applyBorder="1" applyAlignment="1">
      <alignment horizontal="center" vertical="center" wrapText="1"/>
    </xf>
    <xf numFmtId="0" fontId="122" fillId="29" borderId="18" xfId="0" applyFont="1" applyFill="1" applyBorder="1" applyAlignment="1">
      <alignment horizontal="center" vertical="center" wrapText="1"/>
    </xf>
    <xf numFmtId="0" fontId="23" fillId="29" borderId="17" xfId="0" applyFont="1" applyFill="1" applyBorder="1" applyAlignment="1">
      <alignment horizontal="center"/>
    </xf>
    <xf numFmtId="0" fontId="23" fillId="29" borderId="0" xfId="0" applyFont="1" applyFill="1" applyBorder="1" applyAlignment="1">
      <alignment horizontal="center"/>
    </xf>
    <xf numFmtId="0" fontId="23" fillId="29" borderId="18" xfId="0" applyFont="1" applyFill="1" applyBorder="1" applyAlignment="1">
      <alignment horizontal="center"/>
    </xf>
    <xf numFmtId="172" fontId="23" fillId="29" borderId="17" xfId="0" applyNumberFormat="1" applyFont="1" applyFill="1" applyBorder="1" applyAlignment="1">
      <alignment horizontal="center"/>
    </xf>
    <xf numFmtId="172" fontId="23" fillId="29" borderId="0" xfId="0" applyNumberFormat="1" applyFont="1" applyFill="1" applyBorder="1" applyAlignment="1">
      <alignment horizontal="center"/>
    </xf>
    <xf numFmtId="172" fontId="23" fillId="29" borderId="18" xfId="0" applyNumberFormat="1" applyFont="1" applyFill="1" applyBorder="1" applyAlignment="1">
      <alignment horizontal="center"/>
    </xf>
    <xf numFmtId="172" fontId="120" fillId="29" borderId="34" xfId="0" applyNumberFormat="1" applyFont="1" applyFill="1" applyBorder="1" applyAlignment="1">
      <alignment horizontal="right" vertical="center"/>
    </xf>
    <xf numFmtId="172" fontId="120" fillId="29" borderId="35" xfId="0" applyNumberFormat="1" applyFont="1" applyFill="1" applyBorder="1" applyAlignment="1">
      <alignment horizontal="right" vertical="center"/>
    </xf>
    <xf numFmtId="172" fontId="120" fillId="29" borderId="36" xfId="0" applyNumberFormat="1" applyFont="1" applyFill="1" applyBorder="1" applyAlignment="1">
      <alignment horizontal="right" vertical="center"/>
    </xf>
    <xf numFmtId="172" fontId="96" fillId="25" borderId="37" xfId="0" applyNumberFormat="1" applyFont="1" applyFill="1" applyBorder="1" applyAlignment="1">
      <alignment horizontal="center" vertical="center"/>
    </xf>
    <xf numFmtId="172" fontId="96" fillId="25" borderId="38" xfId="0" applyNumberFormat="1" applyFont="1" applyFill="1" applyBorder="1" applyAlignment="1">
      <alignment horizontal="center" vertical="center"/>
    </xf>
    <xf numFmtId="172" fontId="96" fillId="25" borderId="39" xfId="0" applyNumberFormat="1" applyFont="1" applyFill="1" applyBorder="1" applyAlignment="1">
      <alignment horizontal="center" vertical="center"/>
    </xf>
    <xf numFmtId="0" fontId="30" fillId="26" borderId="13" xfId="57" applyFont="1" applyFill="1" applyBorder="1" applyAlignment="1" applyProtection="1">
      <alignment horizontal="right" vertical="center" wrapText="1"/>
      <protection locked="0"/>
    </xf>
    <xf numFmtId="175" fontId="30" fillId="26" borderId="13" xfId="57" applyNumberFormat="1" applyFont="1" applyFill="1" applyBorder="1" applyAlignment="1" applyProtection="1">
      <alignment horizontal="center" vertical="center" wrapText="1"/>
      <protection locked="0"/>
    </xf>
    <xf numFmtId="0" fontId="29" fillId="26" borderId="13" xfId="57" applyFont="1" applyFill="1" applyBorder="1" applyAlignment="1" applyProtection="1">
      <alignment horizontal="center" vertical="center" wrapText="1"/>
      <protection locked="0"/>
    </xf>
    <xf numFmtId="175" fontId="25" fillId="24" borderId="40" xfId="57" applyNumberFormat="1" applyFont="1" applyFill="1" applyBorder="1" applyAlignment="1" applyProtection="1">
      <alignment horizontal="center" vertical="center" wrapText="1"/>
      <protection locked="0"/>
    </xf>
    <xf numFmtId="0" fontId="93" fillId="27" borderId="11" xfId="57" applyFont="1" applyFill="1" applyBorder="1" applyAlignment="1">
      <alignment horizontal="center" textRotation="90" wrapText="1"/>
      <protection/>
    </xf>
    <xf numFmtId="0" fontId="93" fillId="27" borderId="25" xfId="57" applyFont="1" applyFill="1" applyBorder="1" applyAlignment="1">
      <alignment horizontal="center" textRotation="90" wrapText="1"/>
      <protection/>
    </xf>
    <xf numFmtId="0" fontId="93" fillId="27" borderId="28" xfId="57" applyFont="1" applyFill="1" applyBorder="1" applyAlignment="1">
      <alignment horizontal="center" textRotation="90" wrapText="1"/>
      <protection/>
    </xf>
    <xf numFmtId="0" fontId="92" fillId="27" borderId="11" xfId="57" applyFont="1" applyFill="1" applyBorder="1" applyAlignment="1" applyProtection="1">
      <alignment horizontal="center" vertical="center" wrapText="1"/>
      <protection locked="0"/>
    </xf>
    <xf numFmtId="0" fontId="92" fillId="27" borderId="11" xfId="57" applyFont="1" applyFill="1" applyBorder="1" applyAlignment="1">
      <alignment horizontal="center" vertical="center" wrapText="1"/>
      <protection/>
    </xf>
    <xf numFmtId="177" fontId="92" fillId="27" borderId="11" xfId="57" applyNumberFormat="1" applyFont="1" applyFill="1" applyBorder="1" applyAlignment="1">
      <alignment horizontal="center" vertical="center" wrapText="1"/>
      <protection/>
    </xf>
    <xf numFmtId="0" fontId="92" fillId="27" borderId="25" xfId="57" applyFont="1" applyFill="1" applyBorder="1" applyAlignment="1">
      <alignment horizontal="center" vertical="center" wrapText="1"/>
      <protection/>
    </xf>
    <xf numFmtId="0" fontId="92" fillId="27" borderId="28" xfId="57" applyFont="1" applyFill="1" applyBorder="1" applyAlignment="1">
      <alignment horizontal="center" vertical="center" wrapText="1"/>
      <protection/>
    </xf>
    <xf numFmtId="0" fontId="25" fillId="25" borderId="10" xfId="57" applyFont="1" applyFill="1" applyBorder="1" applyAlignment="1" applyProtection="1">
      <alignment horizontal="right" vertical="center" wrapText="1"/>
      <protection locked="0"/>
    </xf>
    <xf numFmtId="0" fontId="123" fillId="25" borderId="0" xfId="57" applyFont="1" applyFill="1" applyBorder="1" applyAlignment="1" applyProtection="1">
      <alignment horizontal="center" vertical="center" wrapText="1"/>
      <protection locked="0"/>
    </xf>
    <xf numFmtId="0" fontId="29" fillId="27" borderId="41" xfId="57" applyFont="1" applyFill="1" applyBorder="1" applyAlignment="1" applyProtection="1">
      <alignment horizontal="center" vertical="center" wrapText="1"/>
      <protection locked="0"/>
    </xf>
    <xf numFmtId="0" fontId="25" fillId="18" borderId="12" xfId="57" applyFont="1" applyFill="1" applyBorder="1" applyAlignment="1" applyProtection="1">
      <alignment horizontal="right" vertical="center" wrapText="1"/>
      <protection locked="0"/>
    </xf>
    <xf numFmtId="0" fontId="111" fillId="18" borderId="12" xfId="49" applyFont="1" applyFill="1" applyBorder="1" applyAlignment="1" applyProtection="1">
      <alignment horizontal="left" vertical="center" wrapText="1"/>
      <protection locked="0"/>
    </xf>
    <xf numFmtId="0" fontId="74" fillId="18" borderId="12" xfId="57" applyNumberFormat="1" applyFont="1" applyFill="1" applyBorder="1" applyAlignment="1" applyProtection="1">
      <alignment horizontal="right" vertical="center" wrapText="1"/>
      <protection locked="0"/>
    </xf>
    <xf numFmtId="2" fontId="67" fillId="18" borderId="12" xfId="57" applyNumberFormat="1" applyFont="1" applyFill="1" applyBorder="1" applyAlignment="1" applyProtection="1">
      <alignment horizontal="left" vertical="center" wrapText="1"/>
      <protection locked="0"/>
    </xf>
    <xf numFmtId="0" fontId="67" fillId="18" borderId="12" xfId="57" applyFont="1" applyFill="1" applyBorder="1" applyAlignment="1" applyProtection="1">
      <alignment horizontal="left" vertical="center" wrapText="1"/>
      <protection locked="0"/>
    </xf>
    <xf numFmtId="177" fontId="67" fillId="25" borderId="10" xfId="57" applyNumberFormat="1" applyFont="1" applyFill="1" applyBorder="1" applyAlignment="1" applyProtection="1">
      <alignment horizontal="left" vertical="center" wrapText="1"/>
      <protection locked="0"/>
    </xf>
    <xf numFmtId="0" fontId="67" fillId="25" borderId="10" xfId="57" applyFont="1" applyFill="1" applyBorder="1" applyAlignment="1" applyProtection="1">
      <alignment horizontal="left" vertical="center" wrapText="1"/>
      <protection locked="0"/>
    </xf>
    <xf numFmtId="0" fontId="67" fillId="25" borderId="10" xfId="57" applyNumberFormat="1" applyFont="1" applyFill="1" applyBorder="1" applyAlignment="1" applyProtection="1">
      <alignment horizontal="left" vertical="center" wrapText="1"/>
      <protection locked="0"/>
    </xf>
    <xf numFmtId="0" fontId="124" fillId="25" borderId="0" xfId="57" applyFont="1" applyFill="1" applyBorder="1" applyAlignment="1" applyProtection="1">
      <alignment horizontal="center" vertical="center" wrapText="1"/>
      <protection locked="0"/>
    </xf>
    <xf numFmtId="0" fontId="30" fillId="27" borderId="41" xfId="57" applyFont="1" applyFill="1" applyBorder="1" applyAlignment="1" applyProtection="1">
      <alignment horizontal="center" vertical="center" wrapText="1"/>
      <protection locked="0"/>
    </xf>
    <xf numFmtId="0" fontId="125" fillId="28" borderId="13" xfId="0" applyFont="1" applyFill="1" applyBorder="1" applyAlignment="1">
      <alignment horizontal="center" vertical="center" wrapText="1"/>
    </xf>
    <xf numFmtId="0" fontId="96" fillId="28" borderId="13" xfId="0" applyFont="1" applyFill="1" applyBorder="1" applyAlignment="1">
      <alignment horizontal="right" vertical="center" wrapText="1"/>
    </xf>
    <xf numFmtId="178" fontId="126" fillId="27" borderId="11" xfId="57" applyNumberFormat="1" applyFont="1" applyFill="1" applyBorder="1" applyAlignment="1">
      <alignment horizontal="center" vertical="center"/>
      <protection/>
    </xf>
    <xf numFmtId="0" fontId="127" fillId="27" borderId="25" xfId="57" applyFont="1" applyFill="1" applyBorder="1" applyAlignment="1">
      <alignment horizontal="center" vertical="center" wrapText="1"/>
      <protection/>
    </xf>
    <xf numFmtId="0" fontId="127" fillId="27" borderId="28" xfId="57" applyFont="1" applyFill="1" applyBorder="1" applyAlignment="1">
      <alignment horizontal="center" vertical="center" wrapText="1"/>
      <protection/>
    </xf>
    <xf numFmtId="0" fontId="96" fillId="27" borderId="11" xfId="57" applyFont="1" applyFill="1" applyBorder="1" applyAlignment="1">
      <alignment horizontal="center" vertical="center"/>
      <protection/>
    </xf>
    <xf numFmtId="49" fontId="126" fillId="27" borderId="11" xfId="57" applyNumberFormat="1" applyFont="1" applyFill="1" applyBorder="1" applyAlignment="1">
      <alignment horizontal="center" vertical="center" textRotation="90" wrapText="1"/>
      <protection/>
    </xf>
    <xf numFmtId="2" fontId="126" fillId="27" borderId="11" xfId="57" applyNumberFormat="1" applyFont="1" applyFill="1" applyBorder="1" applyAlignment="1">
      <alignment horizontal="center" vertical="center" textRotation="90" wrapText="1"/>
      <protection/>
    </xf>
    <xf numFmtId="0" fontId="24" fillId="25" borderId="10" xfId="57" applyFont="1" applyFill="1" applyBorder="1" applyAlignment="1" applyProtection="1">
      <alignment horizontal="right" vertical="center" wrapText="1"/>
      <protection locked="0"/>
    </xf>
    <xf numFmtId="0" fontId="52" fillId="25" borderId="10" xfId="57" applyFont="1" applyFill="1" applyBorder="1" applyAlignment="1" applyProtection="1">
      <alignment horizontal="left" vertical="center" wrapText="1"/>
      <protection locked="0"/>
    </xf>
    <xf numFmtId="173" fontId="95" fillId="25" borderId="10" xfId="57" applyNumberFormat="1" applyFont="1" applyFill="1" applyBorder="1" applyAlignment="1" applyProtection="1">
      <alignment horizontal="left" vertical="center" wrapText="1"/>
      <protection locked="0"/>
    </xf>
    <xf numFmtId="175" fontId="24" fillId="24" borderId="40" xfId="57" applyNumberFormat="1" applyFont="1" applyFill="1" applyBorder="1" applyAlignment="1" applyProtection="1">
      <alignment horizontal="center" vertical="center" wrapText="1"/>
      <protection locked="0"/>
    </xf>
    <xf numFmtId="0" fontId="127" fillId="27" borderId="11" xfId="57" applyFont="1" applyFill="1" applyBorder="1" applyAlignment="1">
      <alignment horizontal="center" textRotation="90"/>
      <protection/>
    </xf>
    <xf numFmtId="0" fontId="24" fillId="25" borderId="0" xfId="57" applyFont="1" applyFill="1" applyBorder="1" applyAlignment="1" applyProtection="1">
      <alignment horizontal="center" vertical="center" wrapText="1"/>
      <protection locked="0"/>
    </xf>
    <xf numFmtId="0" fontId="29" fillId="34" borderId="41" xfId="57" applyFont="1" applyFill="1" applyBorder="1" applyAlignment="1" applyProtection="1">
      <alignment horizontal="center" vertical="center" wrapText="1"/>
      <protection locked="0"/>
    </xf>
    <xf numFmtId="0" fontId="24" fillId="25" borderId="12" xfId="57" applyFont="1" applyFill="1" applyBorder="1" applyAlignment="1" applyProtection="1">
      <alignment horizontal="right" vertical="center" wrapText="1"/>
      <protection locked="0"/>
    </xf>
    <xf numFmtId="0" fontId="95" fillId="25" borderId="12" xfId="49" applyFont="1" applyFill="1" applyBorder="1" applyAlignment="1" applyProtection="1">
      <alignment horizontal="left" vertical="center" wrapText="1"/>
      <protection locked="0"/>
    </xf>
    <xf numFmtId="0" fontId="85" fillId="25" borderId="12" xfId="57" applyFont="1" applyFill="1" applyBorder="1" applyAlignment="1" applyProtection="1">
      <alignment horizontal="center" vertical="center" wrapText="1"/>
      <protection locked="0"/>
    </xf>
    <xf numFmtId="0" fontId="48" fillId="25" borderId="12" xfId="57" applyFont="1" applyFill="1" applyBorder="1" applyAlignment="1" applyProtection="1">
      <alignment horizontal="right" vertical="center" wrapText="1"/>
      <protection locked="0"/>
    </xf>
    <xf numFmtId="2" fontId="95" fillId="25" borderId="12" xfId="57" applyNumberFormat="1" applyFont="1" applyFill="1" applyBorder="1" applyAlignment="1" applyProtection="1">
      <alignment horizontal="left" vertical="center" wrapText="1"/>
      <protection locked="0"/>
    </xf>
    <xf numFmtId="176" fontId="95" fillId="25" borderId="12" xfId="57" applyNumberFormat="1" applyFont="1" applyFill="1" applyBorder="1" applyAlignment="1" applyProtection="1">
      <alignment horizontal="left" vertical="center" wrapText="1"/>
      <protection locked="0"/>
    </xf>
    <xf numFmtId="175" fontId="27" fillId="24" borderId="40" xfId="57" applyNumberFormat="1" applyFont="1" applyFill="1" applyBorder="1" applyAlignment="1" applyProtection="1">
      <alignment horizontal="center" vertical="center" wrapText="1"/>
      <protection locked="0"/>
    </xf>
    <xf numFmtId="176" fontId="67" fillId="18" borderId="12" xfId="57" applyNumberFormat="1" applyFont="1" applyFill="1" applyBorder="1" applyAlignment="1" applyProtection="1">
      <alignment horizontal="left" vertical="center" wrapText="1"/>
      <protection locked="0"/>
    </xf>
    <xf numFmtId="0" fontId="31" fillId="25" borderId="0" xfId="57" applyFont="1" applyFill="1" applyBorder="1" applyAlignment="1" applyProtection="1">
      <alignment horizontal="center" vertical="center" wrapText="1"/>
      <protection locked="0"/>
    </xf>
    <xf numFmtId="0" fontId="38" fillId="34" borderId="0" xfId="57" applyFont="1" applyFill="1" applyBorder="1" applyAlignment="1" applyProtection="1">
      <alignment horizontal="center" vertical="center" wrapText="1"/>
      <protection locked="0"/>
    </xf>
    <xf numFmtId="0" fontId="25" fillId="25" borderId="0" xfId="57" applyFont="1" applyFill="1" applyBorder="1" applyAlignment="1" applyProtection="1">
      <alignment horizontal="left" vertical="center" wrapText="1"/>
      <protection locked="0"/>
    </xf>
    <xf numFmtId="0" fontId="25" fillId="37" borderId="0" xfId="57" applyFont="1" applyFill="1" applyBorder="1" applyAlignment="1" applyProtection="1">
      <alignment horizontal="left" vertical="center" wrapText="1"/>
      <protection locked="0"/>
    </xf>
  </cellXfs>
  <cellStyles count="5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Hyperlink 2" xfId="45"/>
    <cellStyle name="İşaretli Hücre" xfId="46"/>
    <cellStyle name="İyi" xfId="47"/>
    <cellStyle name="Followed Hyperlink" xfId="48"/>
    <cellStyle name="Hyperlink" xfId="49"/>
    <cellStyle name="Köprü 2" xfId="50"/>
    <cellStyle name="Köprü 2 2" xfId="51"/>
    <cellStyle name="Köprü 3" xfId="52"/>
    <cellStyle name="Köprü 3 2" xfId="53"/>
    <cellStyle name="Köprü 3 3" xfId="54"/>
    <cellStyle name="Köprü 4" xfId="55"/>
    <cellStyle name="Kötü" xfId="56"/>
    <cellStyle name="Normal 2" xfId="57"/>
    <cellStyle name="Normal 3" xfId="58"/>
    <cellStyle name="Not" xfId="59"/>
    <cellStyle name="Nötr" xfId="60"/>
    <cellStyle name="Currency" xfId="61"/>
    <cellStyle name="Currency [0]" xfId="62"/>
    <cellStyle name="Toplam" xfId="63"/>
    <cellStyle name="Uyarı Metni" xfId="64"/>
    <cellStyle name="Vurgu1" xfId="65"/>
    <cellStyle name="Vurgu2" xfId="66"/>
    <cellStyle name="Vurgu3" xfId="67"/>
    <cellStyle name="Vurgu4" xfId="68"/>
    <cellStyle name="Vurgu5" xfId="69"/>
    <cellStyle name="Vurgu6" xfId="70"/>
    <cellStyle name="Percent" xfId="71"/>
  </cellStyles>
  <dxfs count="2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theme="9" tint="0.5999600291252136"/>
        </patternFill>
      </fill>
    </dxf>
    <dxf>
      <fill>
        <patternFill>
          <bgColor theme="6" tint="0.39994999766349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theme="9" tint="0.5999600291252136"/>
        </patternFill>
      </fill>
    </dxf>
    <dxf>
      <fill>
        <patternFill>
          <bgColor theme="6" tint="0.39994999766349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theme="9" tint="0.5999600291252136"/>
        </patternFill>
      </fill>
    </dxf>
    <dxf>
      <fill>
        <patternFill>
          <bgColor theme="6" tint="0.39994999766349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theme="9" tint="0.5999600291252136"/>
        </patternFill>
      </fill>
    </dxf>
    <dxf>
      <fill>
        <patternFill>
          <bgColor theme="6" tint="0.39994999766349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theme="9" tint="0.5999600291252136"/>
        </patternFill>
      </fill>
    </dxf>
    <dxf>
      <fill>
        <patternFill>
          <bgColor theme="6" tint="0.39994999766349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theme="9" tint="0.5999600291252136"/>
        </patternFill>
      </fill>
    </dxf>
    <dxf>
      <fill>
        <patternFill>
          <bgColor theme="6" tint="0.39994999766349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theme="9" tint="0.5999600291252136"/>
        </patternFill>
      </fill>
    </dxf>
    <dxf>
      <fill>
        <patternFill>
          <bgColor theme="6" tint="0.39994999766349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theme="9" tint="0.5999600291252136"/>
        </patternFill>
      </fill>
    </dxf>
    <dxf>
      <fill>
        <patternFill>
          <bgColor theme="6" tint="0.39994999766349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theme="9" tint="0.5999600291252136"/>
        </patternFill>
      </fill>
    </dxf>
    <dxf>
      <fill>
        <patternFill>
          <bgColor theme="6" tint="0.39994999766349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theme="9" tint="0.5999600291252136"/>
        </patternFill>
      </fill>
    </dxf>
    <dxf>
      <fill>
        <patternFill>
          <bgColor theme="6" tint="0.39994999766349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theme="9" tint="0.5999600291252136"/>
        </patternFill>
      </fill>
    </dxf>
    <dxf>
      <fill>
        <patternFill>
          <bgColor theme="6" tint="0.39994999766349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theme="9" tint="0.5999600291252136"/>
        </patternFill>
      </fill>
    </dxf>
    <dxf>
      <fill>
        <patternFill>
          <bgColor theme="6" tint="0.39994999766349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3</xdr:col>
      <xdr:colOff>466725</xdr:colOff>
      <xdr:row>1</xdr:row>
      <xdr:rowOff>1428750</xdr:rowOff>
    </xdr:from>
    <xdr:to>
      <xdr:col>6</xdr:col>
      <xdr:colOff>409575</xdr:colOff>
      <xdr:row>11</xdr:row>
      <xdr:rowOff>76200</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324100" y="1590675"/>
          <a:ext cx="1600200" cy="1600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2</xdr:col>
      <xdr:colOff>228600</xdr:colOff>
      <xdr:row>1</xdr:row>
      <xdr:rowOff>200025</xdr:rowOff>
    </xdr:to>
    <xdr:grpSp>
      <xdr:nvGrpSpPr>
        <xdr:cNvPr id="1" name="1 Grup"/>
        <xdr:cNvGrpSpPr>
          <a:grpSpLocks/>
        </xdr:cNvGrpSpPr>
      </xdr:nvGrpSpPr>
      <xdr:grpSpPr>
        <a:xfrm>
          <a:off x="247650" y="0"/>
          <a:ext cx="819150"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14</xdr:col>
      <xdr:colOff>180975</xdr:colOff>
      <xdr:row>0</xdr:row>
      <xdr:rowOff>85725</xdr:rowOff>
    </xdr:from>
    <xdr:to>
      <xdr:col>15</xdr:col>
      <xdr:colOff>304800</xdr:colOff>
      <xdr:row>1</xdr:row>
      <xdr:rowOff>190500</xdr:rowOff>
    </xdr:to>
    <xdr:grpSp>
      <xdr:nvGrpSpPr>
        <xdr:cNvPr id="4" name="4 Grup"/>
        <xdr:cNvGrpSpPr>
          <a:grpSpLocks/>
        </xdr:cNvGrpSpPr>
      </xdr:nvGrpSpPr>
      <xdr:grpSpPr>
        <a:xfrm>
          <a:off x="10963275" y="85725"/>
          <a:ext cx="762000" cy="78105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180975</xdr:colOff>
      <xdr:row>1</xdr:row>
      <xdr:rowOff>333375</xdr:rowOff>
    </xdr:to>
    <xdr:grpSp>
      <xdr:nvGrpSpPr>
        <xdr:cNvPr id="1" name="1 Grup"/>
        <xdr:cNvGrpSpPr>
          <a:grpSpLocks/>
        </xdr:cNvGrpSpPr>
      </xdr:nvGrpSpPr>
      <xdr:grpSpPr>
        <a:xfrm>
          <a:off x="0" y="0"/>
          <a:ext cx="771525" cy="771525"/>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12</xdr:col>
      <xdr:colOff>914400</xdr:colOff>
      <xdr:row>0</xdr:row>
      <xdr:rowOff>9525</xdr:rowOff>
    </xdr:from>
    <xdr:to>
      <xdr:col>12</xdr:col>
      <xdr:colOff>1676400</xdr:colOff>
      <xdr:row>2</xdr:row>
      <xdr:rowOff>0</xdr:rowOff>
    </xdr:to>
    <xdr:grpSp>
      <xdr:nvGrpSpPr>
        <xdr:cNvPr id="4" name="4 Grup"/>
        <xdr:cNvGrpSpPr>
          <a:grpSpLocks/>
        </xdr:cNvGrpSpPr>
      </xdr:nvGrpSpPr>
      <xdr:grpSpPr>
        <a:xfrm>
          <a:off x="11610975" y="9525"/>
          <a:ext cx="762000" cy="7620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180975</xdr:colOff>
      <xdr:row>1</xdr:row>
      <xdr:rowOff>447675</xdr:rowOff>
    </xdr:to>
    <xdr:grpSp>
      <xdr:nvGrpSpPr>
        <xdr:cNvPr id="1" name="1 Grup"/>
        <xdr:cNvGrpSpPr>
          <a:grpSpLocks/>
        </xdr:cNvGrpSpPr>
      </xdr:nvGrpSpPr>
      <xdr:grpSpPr>
        <a:xfrm>
          <a:off x="0" y="0"/>
          <a:ext cx="771525" cy="97155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12</xdr:col>
      <xdr:colOff>914400</xdr:colOff>
      <xdr:row>0</xdr:row>
      <xdr:rowOff>9525</xdr:rowOff>
    </xdr:from>
    <xdr:to>
      <xdr:col>12</xdr:col>
      <xdr:colOff>1676400</xdr:colOff>
      <xdr:row>2</xdr:row>
      <xdr:rowOff>0</xdr:rowOff>
    </xdr:to>
    <xdr:grpSp>
      <xdr:nvGrpSpPr>
        <xdr:cNvPr id="4" name="4 Grup"/>
        <xdr:cNvGrpSpPr>
          <a:grpSpLocks/>
        </xdr:cNvGrpSpPr>
      </xdr:nvGrpSpPr>
      <xdr:grpSpPr>
        <a:xfrm>
          <a:off x="11534775" y="9525"/>
          <a:ext cx="762000" cy="9906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514350</xdr:colOff>
      <xdr:row>1</xdr:row>
      <xdr:rowOff>209550</xdr:rowOff>
    </xdr:to>
    <xdr:grpSp>
      <xdr:nvGrpSpPr>
        <xdr:cNvPr id="1" name="1 Grup"/>
        <xdr:cNvGrpSpPr>
          <a:grpSpLocks/>
        </xdr:cNvGrpSpPr>
      </xdr:nvGrpSpPr>
      <xdr:grpSpPr>
        <a:xfrm>
          <a:off x="0" y="0"/>
          <a:ext cx="838200" cy="885825"/>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13</xdr:col>
      <xdr:colOff>552450</xdr:colOff>
      <xdr:row>0</xdr:row>
      <xdr:rowOff>19050</xdr:rowOff>
    </xdr:from>
    <xdr:to>
      <xdr:col>14</xdr:col>
      <xdr:colOff>381000</xdr:colOff>
      <xdr:row>1</xdr:row>
      <xdr:rowOff>219075</xdr:rowOff>
    </xdr:to>
    <xdr:grpSp>
      <xdr:nvGrpSpPr>
        <xdr:cNvPr id="4" name="4 Grup"/>
        <xdr:cNvGrpSpPr>
          <a:grpSpLocks/>
        </xdr:cNvGrpSpPr>
      </xdr:nvGrpSpPr>
      <xdr:grpSpPr>
        <a:xfrm>
          <a:off x="10591800" y="19050"/>
          <a:ext cx="828675" cy="8763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514350</xdr:colOff>
      <xdr:row>1</xdr:row>
      <xdr:rowOff>209550</xdr:rowOff>
    </xdr:to>
    <xdr:grpSp>
      <xdr:nvGrpSpPr>
        <xdr:cNvPr id="1" name="5 Grup"/>
        <xdr:cNvGrpSpPr>
          <a:grpSpLocks/>
        </xdr:cNvGrpSpPr>
      </xdr:nvGrpSpPr>
      <xdr:grpSpPr>
        <a:xfrm>
          <a:off x="0" y="0"/>
          <a:ext cx="838200" cy="885825"/>
          <a:chOff x="254794" y="7798490"/>
          <a:chExt cx="523770" cy="541683"/>
        </a:xfrm>
        <a:solidFill>
          <a:srgbClr val="FFFFFF"/>
        </a:solidFill>
      </xdr:grpSpPr>
      <xdr:sp>
        <xdr:nvSpPr>
          <xdr:cNvPr id="2" name="6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13</xdr:col>
      <xdr:colOff>695325</xdr:colOff>
      <xdr:row>0</xdr:row>
      <xdr:rowOff>9525</xdr:rowOff>
    </xdr:from>
    <xdr:to>
      <xdr:col>15</xdr:col>
      <xdr:colOff>133350</xdr:colOff>
      <xdr:row>1</xdr:row>
      <xdr:rowOff>209550</xdr:rowOff>
    </xdr:to>
    <xdr:grpSp>
      <xdr:nvGrpSpPr>
        <xdr:cNvPr id="4" name="8 Grup"/>
        <xdr:cNvGrpSpPr>
          <a:grpSpLocks/>
        </xdr:cNvGrpSpPr>
      </xdr:nvGrpSpPr>
      <xdr:grpSpPr>
        <a:xfrm>
          <a:off x="10582275" y="9525"/>
          <a:ext cx="771525" cy="876300"/>
          <a:chOff x="254794" y="7798490"/>
          <a:chExt cx="523770" cy="541683"/>
        </a:xfrm>
        <a:solidFill>
          <a:srgbClr val="FFFFFF"/>
        </a:solidFill>
      </xdr:grpSpPr>
      <xdr:sp>
        <xdr:nvSpPr>
          <xdr:cNvPr id="5" name="9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514350</xdr:colOff>
      <xdr:row>1</xdr:row>
      <xdr:rowOff>209550</xdr:rowOff>
    </xdr:to>
    <xdr:grpSp>
      <xdr:nvGrpSpPr>
        <xdr:cNvPr id="1" name="1 Grup"/>
        <xdr:cNvGrpSpPr>
          <a:grpSpLocks/>
        </xdr:cNvGrpSpPr>
      </xdr:nvGrpSpPr>
      <xdr:grpSpPr>
        <a:xfrm>
          <a:off x="0" y="0"/>
          <a:ext cx="838200" cy="885825"/>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14</xdr:col>
      <xdr:colOff>0</xdr:colOff>
      <xdr:row>0</xdr:row>
      <xdr:rowOff>9525</xdr:rowOff>
    </xdr:from>
    <xdr:to>
      <xdr:col>15</xdr:col>
      <xdr:colOff>133350</xdr:colOff>
      <xdr:row>1</xdr:row>
      <xdr:rowOff>209550</xdr:rowOff>
    </xdr:to>
    <xdr:grpSp>
      <xdr:nvGrpSpPr>
        <xdr:cNvPr id="4" name="4 Grup"/>
        <xdr:cNvGrpSpPr>
          <a:grpSpLocks/>
        </xdr:cNvGrpSpPr>
      </xdr:nvGrpSpPr>
      <xdr:grpSpPr>
        <a:xfrm>
          <a:off x="11744325" y="9525"/>
          <a:ext cx="828675" cy="8763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514350</xdr:colOff>
      <xdr:row>1</xdr:row>
      <xdr:rowOff>209550</xdr:rowOff>
    </xdr:to>
    <xdr:grpSp>
      <xdr:nvGrpSpPr>
        <xdr:cNvPr id="1" name="1 Grup"/>
        <xdr:cNvGrpSpPr>
          <a:grpSpLocks/>
        </xdr:cNvGrpSpPr>
      </xdr:nvGrpSpPr>
      <xdr:grpSpPr>
        <a:xfrm>
          <a:off x="0" y="0"/>
          <a:ext cx="838200" cy="885825"/>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13</xdr:col>
      <xdr:colOff>1704975</xdr:colOff>
      <xdr:row>0</xdr:row>
      <xdr:rowOff>9525</xdr:rowOff>
    </xdr:from>
    <xdr:to>
      <xdr:col>15</xdr:col>
      <xdr:colOff>133350</xdr:colOff>
      <xdr:row>1</xdr:row>
      <xdr:rowOff>209550</xdr:rowOff>
    </xdr:to>
    <xdr:grpSp>
      <xdr:nvGrpSpPr>
        <xdr:cNvPr id="4" name="4 Grup"/>
        <xdr:cNvGrpSpPr>
          <a:grpSpLocks/>
        </xdr:cNvGrpSpPr>
      </xdr:nvGrpSpPr>
      <xdr:grpSpPr>
        <a:xfrm>
          <a:off x="11744325" y="9525"/>
          <a:ext cx="828675" cy="8763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2</xdr:col>
      <xdr:colOff>228600</xdr:colOff>
      <xdr:row>1</xdr:row>
      <xdr:rowOff>200025</xdr:rowOff>
    </xdr:to>
    <xdr:grpSp>
      <xdr:nvGrpSpPr>
        <xdr:cNvPr id="1" name="1 Grup"/>
        <xdr:cNvGrpSpPr>
          <a:grpSpLocks/>
        </xdr:cNvGrpSpPr>
      </xdr:nvGrpSpPr>
      <xdr:grpSpPr>
        <a:xfrm>
          <a:off x="247650" y="0"/>
          <a:ext cx="819150"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14</xdr:col>
      <xdr:colOff>180975</xdr:colOff>
      <xdr:row>0</xdr:row>
      <xdr:rowOff>85725</xdr:rowOff>
    </xdr:from>
    <xdr:to>
      <xdr:col>15</xdr:col>
      <xdr:colOff>304800</xdr:colOff>
      <xdr:row>1</xdr:row>
      <xdr:rowOff>190500</xdr:rowOff>
    </xdr:to>
    <xdr:grpSp>
      <xdr:nvGrpSpPr>
        <xdr:cNvPr id="4" name="4 Grup"/>
        <xdr:cNvGrpSpPr>
          <a:grpSpLocks/>
        </xdr:cNvGrpSpPr>
      </xdr:nvGrpSpPr>
      <xdr:grpSpPr>
        <a:xfrm>
          <a:off x="10820400" y="85725"/>
          <a:ext cx="762000" cy="78105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514350</xdr:colOff>
      <xdr:row>1</xdr:row>
      <xdr:rowOff>209550</xdr:rowOff>
    </xdr:to>
    <xdr:grpSp>
      <xdr:nvGrpSpPr>
        <xdr:cNvPr id="1" name="5 Grup"/>
        <xdr:cNvGrpSpPr>
          <a:grpSpLocks/>
        </xdr:cNvGrpSpPr>
      </xdr:nvGrpSpPr>
      <xdr:grpSpPr>
        <a:xfrm>
          <a:off x="0" y="0"/>
          <a:ext cx="838200" cy="885825"/>
          <a:chOff x="254794" y="7798490"/>
          <a:chExt cx="523770" cy="541683"/>
        </a:xfrm>
        <a:solidFill>
          <a:srgbClr val="FFFFFF"/>
        </a:solidFill>
      </xdr:grpSpPr>
      <xdr:sp>
        <xdr:nvSpPr>
          <xdr:cNvPr id="2" name="6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14</xdr:col>
      <xdr:colOff>57150</xdr:colOff>
      <xdr:row>0</xdr:row>
      <xdr:rowOff>0</xdr:rowOff>
    </xdr:from>
    <xdr:to>
      <xdr:col>15</xdr:col>
      <xdr:colOff>257175</xdr:colOff>
      <xdr:row>1</xdr:row>
      <xdr:rowOff>209550</xdr:rowOff>
    </xdr:to>
    <xdr:grpSp>
      <xdr:nvGrpSpPr>
        <xdr:cNvPr id="4" name="8 Grup"/>
        <xdr:cNvGrpSpPr>
          <a:grpSpLocks/>
        </xdr:cNvGrpSpPr>
      </xdr:nvGrpSpPr>
      <xdr:grpSpPr>
        <a:xfrm>
          <a:off x="11249025" y="0"/>
          <a:ext cx="838200" cy="885825"/>
          <a:chOff x="254794" y="7798490"/>
          <a:chExt cx="523770" cy="541683"/>
        </a:xfrm>
        <a:solidFill>
          <a:srgbClr val="FFFFFF"/>
        </a:solidFill>
      </xdr:grpSpPr>
      <xdr:sp>
        <xdr:nvSpPr>
          <xdr:cNvPr id="5" name="9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514350</xdr:colOff>
      <xdr:row>1</xdr:row>
      <xdr:rowOff>209550</xdr:rowOff>
    </xdr:to>
    <xdr:grpSp>
      <xdr:nvGrpSpPr>
        <xdr:cNvPr id="1" name="1 Grup"/>
        <xdr:cNvGrpSpPr>
          <a:grpSpLocks/>
        </xdr:cNvGrpSpPr>
      </xdr:nvGrpSpPr>
      <xdr:grpSpPr>
        <a:xfrm>
          <a:off x="0" y="0"/>
          <a:ext cx="838200" cy="885825"/>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13</xdr:col>
      <xdr:colOff>552450</xdr:colOff>
      <xdr:row>0</xdr:row>
      <xdr:rowOff>19050</xdr:rowOff>
    </xdr:from>
    <xdr:to>
      <xdr:col>14</xdr:col>
      <xdr:colOff>381000</xdr:colOff>
      <xdr:row>1</xdr:row>
      <xdr:rowOff>219075</xdr:rowOff>
    </xdr:to>
    <xdr:grpSp>
      <xdr:nvGrpSpPr>
        <xdr:cNvPr id="4" name="4 Grup"/>
        <xdr:cNvGrpSpPr>
          <a:grpSpLocks/>
        </xdr:cNvGrpSpPr>
      </xdr:nvGrpSpPr>
      <xdr:grpSpPr>
        <a:xfrm>
          <a:off x="11010900" y="19050"/>
          <a:ext cx="828675" cy="8763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514350</xdr:colOff>
      <xdr:row>1</xdr:row>
      <xdr:rowOff>209550</xdr:rowOff>
    </xdr:to>
    <xdr:grpSp>
      <xdr:nvGrpSpPr>
        <xdr:cNvPr id="1" name="1 Grup"/>
        <xdr:cNvGrpSpPr>
          <a:grpSpLocks/>
        </xdr:cNvGrpSpPr>
      </xdr:nvGrpSpPr>
      <xdr:grpSpPr>
        <a:xfrm>
          <a:off x="0" y="0"/>
          <a:ext cx="838200" cy="885825"/>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13</xdr:col>
      <xdr:colOff>552450</xdr:colOff>
      <xdr:row>0</xdr:row>
      <xdr:rowOff>19050</xdr:rowOff>
    </xdr:from>
    <xdr:to>
      <xdr:col>14</xdr:col>
      <xdr:colOff>381000</xdr:colOff>
      <xdr:row>1</xdr:row>
      <xdr:rowOff>219075</xdr:rowOff>
    </xdr:to>
    <xdr:grpSp>
      <xdr:nvGrpSpPr>
        <xdr:cNvPr id="4" name="4 Grup"/>
        <xdr:cNvGrpSpPr>
          <a:grpSpLocks/>
        </xdr:cNvGrpSpPr>
      </xdr:nvGrpSpPr>
      <xdr:grpSpPr>
        <a:xfrm>
          <a:off x="11010900" y="19050"/>
          <a:ext cx="828675" cy="8763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esisle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esisle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2">
    <tabColor rgb="FFFFFF00"/>
  </sheetPr>
  <dimension ref="A1:H28"/>
  <sheetViews>
    <sheetView view="pageBreakPreview" zoomScale="60" zoomScaleNormal="78" zoomScalePageLayoutView="0" workbookViewId="0" topLeftCell="A4">
      <selection activeCell="D5" sqref="D5:F5"/>
    </sheetView>
  </sheetViews>
  <sheetFormatPr defaultColWidth="9.140625" defaultRowHeight="12.75"/>
  <cols>
    <col min="1" max="1" width="2.57421875" style="68" customWidth="1"/>
    <col min="2" max="2" width="23.8515625" style="68" bestFit="1" customWidth="1"/>
    <col min="3" max="3" width="23.8515625" style="68" customWidth="1"/>
    <col min="4" max="4" width="40.421875" style="68" bestFit="1" customWidth="1"/>
    <col min="5" max="5" width="23.140625" style="68" bestFit="1" customWidth="1"/>
    <col min="6" max="6" width="26.421875" style="68" bestFit="1" customWidth="1"/>
    <col min="7" max="7" width="2.57421875" style="68" customWidth="1"/>
    <col min="8" max="8" width="205.00390625" style="68" bestFit="1" customWidth="1"/>
    <col min="9" max="16384" width="9.140625" style="68" customWidth="1"/>
  </cols>
  <sheetData>
    <row r="1" spans="1:8" ht="12" customHeight="1">
      <c r="A1" s="67"/>
      <c r="B1" s="67"/>
      <c r="C1" s="67"/>
      <c r="D1" s="67"/>
      <c r="E1" s="67"/>
      <c r="F1" s="67"/>
      <c r="G1" s="166"/>
      <c r="H1" s="291" t="s">
        <v>76</v>
      </c>
    </row>
    <row r="2" spans="1:8" ht="51" customHeight="1">
      <c r="A2" s="67"/>
      <c r="B2" s="295"/>
      <c r="C2" s="295"/>
      <c r="D2" s="295"/>
      <c r="E2" s="295"/>
      <c r="F2" s="295"/>
      <c r="G2" s="167"/>
      <c r="H2" s="292"/>
    </row>
    <row r="3" spans="1:8" ht="20.25" customHeight="1">
      <c r="A3" s="67"/>
      <c r="B3" s="296"/>
      <c r="C3" s="296"/>
      <c r="D3" s="296"/>
      <c r="E3" s="296"/>
      <c r="F3" s="296"/>
      <c r="G3" s="167"/>
      <c r="H3" s="292"/>
    </row>
    <row r="4" spans="1:8" ht="24">
      <c r="A4" s="67"/>
      <c r="B4" s="297"/>
      <c r="C4" s="297"/>
      <c r="D4" s="297"/>
      <c r="E4" s="297"/>
      <c r="F4" s="297"/>
      <c r="G4" s="167"/>
      <c r="H4" s="69" t="s">
        <v>66</v>
      </c>
    </row>
    <row r="5" spans="1:8" ht="45" customHeight="1">
      <c r="A5" s="67"/>
      <c r="B5" s="223"/>
      <c r="C5" s="223"/>
      <c r="D5" s="298"/>
      <c r="E5" s="298"/>
      <c r="F5" s="298"/>
      <c r="G5" s="167"/>
      <c r="H5" s="69" t="s">
        <v>67</v>
      </c>
    </row>
    <row r="6" spans="1:8" ht="39.75" customHeight="1">
      <c r="A6" s="67"/>
      <c r="B6" s="82" t="s">
        <v>8</v>
      </c>
      <c r="C6" s="82"/>
      <c r="D6" s="82" t="s">
        <v>143</v>
      </c>
      <c r="E6" s="82" t="s">
        <v>39</v>
      </c>
      <c r="F6" s="82" t="s">
        <v>239</v>
      </c>
      <c r="G6" s="167"/>
      <c r="H6" s="69" t="s">
        <v>68</v>
      </c>
    </row>
    <row r="7" spans="1:8" s="71" customFormat="1" ht="41.25" customHeight="1">
      <c r="A7" s="70"/>
      <c r="B7" s="176"/>
      <c r="C7" s="177"/>
      <c r="D7" s="171"/>
      <c r="E7" s="175"/>
      <c r="F7" s="175"/>
      <c r="G7" s="168"/>
      <c r="H7" s="69" t="s">
        <v>69</v>
      </c>
    </row>
    <row r="8" spans="1:8" s="71" customFormat="1" ht="41.25" customHeight="1">
      <c r="A8" s="70"/>
      <c r="B8" s="176" t="s">
        <v>309</v>
      </c>
      <c r="C8" s="177" t="s">
        <v>307</v>
      </c>
      <c r="D8" s="171" t="s">
        <v>248</v>
      </c>
      <c r="E8" s="224">
        <v>44000</v>
      </c>
      <c r="F8" s="175"/>
      <c r="G8" s="168"/>
      <c r="H8" s="69" t="s">
        <v>70</v>
      </c>
    </row>
    <row r="9" spans="1:8" s="71" customFormat="1" ht="41.25" customHeight="1">
      <c r="A9" s="70"/>
      <c r="B9" s="176" t="s">
        <v>310</v>
      </c>
      <c r="C9" s="177" t="s">
        <v>307</v>
      </c>
      <c r="D9" s="171" t="s">
        <v>320</v>
      </c>
      <c r="E9" s="224">
        <v>43000</v>
      </c>
      <c r="F9" s="175"/>
      <c r="G9" s="168"/>
      <c r="H9" s="69" t="s">
        <v>71</v>
      </c>
    </row>
    <row r="10" spans="1:8" s="71" customFormat="1" ht="41.25" customHeight="1">
      <c r="A10" s="70"/>
      <c r="B10" s="176" t="s">
        <v>316</v>
      </c>
      <c r="C10" s="177" t="s">
        <v>308</v>
      </c>
      <c r="D10" s="171" t="s">
        <v>249</v>
      </c>
      <c r="E10" s="224">
        <v>113000</v>
      </c>
      <c r="F10" s="175"/>
      <c r="G10" s="168"/>
      <c r="H10" s="69" t="s">
        <v>72</v>
      </c>
    </row>
    <row r="11" spans="1:8" s="71" customFormat="1" ht="41.25" customHeight="1">
      <c r="A11" s="70"/>
      <c r="B11" s="176" t="s">
        <v>317</v>
      </c>
      <c r="C11" s="177" t="s">
        <v>308</v>
      </c>
      <c r="D11" s="171" t="s">
        <v>321</v>
      </c>
      <c r="E11" s="224">
        <v>110000</v>
      </c>
      <c r="F11" s="175"/>
      <c r="G11" s="168"/>
      <c r="H11" s="69" t="s">
        <v>73</v>
      </c>
    </row>
    <row r="12" spans="1:8" s="71" customFormat="1" ht="41.25" customHeight="1">
      <c r="A12" s="70"/>
      <c r="B12" s="225"/>
      <c r="C12" s="177"/>
      <c r="D12" s="171"/>
      <c r="E12" s="175"/>
      <c r="F12" s="175"/>
      <c r="G12" s="168"/>
      <c r="H12" s="69" t="s">
        <v>74</v>
      </c>
    </row>
    <row r="13" spans="1:8" s="71" customFormat="1" ht="41.25" customHeight="1">
      <c r="A13" s="70"/>
      <c r="B13" s="176"/>
      <c r="C13" s="177"/>
      <c r="D13" s="171"/>
      <c r="E13" s="175"/>
      <c r="F13" s="175"/>
      <c r="G13" s="168"/>
      <c r="H13" s="69" t="s">
        <v>75</v>
      </c>
    </row>
    <row r="14" spans="1:8" s="71" customFormat="1" ht="41.25" customHeight="1">
      <c r="A14" s="70"/>
      <c r="B14" s="176"/>
      <c r="C14" s="177"/>
      <c r="D14" s="171"/>
      <c r="E14" s="175"/>
      <c r="F14" s="175"/>
      <c r="G14" s="168"/>
      <c r="H14" s="69"/>
    </row>
    <row r="15" spans="1:8" s="71" customFormat="1" ht="41.25" customHeight="1">
      <c r="A15" s="70"/>
      <c r="B15" s="176"/>
      <c r="C15" s="177"/>
      <c r="D15" s="171"/>
      <c r="E15" s="175"/>
      <c r="F15" s="175"/>
      <c r="G15" s="168"/>
      <c r="H15" s="69"/>
    </row>
    <row r="16" spans="1:8" s="71" customFormat="1" ht="43.5" customHeight="1">
      <c r="A16" s="70"/>
      <c r="B16" s="223"/>
      <c r="C16" s="223"/>
      <c r="D16" s="293"/>
      <c r="E16" s="293"/>
      <c r="F16" s="294"/>
      <c r="G16" s="168"/>
      <c r="H16" s="76" t="s">
        <v>31</v>
      </c>
    </row>
    <row r="17" spans="1:8" s="71" customFormat="1" ht="43.5" customHeight="1">
      <c r="A17" s="70"/>
      <c r="B17" s="82" t="s">
        <v>8</v>
      </c>
      <c r="C17" s="82"/>
      <c r="D17" s="82" t="s">
        <v>143</v>
      </c>
      <c r="E17" s="82" t="s">
        <v>39</v>
      </c>
      <c r="F17" s="82" t="s">
        <v>239</v>
      </c>
      <c r="G17" s="168"/>
      <c r="H17" s="76" t="s">
        <v>32</v>
      </c>
    </row>
    <row r="18" spans="1:8" s="71" customFormat="1" ht="40.5" customHeight="1">
      <c r="A18" s="70"/>
      <c r="B18" s="176" t="s">
        <v>313</v>
      </c>
      <c r="C18" s="177" t="s">
        <v>323</v>
      </c>
      <c r="D18" s="171" t="s">
        <v>306</v>
      </c>
      <c r="E18" s="224">
        <v>173000</v>
      </c>
      <c r="F18" s="175"/>
      <c r="G18" s="168"/>
      <c r="H18" s="76" t="s">
        <v>33</v>
      </c>
    </row>
    <row r="19" spans="1:8" s="72" customFormat="1" ht="40.5" customHeight="1">
      <c r="A19" s="70"/>
      <c r="B19" s="176" t="s">
        <v>312</v>
      </c>
      <c r="C19" s="177" t="s">
        <v>323</v>
      </c>
      <c r="D19" s="171" t="s">
        <v>318</v>
      </c>
      <c r="E19" s="224">
        <v>170000</v>
      </c>
      <c r="F19" s="175"/>
      <c r="G19" s="169"/>
      <c r="H19" s="76" t="s">
        <v>34</v>
      </c>
    </row>
    <row r="20" spans="1:8" s="72" customFormat="1" ht="40.5" customHeight="1">
      <c r="A20" s="70"/>
      <c r="B20" s="176" t="s">
        <v>315</v>
      </c>
      <c r="C20" s="177" t="s">
        <v>322</v>
      </c>
      <c r="D20" s="171" t="s">
        <v>252</v>
      </c>
      <c r="E20" s="224">
        <v>21800</v>
      </c>
      <c r="F20" s="175"/>
      <c r="G20" s="169"/>
      <c r="H20" s="77" t="s">
        <v>38</v>
      </c>
    </row>
    <row r="21" spans="1:8" s="72" customFormat="1" ht="40.5" customHeight="1">
      <c r="A21" s="70"/>
      <c r="B21" s="176" t="s">
        <v>314</v>
      </c>
      <c r="C21" s="177" t="s">
        <v>322</v>
      </c>
      <c r="D21" s="171" t="s">
        <v>319</v>
      </c>
      <c r="E21" s="224">
        <v>21200</v>
      </c>
      <c r="F21" s="175"/>
      <c r="G21" s="169"/>
      <c r="H21" s="75" t="s">
        <v>35</v>
      </c>
    </row>
    <row r="22" spans="1:8" s="71" customFormat="1" ht="40.5" customHeight="1">
      <c r="A22" s="70"/>
      <c r="B22" s="176"/>
      <c r="C22" s="177"/>
      <c r="D22" s="171"/>
      <c r="E22" s="175"/>
      <c r="F22" s="175"/>
      <c r="G22" s="168"/>
      <c r="H22" s="75" t="s">
        <v>36</v>
      </c>
    </row>
    <row r="23" spans="1:8" s="71" customFormat="1" ht="40.5" customHeight="1">
      <c r="A23" s="70"/>
      <c r="B23" s="176"/>
      <c r="C23" s="177"/>
      <c r="D23" s="171"/>
      <c r="E23" s="175"/>
      <c r="F23" s="175"/>
      <c r="G23" s="168"/>
      <c r="H23" s="75" t="s">
        <v>37</v>
      </c>
    </row>
    <row r="24" spans="1:7" s="71" customFormat="1" ht="40.5" customHeight="1">
      <c r="A24" s="70"/>
      <c r="B24" s="176"/>
      <c r="C24" s="177"/>
      <c r="D24" s="171"/>
      <c r="E24" s="175"/>
      <c r="F24" s="175"/>
      <c r="G24" s="167"/>
    </row>
    <row r="25" spans="1:7" s="71" customFormat="1" ht="40.5" customHeight="1">
      <c r="A25" s="70"/>
      <c r="B25" s="176"/>
      <c r="C25" s="177"/>
      <c r="D25" s="171"/>
      <c r="E25" s="175"/>
      <c r="F25" s="175"/>
      <c r="G25" s="168"/>
    </row>
    <row r="26" spans="1:7" s="71" customFormat="1" ht="40.5" customHeight="1">
      <c r="A26" s="70"/>
      <c r="B26" s="176"/>
      <c r="C26" s="177"/>
      <c r="D26" s="171"/>
      <c r="E26" s="175"/>
      <c r="F26" s="175"/>
      <c r="G26" s="168"/>
    </row>
    <row r="27" spans="1:7" s="73" customFormat="1" ht="17.25" customHeight="1">
      <c r="A27" s="70"/>
      <c r="B27" s="67"/>
      <c r="C27" s="67"/>
      <c r="D27" s="124"/>
      <c r="E27" s="124"/>
      <c r="F27" s="124"/>
      <c r="G27" s="170"/>
    </row>
    <row r="28" spans="2:5" ht="34.5" customHeight="1">
      <c r="B28" s="74"/>
      <c r="C28" s="74"/>
      <c r="D28" s="74"/>
      <c r="E28" s="74"/>
    </row>
    <row r="29" ht="34.5" customHeight="1"/>
    <row r="30" ht="34.5" customHeight="1"/>
    <row r="31" ht="34.5" customHeight="1"/>
    <row r="32" ht="34.5" customHeight="1"/>
    <row r="33" ht="34.5" customHeight="1"/>
  </sheetData>
  <sheetProtection/>
  <mergeCells count="6">
    <mergeCell ref="H1:H3"/>
    <mergeCell ref="D16:F16"/>
    <mergeCell ref="B2:F2"/>
    <mergeCell ref="B3:F3"/>
    <mergeCell ref="B4:F4"/>
    <mergeCell ref="D5:F5"/>
  </mergeCells>
  <printOptions horizontalCentered="1" verticalCentered="1"/>
  <pageMargins left="0.5905511811023623" right="0.15748031496062992" top="0.5905511811023623" bottom="0.4330708661417323" header="0.35433070866141736" footer="0.2755905511811024"/>
  <pageSetup horizontalDpi="300" verticalDpi="300" orientation="portrait" paperSize="9" scale="40" r:id="rId1"/>
</worksheet>
</file>

<file path=xl/worksheets/sheet10.xml><?xml version="1.0" encoding="utf-8"?>
<worksheet xmlns="http://schemas.openxmlformats.org/spreadsheetml/2006/main" xmlns:r="http://schemas.openxmlformats.org/officeDocument/2006/relationships">
  <sheetPr codeName="Sayfa6">
    <tabColor rgb="FF7030A0"/>
  </sheetPr>
  <dimension ref="A1:U36"/>
  <sheetViews>
    <sheetView view="pageBreakPreview" zoomScale="90" zoomScaleSheetLayoutView="90" zoomScalePageLayoutView="0" workbookViewId="0" topLeftCell="A10">
      <selection activeCell="N8" sqref="N8"/>
    </sheetView>
  </sheetViews>
  <sheetFormatPr defaultColWidth="9.140625" defaultRowHeight="12.75"/>
  <cols>
    <col min="1" max="1" width="4.8515625" style="17" customWidth="1"/>
    <col min="2" max="2" width="7.7109375" style="17" bestFit="1" customWidth="1"/>
    <col min="3" max="3" width="14.421875" style="15" customWidth="1"/>
    <col min="4" max="4" width="20.8515625" style="40" customWidth="1"/>
    <col min="5" max="5" width="26.57421875" style="40" customWidth="1"/>
    <col min="6" max="6" width="9.28125" style="15" customWidth="1"/>
    <col min="7" max="7" width="7.57421875" style="18" customWidth="1"/>
    <col min="8" max="8" width="2.140625" style="15" customWidth="1"/>
    <col min="9" max="9" width="4.421875" style="17" customWidth="1"/>
    <col min="10" max="10" width="11.00390625" style="17" hidden="1" customWidth="1"/>
    <col min="11" max="11" width="8.28125" style="17" customWidth="1"/>
    <col min="12" max="12" width="13.28125" style="19" bestFit="1" customWidth="1"/>
    <col min="13" max="13" width="28.57421875" style="44" customWidth="1"/>
    <col min="14" max="14" width="11.57421875" style="44" bestFit="1" customWidth="1"/>
    <col min="15" max="15" width="9.57421875" style="15" customWidth="1"/>
    <col min="16" max="16" width="7.7109375" style="15" customWidth="1"/>
    <col min="17" max="17" width="5.7109375" style="15" customWidth="1"/>
    <col min="18" max="19" width="9.140625" style="15" customWidth="1"/>
    <col min="20" max="20" width="6.00390625" style="134" bestFit="1" customWidth="1"/>
    <col min="21" max="21" width="4.421875" style="135" bestFit="1" customWidth="1"/>
    <col min="22" max="16384" width="9.140625" style="15" customWidth="1"/>
  </cols>
  <sheetData>
    <row r="1" spans="1:21" s="5" customFormat="1" ht="53.25" customHeight="1">
      <c r="A1" s="365" t="str">
        <f>('YARIŞMA BİLGİLERİ'!A2)</f>
        <v>Türkiye Atletizm Federasyonu Başkanlığı
Mersin Atletizm İl Temsilciliği</v>
      </c>
      <c r="B1" s="365"/>
      <c r="C1" s="365"/>
      <c r="D1" s="365"/>
      <c r="E1" s="365"/>
      <c r="F1" s="365"/>
      <c r="G1" s="365"/>
      <c r="H1" s="365"/>
      <c r="I1" s="365"/>
      <c r="J1" s="365"/>
      <c r="K1" s="365"/>
      <c r="L1" s="365"/>
      <c r="M1" s="365"/>
      <c r="N1" s="365"/>
      <c r="O1" s="365"/>
      <c r="P1" s="365"/>
      <c r="T1" s="133"/>
      <c r="U1" s="132"/>
    </row>
    <row r="2" spans="1:21" s="5" customFormat="1" ht="24.75" customHeight="1">
      <c r="A2" s="366" t="str">
        <f>'YARIŞMA BİLGİLERİ'!F19</f>
        <v>Orta Uzun Mesafe Federasyon Deneme Yarışmaları</v>
      </c>
      <c r="B2" s="366"/>
      <c r="C2" s="366"/>
      <c r="D2" s="366"/>
      <c r="E2" s="366"/>
      <c r="F2" s="366"/>
      <c r="G2" s="366"/>
      <c r="H2" s="366"/>
      <c r="I2" s="366"/>
      <c r="J2" s="366"/>
      <c r="K2" s="366"/>
      <c r="L2" s="366"/>
      <c r="M2" s="366"/>
      <c r="N2" s="366"/>
      <c r="O2" s="366"/>
      <c r="P2" s="366"/>
      <c r="T2" s="133"/>
      <c r="U2" s="132"/>
    </row>
    <row r="3" spans="1:21" s="6" customFormat="1" ht="21.75" customHeight="1">
      <c r="A3" s="357" t="s">
        <v>64</v>
      </c>
      <c r="B3" s="357"/>
      <c r="C3" s="357"/>
      <c r="D3" s="358" t="str">
        <f>'YARIŞMA PROGRAMI'!B20</f>
        <v>800 METRE G.K</v>
      </c>
      <c r="E3" s="358"/>
      <c r="F3" s="359" t="s">
        <v>145</v>
      </c>
      <c r="G3" s="359"/>
      <c r="H3" s="360" t="str">
        <f>'YARIŞMA PROGRAMI'!D20</f>
        <v>2:00.33-MERVE AYDIN</v>
      </c>
      <c r="I3" s="361"/>
      <c r="J3" s="361"/>
      <c r="K3" s="361"/>
      <c r="L3" s="361"/>
      <c r="M3" s="172" t="s">
        <v>197</v>
      </c>
      <c r="N3" s="362">
        <f>VLOOKUP(D3,'YARIŞMA PROGRAMI'!B6:F24,4,0)</f>
        <v>21800</v>
      </c>
      <c r="O3" s="362"/>
      <c r="P3" s="362"/>
      <c r="T3" s="133"/>
      <c r="U3" s="132"/>
    </row>
    <row r="4" spans="1:21" s="6" customFormat="1" ht="17.25" customHeight="1">
      <c r="A4" s="354" t="s">
        <v>57</v>
      </c>
      <c r="B4" s="354"/>
      <c r="C4" s="354"/>
      <c r="D4" s="363" t="str">
        <f>'YARIŞMA BİLGİLERİ'!F21</f>
        <v>GENÇ KADINLAR</v>
      </c>
      <c r="E4" s="363"/>
      <c r="F4" s="23"/>
      <c r="G4" s="23"/>
      <c r="H4" s="23"/>
      <c r="I4" s="23"/>
      <c r="J4" s="23"/>
      <c r="K4" s="23"/>
      <c r="L4" s="24"/>
      <c r="M4" s="63" t="s">
        <v>63</v>
      </c>
      <c r="N4" s="364" t="str">
        <f>VLOOKUP(D3,'YARIŞMA PROGRAMI'!B7:F25,2,0)</f>
        <v>13 Temmuz 2014 - 21.00</v>
      </c>
      <c r="O4" s="364"/>
      <c r="P4" s="364"/>
      <c r="T4" s="133"/>
      <c r="U4" s="132"/>
    </row>
    <row r="5" spans="1:21" s="5" customFormat="1" ht="19.5" customHeight="1">
      <c r="A5" s="7"/>
      <c r="B5" s="7"/>
      <c r="C5" s="8"/>
      <c r="D5" s="9"/>
      <c r="E5" s="10"/>
      <c r="F5" s="10"/>
      <c r="G5" s="10"/>
      <c r="H5" s="10"/>
      <c r="I5" s="7"/>
      <c r="J5" s="7"/>
      <c r="K5" s="7"/>
      <c r="L5" s="11"/>
      <c r="M5" s="12"/>
      <c r="N5" s="388">
        <f ca="1">NOW()</f>
        <v>41833.92840462963</v>
      </c>
      <c r="O5" s="388"/>
      <c r="P5" s="388"/>
      <c r="T5" s="133"/>
      <c r="U5" s="132"/>
    </row>
    <row r="6" spans="1:21" s="13" customFormat="1" ht="24.75" customHeight="1">
      <c r="A6" s="346" t="s">
        <v>9</v>
      </c>
      <c r="B6" s="347" t="s">
        <v>53</v>
      </c>
      <c r="C6" s="349" t="s">
        <v>62</v>
      </c>
      <c r="D6" s="350" t="s">
        <v>11</v>
      </c>
      <c r="E6" s="350" t="s">
        <v>142</v>
      </c>
      <c r="F6" s="350" t="s">
        <v>12</v>
      </c>
      <c r="G6" s="352" t="s">
        <v>103</v>
      </c>
      <c r="I6" s="142" t="s">
        <v>13</v>
      </c>
      <c r="J6" s="143"/>
      <c r="K6" s="143"/>
      <c r="L6" s="143"/>
      <c r="M6" s="145" t="s">
        <v>137</v>
      </c>
      <c r="N6" s="146"/>
      <c r="O6" s="143"/>
      <c r="P6" s="144"/>
      <c r="T6" s="134"/>
      <c r="U6" s="135"/>
    </row>
    <row r="7" spans="1:16" ht="26.25" customHeight="1">
      <c r="A7" s="346"/>
      <c r="B7" s="348"/>
      <c r="C7" s="349"/>
      <c r="D7" s="350"/>
      <c r="E7" s="350"/>
      <c r="F7" s="350"/>
      <c r="G7" s="353"/>
      <c r="H7" s="14"/>
      <c r="I7" s="38" t="s">
        <v>9</v>
      </c>
      <c r="J7" s="35" t="s">
        <v>54</v>
      </c>
      <c r="K7" s="35" t="s">
        <v>53</v>
      </c>
      <c r="L7" s="36" t="s">
        <v>10</v>
      </c>
      <c r="M7" s="37" t="s">
        <v>11</v>
      </c>
      <c r="N7" s="37" t="s">
        <v>142</v>
      </c>
      <c r="O7" s="35" t="s">
        <v>12</v>
      </c>
      <c r="P7" s="35" t="s">
        <v>23</v>
      </c>
    </row>
    <row r="8" spans="1:21" s="13" customFormat="1" ht="54" customHeight="1" thickBot="1">
      <c r="A8" s="284">
        <v>1</v>
      </c>
      <c r="B8" s="285">
        <v>130</v>
      </c>
      <c r="C8" s="286">
        <v>34826</v>
      </c>
      <c r="D8" s="287" t="s">
        <v>463</v>
      </c>
      <c r="E8" s="288" t="s">
        <v>461</v>
      </c>
      <c r="F8" s="289">
        <v>21051</v>
      </c>
      <c r="G8" s="290"/>
      <c r="H8" s="16"/>
      <c r="I8" s="61">
        <v>1</v>
      </c>
      <c r="J8" s="125" t="s">
        <v>40</v>
      </c>
      <c r="K8" s="147">
        <f>IF(ISERROR(VLOOKUP(J8,'KAYIT LİSTESİ'!$B$4:$H$1210,3,0)),"",(VLOOKUP(J8,'KAYIT LİSTESİ'!$B$4:$H$1210,3,0)))</f>
      </c>
      <c r="L8" s="78">
        <f>IF(ISERROR(VLOOKUP(J8,'KAYIT LİSTESİ'!$B$4:$H$1210,4,0)),"",(VLOOKUP(J8,'KAYIT LİSTESİ'!$B$4:$H$1210,4,0)))</f>
      </c>
      <c r="M8" s="126">
        <f>IF(ISERROR(VLOOKUP(J8,'KAYIT LİSTESİ'!$B$4:$H$1210,5,0)),"",(VLOOKUP(J8,'KAYIT LİSTESİ'!$B$4:$H$1210,5,0)))</f>
      </c>
      <c r="N8" s="126">
        <f>IF(ISERROR(VLOOKUP(J8,'KAYIT LİSTESİ'!$B$4:$H$1210,6,0)),"",(VLOOKUP(J8,'KAYIT LİSTESİ'!$B$4:$H$1210,6,0)))</f>
      </c>
      <c r="O8" s="121"/>
      <c r="P8" s="159"/>
      <c r="T8" s="134"/>
      <c r="U8" s="135"/>
    </row>
    <row r="9" spans="1:21" s="13" customFormat="1" ht="54" customHeight="1">
      <c r="A9" s="270">
        <v>2</v>
      </c>
      <c r="B9" s="271">
        <v>111</v>
      </c>
      <c r="C9" s="272">
        <v>35535</v>
      </c>
      <c r="D9" s="273" t="s">
        <v>464</v>
      </c>
      <c r="E9" s="274" t="s">
        <v>255</v>
      </c>
      <c r="F9" s="275">
        <v>21910</v>
      </c>
      <c r="G9" s="276"/>
      <c r="H9" s="16"/>
      <c r="I9" s="61">
        <v>2</v>
      </c>
      <c r="J9" s="125" t="s">
        <v>41</v>
      </c>
      <c r="K9" s="147">
        <f>IF(ISERROR(VLOOKUP(J9,'KAYIT LİSTESİ'!$B$4:$H$1210,3,0)),"",(VLOOKUP(J9,'KAYIT LİSTESİ'!$B$4:$H$1210,3,0)))</f>
      </c>
      <c r="L9" s="78">
        <f>IF(ISERROR(VLOOKUP(J9,'KAYIT LİSTESİ'!$B$4:$H$1210,4,0)),"",(VLOOKUP(J9,'KAYIT LİSTESİ'!$B$4:$H$1210,4,0)))</f>
      </c>
      <c r="M9" s="126">
        <f>IF(ISERROR(VLOOKUP(J9,'KAYIT LİSTESİ'!$B$4:$H$1210,5,0)),"",(VLOOKUP(J9,'KAYIT LİSTESİ'!$B$4:$H$1210,5,0)))</f>
      </c>
      <c r="N9" s="126">
        <f>IF(ISERROR(VLOOKUP(J9,'KAYIT LİSTESİ'!$B$4:$H$1210,6,0)),"",(VLOOKUP(J9,'KAYIT LİSTESİ'!$B$4:$H$1210,6,0)))</f>
      </c>
      <c r="O9" s="121"/>
      <c r="P9" s="159"/>
      <c r="T9" s="134"/>
      <c r="U9" s="135"/>
    </row>
    <row r="10" spans="1:21" s="13" customFormat="1" ht="54" customHeight="1">
      <c r="A10" s="61" t="s">
        <v>258</v>
      </c>
      <c r="B10" s="160">
        <v>129</v>
      </c>
      <c r="C10" s="78">
        <v>35900</v>
      </c>
      <c r="D10" s="161" t="s">
        <v>460</v>
      </c>
      <c r="E10" s="115" t="s">
        <v>461</v>
      </c>
      <c r="F10" s="121" t="s">
        <v>488</v>
      </c>
      <c r="G10" s="147"/>
      <c r="H10" s="16"/>
      <c r="I10" s="61">
        <v>3</v>
      </c>
      <c r="J10" s="125" t="s">
        <v>42</v>
      </c>
      <c r="K10" s="147">
        <f>IF(ISERROR(VLOOKUP(J10,'KAYIT LİSTESİ'!$B$4:$H$1210,3,0)),"",(VLOOKUP(J10,'KAYIT LİSTESİ'!$B$4:$H$1210,3,0)))</f>
        <v>129</v>
      </c>
      <c r="L10" s="78">
        <f>IF(ISERROR(VLOOKUP(J10,'KAYIT LİSTESİ'!$B$4:$H$1210,4,0)),"",(VLOOKUP(J10,'KAYIT LİSTESİ'!$B$4:$H$1210,4,0)))</f>
        <v>35900</v>
      </c>
      <c r="M10" s="126" t="str">
        <f>IF(ISERROR(VLOOKUP(J10,'KAYIT LİSTESİ'!$B$4:$H$1210,5,0)),"",(VLOOKUP(J10,'KAYIT LİSTESİ'!$B$4:$H$1210,5,0)))</f>
        <v>AYŞENUR ŞAHİN</v>
      </c>
      <c r="N10" s="126" t="str">
        <f>IF(ISERROR(VLOOKUP(J10,'KAYIT LİSTESİ'!$B$4:$H$1210,6,0)),"",(VLOOKUP(J10,'KAYIT LİSTESİ'!$B$4:$H$1210,6,0)))</f>
        <v>HATAY</v>
      </c>
      <c r="O10" s="121" t="s">
        <v>488</v>
      </c>
      <c r="P10" s="159" t="s">
        <v>258</v>
      </c>
      <c r="T10" s="134"/>
      <c r="U10" s="135"/>
    </row>
    <row r="11" spans="1:21" s="13" customFormat="1" ht="54" customHeight="1">
      <c r="A11" s="61"/>
      <c r="B11" s="160"/>
      <c r="C11" s="78"/>
      <c r="D11" s="161"/>
      <c r="E11" s="115"/>
      <c r="F11" s="121"/>
      <c r="G11" s="147"/>
      <c r="H11" s="16"/>
      <c r="I11" s="61">
        <v>4</v>
      </c>
      <c r="J11" s="125" t="s">
        <v>43</v>
      </c>
      <c r="K11" s="147">
        <f>IF(ISERROR(VLOOKUP(J11,'KAYIT LİSTESİ'!$B$4:$H$1210,3,0)),"",(VLOOKUP(J11,'KAYIT LİSTESİ'!$B$4:$H$1210,3,0)))</f>
        <v>130</v>
      </c>
      <c r="L11" s="78">
        <f>IF(ISERROR(VLOOKUP(J11,'KAYIT LİSTESİ'!$B$4:$H$1210,4,0)),"",(VLOOKUP(J11,'KAYIT LİSTESİ'!$B$4:$H$1210,4,0)))</f>
        <v>34826</v>
      </c>
      <c r="M11" s="126" t="str">
        <f>IF(ISERROR(VLOOKUP(J11,'KAYIT LİSTESİ'!$B$4:$H$1210,5,0)),"",(VLOOKUP(J11,'KAYIT LİSTESİ'!$B$4:$H$1210,5,0)))</f>
        <v>HATİCE ÜNZİR</v>
      </c>
      <c r="N11" s="126" t="str">
        <f>IF(ISERROR(VLOOKUP(J11,'KAYIT LİSTESİ'!$B$4:$H$1210,6,0)),"",(VLOOKUP(J11,'KAYIT LİSTESİ'!$B$4:$H$1210,6,0)))</f>
        <v>HATAY</v>
      </c>
      <c r="O11" s="121">
        <v>21051</v>
      </c>
      <c r="P11" s="159">
        <v>1</v>
      </c>
      <c r="T11" s="134"/>
      <c r="U11" s="135"/>
    </row>
    <row r="12" spans="1:21" s="13" customFormat="1" ht="54" customHeight="1">
      <c r="A12" s="61"/>
      <c r="B12" s="160"/>
      <c r="C12" s="78"/>
      <c r="D12" s="161"/>
      <c r="E12" s="115"/>
      <c r="F12" s="79"/>
      <c r="G12" s="147"/>
      <c r="H12" s="16"/>
      <c r="I12" s="61">
        <v>5</v>
      </c>
      <c r="J12" s="125" t="s">
        <v>44</v>
      </c>
      <c r="K12" s="147">
        <f>IF(ISERROR(VLOOKUP(J12,'KAYIT LİSTESİ'!$B$4:$H$1210,3,0)),"",(VLOOKUP(J12,'KAYIT LİSTESİ'!$B$4:$H$1210,3,0)))</f>
        <v>111</v>
      </c>
      <c r="L12" s="78">
        <f>IF(ISERROR(VLOOKUP(J12,'KAYIT LİSTESİ'!$B$4:$H$1210,4,0)),"",(VLOOKUP(J12,'KAYIT LİSTESİ'!$B$4:$H$1210,4,0)))</f>
        <v>35535</v>
      </c>
      <c r="M12" s="126" t="str">
        <f>IF(ISERROR(VLOOKUP(J12,'KAYIT LİSTESİ'!$B$4:$H$1210,5,0)),"",(VLOOKUP(J12,'KAYIT LİSTESİ'!$B$4:$H$1210,5,0)))</f>
        <v>RÜYA KAYA</v>
      </c>
      <c r="N12" s="126" t="str">
        <f>IF(ISERROR(VLOOKUP(J12,'KAYIT LİSTESİ'!$B$4:$H$1210,6,0)),"",(VLOOKUP(J12,'KAYIT LİSTESİ'!$B$4:$H$1210,6,0)))</f>
        <v>MERSİN</v>
      </c>
      <c r="O12" s="121">
        <v>21910</v>
      </c>
      <c r="P12" s="159">
        <v>2</v>
      </c>
      <c r="T12" s="134"/>
      <c r="U12" s="135"/>
    </row>
    <row r="13" spans="1:21" s="13" customFormat="1" ht="54" customHeight="1">
      <c r="A13" s="61"/>
      <c r="B13" s="160"/>
      <c r="C13" s="78"/>
      <c r="D13" s="161"/>
      <c r="E13" s="115"/>
      <c r="F13" s="79"/>
      <c r="G13" s="147"/>
      <c r="H13" s="16"/>
      <c r="I13" s="61">
        <v>6</v>
      </c>
      <c r="J13" s="125" t="s">
        <v>45</v>
      </c>
      <c r="K13" s="147">
        <f>IF(ISERROR(VLOOKUP(J13,'KAYIT LİSTESİ'!$B$4:$H$1210,3,0)),"",(VLOOKUP(J13,'KAYIT LİSTESİ'!$B$4:$H$1210,3,0)))</f>
      </c>
      <c r="L13" s="78">
        <f>IF(ISERROR(VLOOKUP(J13,'KAYIT LİSTESİ'!$B$4:$H$1210,4,0)),"",(VLOOKUP(J13,'KAYIT LİSTESİ'!$B$4:$H$1210,4,0)))</f>
      </c>
      <c r="M13" s="126">
        <f>IF(ISERROR(VLOOKUP(J13,'KAYIT LİSTESİ'!$B$4:$H$1210,5,0)),"",(VLOOKUP(J13,'KAYIT LİSTESİ'!$B$4:$H$1210,5,0)))</f>
      </c>
      <c r="N13" s="126">
        <f>IF(ISERROR(VLOOKUP(J13,'KAYIT LİSTESİ'!$B$4:$H$1210,6,0)),"",(VLOOKUP(J13,'KAYIT LİSTESİ'!$B$4:$H$1210,6,0)))</f>
      </c>
      <c r="O13" s="121"/>
      <c r="P13" s="159"/>
      <c r="T13" s="134"/>
      <c r="U13" s="135"/>
    </row>
    <row r="14" spans="1:21" s="13" customFormat="1" ht="54" customHeight="1">
      <c r="A14" s="61"/>
      <c r="B14" s="160"/>
      <c r="C14" s="78"/>
      <c r="D14" s="161"/>
      <c r="E14" s="115"/>
      <c r="F14" s="79"/>
      <c r="G14" s="147"/>
      <c r="H14" s="16"/>
      <c r="I14" s="61">
        <v>7</v>
      </c>
      <c r="J14" s="125" t="s">
        <v>99</v>
      </c>
      <c r="K14" s="147">
        <f>IF(ISERROR(VLOOKUP(J14,'KAYIT LİSTESİ'!$B$4:$H$1210,3,0)),"",(VLOOKUP(J14,'KAYIT LİSTESİ'!$B$4:$H$1210,3,0)))</f>
      </c>
      <c r="L14" s="78">
        <f>IF(ISERROR(VLOOKUP(J14,'KAYIT LİSTESİ'!$B$4:$H$1210,4,0)),"",(VLOOKUP(J14,'KAYIT LİSTESİ'!$B$4:$H$1210,4,0)))</f>
      </c>
      <c r="M14" s="126">
        <f>IF(ISERROR(VLOOKUP(J14,'KAYIT LİSTESİ'!$B$4:$H$1210,5,0)),"",(VLOOKUP(J14,'KAYIT LİSTESİ'!$B$4:$H$1210,5,0)))</f>
      </c>
      <c r="N14" s="126">
        <f>IF(ISERROR(VLOOKUP(J14,'KAYIT LİSTESİ'!$B$4:$H$1210,6,0)),"",(VLOOKUP(J14,'KAYIT LİSTESİ'!$B$4:$H$1210,6,0)))</f>
      </c>
      <c r="O14" s="121"/>
      <c r="P14" s="159"/>
      <c r="T14" s="134"/>
      <c r="U14" s="135"/>
    </row>
    <row r="15" spans="1:21" s="13" customFormat="1" ht="54" customHeight="1">
      <c r="A15" s="61"/>
      <c r="B15" s="160"/>
      <c r="C15" s="78"/>
      <c r="D15" s="161"/>
      <c r="E15" s="115"/>
      <c r="F15" s="79"/>
      <c r="G15" s="147"/>
      <c r="H15" s="16"/>
      <c r="I15" s="61">
        <v>8</v>
      </c>
      <c r="J15" s="125" t="s">
        <v>100</v>
      </c>
      <c r="K15" s="147">
        <f>IF(ISERROR(VLOOKUP(J15,'KAYIT LİSTESİ'!$B$4:$H$1210,3,0)),"",(VLOOKUP(J15,'KAYIT LİSTESİ'!$B$4:$H$1210,3,0)))</f>
      </c>
      <c r="L15" s="78">
        <f>IF(ISERROR(VLOOKUP(J15,'KAYIT LİSTESİ'!$B$4:$H$1210,4,0)),"",(VLOOKUP(J15,'KAYIT LİSTESİ'!$B$4:$H$1210,4,0)))</f>
      </c>
      <c r="M15" s="126">
        <f>IF(ISERROR(VLOOKUP(J15,'KAYIT LİSTESİ'!$B$4:$H$1210,5,0)),"",(VLOOKUP(J15,'KAYIT LİSTESİ'!$B$4:$H$1210,5,0)))</f>
      </c>
      <c r="N15" s="126">
        <f>IF(ISERROR(VLOOKUP(J15,'KAYIT LİSTESİ'!$B$4:$H$1210,6,0)),"",(VLOOKUP(J15,'KAYIT LİSTESİ'!$B$4:$H$1210,6,0)))</f>
      </c>
      <c r="O15" s="121"/>
      <c r="P15" s="159"/>
      <c r="T15" s="134"/>
      <c r="U15" s="135"/>
    </row>
    <row r="16" spans="1:21" s="13" customFormat="1" ht="54" customHeight="1">
      <c r="A16" s="61"/>
      <c r="B16" s="160"/>
      <c r="C16" s="78"/>
      <c r="D16" s="161"/>
      <c r="E16" s="115"/>
      <c r="F16" s="79"/>
      <c r="G16" s="147"/>
      <c r="H16" s="16"/>
      <c r="I16" s="142" t="s">
        <v>14</v>
      </c>
      <c r="J16" s="143"/>
      <c r="K16" s="143"/>
      <c r="L16" s="143"/>
      <c r="M16" s="145" t="s">
        <v>137</v>
      </c>
      <c r="N16" s="146"/>
      <c r="O16" s="143"/>
      <c r="P16" s="144"/>
      <c r="T16" s="134"/>
      <c r="U16" s="135"/>
    </row>
    <row r="17" spans="1:21" s="13" customFormat="1" ht="54" customHeight="1">
      <c r="A17" s="61"/>
      <c r="B17" s="160"/>
      <c r="C17" s="78"/>
      <c r="D17" s="161"/>
      <c r="E17" s="115"/>
      <c r="F17" s="79"/>
      <c r="G17" s="147"/>
      <c r="H17" s="16"/>
      <c r="I17" s="38" t="s">
        <v>9</v>
      </c>
      <c r="J17" s="35" t="s">
        <v>54</v>
      </c>
      <c r="K17" s="35" t="s">
        <v>53</v>
      </c>
      <c r="L17" s="36" t="s">
        <v>10</v>
      </c>
      <c r="M17" s="37" t="s">
        <v>11</v>
      </c>
      <c r="N17" s="37" t="s">
        <v>142</v>
      </c>
      <c r="O17" s="35" t="s">
        <v>12</v>
      </c>
      <c r="P17" s="35" t="s">
        <v>23</v>
      </c>
      <c r="T17" s="134"/>
      <c r="U17" s="135"/>
    </row>
    <row r="18" spans="1:21" s="13" customFormat="1" ht="54" customHeight="1">
      <c r="A18" s="61"/>
      <c r="B18" s="160"/>
      <c r="C18" s="78"/>
      <c r="D18" s="161"/>
      <c r="E18" s="115"/>
      <c r="F18" s="79"/>
      <c r="G18" s="147"/>
      <c r="H18" s="16"/>
      <c r="I18" s="61">
        <v>1</v>
      </c>
      <c r="J18" s="125"/>
      <c r="K18" s="147">
        <f>IF(ISERROR(VLOOKUP(J18,'KAYIT LİSTESİ'!$B$4:$H$1210,3,0)),"",(VLOOKUP(J18,'KAYIT LİSTESİ'!$B$4:$H$1210,3,0)))</f>
      </c>
      <c r="L18" s="78">
        <f>IF(ISERROR(VLOOKUP(J18,'KAYIT LİSTESİ'!$B$4:$H$1210,4,0)),"",(VLOOKUP(J18,'KAYIT LİSTESİ'!$B$4:$H$1210,4,0)))</f>
      </c>
      <c r="M18" s="126">
        <f>IF(ISERROR(VLOOKUP(J18,'KAYIT LİSTESİ'!$B$4:$H$1210,5,0)),"",(VLOOKUP(J18,'KAYIT LİSTESİ'!$B$4:$H$1210,5,0)))</f>
      </c>
      <c r="N18" s="126">
        <f>IF(ISERROR(VLOOKUP(J18,'KAYIT LİSTESİ'!$B$4:$H$1210,6,0)),"",(VLOOKUP(J18,'KAYIT LİSTESİ'!$B$4:$H$1210,6,0)))</f>
      </c>
      <c r="O18" s="79"/>
      <c r="P18" s="159"/>
      <c r="T18" s="134"/>
      <c r="U18" s="135"/>
    </row>
    <row r="19" spans="1:21" s="13" customFormat="1" ht="54" customHeight="1">
      <c r="A19" s="61"/>
      <c r="B19" s="160"/>
      <c r="C19" s="78"/>
      <c r="D19" s="161"/>
      <c r="E19" s="115"/>
      <c r="F19" s="79"/>
      <c r="G19" s="147"/>
      <c r="H19" s="16"/>
      <c r="I19" s="61">
        <v>2</v>
      </c>
      <c r="J19" s="125"/>
      <c r="K19" s="147">
        <f>IF(ISERROR(VLOOKUP(J19,'KAYIT LİSTESİ'!$B$4:$H$1210,3,0)),"",(VLOOKUP(J19,'KAYIT LİSTESİ'!$B$4:$H$1210,3,0)))</f>
      </c>
      <c r="L19" s="78">
        <f>IF(ISERROR(VLOOKUP(J19,'KAYIT LİSTESİ'!$B$4:$H$1210,4,0)),"",(VLOOKUP(J19,'KAYIT LİSTESİ'!$B$4:$H$1210,4,0)))</f>
      </c>
      <c r="M19" s="126">
        <f>IF(ISERROR(VLOOKUP(J19,'KAYIT LİSTESİ'!$B$4:$H$1210,5,0)),"",(VLOOKUP(J19,'KAYIT LİSTESİ'!$B$4:$H$1210,5,0)))</f>
      </c>
      <c r="N19" s="126">
        <f>IF(ISERROR(VLOOKUP(J19,'KAYIT LİSTESİ'!$B$4:$H$1210,6,0)),"",(VLOOKUP(J19,'KAYIT LİSTESİ'!$B$4:$H$1210,6,0)))</f>
      </c>
      <c r="O19" s="79"/>
      <c r="P19" s="159"/>
      <c r="T19" s="134"/>
      <c r="U19" s="135"/>
    </row>
    <row r="20" spans="1:21" s="13" customFormat="1" ht="54" customHeight="1">
      <c r="A20" s="61"/>
      <c r="B20" s="160"/>
      <c r="C20" s="78"/>
      <c r="D20" s="161"/>
      <c r="E20" s="115"/>
      <c r="F20" s="79"/>
      <c r="G20" s="147"/>
      <c r="H20" s="16"/>
      <c r="I20" s="61">
        <v>3</v>
      </c>
      <c r="J20" s="125"/>
      <c r="K20" s="147">
        <f>IF(ISERROR(VLOOKUP(J20,'KAYIT LİSTESİ'!$B$4:$H$1210,3,0)),"",(VLOOKUP(J20,'KAYIT LİSTESİ'!$B$4:$H$1210,3,0)))</f>
      </c>
      <c r="L20" s="78">
        <f>IF(ISERROR(VLOOKUP(J20,'KAYIT LİSTESİ'!$B$4:$H$1210,4,0)),"",(VLOOKUP(J20,'KAYIT LİSTESİ'!$B$4:$H$1210,4,0)))</f>
      </c>
      <c r="M20" s="126">
        <f>IF(ISERROR(VLOOKUP(J20,'KAYIT LİSTESİ'!$B$4:$H$1210,5,0)),"",(VLOOKUP(J20,'KAYIT LİSTESİ'!$B$4:$H$1210,5,0)))</f>
      </c>
      <c r="N20" s="126">
        <f>IF(ISERROR(VLOOKUP(J20,'KAYIT LİSTESİ'!$B$4:$H$1210,6,0)),"",(VLOOKUP(J20,'KAYIT LİSTESİ'!$B$4:$H$1210,6,0)))</f>
      </c>
      <c r="O20" s="79"/>
      <c r="P20" s="159"/>
      <c r="T20" s="134"/>
      <c r="U20" s="135"/>
    </row>
    <row r="21" spans="1:21" s="13" customFormat="1" ht="54" customHeight="1">
      <c r="A21" s="61"/>
      <c r="B21" s="160"/>
      <c r="C21" s="78"/>
      <c r="D21" s="161"/>
      <c r="E21" s="115"/>
      <c r="F21" s="79"/>
      <c r="G21" s="147"/>
      <c r="H21" s="16"/>
      <c r="I21" s="61">
        <v>4</v>
      </c>
      <c r="J21" s="125"/>
      <c r="K21" s="147">
        <f>IF(ISERROR(VLOOKUP(J21,'KAYIT LİSTESİ'!$B$4:$H$1210,3,0)),"",(VLOOKUP(J21,'KAYIT LİSTESİ'!$B$4:$H$1210,3,0)))</f>
      </c>
      <c r="L21" s="78">
        <f>IF(ISERROR(VLOOKUP(J21,'KAYIT LİSTESİ'!$B$4:$H$1210,4,0)),"",(VLOOKUP(J21,'KAYIT LİSTESİ'!$B$4:$H$1210,4,0)))</f>
      </c>
      <c r="M21" s="126">
        <f>IF(ISERROR(VLOOKUP(J21,'KAYIT LİSTESİ'!$B$4:$H$1210,5,0)),"",(VLOOKUP(J21,'KAYIT LİSTESİ'!$B$4:$H$1210,5,0)))</f>
      </c>
      <c r="N21" s="126">
        <f>IF(ISERROR(VLOOKUP(J21,'KAYIT LİSTESİ'!$B$4:$H$1210,6,0)),"",(VLOOKUP(J21,'KAYIT LİSTESİ'!$B$4:$H$1210,6,0)))</f>
      </c>
      <c r="O21" s="79"/>
      <c r="P21" s="159"/>
      <c r="T21" s="134"/>
      <c r="U21" s="135"/>
    </row>
    <row r="22" spans="1:21" s="13" customFormat="1" ht="54" customHeight="1">
      <c r="A22" s="61"/>
      <c r="B22" s="160"/>
      <c r="C22" s="78"/>
      <c r="D22" s="161"/>
      <c r="E22" s="115"/>
      <c r="F22" s="79"/>
      <c r="G22" s="147"/>
      <c r="H22" s="16"/>
      <c r="I22" s="61">
        <v>5</v>
      </c>
      <c r="J22" s="125"/>
      <c r="K22" s="147">
        <f>IF(ISERROR(VLOOKUP(J22,'KAYIT LİSTESİ'!$B$4:$H$1210,3,0)),"",(VLOOKUP(J22,'KAYIT LİSTESİ'!$B$4:$H$1210,3,0)))</f>
      </c>
      <c r="L22" s="78">
        <f>IF(ISERROR(VLOOKUP(J22,'KAYIT LİSTESİ'!$B$4:$H$1210,4,0)),"",(VLOOKUP(J22,'KAYIT LİSTESİ'!$B$4:$H$1210,4,0)))</f>
      </c>
      <c r="M22" s="126">
        <f>IF(ISERROR(VLOOKUP(J22,'KAYIT LİSTESİ'!$B$4:$H$1210,5,0)),"",(VLOOKUP(J22,'KAYIT LİSTESİ'!$B$4:$H$1210,5,0)))</f>
      </c>
      <c r="N22" s="126">
        <f>IF(ISERROR(VLOOKUP(J22,'KAYIT LİSTESİ'!$B$4:$H$1210,6,0)),"",(VLOOKUP(J22,'KAYIT LİSTESİ'!$B$4:$H$1210,6,0)))</f>
      </c>
      <c r="O22" s="79"/>
      <c r="P22" s="159"/>
      <c r="T22" s="134"/>
      <c r="U22" s="135"/>
    </row>
    <row r="23" spans="1:21" s="13" customFormat="1" ht="54" customHeight="1">
      <c r="A23" s="61"/>
      <c r="B23" s="160"/>
      <c r="C23" s="78"/>
      <c r="D23" s="161"/>
      <c r="E23" s="115"/>
      <c r="F23" s="79"/>
      <c r="G23" s="147"/>
      <c r="H23" s="16"/>
      <c r="I23" s="61">
        <v>6</v>
      </c>
      <c r="J23" s="125"/>
      <c r="K23" s="147">
        <f>IF(ISERROR(VLOOKUP(J23,'KAYIT LİSTESİ'!$B$4:$H$1210,3,0)),"",(VLOOKUP(J23,'KAYIT LİSTESİ'!$B$4:$H$1210,3,0)))</f>
      </c>
      <c r="L23" s="78">
        <f>IF(ISERROR(VLOOKUP(J23,'KAYIT LİSTESİ'!$B$4:$H$1210,4,0)),"",(VLOOKUP(J23,'KAYIT LİSTESİ'!$B$4:$H$1210,4,0)))</f>
      </c>
      <c r="M23" s="126">
        <f>IF(ISERROR(VLOOKUP(J23,'KAYIT LİSTESİ'!$B$4:$H$1210,5,0)),"",(VLOOKUP(J23,'KAYIT LİSTESİ'!$B$4:$H$1210,5,0)))</f>
      </c>
      <c r="N23" s="126">
        <f>IF(ISERROR(VLOOKUP(J23,'KAYIT LİSTESİ'!$B$4:$H$1210,6,0)),"",(VLOOKUP(J23,'KAYIT LİSTESİ'!$B$4:$H$1210,6,0)))</f>
      </c>
      <c r="O23" s="79"/>
      <c r="P23" s="159"/>
      <c r="T23" s="134"/>
      <c r="U23" s="135"/>
    </row>
    <row r="24" spans="1:21" s="13" customFormat="1" ht="54" customHeight="1">
      <c r="A24" s="61"/>
      <c r="B24" s="160"/>
      <c r="C24" s="78"/>
      <c r="D24" s="161"/>
      <c r="E24" s="115"/>
      <c r="F24" s="79"/>
      <c r="G24" s="147"/>
      <c r="H24" s="16"/>
      <c r="I24" s="61">
        <v>7</v>
      </c>
      <c r="J24" s="125"/>
      <c r="K24" s="147">
        <f>IF(ISERROR(VLOOKUP(J24,'KAYIT LİSTESİ'!$B$4:$H$1210,3,0)),"",(VLOOKUP(J24,'KAYIT LİSTESİ'!$B$4:$H$1210,3,0)))</f>
      </c>
      <c r="L24" s="78">
        <f>IF(ISERROR(VLOOKUP(J24,'KAYIT LİSTESİ'!$B$4:$H$1210,4,0)),"",(VLOOKUP(J24,'KAYIT LİSTESİ'!$B$4:$H$1210,4,0)))</f>
      </c>
      <c r="M24" s="126">
        <f>IF(ISERROR(VLOOKUP(J24,'KAYIT LİSTESİ'!$B$4:$H$1210,5,0)),"",(VLOOKUP(J24,'KAYIT LİSTESİ'!$B$4:$H$1210,5,0)))</f>
      </c>
      <c r="N24" s="126">
        <f>IF(ISERROR(VLOOKUP(J24,'KAYIT LİSTESİ'!$B$4:$H$1210,6,0)),"",(VLOOKUP(J24,'KAYIT LİSTESİ'!$B$4:$H$1210,6,0)))</f>
      </c>
      <c r="O24" s="79"/>
      <c r="P24" s="159"/>
      <c r="T24" s="134"/>
      <c r="U24" s="135"/>
    </row>
    <row r="25" spans="1:21" s="13" customFormat="1" ht="54" customHeight="1">
      <c r="A25" s="61"/>
      <c r="B25" s="160"/>
      <c r="C25" s="78"/>
      <c r="D25" s="161"/>
      <c r="E25" s="115"/>
      <c r="F25" s="79"/>
      <c r="G25" s="147"/>
      <c r="H25" s="16"/>
      <c r="I25" s="61">
        <v>8</v>
      </c>
      <c r="J25" s="125"/>
      <c r="K25" s="147">
        <f>IF(ISERROR(VLOOKUP(J25,'KAYIT LİSTESİ'!$B$4:$H$1210,3,0)),"",(VLOOKUP(J25,'KAYIT LİSTESİ'!$B$4:$H$1210,3,0)))</f>
      </c>
      <c r="L25" s="78">
        <f>IF(ISERROR(VLOOKUP(J25,'KAYIT LİSTESİ'!$B$4:$H$1210,4,0)),"",(VLOOKUP(J25,'KAYIT LİSTESİ'!$B$4:$H$1210,4,0)))</f>
      </c>
      <c r="M25" s="126">
        <f>IF(ISERROR(VLOOKUP(J25,'KAYIT LİSTESİ'!$B$4:$H$1210,5,0)),"",(VLOOKUP(J25,'KAYIT LİSTESİ'!$B$4:$H$1210,5,0)))</f>
      </c>
      <c r="N25" s="126">
        <f>IF(ISERROR(VLOOKUP(J25,'KAYIT LİSTESİ'!$B$4:$H$1210,6,0)),"",(VLOOKUP(J25,'KAYIT LİSTESİ'!$B$4:$H$1210,6,0)))</f>
      </c>
      <c r="O25" s="79"/>
      <c r="P25" s="159"/>
      <c r="T25" s="134"/>
      <c r="U25" s="135"/>
    </row>
    <row r="26" spans="1:21" s="13" customFormat="1" ht="54" customHeight="1">
      <c r="A26" s="61"/>
      <c r="B26" s="160"/>
      <c r="C26" s="78"/>
      <c r="D26" s="161"/>
      <c r="E26" s="115"/>
      <c r="F26" s="79"/>
      <c r="G26" s="147"/>
      <c r="H26" s="16"/>
      <c r="I26" s="142" t="s">
        <v>15</v>
      </c>
      <c r="J26" s="143"/>
      <c r="K26" s="143"/>
      <c r="L26" s="143"/>
      <c r="M26" s="145" t="s">
        <v>137</v>
      </c>
      <c r="N26" s="146"/>
      <c r="O26" s="143"/>
      <c r="P26" s="144"/>
      <c r="T26" s="134"/>
      <c r="U26" s="135"/>
    </row>
    <row r="27" spans="1:21" s="13" customFormat="1" ht="54" customHeight="1">
      <c r="A27" s="61"/>
      <c r="B27" s="160"/>
      <c r="C27" s="78"/>
      <c r="D27" s="161"/>
      <c r="E27" s="115"/>
      <c r="F27" s="79"/>
      <c r="G27" s="147"/>
      <c r="H27" s="16"/>
      <c r="I27" s="38" t="s">
        <v>9</v>
      </c>
      <c r="J27" s="35" t="s">
        <v>54</v>
      </c>
      <c r="K27" s="35" t="s">
        <v>53</v>
      </c>
      <c r="L27" s="36" t="s">
        <v>10</v>
      </c>
      <c r="M27" s="37" t="s">
        <v>11</v>
      </c>
      <c r="N27" s="37" t="s">
        <v>142</v>
      </c>
      <c r="O27" s="35" t="s">
        <v>12</v>
      </c>
      <c r="P27" s="35" t="s">
        <v>23</v>
      </c>
      <c r="T27" s="134"/>
      <c r="U27" s="135"/>
    </row>
    <row r="28" spans="1:21" s="13" customFormat="1" ht="54" customHeight="1">
      <c r="A28" s="61"/>
      <c r="B28" s="160"/>
      <c r="C28" s="78"/>
      <c r="D28" s="161"/>
      <c r="E28" s="115"/>
      <c r="F28" s="79"/>
      <c r="G28" s="147"/>
      <c r="H28" s="16"/>
      <c r="I28" s="61">
        <v>1</v>
      </c>
      <c r="J28" s="125"/>
      <c r="K28" s="147">
        <f>IF(ISERROR(VLOOKUP(J28,'KAYIT LİSTESİ'!$B$4:$H$1210,3,0)),"",(VLOOKUP(J28,'KAYIT LİSTESİ'!$B$4:$H$1210,3,0)))</f>
      </c>
      <c r="L28" s="78">
        <f>IF(ISERROR(VLOOKUP(J28,'KAYIT LİSTESİ'!$B$4:$H$1210,4,0)),"",(VLOOKUP(J28,'KAYIT LİSTESİ'!$B$4:$H$1210,4,0)))</f>
      </c>
      <c r="M28" s="126">
        <f>IF(ISERROR(VLOOKUP(J28,'KAYIT LİSTESİ'!$B$4:$H$1210,5,0)),"",(VLOOKUP(J28,'KAYIT LİSTESİ'!$B$4:$H$1210,5,0)))</f>
      </c>
      <c r="N28" s="126">
        <f>IF(ISERROR(VLOOKUP(J28,'KAYIT LİSTESİ'!$B$4:$H$1210,6,0)),"",(VLOOKUP(J28,'KAYIT LİSTESİ'!$B$4:$H$1210,6,0)))</f>
      </c>
      <c r="O28" s="79"/>
      <c r="P28" s="159"/>
      <c r="T28" s="134"/>
      <c r="U28" s="135"/>
    </row>
    <row r="29" spans="1:21" s="13" customFormat="1" ht="54" customHeight="1">
      <c r="A29" s="61"/>
      <c r="B29" s="160"/>
      <c r="C29" s="78"/>
      <c r="D29" s="161"/>
      <c r="E29" s="115"/>
      <c r="F29" s="79"/>
      <c r="G29" s="147"/>
      <c r="H29" s="16"/>
      <c r="I29" s="61">
        <v>2</v>
      </c>
      <c r="J29" s="125"/>
      <c r="K29" s="147">
        <f>IF(ISERROR(VLOOKUP(J29,'KAYIT LİSTESİ'!$B$4:$H$1210,3,0)),"",(VLOOKUP(J29,'KAYIT LİSTESİ'!$B$4:$H$1210,3,0)))</f>
      </c>
      <c r="L29" s="78">
        <f>IF(ISERROR(VLOOKUP(J29,'KAYIT LİSTESİ'!$B$4:$H$1210,4,0)),"",(VLOOKUP(J29,'KAYIT LİSTESİ'!$B$4:$H$1210,4,0)))</f>
      </c>
      <c r="M29" s="126">
        <f>IF(ISERROR(VLOOKUP(J29,'KAYIT LİSTESİ'!$B$4:$H$1210,5,0)),"",(VLOOKUP(J29,'KAYIT LİSTESİ'!$B$4:$H$1210,5,0)))</f>
      </c>
      <c r="N29" s="126">
        <f>IF(ISERROR(VLOOKUP(J29,'KAYIT LİSTESİ'!$B$4:$H$1210,6,0)),"",(VLOOKUP(J29,'KAYIT LİSTESİ'!$B$4:$H$1210,6,0)))</f>
      </c>
      <c r="O29" s="79"/>
      <c r="P29" s="159"/>
      <c r="T29" s="134"/>
      <c r="U29" s="135"/>
    </row>
    <row r="30" spans="1:21" s="13" customFormat="1" ht="54" customHeight="1">
      <c r="A30" s="61"/>
      <c r="B30" s="160"/>
      <c r="C30" s="78"/>
      <c r="D30" s="161"/>
      <c r="E30" s="115"/>
      <c r="F30" s="79"/>
      <c r="G30" s="147"/>
      <c r="H30" s="16"/>
      <c r="I30" s="61">
        <v>3</v>
      </c>
      <c r="J30" s="125"/>
      <c r="K30" s="147">
        <f>IF(ISERROR(VLOOKUP(J30,'KAYIT LİSTESİ'!$B$4:$H$1210,3,0)),"",(VLOOKUP(J30,'KAYIT LİSTESİ'!$B$4:$H$1210,3,0)))</f>
      </c>
      <c r="L30" s="78">
        <f>IF(ISERROR(VLOOKUP(J30,'KAYIT LİSTESİ'!$B$4:$H$1210,4,0)),"",(VLOOKUP(J30,'KAYIT LİSTESİ'!$B$4:$H$1210,4,0)))</f>
      </c>
      <c r="M30" s="126">
        <f>IF(ISERROR(VLOOKUP(J30,'KAYIT LİSTESİ'!$B$4:$H$1210,5,0)),"",(VLOOKUP(J30,'KAYIT LİSTESİ'!$B$4:$H$1210,5,0)))</f>
      </c>
      <c r="N30" s="126">
        <f>IF(ISERROR(VLOOKUP(J30,'KAYIT LİSTESİ'!$B$4:$H$1210,6,0)),"",(VLOOKUP(J30,'KAYIT LİSTESİ'!$B$4:$H$1210,6,0)))</f>
      </c>
      <c r="O30" s="79"/>
      <c r="P30" s="159"/>
      <c r="T30" s="134"/>
      <c r="U30" s="135"/>
    </row>
    <row r="31" spans="1:21" s="13" customFormat="1" ht="54" customHeight="1">
      <c r="A31" s="61"/>
      <c r="B31" s="160"/>
      <c r="C31" s="78"/>
      <c r="D31" s="161"/>
      <c r="E31" s="115"/>
      <c r="F31" s="79"/>
      <c r="G31" s="147"/>
      <c r="H31" s="16"/>
      <c r="I31" s="61">
        <v>4</v>
      </c>
      <c r="J31" s="125"/>
      <c r="K31" s="147">
        <f>IF(ISERROR(VLOOKUP(J31,'KAYIT LİSTESİ'!$B$4:$H$1210,3,0)),"",(VLOOKUP(J31,'KAYIT LİSTESİ'!$B$4:$H$1210,3,0)))</f>
      </c>
      <c r="L31" s="78">
        <f>IF(ISERROR(VLOOKUP(J31,'KAYIT LİSTESİ'!$B$4:$H$1210,4,0)),"",(VLOOKUP(J31,'KAYIT LİSTESİ'!$B$4:$H$1210,4,0)))</f>
      </c>
      <c r="M31" s="126">
        <f>IF(ISERROR(VLOOKUP(J31,'KAYIT LİSTESİ'!$B$4:$H$1210,5,0)),"",(VLOOKUP(J31,'KAYIT LİSTESİ'!$B$4:$H$1210,5,0)))</f>
      </c>
      <c r="N31" s="126">
        <f>IF(ISERROR(VLOOKUP(J31,'KAYIT LİSTESİ'!$B$4:$H$1210,6,0)),"",(VLOOKUP(J31,'KAYIT LİSTESİ'!$B$4:$H$1210,6,0)))</f>
      </c>
      <c r="O31" s="79"/>
      <c r="P31" s="159"/>
      <c r="T31" s="134"/>
      <c r="U31" s="135"/>
    </row>
    <row r="32" spans="1:21" s="13" customFormat="1" ht="54" customHeight="1">
      <c r="A32" s="61"/>
      <c r="B32" s="160"/>
      <c r="C32" s="78"/>
      <c r="D32" s="161"/>
      <c r="E32" s="115"/>
      <c r="F32" s="79"/>
      <c r="G32" s="147"/>
      <c r="H32" s="16"/>
      <c r="I32" s="61">
        <v>5</v>
      </c>
      <c r="J32" s="125"/>
      <c r="K32" s="147">
        <f>IF(ISERROR(VLOOKUP(J32,'KAYIT LİSTESİ'!$B$4:$H$1210,3,0)),"",(VLOOKUP(J32,'KAYIT LİSTESİ'!$B$4:$H$1210,3,0)))</f>
      </c>
      <c r="L32" s="78">
        <f>IF(ISERROR(VLOOKUP(J32,'KAYIT LİSTESİ'!$B$4:$H$1210,4,0)),"",(VLOOKUP(J32,'KAYIT LİSTESİ'!$B$4:$H$1210,4,0)))</f>
      </c>
      <c r="M32" s="126">
        <f>IF(ISERROR(VLOOKUP(J32,'KAYIT LİSTESİ'!$B$4:$H$1210,5,0)),"",(VLOOKUP(J32,'KAYIT LİSTESİ'!$B$4:$H$1210,5,0)))</f>
      </c>
      <c r="N32" s="126">
        <f>IF(ISERROR(VLOOKUP(J32,'KAYIT LİSTESİ'!$B$4:$H$1210,6,0)),"",(VLOOKUP(J32,'KAYIT LİSTESİ'!$B$4:$H$1210,6,0)))</f>
      </c>
      <c r="O32" s="79"/>
      <c r="P32" s="159"/>
      <c r="T32" s="134"/>
      <c r="U32" s="135"/>
    </row>
    <row r="33" spans="1:21" s="13" customFormat="1" ht="54" customHeight="1">
      <c r="A33" s="61"/>
      <c r="B33" s="160"/>
      <c r="C33" s="78"/>
      <c r="D33" s="161"/>
      <c r="E33" s="115"/>
      <c r="F33" s="79"/>
      <c r="G33" s="147"/>
      <c r="H33" s="16"/>
      <c r="I33" s="61">
        <v>6</v>
      </c>
      <c r="J33" s="125"/>
      <c r="K33" s="147">
        <f>IF(ISERROR(VLOOKUP(J33,'KAYIT LİSTESİ'!$B$4:$H$1210,3,0)),"",(VLOOKUP(J33,'KAYIT LİSTESİ'!$B$4:$H$1210,3,0)))</f>
      </c>
      <c r="L33" s="78">
        <f>IF(ISERROR(VLOOKUP(J33,'KAYIT LİSTESİ'!$B$4:$H$1210,4,0)),"",(VLOOKUP(J33,'KAYIT LİSTESİ'!$B$4:$H$1210,4,0)))</f>
      </c>
      <c r="M33" s="126">
        <f>IF(ISERROR(VLOOKUP(J33,'KAYIT LİSTESİ'!$B$4:$H$1210,5,0)),"",(VLOOKUP(J33,'KAYIT LİSTESİ'!$B$4:$H$1210,5,0)))</f>
      </c>
      <c r="N33" s="126">
        <f>IF(ISERROR(VLOOKUP(J33,'KAYIT LİSTESİ'!$B$4:$H$1210,6,0)),"",(VLOOKUP(J33,'KAYIT LİSTESİ'!$B$4:$H$1210,6,0)))</f>
      </c>
      <c r="O33" s="79"/>
      <c r="P33" s="159"/>
      <c r="T33" s="134"/>
      <c r="U33" s="135"/>
    </row>
    <row r="34" spans="1:21" s="13" customFormat="1" ht="54" customHeight="1">
      <c r="A34" s="61"/>
      <c r="B34" s="160"/>
      <c r="C34" s="78"/>
      <c r="D34" s="161"/>
      <c r="E34" s="115"/>
      <c r="F34" s="79"/>
      <c r="G34" s="147"/>
      <c r="H34" s="16"/>
      <c r="I34" s="61">
        <v>7</v>
      </c>
      <c r="J34" s="125"/>
      <c r="K34" s="147">
        <f>IF(ISERROR(VLOOKUP(J34,'KAYIT LİSTESİ'!$B$4:$H$1210,3,0)),"",(VLOOKUP(J34,'KAYIT LİSTESİ'!$B$4:$H$1210,3,0)))</f>
      </c>
      <c r="L34" s="78">
        <f>IF(ISERROR(VLOOKUP(J34,'KAYIT LİSTESİ'!$B$4:$H$1210,4,0)),"",(VLOOKUP(J34,'KAYIT LİSTESİ'!$B$4:$H$1210,4,0)))</f>
      </c>
      <c r="M34" s="126">
        <f>IF(ISERROR(VLOOKUP(J34,'KAYIT LİSTESİ'!$B$4:$H$1210,5,0)),"",(VLOOKUP(J34,'KAYIT LİSTESİ'!$B$4:$H$1210,5,0)))</f>
      </c>
      <c r="N34" s="126">
        <f>IF(ISERROR(VLOOKUP(J34,'KAYIT LİSTESİ'!$B$4:$H$1210,6,0)),"",(VLOOKUP(J34,'KAYIT LİSTESİ'!$B$4:$H$1210,6,0)))</f>
      </c>
      <c r="O34" s="79"/>
      <c r="P34" s="159"/>
      <c r="T34" s="134"/>
      <c r="U34" s="135"/>
    </row>
    <row r="35" spans="1:21" s="13" customFormat="1" ht="54" customHeight="1">
      <c r="A35" s="61"/>
      <c r="B35" s="160"/>
      <c r="C35" s="78"/>
      <c r="D35" s="161"/>
      <c r="E35" s="115"/>
      <c r="F35" s="79"/>
      <c r="G35" s="147"/>
      <c r="H35" s="16"/>
      <c r="I35" s="61">
        <v>8</v>
      </c>
      <c r="J35" s="125"/>
      <c r="K35" s="147">
        <f>IF(ISERROR(VLOOKUP(J35,'KAYIT LİSTESİ'!$B$4:$H$1210,3,0)),"",(VLOOKUP(J35,'KAYIT LİSTESİ'!$B$4:$H$1210,3,0)))</f>
      </c>
      <c r="L35" s="78">
        <f>IF(ISERROR(VLOOKUP(J35,'KAYIT LİSTESİ'!$B$4:$H$1210,4,0)),"",(VLOOKUP(J35,'KAYIT LİSTESİ'!$B$4:$H$1210,4,0)))</f>
      </c>
      <c r="M35" s="126">
        <f>IF(ISERROR(VLOOKUP(J35,'KAYIT LİSTESİ'!$B$4:$H$1210,5,0)),"",(VLOOKUP(J35,'KAYIT LİSTESİ'!$B$4:$H$1210,5,0)))</f>
      </c>
      <c r="N35" s="126">
        <f>IF(ISERROR(VLOOKUP(J35,'KAYIT LİSTESİ'!$B$4:$H$1210,6,0)),"",(VLOOKUP(J35,'KAYIT LİSTESİ'!$B$4:$H$1210,6,0)))</f>
      </c>
      <c r="O35" s="79"/>
      <c r="P35" s="159"/>
      <c r="T35" s="134"/>
      <c r="U35" s="135"/>
    </row>
    <row r="36" spans="1:17" ht="14.25" customHeight="1">
      <c r="A36" s="20" t="s">
        <v>16</v>
      </c>
      <c r="B36" s="20"/>
      <c r="C36" s="20"/>
      <c r="D36" s="46"/>
      <c r="E36" s="39" t="s">
        <v>0</v>
      </c>
      <c r="F36" s="34" t="s">
        <v>1</v>
      </c>
      <c r="G36" s="17"/>
      <c r="H36" s="21" t="s">
        <v>2</v>
      </c>
      <c r="I36" s="21"/>
      <c r="J36" s="21"/>
      <c r="K36" s="21"/>
      <c r="M36" s="42" t="s">
        <v>3</v>
      </c>
      <c r="N36" s="43" t="s">
        <v>3</v>
      </c>
      <c r="O36" s="17" t="s">
        <v>3</v>
      </c>
      <c r="P36" s="20"/>
      <c r="Q36" s="22"/>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H3:L3"/>
    <mergeCell ref="N3:P3"/>
    <mergeCell ref="D4:E4"/>
    <mergeCell ref="N4:P4"/>
  </mergeCells>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xl/worksheets/sheet11.xml><?xml version="1.0" encoding="utf-8"?>
<worksheet xmlns="http://schemas.openxmlformats.org/spreadsheetml/2006/main" xmlns:r="http://schemas.openxmlformats.org/officeDocument/2006/relationships">
  <sheetPr codeName="Sayfa19">
    <tabColor rgb="FF7030A0"/>
  </sheetPr>
  <dimension ref="A1:U49"/>
  <sheetViews>
    <sheetView view="pageBreakPreview" zoomScale="85" zoomScaleSheetLayoutView="85" zoomScalePageLayoutView="0" workbookViewId="0" topLeftCell="A2">
      <selection activeCell="A10" sqref="A10"/>
    </sheetView>
  </sheetViews>
  <sheetFormatPr defaultColWidth="9.140625" defaultRowHeight="12.75"/>
  <cols>
    <col min="1" max="1" width="4.8515625" style="17" customWidth="1"/>
    <col min="2" max="2" width="10.00390625" style="17" bestFit="1" customWidth="1"/>
    <col min="3" max="3" width="14.421875" style="15" customWidth="1"/>
    <col min="4" max="4" width="22.140625" style="40" customWidth="1"/>
    <col min="5" max="5" width="32.8515625" style="40" customWidth="1"/>
    <col min="6" max="6" width="9.28125" style="119" customWidth="1"/>
    <col min="7" max="7" width="7.57421875" style="18" customWidth="1"/>
    <col min="8" max="8" width="2.140625" style="15" customWidth="1"/>
    <col min="9" max="9" width="4.421875" style="17" customWidth="1"/>
    <col min="10" max="10" width="12.7109375" style="17" hidden="1" customWidth="1"/>
    <col min="11" max="11" width="6.57421875" style="17" customWidth="1"/>
    <col min="12" max="12" width="12.8515625" style="19" bestFit="1" customWidth="1"/>
    <col min="13" max="13" width="28.57421875" style="44" customWidth="1"/>
    <col min="14" max="14" width="12.140625" style="44" bestFit="1" customWidth="1"/>
    <col min="15" max="15" width="9.57421875" style="119" customWidth="1"/>
    <col min="16" max="16" width="7.7109375" style="15" customWidth="1"/>
    <col min="17" max="17" width="5.7109375" style="15" customWidth="1"/>
    <col min="18" max="19" width="9.140625" style="15" customWidth="1"/>
    <col min="20" max="20" width="8.00390625" style="137" bestFit="1" customWidth="1"/>
    <col min="21" max="21" width="4.7109375" style="135" bestFit="1" customWidth="1"/>
    <col min="22" max="16384" width="9.140625" style="15" customWidth="1"/>
  </cols>
  <sheetData>
    <row r="1" spans="1:21" s="5" customFormat="1" ht="53.25" customHeight="1">
      <c r="A1" s="365" t="str">
        <f>('YARIŞMA BİLGİLERİ'!A2)</f>
        <v>Türkiye Atletizm Federasyonu Başkanlığı
Mersin Atletizm İl Temsilciliği</v>
      </c>
      <c r="B1" s="365"/>
      <c r="C1" s="365"/>
      <c r="D1" s="365"/>
      <c r="E1" s="365"/>
      <c r="F1" s="365"/>
      <c r="G1" s="365"/>
      <c r="H1" s="365"/>
      <c r="I1" s="365"/>
      <c r="J1" s="365"/>
      <c r="K1" s="365"/>
      <c r="L1" s="365"/>
      <c r="M1" s="365"/>
      <c r="N1" s="365"/>
      <c r="O1" s="365"/>
      <c r="P1" s="365"/>
      <c r="T1" s="133"/>
      <c r="U1" s="132"/>
    </row>
    <row r="2" spans="1:21" s="5" customFormat="1" ht="24.75" customHeight="1">
      <c r="A2" s="366" t="str">
        <f>'YARIŞMA BİLGİLERİ'!F19</f>
        <v>Orta Uzun Mesafe Federasyon Deneme Yarışmaları</v>
      </c>
      <c r="B2" s="366"/>
      <c r="C2" s="366"/>
      <c r="D2" s="366"/>
      <c r="E2" s="366"/>
      <c r="F2" s="366"/>
      <c r="G2" s="366"/>
      <c r="H2" s="366"/>
      <c r="I2" s="366"/>
      <c r="J2" s="366"/>
      <c r="K2" s="366"/>
      <c r="L2" s="366"/>
      <c r="M2" s="366"/>
      <c r="N2" s="366"/>
      <c r="O2" s="366"/>
      <c r="P2" s="366"/>
      <c r="T2" s="133"/>
      <c r="U2" s="132"/>
    </row>
    <row r="3" spans="1:21" s="6" customFormat="1" ht="21.75" customHeight="1">
      <c r="A3" s="357" t="s">
        <v>64</v>
      </c>
      <c r="B3" s="357"/>
      <c r="C3" s="357"/>
      <c r="D3" s="358" t="str">
        <f>'YARIŞMA PROGRAMI'!B21</f>
        <v>800 METRE B.K</v>
      </c>
      <c r="E3" s="358"/>
      <c r="F3" s="359" t="s">
        <v>145</v>
      </c>
      <c r="G3" s="359"/>
      <c r="H3" s="360" t="str">
        <f>'YARIŞMA PROGRAMI'!D21</f>
        <v>2:00.23-Merve AYDIN</v>
      </c>
      <c r="I3" s="361"/>
      <c r="J3" s="361"/>
      <c r="K3" s="361"/>
      <c r="L3" s="361"/>
      <c r="M3" s="172" t="s">
        <v>198</v>
      </c>
      <c r="N3" s="362">
        <f>VLOOKUP(D3,'YARIŞMA PROGRAMI'!B7:F25,4,0)</f>
        <v>21200</v>
      </c>
      <c r="O3" s="362"/>
      <c r="P3" s="362"/>
      <c r="T3" s="133"/>
      <c r="U3" s="132"/>
    </row>
    <row r="4" spans="1:21" s="6" customFormat="1" ht="17.25" customHeight="1">
      <c r="A4" s="354" t="s">
        <v>57</v>
      </c>
      <c r="B4" s="354"/>
      <c r="C4" s="354"/>
      <c r="D4" s="363" t="str">
        <f>'YARIŞMA BİLGİLERİ'!F21</f>
        <v>GENÇ KADINLAR</v>
      </c>
      <c r="E4" s="363"/>
      <c r="F4" s="23"/>
      <c r="G4" s="23"/>
      <c r="H4" s="23"/>
      <c r="I4" s="23"/>
      <c r="J4" s="23"/>
      <c r="K4" s="23"/>
      <c r="L4" s="24"/>
      <c r="M4" s="63" t="s">
        <v>63</v>
      </c>
      <c r="N4" s="364" t="str">
        <f>VLOOKUP(D3,'YARIŞMA PROGRAMI'!B7:F25,2,0)</f>
        <v>13 Temmuz 2014 - 21.00</v>
      </c>
      <c r="O4" s="364"/>
      <c r="P4" s="364"/>
      <c r="T4" s="133"/>
      <c r="U4" s="132"/>
    </row>
    <row r="5" spans="1:21" s="5" customFormat="1" ht="15" customHeight="1">
      <c r="A5" s="7"/>
      <c r="B5" s="7"/>
      <c r="C5" s="8"/>
      <c r="D5" s="9"/>
      <c r="E5" s="10"/>
      <c r="F5" s="120"/>
      <c r="G5" s="10"/>
      <c r="H5" s="10"/>
      <c r="I5" s="7"/>
      <c r="J5" s="7"/>
      <c r="K5" s="7"/>
      <c r="L5" s="11"/>
      <c r="M5" s="12"/>
      <c r="N5" s="345">
        <f ca="1">NOW()</f>
        <v>41833.92840462963</v>
      </c>
      <c r="O5" s="345"/>
      <c r="P5" s="345"/>
      <c r="T5" s="136"/>
      <c r="U5" s="132"/>
    </row>
    <row r="6" spans="1:21" s="13" customFormat="1" ht="18.75" customHeight="1">
      <c r="A6" s="346" t="s">
        <v>9</v>
      </c>
      <c r="B6" s="347" t="s">
        <v>53</v>
      </c>
      <c r="C6" s="349" t="s">
        <v>62</v>
      </c>
      <c r="D6" s="350" t="s">
        <v>11</v>
      </c>
      <c r="E6" s="350" t="s">
        <v>142</v>
      </c>
      <c r="F6" s="351" t="s">
        <v>12</v>
      </c>
      <c r="G6" s="352" t="s">
        <v>103</v>
      </c>
      <c r="I6" s="142" t="s">
        <v>13</v>
      </c>
      <c r="J6" s="143"/>
      <c r="K6" s="143"/>
      <c r="L6" s="143"/>
      <c r="M6" s="143"/>
      <c r="N6" s="143"/>
      <c r="O6" s="143"/>
      <c r="P6" s="144"/>
      <c r="T6" s="137"/>
      <c r="U6" s="135"/>
    </row>
    <row r="7" spans="1:16" ht="26.25" customHeight="1">
      <c r="A7" s="346"/>
      <c r="B7" s="348"/>
      <c r="C7" s="349"/>
      <c r="D7" s="350"/>
      <c r="E7" s="350"/>
      <c r="F7" s="351"/>
      <c r="G7" s="353"/>
      <c r="H7" s="14"/>
      <c r="I7" s="38" t="s">
        <v>9</v>
      </c>
      <c r="J7" s="38" t="s">
        <v>54</v>
      </c>
      <c r="K7" s="38" t="s">
        <v>53</v>
      </c>
      <c r="L7" s="80" t="s">
        <v>10</v>
      </c>
      <c r="M7" s="81" t="s">
        <v>11</v>
      </c>
      <c r="N7" s="81" t="s">
        <v>142</v>
      </c>
      <c r="O7" s="116" t="s">
        <v>12</v>
      </c>
      <c r="P7" s="38" t="s">
        <v>23</v>
      </c>
    </row>
    <row r="8" spans="1:21" s="13" customFormat="1" ht="33.75" customHeight="1" thickBot="1">
      <c r="A8" s="284">
        <v>1</v>
      </c>
      <c r="B8" s="285">
        <v>160</v>
      </c>
      <c r="C8" s="286">
        <v>34242</v>
      </c>
      <c r="D8" s="287" t="s">
        <v>468</v>
      </c>
      <c r="E8" s="288" t="s">
        <v>255</v>
      </c>
      <c r="F8" s="289">
        <v>21114</v>
      </c>
      <c r="G8" s="290"/>
      <c r="H8" s="16"/>
      <c r="I8" s="61">
        <v>1</v>
      </c>
      <c r="J8" s="125" t="s">
        <v>46</v>
      </c>
      <c r="K8" s="147">
        <f>IF(ISERROR(VLOOKUP(J8,'KAYIT LİSTESİ'!$B$4:$H$1210,3,0)),"",(VLOOKUP(J8,'KAYIT LİSTESİ'!$B$4:$H$1210,3,0)))</f>
      </c>
      <c r="L8" s="78">
        <f>IF(ISERROR(VLOOKUP(J8,'KAYIT LİSTESİ'!$B$4:$H$1210,4,0)),"",(VLOOKUP(J8,'KAYIT LİSTESİ'!$B$4:$H$1210,4,0)))</f>
      </c>
      <c r="M8" s="126">
        <f>IF(ISERROR(VLOOKUP(J8,'KAYIT LİSTESİ'!$B$4:$H$1210,5,0)),"",(VLOOKUP(J8,'KAYIT LİSTESİ'!$B$4:$H$1210,5,0)))</f>
      </c>
      <c r="N8" s="126">
        <f>IF(ISERROR(VLOOKUP(J8,'KAYIT LİSTESİ'!$B$4:$H$1210,6,0)),"",(VLOOKUP(J8,'KAYIT LİSTESİ'!$B$4:$H$1210,6,0)))</f>
      </c>
      <c r="O8" s="121"/>
      <c r="P8" s="159"/>
      <c r="T8" s="137"/>
      <c r="U8" s="135"/>
    </row>
    <row r="9" spans="1:21" s="13" customFormat="1" ht="33.75" customHeight="1">
      <c r="A9" s="270"/>
      <c r="B9" s="271"/>
      <c r="C9" s="272"/>
      <c r="D9" s="273"/>
      <c r="E9" s="274"/>
      <c r="F9" s="275"/>
      <c r="G9" s="276"/>
      <c r="H9" s="16"/>
      <c r="I9" s="61">
        <v>2</v>
      </c>
      <c r="J9" s="125" t="s">
        <v>47</v>
      </c>
      <c r="K9" s="147">
        <f>IF(ISERROR(VLOOKUP(J9,'KAYIT LİSTESİ'!$B$4:$H$1210,3,0)),"",(VLOOKUP(J9,'KAYIT LİSTESİ'!$B$4:$H$1210,3,0)))</f>
      </c>
      <c r="L9" s="78">
        <f>IF(ISERROR(VLOOKUP(J9,'KAYIT LİSTESİ'!$B$4:$H$1210,4,0)),"",(VLOOKUP(J9,'KAYIT LİSTESİ'!$B$4:$H$1210,4,0)))</f>
      </c>
      <c r="M9" s="126">
        <f>IF(ISERROR(VLOOKUP(J9,'KAYIT LİSTESİ'!$B$4:$H$1210,5,0)),"",(VLOOKUP(J9,'KAYIT LİSTESİ'!$B$4:$H$1210,5,0)))</f>
      </c>
      <c r="N9" s="126">
        <f>IF(ISERROR(VLOOKUP(J9,'KAYIT LİSTESİ'!$B$4:$H$1210,6,0)),"",(VLOOKUP(J9,'KAYIT LİSTESİ'!$B$4:$H$1210,6,0)))</f>
      </c>
      <c r="O9" s="121"/>
      <c r="P9" s="159"/>
      <c r="T9" s="137"/>
      <c r="U9" s="135"/>
    </row>
    <row r="10" spans="1:21" s="13" customFormat="1" ht="33.75" customHeight="1">
      <c r="A10" s="61"/>
      <c r="B10" s="160"/>
      <c r="C10" s="78"/>
      <c r="D10" s="161"/>
      <c r="E10" s="115"/>
      <c r="F10" s="121"/>
      <c r="G10" s="147"/>
      <c r="H10" s="16"/>
      <c r="I10" s="61">
        <v>3</v>
      </c>
      <c r="J10" s="125" t="s">
        <v>48</v>
      </c>
      <c r="K10" s="147">
        <f>IF(ISERROR(VLOOKUP(J10,'KAYIT LİSTESİ'!$B$4:$H$1210,3,0)),"",(VLOOKUP(J10,'KAYIT LİSTESİ'!$B$4:$H$1210,3,0)))</f>
      </c>
      <c r="L10" s="78">
        <f>IF(ISERROR(VLOOKUP(J10,'KAYIT LİSTESİ'!$B$4:$H$1210,4,0)),"",(VLOOKUP(J10,'KAYIT LİSTESİ'!$B$4:$H$1210,4,0)))</f>
      </c>
      <c r="M10" s="126">
        <f>IF(ISERROR(VLOOKUP(J10,'KAYIT LİSTESİ'!$B$4:$H$1210,5,0)),"",(VLOOKUP(J10,'KAYIT LİSTESİ'!$B$4:$H$1210,5,0)))</f>
      </c>
      <c r="N10" s="126">
        <f>IF(ISERROR(VLOOKUP(J10,'KAYIT LİSTESİ'!$B$4:$H$1210,6,0)),"",(VLOOKUP(J10,'KAYIT LİSTESİ'!$B$4:$H$1210,6,0)))</f>
      </c>
      <c r="O10" s="121"/>
      <c r="P10" s="159"/>
      <c r="T10" s="137"/>
      <c r="U10" s="135"/>
    </row>
    <row r="11" spans="1:21" s="13" customFormat="1" ht="33.75" customHeight="1">
      <c r="A11" s="61"/>
      <c r="B11" s="160"/>
      <c r="C11" s="78"/>
      <c r="D11" s="161"/>
      <c r="E11" s="115"/>
      <c r="F11" s="121"/>
      <c r="G11" s="147"/>
      <c r="H11" s="16"/>
      <c r="I11" s="61">
        <v>4</v>
      </c>
      <c r="J11" s="125" t="s">
        <v>49</v>
      </c>
      <c r="K11" s="147">
        <f>IF(ISERROR(VLOOKUP(J11,'KAYIT LİSTESİ'!$B$4:$H$1210,3,0)),"",(VLOOKUP(J11,'KAYIT LİSTESİ'!$B$4:$H$1210,3,0)))</f>
      </c>
      <c r="L11" s="78">
        <f>IF(ISERROR(VLOOKUP(J11,'KAYIT LİSTESİ'!$B$4:$H$1210,4,0)),"",(VLOOKUP(J11,'KAYIT LİSTESİ'!$B$4:$H$1210,4,0)))</f>
      </c>
      <c r="M11" s="126">
        <f>IF(ISERROR(VLOOKUP(J11,'KAYIT LİSTESİ'!$B$4:$H$1210,5,0)),"",(VLOOKUP(J11,'KAYIT LİSTESİ'!$B$4:$H$1210,5,0)))</f>
      </c>
      <c r="N11" s="126">
        <f>IF(ISERROR(VLOOKUP(J11,'KAYIT LİSTESİ'!$B$4:$H$1210,6,0)),"",(VLOOKUP(J11,'KAYIT LİSTESİ'!$B$4:$H$1210,6,0)))</f>
      </c>
      <c r="O11" s="121"/>
      <c r="P11" s="159"/>
      <c r="T11" s="137"/>
      <c r="U11" s="135"/>
    </row>
    <row r="12" spans="1:21" s="13" customFormat="1" ht="33.75" customHeight="1">
      <c r="A12" s="61"/>
      <c r="B12" s="160"/>
      <c r="C12" s="78"/>
      <c r="D12" s="161"/>
      <c r="E12" s="115"/>
      <c r="F12" s="121"/>
      <c r="G12" s="147"/>
      <c r="H12" s="16"/>
      <c r="I12" s="61">
        <v>5</v>
      </c>
      <c r="J12" s="125" t="s">
        <v>50</v>
      </c>
      <c r="K12" s="147">
        <f>IF(ISERROR(VLOOKUP(J12,'KAYIT LİSTESİ'!$B$4:$H$1210,3,0)),"",(VLOOKUP(J12,'KAYIT LİSTESİ'!$B$4:$H$1210,3,0)))</f>
      </c>
      <c r="L12" s="78">
        <f>IF(ISERROR(VLOOKUP(J12,'KAYIT LİSTESİ'!$B$4:$H$1210,4,0)),"",(VLOOKUP(J12,'KAYIT LİSTESİ'!$B$4:$H$1210,4,0)))</f>
      </c>
      <c r="M12" s="126">
        <f>IF(ISERROR(VLOOKUP(J12,'KAYIT LİSTESİ'!$B$4:$H$1210,5,0)),"",(VLOOKUP(J12,'KAYIT LİSTESİ'!$B$4:$H$1210,5,0)))</f>
      </c>
      <c r="N12" s="126">
        <f>IF(ISERROR(VLOOKUP(J12,'KAYIT LİSTESİ'!$B$4:$H$1210,6,0)),"",(VLOOKUP(J12,'KAYIT LİSTESİ'!$B$4:$H$1210,6,0)))</f>
      </c>
      <c r="O12" s="121"/>
      <c r="P12" s="159"/>
      <c r="T12" s="137"/>
      <c r="U12" s="135"/>
    </row>
    <row r="13" spans="1:21" s="13" customFormat="1" ht="33.75" customHeight="1">
      <c r="A13" s="61"/>
      <c r="B13" s="160"/>
      <c r="C13" s="78"/>
      <c r="D13" s="161"/>
      <c r="E13" s="115"/>
      <c r="F13" s="121"/>
      <c r="G13" s="147"/>
      <c r="H13" s="16"/>
      <c r="I13" s="61">
        <v>6</v>
      </c>
      <c r="J13" s="125" t="s">
        <v>51</v>
      </c>
      <c r="K13" s="147">
        <f>IF(ISERROR(VLOOKUP(J13,'KAYIT LİSTESİ'!$B$4:$H$1210,3,0)),"",(VLOOKUP(J13,'KAYIT LİSTESİ'!$B$4:$H$1210,3,0)))</f>
        <v>160</v>
      </c>
      <c r="L13" s="78">
        <f>IF(ISERROR(VLOOKUP(J13,'KAYIT LİSTESİ'!$B$4:$H$1210,4,0)),"",(VLOOKUP(J13,'KAYIT LİSTESİ'!$B$4:$H$1210,4,0)))</f>
        <v>34242</v>
      </c>
      <c r="M13" s="126" t="str">
        <f>IF(ISERROR(VLOOKUP(J13,'KAYIT LİSTESİ'!$B$4:$H$1210,5,0)),"",(VLOOKUP(J13,'KAYIT LİSTESİ'!$B$4:$H$1210,5,0)))</f>
        <v>ESİN BAHAR DÖLEK</v>
      </c>
      <c r="N13" s="126" t="str">
        <f>IF(ISERROR(VLOOKUP(J13,'KAYIT LİSTESİ'!$B$4:$H$1210,6,0)),"",(VLOOKUP(J13,'KAYIT LİSTESİ'!$B$4:$H$1210,6,0)))</f>
        <v>MERSİN</v>
      </c>
      <c r="O13" s="121">
        <v>21114</v>
      </c>
      <c r="P13" s="159">
        <v>1</v>
      </c>
      <c r="T13" s="137"/>
      <c r="U13" s="135"/>
    </row>
    <row r="14" spans="1:21" s="13" customFormat="1" ht="33.75" customHeight="1">
      <c r="A14" s="61"/>
      <c r="B14" s="160"/>
      <c r="C14" s="78"/>
      <c r="D14" s="161"/>
      <c r="E14" s="115"/>
      <c r="F14" s="121"/>
      <c r="G14" s="147"/>
      <c r="H14" s="16"/>
      <c r="I14" s="61">
        <v>7</v>
      </c>
      <c r="J14" s="125" t="s">
        <v>101</v>
      </c>
      <c r="K14" s="147">
        <f>IF(ISERROR(VLOOKUP(J14,'KAYIT LİSTESİ'!$B$4:$H$1210,3,0)),"",(VLOOKUP(J14,'KAYIT LİSTESİ'!$B$4:$H$1210,3,0)))</f>
      </c>
      <c r="L14" s="78">
        <f>IF(ISERROR(VLOOKUP(J14,'KAYIT LİSTESİ'!$B$4:$H$1210,4,0)),"",(VLOOKUP(J14,'KAYIT LİSTESİ'!$B$4:$H$1210,4,0)))</f>
      </c>
      <c r="M14" s="126">
        <f>IF(ISERROR(VLOOKUP(J14,'KAYIT LİSTESİ'!$B$4:$H$1210,5,0)),"",(VLOOKUP(J14,'KAYIT LİSTESİ'!$B$4:$H$1210,5,0)))</f>
      </c>
      <c r="N14" s="126">
        <f>IF(ISERROR(VLOOKUP(J14,'KAYIT LİSTESİ'!$B$4:$H$1210,6,0)),"",(VLOOKUP(J14,'KAYIT LİSTESİ'!$B$4:$H$1210,6,0)))</f>
      </c>
      <c r="O14" s="121"/>
      <c r="P14" s="159"/>
      <c r="T14" s="137"/>
      <c r="U14" s="135"/>
    </row>
    <row r="15" spans="1:21" s="13" customFormat="1" ht="33.75" customHeight="1">
      <c r="A15" s="61"/>
      <c r="B15" s="160"/>
      <c r="C15" s="78"/>
      <c r="D15" s="161"/>
      <c r="E15" s="115"/>
      <c r="F15" s="121"/>
      <c r="G15" s="147"/>
      <c r="H15" s="16"/>
      <c r="I15" s="61">
        <v>8</v>
      </c>
      <c r="J15" s="125" t="s">
        <v>102</v>
      </c>
      <c r="K15" s="147">
        <f>IF(ISERROR(VLOOKUP(J15,'KAYIT LİSTESİ'!$B$4:$H$1210,3,0)),"",(VLOOKUP(J15,'KAYIT LİSTESİ'!$B$4:$H$1210,3,0)))</f>
      </c>
      <c r="L15" s="78">
        <f>IF(ISERROR(VLOOKUP(J15,'KAYIT LİSTESİ'!$B$4:$H$1210,4,0)),"",(VLOOKUP(J15,'KAYIT LİSTESİ'!$B$4:$H$1210,4,0)))</f>
      </c>
      <c r="M15" s="126">
        <f>IF(ISERROR(VLOOKUP(J15,'KAYIT LİSTESİ'!$B$4:$H$1210,5,0)),"",(VLOOKUP(J15,'KAYIT LİSTESİ'!$B$4:$H$1210,5,0)))</f>
      </c>
      <c r="N15" s="126">
        <f>IF(ISERROR(VLOOKUP(J15,'KAYIT LİSTESİ'!$B$4:$H$1210,6,0)),"",(VLOOKUP(J15,'KAYIT LİSTESİ'!$B$4:$H$1210,6,0)))</f>
      </c>
      <c r="O15" s="121"/>
      <c r="P15" s="159"/>
      <c r="T15" s="137"/>
      <c r="U15" s="135"/>
    </row>
    <row r="16" spans="1:21" s="13" customFormat="1" ht="33.75" customHeight="1">
      <c r="A16" s="61"/>
      <c r="B16" s="160"/>
      <c r="C16" s="78"/>
      <c r="D16" s="161"/>
      <c r="E16" s="115"/>
      <c r="F16" s="121"/>
      <c r="G16" s="147"/>
      <c r="H16" s="16"/>
      <c r="I16" s="61">
        <v>9</v>
      </c>
      <c r="J16" s="125" t="s">
        <v>154</v>
      </c>
      <c r="K16" s="147">
        <f>IF(ISERROR(VLOOKUP(J16,'KAYIT LİSTESİ'!$B$4:$H$1210,3,0)),"",(VLOOKUP(J16,'KAYIT LİSTESİ'!$B$4:$H$1210,3,0)))</f>
      </c>
      <c r="L16" s="78">
        <f>IF(ISERROR(VLOOKUP(J16,'KAYIT LİSTESİ'!$B$4:$H$1210,4,0)),"",(VLOOKUP(J16,'KAYIT LİSTESİ'!$B$4:$H$1210,4,0)))</f>
      </c>
      <c r="M16" s="126">
        <f>IF(ISERROR(VLOOKUP(J16,'KAYIT LİSTESİ'!$B$4:$H$1210,5,0)),"",(VLOOKUP(J16,'KAYIT LİSTESİ'!$B$4:$H$1210,5,0)))</f>
      </c>
      <c r="N16" s="126">
        <f>IF(ISERROR(VLOOKUP(J16,'KAYIT LİSTESİ'!$B$4:$H$1210,6,0)),"",(VLOOKUP(J16,'KAYIT LİSTESİ'!$B$4:$H$1210,6,0)))</f>
      </c>
      <c r="O16" s="121"/>
      <c r="P16" s="159"/>
      <c r="T16" s="137"/>
      <c r="U16" s="135"/>
    </row>
    <row r="17" spans="1:21" s="13" customFormat="1" ht="33.75" customHeight="1">
      <c r="A17" s="61"/>
      <c r="B17" s="160"/>
      <c r="C17" s="78"/>
      <c r="D17" s="161"/>
      <c r="E17" s="115"/>
      <c r="F17" s="121"/>
      <c r="G17" s="147"/>
      <c r="H17" s="16"/>
      <c r="I17" s="61">
        <v>10</v>
      </c>
      <c r="J17" s="125" t="s">
        <v>155</v>
      </c>
      <c r="K17" s="147">
        <f>IF(ISERROR(VLOOKUP(J17,'KAYIT LİSTESİ'!$B$4:$H$1210,3,0)),"",(VLOOKUP(J17,'KAYIT LİSTESİ'!$B$4:$H$1210,3,0)))</f>
      </c>
      <c r="L17" s="78">
        <f>IF(ISERROR(VLOOKUP(J17,'KAYIT LİSTESİ'!$B$4:$H$1210,4,0)),"",(VLOOKUP(J17,'KAYIT LİSTESİ'!$B$4:$H$1210,4,0)))</f>
      </c>
      <c r="M17" s="126">
        <f>IF(ISERROR(VLOOKUP(J17,'KAYIT LİSTESİ'!$B$4:$H$1210,5,0)),"",(VLOOKUP(J17,'KAYIT LİSTESİ'!$B$4:$H$1210,5,0)))</f>
      </c>
      <c r="N17" s="126">
        <f>IF(ISERROR(VLOOKUP(J17,'KAYIT LİSTESİ'!$B$4:$H$1210,6,0)),"",(VLOOKUP(J17,'KAYIT LİSTESİ'!$B$4:$H$1210,6,0)))</f>
      </c>
      <c r="O17" s="121"/>
      <c r="P17" s="159"/>
      <c r="T17" s="137"/>
      <c r="U17" s="135"/>
    </row>
    <row r="18" spans="1:21" s="13" customFormat="1" ht="33.75" customHeight="1">
      <c r="A18" s="61"/>
      <c r="B18" s="160"/>
      <c r="C18" s="78"/>
      <c r="D18" s="161"/>
      <c r="E18" s="115"/>
      <c r="F18" s="121"/>
      <c r="G18" s="147"/>
      <c r="H18" s="16"/>
      <c r="I18" s="61">
        <v>11</v>
      </c>
      <c r="J18" s="125" t="s">
        <v>156</v>
      </c>
      <c r="K18" s="147">
        <f>IF(ISERROR(VLOOKUP(J18,'KAYIT LİSTESİ'!$B$4:$H$1210,3,0)),"",(VLOOKUP(J18,'KAYIT LİSTESİ'!$B$4:$H$1210,3,0)))</f>
      </c>
      <c r="L18" s="78">
        <f>IF(ISERROR(VLOOKUP(J18,'KAYIT LİSTESİ'!$B$4:$H$1210,4,0)),"",(VLOOKUP(J18,'KAYIT LİSTESİ'!$B$4:$H$1210,4,0)))</f>
      </c>
      <c r="M18" s="126">
        <f>IF(ISERROR(VLOOKUP(J18,'KAYIT LİSTESİ'!$B$4:$H$1210,5,0)),"",(VLOOKUP(J18,'KAYIT LİSTESİ'!$B$4:$H$1210,5,0)))</f>
      </c>
      <c r="N18" s="126">
        <f>IF(ISERROR(VLOOKUP(J18,'KAYIT LİSTESİ'!$B$4:$H$1210,6,0)),"",(VLOOKUP(J18,'KAYIT LİSTESİ'!$B$4:$H$1210,6,0)))</f>
      </c>
      <c r="O18" s="121"/>
      <c r="P18" s="159"/>
      <c r="T18" s="137"/>
      <c r="U18" s="135"/>
    </row>
    <row r="19" spans="1:21" s="13" customFormat="1" ht="33.75" customHeight="1">
      <c r="A19" s="61"/>
      <c r="B19" s="160"/>
      <c r="C19" s="78"/>
      <c r="D19" s="161"/>
      <c r="E19" s="115"/>
      <c r="F19" s="121"/>
      <c r="G19" s="147"/>
      <c r="H19" s="16"/>
      <c r="I19" s="61">
        <v>12</v>
      </c>
      <c r="J19" s="125" t="s">
        <v>157</v>
      </c>
      <c r="K19" s="147">
        <f>IF(ISERROR(VLOOKUP(J19,'KAYIT LİSTESİ'!$B$4:$H$1210,3,0)),"",(VLOOKUP(J19,'KAYIT LİSTESİ'!$B$4:$H$1210,3,0)))</f>
      </c>
      <c r="L19" s="78">
        <f>IF(ISERROR(VLOOKUP(J19,'KAYIT LİSTESİ'!$B$4:$H$1210,4,0)),"",(VLOOKUP(J19,'KAYIT LİSTESİ'!$B$4:$H$1210,4,0)))</f>
      </c>
      <c r="M19" s="126">
        <f>IF(ISERROR(VLOOKUP(J19,'KAYIT LİSTESİ'!$B$4:$H$1210,5,0)),"",(VLOOKUP(J19,'KAYIT LİSTESİ'!$B$4:$H$1210,5,0)))</f>
      </c>
      <c r="N19" s="126">
        <f>IF(ISERROR(VLOOKUP(J19,'KAYIT LİSTESİ'!$B$4:$H$1210,6,0)),"",(VLOOKUP(J19,'KAYIT LİSTESİ'!$B$4:$H$1210,6,0)))</f>
      </c>
      <c r="O19" s="121"/>
      <c r="P19" s="159"/>
      <c r="T19" s="137"/>
      <c r="U19" s="135"/>
    </row>
    <row r="20" spans="1:21" s="13" customFormat="1" ht="33.75" customHeight="1">
      <c r="A20" s="61"/>
      <c r="B20" s="160"/>
      <c r="C20" s="78"/>
      <c r="D20" s="161"/>
      <c r="E20" s="115"/>
      <c r="F20" s="121"/>
      <c r="G20" s="147"/>
      <c r="H20" s="16"/>
      <c r="I20" s="142" t="s">
        <v>14</v>
      </c>
      <c r="J20" s="143"/>
      <c r="K20" s="143"/>
      <c r="L20" s="143"/>
      <c r="M20" s="143"/>
      <c r="N20" s="143"/>
      <c r="O20" s="143"/>
      <c r="P20" s="144"/>
      <c r="T20" s="137"/>
      <c r="U20" s="135"/>
    </row>
    <row r="21" spans="1:21" s="13" customFormat="1" ht="33.75" customHeight="1">
      <c r="A21" s="61"/>
      <c r="B21" s="160"/>
      <c r="C21" s="78"/>
      <c r="D21" s="161"/>
      <c r="E21" s="115"/>
      <c r="F21" s="121"/>
      <c r="G21" s="147"/>
      <c r="H21" s="16"/>
      <c r="I21" s="38" t="s">
        <v>9</v>
      </c>
      <c r="J21" s="38" t="s">
        <v>54</v>
      </c>
      <c r="K21" s="38" t="s">
        <v>53</v>
      </c>
      <c r="L21" s="80" t="s">
        <v>10</v>
      </c>
      <c r="M21" s="81" t="s">
        <v>11</v>
      </c>
      <c r="N21" s="81" t="s">
        <v>142</v>
      </c>
      <c r="O21" s="116" t="s">
        <v>12</v>
      </c>
      <c r="P21" s="38" t="s">
        <v>23</v>
      </c>
      <c r="T21" s="137"/>
      <c r="U21" s="135"/>
    </row>
    <row r="22" spans="1:21" s="13" customFormat="1" ht="33.75" customHeight="1">
      <c r="A22" s="61"/>
      <c r="B22" s="160"/>
      <c r="C22" s="78"/>
      <c r="D22" s="161"/>
      <c r="E22" s="115"/>
      <c r="F22" s="121"/>
      <c r="G22" s="147"/>
      <c r="H22" s="16"/>
      <c r="I22" s="61">
        <v>1</v>
      </c>
      <c r="J22" s="125" t="s">
        <v>408</v>
      </c>
      <c r="K22" s="147">
        <f>IF(ISERROR(VLOOKUP(J22,'KAYIT LİSTESİ'!$B$4:$H$1210,3,0)),"",(VLOOKUP(J22,'KAYIT LİSTESİ'!$B$4:$H$1210,3,0)))</f>
      </c>
      <c r="L22" s="78">
        <f>IF(ISERROR(VLOOKUP(J22,'KAYIT LİSTESİ'!$B$4:$H$1210,4,0)),"",(VLOOKUP(J22,'KAYIT LİSTESİ'!$B$4:$H$1210,4,0)))</f>
      </c>
      <c r="M22" s="126">
        <f>IF(ISERROR(VLOOKUP(J22,'KAYIT LİSTESİ'!$B$4:$H$1210,5,0)),"",(VLOOKUP(J22,'KAYIT LİSTESİ'!$B$4:$H$1210,5,0)))</f>
      </c>
      <c r="N22" s="126">
        <f>IF(ISERROR(VLOOKUP(J22,'KAYIT LİSTESİ'!$B$4:$H$1210,6,0)),"",(VLOOKUP(J22,'KAYIT LİSTESİ'!$B$4:$H$1210,6,0)))</f>
      </c>
      <c r="O22" s="121"/>
      <c r="P22" s="159"/>
      <c r="T22" s="137"/>
      <c r="U22" s="135"/>
    </row>
    <row r="23" spans="1:21" s="13" customFormat="1" ht="33.75" customHeight="1">
      <c r="A23" s="61"/>
      <c r="B23" s="160"/>
      <c r="C23" s="78"/>
      <c r="D23" s="161"/>
      <c r="E23" s="115"/>
      <c r="F23" s="121"/>
      <c r="G23" s="147"/>
      <c r="H23" s="16"/>
      <c r="I23" s="61">
        <v>2</v>
      </c>
      <c r="J23" s="125" t="s">
        <v>409</v>
      </c>
      <c r="K23" s="147">
        <f>IF(ISERROR(VLOOKUP(J23,'KAYIT LİSTESİ'!$B$4:$H$1210,3,0)),"",(VLOOKUP(J23,'KAYIT LİSTESİ'!$B$4:$H$1210,3,0)))</f>
      </c>
      <c r="L23" s="78">
        <f>IF(ISERROR(VLOOKUP(J23,'KAYIT LİSTESİ'!$B$4:$H$1210,4,0)),"",(VLOOKUP(J23,'KAYIT LİSTESİ'!$B$4:$H$1210,4,0)))</f>
      </c>
      <c r="M23" s="126">
        <f>IF(ISERROR(VLOOKUP(J23,'KAYIT LİSTESİ'!$B$4:$H$1210,5,0)),"",(VLOOKUP(J23,'KAYIT LİSTESİ'!$B$4:$H$1210,5,0)))</f>
      </c>
      <c r="N23" s="126">
        <f>IF(ISERROR(VLOOKUP(J23,'KAYIT LİSTESİ'!$B$4:$H$1210,6,0)),"",(VLOOKUP(J23,'KAYIT LİSTESİ'!$B$4:$H$1210,6,0)))</f>
      </c>
      <c r="O23" s="121"/>
      <c r="P23" s="159"/>
      <c r="T23" s="137"/>
      <c r="U23" s="135"/>
    </row>
    <row r="24" spans="1:21" s="13" customFormat="1" ht="33.75" customHeight="1">
      <c r="A24" s="61"/>
      <c r="B24" s="160"/>
      <c r="C24" s="78"/>
      <c r="D24" s="161"/>
      <c r="E24" s="115"/>
      <c r="F24" s="121"/>
      <c r="G24" s="147"/>
      <c r="H24" s="16"/>
      <c r="I24" s="61">
        <v>3</v>
      </c>
      <c r="J24" s="125" t="s">
        <v>410</v>
      </c>
      <c r="K24" s="147">
        <f>IF(ISERROR(VLOOKUP(J24,'KAYIT LİSTESİ'!$B$4:$H$1210,3,0)),"",(VLOOKUP(J24,'KAYIT LİSTESİ'!$B$4:$H$1210,3,0)))</f>
      </c>
      <c r="L24" s="78">
        <f>IF(ISERROR(VLOOKUP(J24,'KAYIT LİSTESİ'!$B$4:$H$1210,4,0)),"",(VLOOKUP(J24,'KAYIT LİSTESİ'!$B$4:$H$1210,4,0)))</f>
      </c>
      <c r="M24" s="126">
        <f>IF(ISERROR(VLOOKUP(J24,'KAYIT LİSTESİ'!$B$4:$H$1210,5,0)),"",(VLOOKUP(J24,'KAYIT LİSTESİ'!$B$4:$H$1210,5,0)))</f>
      </c>
      <c r="N24" s="126">
        <f>IF(ISERROR(VLOOKUP(J24,'KAYIT LİSTESİ'!$B$4:$H$1210,6,0)),"",(VLOOKUP(J24,'KAYIT LİSTESİ'!$B$4:$H$1210,6,0)))</f>
      </c>
      <c r="O24" s="121"/>
      <c r="P24" s="159"/>
      <c r="T24" s="137"/>
      <c r="U24" s="135"/>
    </row>
    <row r="25" spans="1:21" s="13" customFormat="1" ht="33.75" customHeight="1">
      <c r="A25" s="61"/>
      <c r="B25" s="160"/>
      <c r="C25" s="78"/>
      <c r="D25" s="161"/>
      <c r="E25" s="115"/>
      <c r="F25" s="121"/>
      <c r="G25" s="147"/>
      <c r="H25" s="16"/>
      <c r="I25" s="61">
        <v>4</v>
      </c>
      <c r="J25" s="125" t="s">
        <v>411</v>
      </c>
      <c r="K25" s="147">
        <f>IF(ISERROR(VLOOKUP(J25,'KAYIT LİSTESİ'!$B$4:$H$1210,3,0)),"",(VLOOKUP(J25,'KAYIT LİSTESİ'!$B$4:$H$1210,3,0)))</f>
      </c>
      <c r="L25" s="78">
        <f>IF(ISERROR(VLOOKUP(J25,'KAYIT LİSTESİ'!$B$4:$H$1210,4,0)),"",(VLOOKUP(J25,'KAYIT LİSTESİ'!$B$4:$H$1210,4,0)))</f>
      </c>
      <c r="M25" s="126">
        <f>IF(ISERROR(VLOOKUP(J25,'KAYIT LİSTESİ'!$B$4:$H$1210,5,0)),"",(VLOOKUP(J25,'KAYIT LİSTESİ'!$B$4:$H$1210,5,0)))</f>
      </c>
      <c r="N25" s="126">
        <f>IF(ISERROR(VLOOKUP(J25,'KAYIT LİSTESİ'!$B$4:$H$1210,6,0)),"",(VLOOKUP(J25,'KAYIT LİSTESİ'!$B$4:$H$1210,6,0)))</f>
      </c>
      <c r="O25" s="121"/>
      <c r="P25" s="159"/>
      <c r="T25" s="137"/>
      <c r="U25" s="135"/>
    </row>
    <row r="26" spans="1:21" s="13" customFormat="1" ht="33.75" customHeight="1">
      <c r="A26" s="61"/>
      <c r="B26" s="160"/>
      <c r="C26" s="78"/>
      <c r="D26" s="161"/>
      <c r="E26" s="115"/>
      <c r="F26" s="121"/>
      <c r="G26" s="147"/>
      <c r="H26" s="16"/>
      <c r="I26" s="61">
        <v>5</v>
      </c>
      <c r="J26" s="125" t="s">
        <v>412</v>
      </c>
      <c r="K26" s="147">
        <f>IF(ISERROR(VLOOKUP(J26,'KAYIT LİSTESİ'!$B$4:$H$1210,3,0)),"",(VLOOKUP(J26,'KAYIT LİSTESİ'!$B$4:$H$1210,3,0)))</f>
      </c>
      <c r="L26" s="78">
        <f>IF(ISERROR(VLOOKUP(J26,'KAYIT LİSTESİ'!$B$4:$H$1210,4,0)),"",(VLOOKUP(J26,'KAYIT LİSTESİ'!$B$4:$H$1210,4,0)))</f>
      </c>
      <c r="M26" s="126">
        <f>IF(ISERROR(VLOOKUP(J26,'KAYIT LİSTESİ'!$B$4:$H$1210,5,0)),"",(VLOOKUP(J26,'KAYIT LİSTESİ'!$B$4:$H$1210,5,0)))</f>
      </c>
      <c r="N26" s="126">
        <f>IF(ISERROR(VLOOKUP(J26,'KAYIT LİSTESİ'!$B$4:$H$1210,6,0)),"",(VLOOKUP(J26,'KAYIT LİSTESİ'!$B$4:$H$1210,6,0)))</f>
      </c>
      <c r="O26" s="121"/>
      <c r="P26" s="159"/>
      <c r="T26" s="137"/>
      <c r="U26" s="135"/>
    </row>
    <row r="27" spans="1:21" s="13" customFormat="1" ht="33.75" customHeight="1">
      <c r="A27" s="61"/>
      <c r="B27" s="160"/>
      <c r="C27" s="78"/>
      <c r="D27" s="161"/>
      <c r="E27" s="115"/>
      <c r="F27" s="121"/>
      <c r="G27" s="147"/>
      <c r="H27" s="16"/>
      <c r="I27" s="61">
        <v>6</v>
      </c>
      <c r="J27" s="125" t="s">
        <v>413</v>
      </c>
      <c r="K27" s="147">
        <f>IF(ISERROR(VLOOKUP(J27,'KAYIT LİSTESİ'!$B$4:$H$1210,3,0)),"",(VLOOKUP(J27,'KAYIT LİSTESİ'!$B$4:$H$1210,3,0)))</f>
      </c>
      <c r="L27" s="78">
        <f>IF(ISERROR(VLOOKUP(J27,'KAYIT LİSTESİ'!$B$4:$H$1210,4,0)),"",(VLOOKUP(J27,'KAYIT LİSTESİ'!$B$4:$H$1210,4,0)))</f>
      </c>
      <c r="M27" s="126">
        <f>IF(ISERROR(VLOOKUP(J27,'KAYIT LİSTESİ'!$B$4:$H$1210,5,0)),"",(VLOOKUP(J27,'KAYIT LİSTESİ'!$B$4:$H$1210,5,0)))</f>
      </c>
      <c r="N27" s="126">
        <f>IF(ISERROR(VLOOKUP(J27,'KAYIT LİSTESİ'!$B$4:$H$1210,6,0)),"",(VLOOKUP(J27,'KAYIT LİSTESİ'!$B$4:$H$1210,6,0)))</f>
      </c>
      <c r="O27" s="121"/>
      <c r="P27" s="159"/>
      <c r="T27" s="137"/>
      <c r="U27" s="135"/>
    </row>
    <row r="28" spans="1:21" s="13" customFormat="1" ht="33.75" customHeight="1">
      <c r="A28" s="61"/>
      <c r="B28" s="160"/>
      <c r="C28" s="78"/>
      <c r="D28" s="161"/>
      <c r="E28" s="115"/>
      <c r="F28" s="121"/>
      <c r="G28" s="147"/>
      <c r="H28" s="16"/>
      <c r="I28" s="61">
        <v>7</v>
      </c>
      <c r="J28" s="125" t="s">
        <v>414</v>
      </c>
      <c r="K28" s="147">
        <f>IF(ISERROR(VLOOKUP(J28,'KAYIT LİSTESİ'!$B$4:$H$1210,3,0)),"",(VLOOKUP(J28,'KAYIT LİSTESİ'!$B$4:$H$1210,3,0)))</f>
      </c>
      <c r="L28" s="78">
        <f>IF(ISERROR(VLOOKUP(J28,'KAYIT LİSTESİ'!$B$4:$H$1210,4,0)),"",(VLOOKUP(J28,'KAYIT LİSTESİ'!$B$4:$H$1210,4,0)))</f>
      </c>
      <c r="M28" s="126">
        <f>IF(ISERROR(VLOOKUP(J28,'KAYIT LİSTESİ'!$B$4:$H$1210,5,0)),"",(VLOOKUP(J28,'KAYIT LİSTESİ'!$B$4:$H$1210,5,0)))</f>
      </c>
      <c r="N28" s="126">
        <f>IF(ISERROR(VLOOKUP(J28,'KAYIT LİSTESİ'!$B$4:$H$1210,6,0)),"",(VLOOKUP(J28,'KAYIT LİSTESİ'!$B$4:$H$1210,6,0)))</f>
      </c>
      <c r="O28" s="121"/>
      <c r="P28" s="159"/>
      <c r="T28" s="137"/>
      <c r="U28" s="135"/>
    </row>
    <row r="29" spans="1:21" s="13" customFormat="1" ht="33.75" customHeight="1">
      <c r="A29" s="61"/>
      <c r="B29" s="160"/>
      <c r="C29" s="78"/>
      <c r="D29" s="161"/>
      <c r="E29" s="115"/>
      <c r="F29" s="121"/>
      <c r="G29" s="147"/>
      <c r="H29" s="16"/>
      <c r="I29" s="61">
        <v>8</v>
      </c>
      <c r="J29" s="125" t="s">
        <v>415</v>
      </c>
      <c r="K29" s="147">
        <f>IF(ISERROR(VLOOKUP(J29,'KAYIT LİSTESİ'!$B$4:$H$1210,3,0)),"",(VLOOKUP(J29,'KAYIT LİSTESİ'!$B$4:$H$1210,3,0)))</f>
      </c>
      <c r="L29" s="78">
        <f>IF(ISERROR(VLOOKUP(J29,'KAYIT LİSTESİ'!$B$4:$H$1210,4,0)),"",(VLOOKUP(J29,'KAYIT LİSTESİ'!$B$4:$H$1210,4,0)))</f>
      </c>
      <c r="M29" s="126">
        <f>IF(ISERROR(VLOOKUP(J29,'KAYIT LİSTESİ'!$B$4:$H$1210,5,0)),"",(VLOOKUP(J29,'KAYIT LİSTESİ'!$B$4:$H$1210,5,0)))</f>
      </c>
      <c r="N29" s="126">
        <f>IF(ISERROR(VLOOKUP(J29,'KAYIT LİSTESİ'!$B$4:$H$1210,6,0)),"",(VLOOKUP(J29,'KAYIT LİSTESİ'!$B$4:$H$1210,6,0)))</f>
      </c>
      <c r="O29" s="121"/>
      <c r="P29" s="159"/>
      <c r="T29" s="137"/>
      <c r="U29" s="135"/>
    </row>
    <row r="30" spans="1:21" s="13" customFormat="1" ht="33.75" customHeight="1">
      <c r="A30" s="61"/>
      <c r="B30" s="160"/>
      <c r="C30" s="78"/>
      <c r="D30" s="161"/>
      <c r="E30" s="115"/>
      <c r="F30" s="121"/>
      <c r="G30" s="147"/>
      <c r="H30" s="16"/>
      <c r="I30" s="61">
        <v>9</v>
      </c>
      <c r="J30" s="125" t="s">
        <v>416</v>
      </c>
      <c r="K30" s="147">
        <f>IF(ISERROR(VLOOKUP(J30,'KAYIT LİSTESİ'!$B$4:$H$1210,3,0)),"",(VLOOKUP(J30,'KAYIT LİSTESİ'!$B$4:$H$1210,3,0)))</f>
      </c>
      <c r="L30" s="78">
        <f>IF(ISERROR(VLOOKUP(J30,'KAYIT LİSTESİ'!$B$4:$H$1210,4,0)),"",(VLOOKUP(J30,'KAYIT LİSTESİ'!$B$4:$H$1210,4,0)))</f>
      </c>
      <c r="M30" s="126">
        <f>IF(ISERROR(VLOOKUP(J30,'KAYIT LİSTESİ'!$B$4:$H$1210,5,0)),"",(VLOOKUP(J30,'KAYIT LİSTESİ'!$B$4:$H$1210,5,0)))</f>
      </c>
      <c r="N30" s="126">
        <f>IF(ISERROR(VLOOKUP(J30,'KAYIT LİSTESİ'!$B$4:$H$1210,6,0)),"",(VLOOKUP(J30,'KAYIT LİSTESİ'!$B$4:$H$1210,6,0)))</f>
      </c>
      <c r="O30" s="121"/>
      <c r="P30" s="159"/>
      <c r="T30" s="137"/>
      <c r="U30" s="135"/>
    </row>
    <row r="31" spans="1:21" s="13" customFormat="1" ht="33.75" customHeight="1">
      <c r="A31" s="61"/>
      <c r="B31" s="160"/>
      <c r="C31" s="78"/>
      <c r="D31" s="161"/>
      <c r="E31" s="115"/>
      <c r="F31" s="121"/>
      <c r="G31" s="147"/>
      <c r="H31" s="16"/>
      <c r="I31" s="61">
        <v>10</v>
      </c>
      <c r="J31" s="125" t="s">
        <v>417</v>
      </c>
      <c r="K31" s="147">
        <f>IF(ISERROR(VLOOKUP(J31,'KAYIT LİSTESİ'!$B$4:$H$1210,3,0)),"",(VLOOKUP(J31,'KAYIT LİSTESİ'!$B$4:$H$1210,3,0)))</f>
      </c>
      <c r="L31" s="78">
        <f>IF(ISERROR(VLOOKUP(J31,'KAYIT LİSTESİ'!$B$4:$H$1210,4,0)),"",(VLOOKUP(J31,'KAYIT LİSTESİ'!$B$4:$H$1210,4,0)))</f>
      </c>
      <c r="M31" s="126">
        <f>IF(ISERROR(VLOOKUP(J31,'KAYIT LİSTESİ'!$B$4:$H$1210,5,0)),"",(VLOOKUP(J31,'KAYIT LİSTESİ'!$B$4:$H$1210,5,0)))</f>
      </c>
      <c r="N31" s="126">
        <f>IF(ISERROR(VLOOKUP(J31,'KAYIT LİSTESİ'!$B$4:$H$1210,6,0)),"",(VLOOKUP(J31,'KAYIT LİSTESİ'!$B$4:$H$1210,6,0)))</f>
      </c>
      <c r="O31" s="121"/>
      <c r="P31" s="159"/>
      <c r="T31" s="137"/>
      <c r="U31" s="135"/>
    </row>
    <row r="32" spans="1:21" s="13" customFormat="1" ht="33.75" customHeight="1">
      <c r="A32" s="61"/>
      <c r="B32" s="160"/>
      <c r="C32" s="78"/>
      <c r="D32" s="161"/>
      <c r="E32" s="115"/>
      <c r="F32" s="121"/>
      <c r="G32" s="147"/>
      <c r="H32" s="16"/>
      <c r="I32" s="61">
        <v>11</v>
      </c>
      <c r="J32" s="125" t="s">
        <v>418</v>
      </c>
      <c r="K32" s="147">
        <f>IF(ISERROR(VLOOKUP(J32,'KAYIT LİSTESİ'!$B$4:$H$1210,3,0)),"",(VLOOKUP(J32,'KAYIT LİSTESİ'!$B$4:$H$1210,3,0)))</f>
      </c>
      <c r="L32" s="78">
        <f>IF(ISERROR(VLOOKUP(J32,'KAYIT LİSTESİ'!$B$4:$H$1210,4,0)),"",(VLOOKUP(J32,'KAYIT LİSTESİ'!$B$4:$H$1210,4,0)))</f>
      </c>
      <c r="M32" s="126">
        <f>IF(ISERROR(VLOOKUP(J32,'KAYIT LİSTESİ'!$B$4:$H$1210,5,0)),"",(VLOOKUP(J32,'KAYIT LİSTESİ'!$B$4:$H$1210,5,0)))</f>
      </c>
      <c r="N32" s="126">
        <f>IF(ISERROR(VLOOKUP(J32,'KAYIT LİSTESİ'!$B$4:$H$1210,6,0)),"",(VLOOKUP(J32,'KAYIT LİSTESİ'!$B$4:$H$1210,6,0)))</f>
      </c>
      <c r="O32" s="121"/>
      <c r="P32" s="159"/>
      <c r="T32" s="137"/>
      <c r="U32" s="135"/>
    </row>
    <row r="33" spans="1:21" s="13" customFormat="1" ht="33.75" customHeight="1">
      <c r="A33" s="61"/>
      <c r="B33" s="160"/>
      <c r="C33" s="78"/>
      <c r="D33" s="161"/>
      <c r="E33" s="115"/>
      <c r="F33" s="121"/>
      <c r="G33" s="147"/>
      <c r="H33" s="16"/>
      <c r="I33" s="61">
        <v>12</v>
      </c>
      <c r="J33" s="125" t="s">
        <v>419</v>
      </c>
      <c r="K33" s="147">
        <f>IF(ISERROR(VLOOKUP(J33,'KAYIT LİSTESİ'!$B$4:$H$1210,3,0)),"",(VLOOKUP(J33,'KAYIT LİSTESİ'!$B$4:$H$1210,3,0)))</f>
      </c>
      <c r="L33" s="78">
        <f>IF(ISERROR(VLOOKUP(J33,'KAYIT LİSTESİ'!$B$4:$H$1210,4,0)),"",(VLOOKUP(J33,'KAYIT LİSTESİ'!$B$4:$H$1210,4,0)))</f>
      </c>
      <c r="M33" s="126">
        <f>IF(ISERROR(VLOOKUP(J33,'KAYIT LİSTESİ'!$B$4:$H$1210,5,0)),"",(VLOOKUP(J33,'KAYIT LİSTESİ'!$B$4:$H$1210,5,0)))</f>
      </c>
      <c r="N33" s="126">
        <f>IF(ISERROR(VLOOKUP(J33,'KAYIT LİSTESİ'!$B$4:$H$1210,6,0)),"",(VLOOKUP(J33,'KAYIT LİSTESİ'!$B$4:$H$1210,6,0)))</f>
      </c>
      <c r="O33" s="121"/>
      <c r="P33" s="159"/>
      <c r="T33" s="137"/>
      <c r="U33" s="135"/>
    </row>
    <row r="34" spans="1:21" s="13" customFormat="1" ht="33.75" customHeight="1">
      <c r="A34" s="61"/>
      <c r="B34" s="160"/>
      <c r="C34" s="78"/>
      <c r="D34" s="161"/>
      <c r="E34" s="115"/>
      <c r="F34" s="121"/>
      <c r="G34" s="147"/>
      <c r="H34" s="16"/>
      <c r="I34" s="142" t="s">
        <v>15</v>
      </c>
      <c r="J34" s="143"/>
      <c r="K34" s="143"/>
      <c r="L34" s="143"/>
      <c r="M34" s="143"/>
      <c r="N34" s="143"/>
      <c r="O34" s="143"/>
      <c r="P34" s="144"/>
      <c r="T34" s="137"/>
      <c r="U34" s="135"/>
    </row>
    <row r="35" spans="1:21" s="13" customFormat="1" ht="33.75" customHeight="1">
      <c r="A35" s="61"/>
      <c r="B35" s="160"/>
      <c r="C35" s="78"/>
      <c r="D35" s="161"/>
      <c r="E35" s="115"/>
      <c r="F35" s="121"/>
      <c r="G35" s="147"/>
      <c r="H35" s="16"/>
      <c r="I35" s="38" t="s">
        <v>9</v>
      </c>
      <c r="J35" s="38" t="s">
        <v>54</v>
      </c>
      <c r="K35" s="38" t="s">
        <v>53</v>
      </c>
      <c r="L35" s="80" t="s">
        <v>10</v>
      </c>
      <c r="M35" s="81" t="s">
        <v>11</v>
      </c>
      <c r="N35" s="81" t="s">
        <v>142</v>
      </c>
      <c r="O35" s="116" t="s">
        <v>12</v>
      </c>
      <c r="P35" s="38" t="s">
        <v>23</v>
      </c>
      <c r="T35" s="137"/>
      <c r="U35" s="135"/>
    </row>
    <row r="36" spans="1:21" s="13" customFormat="1" ht="33.75" customHeight="1">
      <c r="A36" s="61"/>
      <c r="B36" s="160"/>
      <c r="C36" s="78"/>
      <c r="D36" s="161"/>
      <c r="E36" s="115"/>
      <c r="F36" s="121"/>
      <c r="G36" s="147"/>
      <c r="H36" s="16"/>
      <c r="I36" s="61">
        <v>1</v>
      </c>
      <c r="J36" s="125"/>
      <c r="K36" s="147">
        <f>IF(ISERROR(VLOOKUP(J36,'KAYIT LİSTESİ'!$B$4:$H$1210,3,0)),"",(VLOOKUP(J36,'KAYIT LİSTESİ'!$B$4:$H$1210,3,0)))</f>
      </c>
      <c r="L36" s="78">
        <f>IF(ISERROR(VLOOKUP(J36,'KAYIT LİSTESİ'!$B$4:$H$1210,4,0)),"",(VLOOKUP(J36,'KAYIT LİSTESİ'!$B$4:$H$1210,4,0)))</f>
      </c>
      <c r="M36" s="126">
        <f>IF(ISERROR(VLOOKUP(J36,'KAYIT LİSTESİ'!$B$4:$H$1210,5,0)),"",(VLOOKUP(J36,'KAYIT LİSTESİ'!$B$4:$H$1210,5,0)))</f>
      </c>
      <c r="N36" s="126">
        <f>IF(ISERROR(VLOOKUP(J36,'KAYIT LİSTESİ'!$B$4:$H$1210,6,0)),"",(VLOOKUP(J36,'KAYIT LİSTESİ'!$B$4:$H$1210,6,0)))</f>
      </c>
      <c r="O36" s="121"/>
      <c r="P36" s="159"/>
      <c r="T36" s="137"/>
      <c r="U36" s="135"/>
    </row>
    <row r="37" spans="1:21" s="13" customFormat="1" ht="33.75" customHeight="1">
      <c r="A37" s="61"/>
      <c r="B37" s="160"/>
      <c r="C37" s="78"/>
      <c r="D37" s="161"/>
      <c r="E37" s="115"/>
      <c r="F37" s="121"/>
      <c r="G37" s="147"/>
      <c r="H37" s="16"/>
      <c r="I37" s="61">
        <v>2</v>
      </c>
      <c r="J37" s="125"/>
      <c r="K37" s="147">
        <f>IF(ISERROR(VLOOKUP(J37,'KAYIT LİSTESİ'!$B$4:$H$1210,3,0)),"",(VLOOKUP(J37,'KAYIT LİSTESİ'!$B$4:$H$1210,3,0)))</f>
      </c>
      <c r="L37" s="78">
        <f>IF(ISERROR(VLOOKUP(J37,'KAYIT LİSTESİ'!$B$4:$H$1210,4,0)),"",(VLOOKUP(J37,'KAYIT LİSTESİ'!$B$4:$H$1210,4,0)))</f>
      </c>
      <c r="M37" s="126">
        <f>IF(ISERROR(VLOOKUP(J37,'KAYIT LİSTESİ'!$B$4:$H$1210,5,0)),"",(VLOOKUP(J37,'KAYIT LİSTESİ'!$B$4:$H$1210,5,0)))</f>
      </c>
      <c r="N37" s="126">
        <f>IF(ISERROR(VLOOKUP(J37,'KAYIT LİSTESİ'!$B$4:$H$1210,6,0)),"",(VLOOKUP(J37,'KAYIT LİSTESİ'!$B$4:$H$1210,6,0)))</f>
      </c>
      <c r="O37" s="121"/>
      <c r="P37" s="159"/>
      <c r="T37" s="137"/>
      <c r="U37" s="135"/>
    </row>
    <row r="38" spans="1:21" s="13" customFormat="1" ht="33.75" customHeight="1">
      <c r="A38" s="61"/>
      <c r="B38" s="160"/>
      <c r="C38" s="78"/>
      <c r="D38" s="161"/>
      <c r="E38" s="115"/>
      <c r="F38" s="121"/>
      <c r="G38" s="147"/>
      <c r="H38" s="16"/>
      <c r="I38" s="61">
        <v>3</v>
      </c>
      <c r="J38" s="125"/>
      <c r="K38" s="147">
        <f>IF(ISERROR(VLOOKUP(J38,'KAYIT LİSTESİ'!$B$4:$H$1210,3,0)),"",(VLOOKUP(J38,'KAYIT LİSTESİ'!$B$4:$H$1210,3,0)))</f>
      </c>
      <c r="L38" s="78">
        <f>IF(ISERROR(VLOOKUP(J38,'KAYIT LİSTESİ'!$B$4:$H$1210,4,0)),"",(VLOOKUP(J38,'KAYIT LİSTESİ'!$B$4:$H$1210,4,0)))</f>
      </c>
      <c r="M38" s="126">
        <f>IF(ISERROR(VLOOKUP(J38,'KAYIT LİSTESİ'!$B$4:$H$1210,5,0)),"",(VLOOKUP(J38,'KAYIT LİSTESİ'!$B$4:$H$1210,5,0)))</f>
      </c>
      <c r="N38" s="126">
        <f>IF(ISERROR(VLOOKUP(J38,'KAYIT LİSTESİ'!$B$4:$H$1210,6,0)),"",(VLOOKUP(J38,'KAYIT LİSTESİ'!$B$4:$H$1210,6,0)))</f>
      </c>
      <c r="O38" s="121"/>
      <c r="P38" s="159"/>
      <c r="T38" s="137"/>
      <c r="U38" s="135"/>
    </row>
    <row r="39" spans="1:21" s="13" customFormat="1" ht="33.75" customHeight="1">
      <c r="A39" s="61"/>
      <c r="B39" s="160"/>
      <c r="C39" s="78"/>
      <c r="D39" s="161"/>
      <c r="E39" s="115"/>
      <c r="F39" s="121"/>
      <c r="G39" s="147"/>
      <c r="H39" s="16"/>
      <c r="I39" s="61">
        <v>4</v>
      </c>
      <c r="J39" s="125"/>
      <c r="K39" s="147">
        <f>IF(ISERROR(VLOOKUP(J39,'KAYIT LİSTESİ'!$B$4:$H$1210,3,0)),"",(VLOOKUP(J39,'KAYIT LİSTESİ'!$B$4:$H$1210,3,0)))</f>
      </c>
      <c r="L39" s="78">
        <f>IF(ISERROR(VLOOKUP(J39,'KAYIT LİSTESİ'!$B$4:$H$1210,4,0)),"",(VLOOKUP(J39,'KAYIT LİSTESİ'!$B$4:$H$1210,4,0)))</f>
      </c>
      <c r="M39" s="126">
        <f>IF(ISERROR(VLOOKUP(J39,'KAYIT LİSTESİ'!$B$4:$H$1210,5,0)),"",(VLOOKUP(J39,'KAYIT LİSTESİ'!$B$4:$H$1210,5,0)))</f>
      </c>
      <c r="N39" s="126">
        <f>IF(ISERROR(VLOOKUP(J39,'KAYIT LİSTESİ'!$B$4:$H$1210,6,0)),"",(VLOOKUP(J39,'KAYIT LİSTESİ'!$B$4:$H$1210,6,0)))</f>
      </c>
      <c r="O39" s="121"/>
      <c r="P39" s="159"/>
      <c r="T39" s="137"/>
      <c r="U39" s="135"/>
    </row>
    <row r="40" spans="1:21" s="13" customFormat="1" ht="33.75" customHeight="1">
      <c r="A40" s="61"/>
      <c r="B40" s="160"/>
      <c r="C40" s="78"/>
      <c r="D40" s="161"/>
      <c r="E40" s="115"/>
      <c r="F40" s="121"/>
      <c r="G40" s="147"/>
      <c r="H40" s="16"/>
      <c r="I40" s="61">
        <v>5</v>
      </c>
      <c r="J40" s="125"/>
      <c r="K40" s="147">
        <f>IF(ISERROR(VLOOKUP(J40,'KAYIT LİSTESİ'!$B$4:$H$1210,3,0)),"",(VLOOKUP(J40,'KAYIT LİSTESİ'!$B$4:$H$1210,3,0)))</f>
      </c>
      <c r="L40" s="78">
        <f>IF(ISERROR(VLOOKUP(J40,'KAYIT LİSTESİ'!$B$4:$H$1210,4,0)),"",(VLOOKUP(J40,'KAYIT LİSTESİ'!$B$4:$H$1210,4,0)))</f>
      </c>
      <c r="M40" s="126">
        <f>IF(ISERROR(VLOOKUP(J40,'KAYIT LİSTESİ'!$B$4:$H$1210,5,0)),"",(VLOOKUP(J40,'KAYIT LİSTESİ'!$B$4:$H$1210,5,0)))</f>
      </c>
      <c r="N40" s="126">
        <f>IF(ISERROR(VLOOKUP(J40,'KAYIT LİSTESİ'!$B$4:$H$1210,6,0)),"",(VLOOKUP(J40,'KAYIT LİSTESİ'!$B$4:$H$1210,6,0)))</f>
      </c>
      <c r="O40" s="121"/>
      <c r="P40" s="159"/>
      <c r="T40" s="137"/>
      <c r="U40" s="135"/>
    </row>
    <row r="41" spans="1:21" s="13" customFormat="1" ht="33.75" customHeight="1">
      <c r="A41" s="61"/>
      <c r="B41" s="160"/>
      <c r="C41" s="78"/>
      <c r="D41" s="161"/>
      <c r="E41" s="115"/>
      <c r="F41" s="121"/>
      <c r="G41" s="147"/>
      <c r="H41" s="16"/>
      <c r="I41" s="61">
        <v>6</v>
      </c>
      <c r="J41" s="125"/>
      <c r="K41" s="147">
        <f>IF(ISERROR(VLOOKUP(J41,'KAYIT LİSTESİ'!$B$4:$H$1210,3,0)),"",(VLOOKUP(J41,'KAYIT LİSTESİ'!$B$4:$H$1210,3,0)))</f>
      </c>
      <c r="L41" s="78">
        <f>IF(ISERROR(VLOOKUP(J41,'KAYIT LİSTESİ'!$B$4:$H$1210,4,0)),"",(VLOOKUP(J41,'KAYIT LİSTESİ'!$B$4:$H$1210,4,0)))</f>
      </c>
      <c r="M41" s="126">
        <f>IF(ISERROR(VLOOKUP(J41,'KAYIT LİSTESİ'!$B$4:$H$1210,5,0)),"",(VLOOKUP(J41,'KAYIT LİSTESİ'!$B$4:$H$1210,5,0)))</f>
      </c>
      <c r="N41" s="126">
        <f>IF(ISERROR(VLOOKUP(J41,'KAYIT LİSTESİ'!$B$4:$H$1210,6,0)),"",(VLOOKUP(J41,'KAYIT LİSTESİ'!$B$4:$H$1210,6,0)))</f>
      </c>
      <c r="O41" s="121"/>
      <c r="P41" s="159"/>
      <c r="T41" s="137"/>
      <c r="U41" s="135"/>
    </row>
    <row r="42" spans="1:21" s="13" customFormat="1" ht="33.75" customHeight="1">
      <c r="A42" s="61"/>
      <c r="B42" s="160"/>
      <c r="C42" s="78"/>
      <c r="D42" s="161"/>
      <c r="E42" s="115"/>
      <c r="F42" s="121"/>
      <c r="G42" s="147"/>
      <c r="H42" s="16"/>
      <c r="I42" s="61">
        <v>7</v>
      </c>
      <c r="J42" s="125"/>
      <c r="K42" s="147">
        <f>IF(ISERROR(VLOOKUP(J42,'KAYIT LİSTESİ'!$B$4:$H$1210,3,0)),"",(VLOOKUP(J42,'KAYIT LİSTESİ'!$B$4:$H$1210,3,0)))</f>
      </c>
      <c r="L42" s="78">
        <f>IF(ISERROR(VLOOKUP(J42,'KAYIT LİSTESİ'!$B$4:$H$1210,4,0)),"",(VLOOKUP(J42,'KAYIT LİSTESİ'!$B$4:$H$1210,4,0)))</f>
      </c>
      <c r="M42" s="126">
        <f>IF(ISERROR(VLOOKUP(J42,'KAYIT LİSTESİ'!$B$4:$H$1210,5,0)),"",(VLOOKUP(J42,'KAYIT LİSTESİ'!$B$4:$H$1210,5,0)))</f>
      </c>
      <c r="N42" s="126">
        <f>IF(ISERROR(VLOOKUP(J42,'KAYIT LİSTESİ'!$B$4:$H$1210,6,0)),"",(VLOOKUP(J42,'KAYIT LİSTESİ'!$B$4:$H$1210,6,0)))</f>
      </c>
      <c r="O42" s="121"/>
      <c r="P42" s="159"/>
      <c r="T42" s="137"/>
      <c r="U42" s="135"/>
    </row>
    <row r="43" spans="1:21" s="13" customFormat="1" ht="33.75" customHeight="1">
      <c r="A43" s="61"/>
      <c r="B43" s="160"/>
      <c r="C43" s="78"/>
      <c r="D43" s="161"/>
      <c r="E43" s="115"/>
      <c r="F43" s="121"/>
      <c r="G43" s="147"/>
      <c r="H43" s="16"/>
      <c r="I43" s="61">
        <v>8</v>
      </c>
      <c r="J43" s="125"/>
      <c r="K43" s="147">
        <f>IF(ISERROR(VLOOKUP(J43,'KAYIT LİSTESİ'!$B$4:$H$1210,3,0)),"",(VLOOKUP(J43,'KAYIT LİSTESİ'!$B$4:$H$1210,3,0)))</f>
      </c>
      <c r="L43" s="78">
        <f>IF(ISERROR(VLOOKUP(J43,'KAYIT LİSTESİ'!$B$4:$H$1210,4,0)),"",(VLOOKUP(J43,'KAYIT LİSTESİ'!$B$4:$H$1210,4,0)))</f>
      </c>
      <c r="M43" s="126">
        <f>IF(ISERROR(VLOOKUP(J43,'KAYIT LİSTESİ'!$B$4:$H$1210,5,0)),"",(VLOOKUP(J43,'KAYIT LİSTESİ'!$B$4:$H$1210,5,0)))</f>
      </c>
      <c r="N43" s="126">
        <f>IF(ISERROR(VLOOKUP(J43,'KAYIT LİSTESİ'!$B$4:$H$1210,6,0)),"",(VLOOKUP(J43,'KAYIT LİSTESİ'!$B$4:$H$1210,6,0)))</f>
      </c>
      <c r="O43" s="121"/>
      <c r="P43" s="159"/>
      <c r="T43" s="137"/>
      <c r="U43" s="135"/>
    </row>
    <row r="44" spans="1:21" s="13" customFormat="1" ht="33.75" customHeight="1">
      <c r="A44" s="61"/>
      <c r="B44" s="160"/>
      <c r="C44" s="78"/>
      <c r="D44" s="161"/>
      <c r="E44" s="115"/>
      <c r="F44" s="121"/>
      <c r="G44" s="147"/>
      <c r="H44" s="16"/>
      <c r="I44" s="61">
        <v>9</v>
      </c>
      <c r="J44" s="125"/>
      <c r="K44" s="147">
        <f>IF(ISERROR(VLOOKUP(J44,'KAYIT LİSTESİ'!$B$4:$H$1210,3,0)),"",(VLOOKUP(J44,'KAYIT LİSTESİ'!$B$4:$H$1210,3,0)))</f>
      </c>
      <c r="L44" s="78">
        <f>IF(ISERROR(VLOOKUP(J44,'KAYIT LİSTESİ'!$B$4:$H$1210,4,0)),"",(VLOOKUP(J44,'KAYIT LİSTESİ'!$B$4:$H$1210,4,0)))</f>
      </c>
      <c r="M44" s="126">
        <f>IF(ISERROR(VLOOKUP(J44,'KAYIT LİSTESİ'!$B$4:$H$1210,5,0)),"",(VLOOKUP(J44,'KAYIT LİSTESİ'!$B$4:$H$1210,5,0)))</f>
      </c>
      <c r="N44" s="126">
        <f>IF(ISERROR(VLOOKUP(J44,'KAYIT LİSTESİ'!$B$4:$H$1210,6,0)),"",(VLOOKUP(J44,'KAYIT LİSTESİ'!$B$4:$H$1210,6,0)))</f>
      </c>
      <c r="O44" s="121"/>
      <c r="P44" s="159"/>
      <c r="T44" s="137"/>
      <c r="U44" s="135"/>
    </row>
    <row r="45" spans="1:21" s="13" customFormat="1" ht="33.75" customHeight="1">
      <c r="A45" s="61"/>
      <c r="B45" s="160"/>
      <c r="C45" s="78"/>
      <c r="D45" s="161"/>
      <c r="E45" s="115"/>
      <c r="F45" s="121"/>
      <c r="G45" s="147"/>
      <c r="H45" s="16"/>
      <c r="I45" s="61">
        <v>10</v>
      </c>
      <c r="J45" s="125"/>
      <c r="K45" s="147">
        <f>IF(ISERROR(VLOOKUP(J45,'KAYIT LİSTESİ'!$B$4:$H$1210,3,0)),"",(VLOOKUP(J45,'KAYIT LİSTESİ'!$B$4:$H$1210,3,0)))</f>
      </c>
      <c r="L45" s="78">
        <f>IF(ISERROR(VLOOKUP(J45,'KAYIT LİSTESİ'!$B$4:$H$1210,4,0)),"",(VLOOKUP(J45,'KAYIT LİSTESİ'!$B$4:$H$1210,4,0)))</f>
      </c>
      <c r="M45" s="126">
        <f>IF(ISERROR(VLOOKUP(J45,'KAYIT LİSTESİ'!$B$4:$H$1210,5,0)),"",(VLOOKUP(J45,'KAYIT LİSTESİ'!$B$4:$H$1210,5,0)))</f>
      </c>
      <c r="N45" s="126">
        <f>IF(ISERROR(VLOOKUP(J45,'KAYIT LİSTESİ'!$B$4:$H$1210,6,0)),"",(VLOOKUP(J45,'KAYIT LİSTESİ'!$B$4:$H$1210,6,0)))</f>
      </c>
      <c r="O45" s="121"/>
      <c r="P45" s="159"/>
      <c r="T45" s="137"/>
      <c r="U45" s="135"/>
    </row>
    <row r="46" spans="1:21" s="13" customFormat="1" ht="33.75" customHeight="1">
      <c r="A46" s="61"/>
      <c r="B46" s="160"/>
      <c r="C46" s="78"/>
      <c r="D46" s="161"/>
      <c r="E46" s="115"/>
      <c r="F46" s="121"/>
      <c r="G46" s="147"/>
      <c r="H46" s="16"/>
      <c r="I46" s="61">
        <v>11</v>
      </c>
      <c r="J46" s="125"/>
      <c r="K46" s="147">
        <f>IF(ISERROR(VLOOKUP(J46,'KAYIT LİSTESİ'!$B$4:$H$1210,3,0)),"",(VLOOKUP(J46,'KAYIT LİSTESİ'!$B$4:$H$1210,3,0)))</f>
      </c>
      <c r="L46" s="78">
        <f>IF(ISERROR(VLOOKUP(J46,'KAYIT LİSTESİ'!$B$4:$H$1210,4,0)),"",(VLOOKUP(J46,'KAYIT LİSTESİ'!$B$4:$H$1210,4,0)))</f>
      </c>
      <c r="M46" s="126">
        <f>IF(ISERROR(VLOOKUP(J46,'KAYIT LİSTESİ'!$B$4:$H$1210,5,0)),"",(VLOOKUP(J46,'KAYIT LİSTESİ'!$B$4:$H$1210,5,0)))</f>
      </c>
      <c r="N46" s="126">
        <f>IF(ISERROR(VLOOKUP(J46,'KAYIT LİSTESİ'!$B$4:$H$1210,6,0)),"",(VLOOKUP(J46,'KAYIT LİSTESİ'!$B$4:$H$1210,6,0)))</f>
      </c>
      <c r="O46" s="121"/>
      <c r="P46" s="159"/>
      <c r="T46" s="137"/>
      <c r="U46" s="135"/>
    </row>
    <row r="47" spans="1:21" s="13" customFormat="1" ht="33.75" customHeight="1">
      <c r="A47" s="61"/>
      <c r="B47" s="160"/>
      <c r="C47" s="78"/>
      <c r="D47" s="161"/>
      <c r="E47" s="115"/>
      <c r="F47" s="121"/>
      <c r="G47" s="147"/>
      <c r="H47" s="16"/>
      <c r="I47" s="61">
        <v>12</v>
      </c>
      <c r="J47" s="125"/>
      <c r="K47" s="147">
        <f>IF(ISERROR(VLOOKUP(J47,'KAYIT LİSTESİ'!$B$4:$H$1210,3,0)),"",(VLOOKUP(J47,'KAYIT LİSTESİ'!$B$4:$H$1210,3,0)))</f>
      </c>
      <c r="L47" s="78">
        <f>IF(ISERROR(VLOOKUP(J47,'KAYIT LİSTESİ'!$B$4:$H$1210,4,0)),"",(VLOOKUP(J47,'KAYIT LİSTESİ'!$B$4:$H$1210,4,0)))</f>
      </c>
      <c r="M47" s="126">
        <f>IF(ISERROR(VLOOKUP(J47,'KAYIT LİSTESİ'!$B$4:$H$1210,5,0)),"",(VLOOKUP(J47,'KAYIT LİSTESİ'!$B$4:$H$1210,5,0)))</f>
      </c>
      <c r="N47" s="126">
        <f>IF(ISERROR(VLOOKUP(J47,'KAYIT LİSTESİ'!$B$4:$H$1210,6,0)),"",(VLOOKUP(J47,'KAYIT LİSTESİ'!$B$4:$H$1210,6,0)))</f>
      </c>
      <c r="O47" s="121"/>
      <c r="P47" s="159"/>
      <c r="T47" s="137"/>
      <c r="U47" s="135"/>
    </row>
    <row r="48" spans="1:16" ht="7.5" customHeight="1">
      <c r="A48" s="26"/>
      <c r="B48" s="26"/>
      <c r="C48" s="27"/>
      <c r="D48" s="45"/>
      <c r="E48" s="28"/>
      <c r="F48" s="122"/>
      <c r="G48" s="29"/>
      <c r="I48" s="30"/>
      <c r="J48" s="31"/>
      <c r="K48" s="32"/>
      <c r="L48" s="33"/>
      <c r="M48" s="41"/>
      <c r="N48" s="41"/>
      <c r="O48" s="117"/>
      <c r="P48" s="32"/>
    </row>
    <row r="49" spans="1:17" ht="14.25" customHeight="1">
      <c r="A49" s="20" t="s">
        <v>16</v>
      </c>
      <c r="B49" s="20"/>
      <c r="C49" s="20"/>
      <c r="D49" s="46"/>
      <c r="E49" s="39" t="s">
        <v>0</v>
      </c>
      <c r="F49" s="123" t="s">
        <v>1</v>
      </c>
      <c r="G49" s="17"/>
      <c r="H49" s="21" t="s">
        <v>2</v>
      </c>
      <c r="I49" s="21"/>
      <c r="J49" s="21"/>
      <c r="K49" s="21"/>
      <c r="M49" s="42" t="s">
        <v>3</v>
      </c>
      <c r="N49" s="43" t="s">
        <v>3</v>
      </c>
      <c r="O49" s="118" t="s">
        <v>3</v>
      </c>
      <c r="P49" s="20"/>
      <c r="Q49" s="22"/>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H3:L3"/>
    <mergeCell ref="N3:P3"/>
    <mergeCell ref="D4:E4"/>
    <mergeCell ref="N4:P4"/>
  </mergeCells>
  <conditionalFormatting sqref="F8:F47">
    <cfRule type="cellIs" priority="1" dxfId="0" operator="between" stopIfTrue="1">
      <formula>14300</formula>
      <formula>14917</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12.xml><?xml version="1.0" encoding="utf-8"?>
<worksheet xmlns="http://schemas.openxmlformats.org/spreadsheetml/2006/main" xmlns:r="http://schemas.openxmlformats.org/officeDocument/2006/relationships">
  <sheetPr codeName="Sayfa22">
    <tabColor rgb="FF7030A0"/>
  </sheetPr>
  <dimension ref="A1:T50"/>
  <sheetViews>
    <sheetView view="pageBreakPreview" zoomScale="85" zoomScaleSheetLayoutView="85" zoomScalePageLayoutView="0" workbookViewId="0" topLeftCell="A1">
      <selection activeCell="D3" sqref="D3:E3"/>
    </sheetView>
  </sheetViews>
  <sheetFormatPr defaultColWidth="9.140625" defaultRowHeight="12.75"/>
  <cols>
    <col min="1" max="1" width="4.8515625" style="17" customWidth="1"/>
    <col min="2" max="2" width="10.00390625" style="17" bestFit="1" customWidth="1"/>
    <col min="3" max="3" width="14.421875" style="15" customWidth="1"/>
    <col min="4" max="4" width="22.140625" style="40" customWidth="1"/>
    <col min="5" max="5" width="32.8515625" style="40" customWidth="1"/>
    <col min="6" max="6" width="10.421875" style="119" bestFit="1" customWidth="1"/>
    <col min="7" max="7" width="7.57421875" style="18" customWidth="1"/>
    <col min="8" max="8" width="2.140625" style="15" customWidth="1"/>
    <col min="9" max="9" width="4.421875" style="17" customWidth="1"/>
    <col min="10" max="10" width="14.28125" style="17" hidden="1" customWidth="1"/>
    <col min="11" max="11" width="6.57421875" style="17" customWidth="1"/>
    <col min="12" max="12" width="12.8515625" style="19" bestFit="1" customWidth="1"/>
    <col min="13" max="13" width="28.57421875" style="44" customWidth="1"/>
    <col min="14" max="14" width="15.00390625" style="44" bestFit="1" customWidth="1"/>
    <col min="15" max="15" width="10.421875" style="119" bestFit="1" customWidth="1"/>
    <col min="16" max="16" width="7.7109375" style="15" customWidth="1"/>
    <col min="17" max="17" width="5.7109375" style="15" customWidth="1"/>
    <col min="18" max="18" width="9.140625" style="15" customWidth="1"/>
    <col min="19" max="19" width="8.00390625" style="137" bestFit="1" customWidth="1"/>
    <col min="20" max="20" width="4.7109375" style="135" bestFit="1" customWidth="1"/>
    <col min="21" max="16384" width="9.140625" style="15" customWidth="1"/>
  </cols>
  <sheetData>
    <row r="1" spans="1:20" s="5" customFormat="1" ht="53.25" customHeight="1">
      <c r="A1" s="355" t="str">
        <f>('YARIŞMA BİLGİLERİ'!A2)</f>
        <v>Türkiye Atletizm Federasyonu Başkanlığı
Mersin Atletizm İl Temsilciliği</v>
      </c>
      <c r="B1" s="355"/>
      <c r="C1" s="355"/>
      <c r="D1" s="355"/>
      <c r="E1" s="355"/>
      <c r="F1" s="355"/>
      <c r="G1" s="355"/>
      <c r="H1" s="355"/>
      <c r="I1" s="355"/>
      <c r="J1" s="355"/>
      <c r="K1" s="355"/>
      <c r="L1" s="355"/>
      <c r="M1" s="355"/>
      <c r="N1" s="355"/>
      <c r="O1" s="355"/>
      <c r="P1" s="355"/>
      <c r="S1" s="133"/>
      <c r="T1" s="132"/>
    </row>
    <row r="2" spans="1:20" s="5" customFormat="1" ht="24.75" customHeight="1">
      <c r="A2" s="356" t="str">
        <f>'YARIŞMA BİLGİLERİ'!F19</f>
        <v>Orta Uzun Mesafe Federasyon Deneme Yarışmaları</v>
      </c>
      <c r="B2" s="356"/>
      <c r="C2" s="356"/>
      <c r="D2" s="356"/>
      <c r="E2" s="356"/>
      <c r="F2" s="356"/>
      <c r="G2" s="356"/>
      <c r="H2" s="356"/>
      <c r="I2" s="356"/>
      <c r="J2" s="356"/>
      <c r="K2" s="356"/>
      <c r="L2" s="356"/>
      <c r="M2" s="356"/>
      <c r="N2" s="356"/>
      <c r="O2" s="356"/>
      <c r="P2" s="356"/>
      <c r="S2" s="133"/>
      <c r="T2" s="132"/>
    </row>
    <row r="3" spans="1:20" s="6" customFormat="1" ht="32.25" customHeight="1">
      <c r="A3" s="357" t="s">
        <v>64</v>
      </c>
      <c r="B3" s="357"/>
      <c r="C3" s="357"/>
      <c r="D3" s="358" t="str">
        <f>'YARIŞMA PROGRAMI'!B18</f>
        <v>5000 METRE G.K</v>
      </c>
      <c r="E3" s="358"/>
      <c r="F3" s="359" t="s">
        <v>145</v>
      </c>
      <c r="G3" s="359"/>
      <c r="H3" s="360" t="str">
        <f>'YARIŞMA PROGRAMI'!D18</f>
        <v>Elvan ABEYLEGESSE 15:21.12</v>
      </c>
      <c r="I3" s="361"/>
      <c r="J3" s="361"/>
      <c r="K3" s="361"/>
      <c r="L3" s="361"/>
      <c r="M3" s="172" t="s">
        <v>198</v>
      </c>
      <c r="N3" s="362">
        <f>VLOOKUP(D3,'YARIŞMA PROGRAMI'!B7:F25,4,0)</f>
        <v>173000</v>
      </c>
      <c r="O3" s="362"/>
      <c r="P3" s="362"/>
      <c r="S3" s="133"/>
      <c r="T3" s="132"/>
    </row>
    <row r="4" spans="1:20" s="6" customFormat="1" ht="17.25" customHeight="1">
      <c r="A4" s="354" t="s">
        <v>57</v>
      </c>
      <c r="B4" s="354"/>
      <c r="C4" s="354"/>
      <c r="D4" s="363" t="s">
        <v>489</v>
      </c>
      <c r="E4" s="363"/>
      <c r="F4" s="23"/>
      <c r="G4" s="23"/>
      <c r="H4" s="23"/>
      <c r="I4" s="23"/>
      <c r="J4" s="23"/>
      <c r="K4" s="23"/>
      <c r="L4" s="24"/>
      <c r="M4" s="63" t="s">
        <v>63</v>
      </c>
      <c r="N4" s="364" t="str">
        <f>VLOOKUP(D3,'YARIŞMA PROGRAMI'!B7:F25,2,0)</f>
        <v>13 Temmuz 2014 - 21.30</v>
      </c>
      <c r="O4" s="364"/>
      <c r="P4" s="364"/>
      <c r="S4" s="133"/>
      <c r="T4" s="132"/>
    </row>
    <row r="5" spans="1:20" s="5" customFormat="1" ht="15" customHeight="1">
      <c r="A5" s="7"/>
      <c r="B5" s="7"/>
      <c r="C5" s="8"/>
      <c r="D5" s="9"/>
      <c r="E5" s="10"/>
      <c r="F5" s="120"/>
      <c r="G5" s="10"/>
      <c r="H5" s="10"/>
      <c r="I5" s="7"/>
      <c r="J5" s="7"/>
      <c r="K5" s="7"/>
      <c r="L5" s="11"/>
      <c r="M5" s="12"/>
      <c r="N5" s="345">
        <f ca="1">NOW()</f>
        <v>41833.92840462963</v>
      </c>
      <c r="O5" s="345"/>
      <c r="P5" s="345"/>
      <c r="S5" s="136"/>
      <c r="T5" s="132"/>
    </row>
    <row r="6" spans="1:20" s="13" customFormat="1" ht="18.75" customHeight="1">
      <c r="A6" s="346" t="s">
        <v>9</v>
      </c>
      <c r="B6" s="347" t="s">
        <v>53</v>
      </c>
      <c r="C6" s="349" t="s">
        <v>62</v>
      </c>
      <c r="D6" s="350" t="s">
        <v>11</v>
      </c>
      <c r="E6" s="350" t="s">
        <v>142</v>
      </c>
      <c r="F6" s="351" t="s">
        <v>12</v>
      </c>
      <c r="G6" s="352" t="s">
        <v>103</v>
      </c>
      <c r="I6" s="142" t="s">
        <v>13</v>
      </c>
      <c r="J6" s="143"/>
      <c r="K6" s="143"/>
      <c r="L6" s="143"/>
      <c r="M6" s="143"/>
      <c r="N6" s="143"/>
      <c r="O6" s="143"/>
      <c r="P6" s="144"/>
      <c r="S6" s="137"/>
      <c r="T6" s="135"/>
    </row>
    <row r="7" spans="1:16" ht="26.25" customHeight="1">
      <c r="A7" s="346"/>
      <c r="B7" s="348"/>
      <c r="C7" s="349"/>
      <c r="D7" s="350"/>
      <c r="E7" s="350"/>
      <c r="F7" s="351"/>
      <c r="G7" s="353"/>
      <c r="H7" s="14"/>
      <c r="I7" s="38" t="s">
        <v>9</v>
      </c>
      <c r="J7" s="38" t="s">
        <v>54</v>
      </c>
      <c r="K7" s="38" t="s">
        <v>53</v>
      </c>
      <c r="L7" s="80" t="s">
        <v>10</v>
      </c>
      <c r="M7" s="81" t="s">
        <v>11</v>
      </c>
      <c r="N7" s="81" t="s">
        <v>142</v>
      </c>
      <c r="O7" s="116" t="s">
        <v>12</v>
      </c>
      <c r="P7" s="38" t="s">
        <v>23</v>
      </c>
    </row>
    <row r="8" spans="1:20" s="13" customFormat="1" ht="33.75" customHeight="1">
      <c r="A8" s="61">
        <v>1</v>
      </c>
      <c r="B8" s="160">
        <v>134</v>
      </c>
      <c r="C8" s="78">
        <v>33361</v>
      </c>
      <c r="D8" s="161" t="s">
        <v>469</v>
      </c>
      <c r="E8" s="115" t="s">
        <v>461</v>
      </c>
      <c r="F8" s="121">
        <v>192292</v>
      </c>
      <c r="G8" s="147"/>
      <c r="H8" s="16"/>
      <c r="I8" s="61">
        <v>1</v>
      </c>
      <c r="J8" s="125" t="s">
        <v>265</v>
      </c>
      <c r="K8" s="147">
        <f>IF(ISERROR(VLOOKUP(J8,'KAYIT LİSTESİ'!$B$4:$H$1210,3,0)),"",(VLOOKUP(J8,'KAYIT LİSTESİ'!$B$4:$H$1210,3,0)))</f>
        <v>132</v>
      </c>
      <c r="L8" s="78">
        <f>IF(ISERROR(VLOOKUP(J8,'KAYIT LİSTESİ'!$B$4:$H$1210,4,0)),"",(VLOOKUP(J8,'KAYIT LİSTESİ'!$B$4:$H$1210,4,0)))</f>
        <v>35474</v>
      </c>
      <c r="M8" s="126" t="str">
        <f>IF(ISERROR(VLOOKUP(J8,'KAYIT LİSTESİ'!$B$4:$H$1210,5,0)),"",(VLOOKUP(J8,'KAYIT LİSTESİ'!$B$4:$H$1210,5,0)))</f>
        <v>YASEMİN FANSA</v>
      </c>
      <c r="N8" s="126" t="str">
        <f>IF(ISERROR(VLOOKUP(J8,'KAYIT LİSTESİ'!$B$4:$H$1210,6,0)),"",(VLOOKUP(J8,'KAYIT LİSTESİ'!$B$4:$H$1210,6,0)))</f>
        <v>HATAY</v>
      </c>
      <c r="O8" s="121">
        <v>220276</v>
      </c>
      <c r="P8" s="159">
        <v>2</v>
      </c>
      <c r="S8" s="137"/>
      <c r="T8" s="135"/>
    </row>
    <row r="9" spans="1:20" s="13" customFormat="1" ht="33.75" customHeight="1">
      <c r="A9" s="61">
        <v>2</v>
      </c>
      <c r="B9" s="160">
        <v>132</v>
      </c>
      <c r="C9" s="78">
        <v>35474</v>
      </c>
      <c r="D9" s="161" t="s">
        <v>466</v>
      </c>
      <c r="E9" s="115" t="s">
        <v>461</v>
      </c>
      <c r="F9" s="121">
        <v>220276</v>
      </c>
      <c r="G9" s="147"/>
      <c r="H9" s="16"/>
      <c r="I9" s="61">
        <v>2</v>
      </c>
      <c r="J9" s="125" t="s">
        <v>266</v>
      </c>
      <c r="K9" s="147">
        <f>IF(ISERROR(VLOOKUP(J9,'KAYIT LİSTESİ'!$B$4:$H$1210,3,0)),"",(VLOOKUP(J9,'KAYIT LİSTESİ'!$B$4:$H$1210,3,0)))</f>
        <v>133</v>
      </c>
      <c r="L9" s="78">
        <f>IF(ISERROR(VLOOKUP(J9,'KAYIT LİSTESİ'!$B$4:$H$1210,4,0)),"",(VLOOKUP(J9,'KAYIT LİSTESİ'!$B$4:$H$1210,4,0)))</f>
        <v>34881</v>
      </c>
      <c r="M9" s="126" t="str">
        <f>IF(ISERROR(VLOOKUP(J9,'KAYIT LİSTESİ'!$B$4:$H$1210,5,0)),"",(VLOOKUP(J9,'KAYIT LİSTESİ'!$B$4:$H$1210,5,0)))</f>
        <v>ESRA DOĞRUCA</v>
      </c>
      <c r="N9" s="126" t="str">
        <f>IF(ISERROR(VLOOKUP(J9,'KAYIT LİSTESİ'!$B$4:$H$1210,6,0)),"",(VLOOKUP(J9,'KAYIT LİSTESİ'!$B$4:$H$1210,6,0)))</f>
        <v>HATAY</v>
      </c>
      <c r="O9" s="121">
        <v>241302</v>
      </c>
      <c r="P9" s="159">
        <v>5</v>
      </c>
      <c r="S9" s="137"/>
      <c r="T9" s="135"/>
    </row>
    <row r="10" spans="1:20" s="13" customFormat="1" ht="33.75" customHeight="1">
      <c r="A10" s="61">
        <v>3</v>
      </c>
      <c r="B10" s="160">
        <v>218</v>
      </c>
      <c r="C10" s="78">
        <v>35126</v>
      </c>
      <c r="D10" s="161" t="s">
        <v>485</v>
      </c>
      <c r="E10" s="115" t="s">
        <v>461</v>
      </c>
      <c r="F10" s="121">
        <v>223636</v>
      </c>
      <c r="G10" s="147"/>
      <c r="H10" s="16"/>
      <c r="I10" s="61">
        <v>3</v>
      </c>
      <c r="J10" s="125" t="s">
        <v>267</v>
      </c>
      <c r="K10" s="147">
        <f>IF(ISERROR(VLOOKUP(J10,'KAYIT LİSTESİ'!$B$4:$H$1210,3,0)),"",(VLOOKUP(J10,'KAYIT LİSTESİ'!$B$4:$H$1210,3,0)))</f>
        <v>218</v>
      </c>
      <c r="L10" s="78">
        <f>IF(ISERROR(VLOOKUP(J10,'KAYIT LİSTESİ'!$B$4:$H$1210,4,0)),"",(VLOOKUP(J10,'KAYIT LİSTESİ'!$B$4:$H$1210,4,0)))</f>
        <v>35126</v>
      </c>
      <c r="M10" s="126" t="str">
        <f>IF(ISERROR(VLOOKUP(J10,'KAYIT LİSTESİ'!$B$4:$H$1210,5,0)),"",(VLOOKUP(J10,'KAYIT LİSTESİ'!$B$4:$H$1210,5,0)))</f>
        <v>FATMA ALMA</v>
      </c>
      <c r="N10" s="126" t="str">
        <f>IF(ISERROR(VLOOKUP(J10,'KAYIT LİSTESİ'!$B$4:$H$1210,6,0)),"",(VLOOKUP(J10,'KAYIT LİSTESİ'!$B$4:$H$1210,6,0)))</f>
        <v>HATAY</v>
      </c>
      <c r="O10" s="121">
        <v>223636</v>
      </c>
      <c r="P10" s="159">
        <v>3</v>
      </c>
      <c r="S10" s="137"/>
      <c r="T10" s="135"/>
    </row>
    <row r="11" spans="1:20" s="13" customFormat="1" ht="33.75" customHeight="1">
      <c r="A11" s="61">
        <v>4</v>
      </c>
      <c r="B11" s="160">
        <v>131</v>
      </c>
      <c r="C11" s="78">
        <v>34309</v>
      </c>
      <c r="D11" s="161" t="s">
        <v>465</v>
      </c>
      <c r="E11" s="115" t="s">
        <v>461</v>
      </c>
      <c r="F11" s="121">
        <v>233536</v>
      </c>
      <c r="G11" s="147"/>
      <c r="H11" s="16"/>
      <c r="I11" s="61">
        <v>4</v>
      </c>
      <c r="J11" s="125" t="s">
        <v>268</v>
      </c>
      <c r="K11" s="147">
        <f>IF(ISERROR(VLOOKUP(J11,'KAYIT LİSTESİ'!$B$4:$H$1210,3,0)),"",(VLOOKUP(J11,'KAYIT LİSTESİ'!$B$4:$H$1210,3,0)))</f>
        <v>134</v>
      </c>
      <c r="L11" s="78">
        <f>IF(ISERROR(VLOOKUP(J11,'KAYIT LİSTESİ'!$B$4:$H$1210,4,0)),"",(VLOOKUP(J11,'KAYIT LİSTESİ'!$B$4:$H$1210,4,0)))</f>
        <v>33361</v>
      </c>
      <c r="M11" s="126" t="str">
        <f>IF(ISERROR(VLOOKUP(J11,'KAYIT LİSTESİ'!$B$4:$H$1210,5,0)),"",(VLOOKUP(J11,'KAYIT LİSTESİ'!$B$4:$H$1210,5,0)))</f>
        <v>FATMA ÇABUK</v>
      </c>
      <c r="N11" s="126" t="str">
        <f>IF(ISERROR(VLOOKUP(J11,'KAYIT LİSTESİ'!$B$4:$H$1210,6,0)),"",(VLOOKUP(J11,'KAYIT LİSTESİ'!$B$4:$H$1210,6,0)))</f>
        <v>HATAY</v>
      </c>
      <c r="O11" s="121">
        <v>192292</v>
      </c>
      <c r="P11" s="159">
        <v>1</v>
      </c>
      <c r="S11" s="137"/>
      <c r="T11" s="135"/>
    </row>
    <row r="12" spans="1:20" s="13" customFormat="1" ht="33.75" customHeight="1">
      <c r="A12" s="61">
        <v>5</v>
      </c>
      <c r="B12" s="160">
        <v>133</v>
      </c>
      <c r="C12" s="78">
        <v>34881</v>
      </c>
      <c r="D12" s="161" t="s">
        <v>467</v>
      </c>
      <c r="E12" s="115" t="s">
        <v>461</v>
      </c>
      <c r="F12" s="121">
        <v>241302</v>
      </c>
      <c r="G12" s="147"/>
      <c r="H12" s="16"/>
      <c r="I12" s="61">
        <v>5</v>
      </c>
      <c r="J12" s="125" t="s">
        <v>269</v>
      </c>
      <c r="K12" s="147">
        <f>IF(ISERROR(VLOOKUP(J12,'KAYIT LİSTESİ'!$B$4:$H$1210,3,0)),"",(VLOOKUP(J12,'KAYIT LİSTESİ'!$B$4:$H$1210,3,0)))</f>
        <v>131</v>
      </c>
      <c r="L12" s="78">
        <f>IF(ISERROR(VLOOKUP(J12,'KAYIT LİSTESİ'!$B$4:$H$1210,4,0)),"",(VLOOKUP(J12,'KAYIT LİSTESİ'!$B$4:$H$1210,4,0)))</f>
        <v>34309</v>
      </c>
      <c r="M12" s="126" t="str">
        <f>IF(ISERROR(VLOOKUP(J12,'KAYIT LİSTESİ'!$B$4:$H$1210,5,0)),"",(VLOOKUP(J12,'KAYIT LİSTESİ'!$B$4:$H$1210,5,0)))</f>
        <v>SABAHAT AKPINAR</v>
      </c>
      <c r="N12" s="126" t="str">
        <f>IF(ISERROR(VLOOKUP(J12,'KAYIT LİSTESİ'!$B$4:$H$1210,6,0)),"",(VLOOKUP(J12,'KAYIT LİSTESİ'!$B$4:$H$1210,6,0)))</f>
        <v>HATAY</v>
      </c>
      <c r="O12" s="121">
        <v>233536</v>
      </c>
      <c r="P12" s="159">
        <v>4</v>
      </c>
      <c r="S12" s="137"/>
      <c r="T12" s="135"/>
    </row>
    <row r="13" spans="1:20" s="13" customFormat="1" ht="33.75" customHeight="1">
      <c r="A13" s="61"/>
      <c r="B13" s="160"/>
      <c r="C13" s="78"/>
      <c r="D13" s="161"/>
      <c r="E13" s="115"/>
      <c r="F13" s="121"/>
      <c r="G13" s="147"/>
      <c r="H13" s="16"/>
      <c r="I13" s="61">
        <v>6</v>
      </c>
      <c r="J13" s="125" t="s">
        <v>270</v>
      </c>
      <c r="K13" s="147">
        <f>IF(ISERROR(VLOOKUP(J13,'KAYIT LİSTESİ'!$B$4:$H$1210,3,0)),"",(VLOOKUP(J13,'KAYIT LİSTESİ'!$B$4:$H$1210,3,0)))</f>
      </c>
      <c r="L13" s="78">
        <f>IF(ISERROR(VLOOKUP(J13,'KAYIT LİSTESİ'!$B$4:$H$1210,4,0)),"",(VLOOKUP(J13,'KAYIT LİSTESİ'!$B$4:$H$1210,4,0)))</f>
      </c>
      <c r="M13" s="126">
        <f>IF(ISERROR(VLOOKUP(J13,'KAYIT LİSTESİ'!$B$4:$H$1210,5,0)),"",(VLOOKUP(J13,'KAYIT LİSTESİ'!$B$4:$H$1210,5,0)))</f>
      </c>
      <c r="N13" s="126">
        <f>IF(ISERROR(VLOOKUP(J13,'KAYIT LİSTESİ'!$B$4:$H$1210,6,0)),"",(VLOOKUP(J13,'KAYIT LİSTESİ'!$B$4:$H$1210,6,0)))</f>
      </c>
      <c r="O13" s="121"/>
      <c r="P13" s="159"/>
      <c r="S13" s="137"/>
      <c r="T13" s="135"/>
    </row>
    <row r="14" spans="1:20" s="13" customFormat="1" ht="33.75" customHeight="1">
      <c r="A14" s="61"/>
      <c r="B14" s="160"/>
      <c r="C14" s="78"/>
      <c r="D14" s="161"/>
      <c r="E14" s="115"/>
      <c r="F14" s="121"/>
      <c r="G14" s="147"/>
      <c r="H14" s="16"/>
      <c r="I14" s="61">
        <v>7</v>
      </c>
      <c r="J14" s="125" t="s">
        <v>271</v>
      </c>
      <c r="K14" s="147">
        <f>IF(ISERROR(VLOOKUP(J14,'KAYIT LİSTESİ'!$B$4:$H$1210,3,0)),"",(VLOOKUP(J14,'KAYIT LİSTESİ'!$B$4:$H$1210,3,0)))</f>
      </c>
      <c r="L14" s="78">
        <f>IF(ISERROR(VLOOKUP(J14,'KAYIT LİSTESİ'!$B$4:$H$1210,4,0)),"",(VLOOKUP(J14,'KAYIT LİSTESİ'!$B$4:$H$1210,4,0)))</f>
      </c>
      <c r="M14" s="126">
        <f>IF(ISERROR(VLOOKUP(J14,'KAYIT LİSTESİ'!$B$4:$H$1210,5,0)),"",(VLOOKUP(J14,'KAYIT LİSTESİ'!$B$4:$H$1210,5,0)))</f>
      </c>
      <c r="N14" s="126">
        <f>IF(ISERROR(VLOOKUP(J14,'KAYIT LİSTESİ'!$B$4:$H$1210,6,0)),"",(VLOOKUP(J14,'KAYIT LİSTESİ'!$B$4:$H$1210,6,0)))</f>
      </c>
      <c r="O14" s="121"/>
      <c r="P14" s="159"/>
      <c r="S14" s="137"/>
      <c r="T14" s="135"/>
    </row>
    <row r="15" spans="1:20" s="13" customFormat="1" ht="33.75" customHeight="1">
      <c r="A15" s="61"/>
      <c r="B15" s="160"/>
      <c r="C15" s="78"/>
      <c r="D15" s="161"/>
      <c r="E15" s="115"/>
      <c r="F15" s="121"/>
      <c r="G15" s="147"/>
      <c r="H15" s="16"/>
      <c r="I15" s="61">
        <v>8</v>
      </c>
      <c r="J15" s="125" t="s">
        <v>272</v>
      </c>
      <c r="K15" s="147">
        <f>IF(ISERROR(VLOOKUP(J15,'KAYIT LİSTESİ'!$B$4:$H$1210,3,0)),"",(VLOOKUP(J15,'KAYIT LİSTESİ'!$B$4:$H$1210,3,0)))</f>
      </c>
      <c r="L15" s="78">
        <f>IF(ISERROR(VLOOKUP(J15,'KAYIT LİSTESİ'!$B$4:$H$1210,4,0)),"",(VLOOKUP(J15,'KAYIT LİSTESİ'!$B$4:$H$1210,4,0)))</f>
      </c>
      <c r="M15" s="126">
        <f>IF(ISERROR(VLOOKUP(J15,'KAYIT LİSTESİ'!$B$4:$H$1210,5,0)),"",(VLOOKUP(J15,'KAYIT LİSTESİ'!$B$4:$H$1210,5,0)))</f>
      </c>
      <c r="N15" s="126">
        <f>IF(ISERROR(VLOOKUP(J15,'KAYIT LİSTESİ'!$B$4:$H$1210,6,0)),"",(VLOOKUP(J15,'KAYIT LİSTESİ'!$B$4:$H$1210,6,0)))</f>
      </c>
      <c r="O15" s="121"/>
      <c r="P15" s="159"/>
      <c r="S15" s="137"/>
      <c r="T15" s="135"/>
    </row>
    <row r="16" spans="1:20" s="13" customFormat="1" ht="33.75" customHeight="1">
      <c r="A16" s="61"/>
      <c r="B16" s="160"/>
      <c r="C16" s="78"/>
      <c r="D16" s="161"/>
      <c r="E16" s="115"/>
      <c r="F16" s="121"/>
      <c r="G16" s="147"/>
      <c r="H16" s="16"/>
      <c r="I16" s="61">
        <v>9</v>
      </c>
      <c r="J16" s="125" t="s">
        <v>273</v>
      </c>
      <c r="K16" s="147">
        <f>IF(ISERROR(VLOOKUP(J16,'KAYIT LİSTESİ'!$B$4:$H$1210,3,0)),"",(VLOOKUP(J16,'KAYIT LİSTESİ'!$B$4:$H$1210,3,0)))</f>
      </c>
      <c r="L16" s="78">
        <f>IF(ISERROR(VLOOKUP(J16,'KAYIT LİSTESİ'!$B$4:$H$1210,4,0)),"",(VLOOKUP(J16,'KAYIT LİSTESİ'!$B$4:$H$1210,4,0)))</f>
      </c>
      <c r="M16" s="126">
        <f>IF(ISERROR(VLOOKUP(J16,'KAYIT LİSTESİ'!$B$4:$H$1210,5,0)),"",(VLOOKUP(J16,'KAYIT LİSTESİ'!$B$4:$H$1210,5,0)))</f>
      </c>
      <c r="N16" s="126">
        <f>IF(ISERROR(VLOOKUP(J16,'KAYIT LİSTESİ'!$B$4:$H$1210,6,0)),"",(VLOOKUP(J16,'KAYIT LİSTESİ'!$B$4:$H$1210,6,0)))</f>
      </c>
      <c r="O16" s="121"/>
      <c r="P16" s="159"/>
      <c r="S16" s="137"/>
      <c r="T16" s="135"/>
    </row>
    <row r="17" spans="1:20" s="13" customFormat="1" ht="33.75" customHeight="1">
      <c r="A17" s="61"/>
      <c r="B17" s="160"/>
      <c r="C17" s="78"/>
      <c r="D17" s="161"/>
      <c r="E17" s="115"/>
      <c r="F17" s="121"/>
      <c r="G17" s="147"/>
      <c r="H17" s="16"/>
      <c r="I17" s="61">
        <v>10</v>
      </c>
      <c r="J17" s="125" t="s">
        <v>274</v>
      </c>
      <c r="K17" s="147">
        <f>IF(ISERROR(VLOOKUP(J17,'KAYIT LİSTESİ'!$B$4:$H$1210,3,0)),"",(VLOOKUP(J17,'KAYIT LİSTESİ'!$B$4:$H$1210,3,0)))</f>
      </c>
      <c r="L17" s="78">
        <f>IF(ISERROR(VLOOKUP(J17,'KAYIT LİSTESİ'!$B$4:$H$1210,4,0)),"",(VLOOKUP(J17,'KAYIT LİSTESİ'!$B$4:$H$1210,4,0)))</f>
      </c>
      <c r="M17" s="126">
        <f>IF(ISERROR(VLOOKUP(J17,'KAYIT LİSTESİ'!$B$4:$H$1210,5,0)),"",(VLOOKUP(J17,'KAYIT LİSTESİ'!$B$4:$H$1210,5,0)))</f>
      </c>
      <c r="N17" s="126">
        <f>IF(ISERROR(VLOOKUP(J17,'KAYIT LİSTESİ'!$B$4:$H$1210,6,0)),"",(VLOOKUP(J17,'KAYIT LİSTESİ'!$B$4:$H$1210,6,0)))</f>
      </c>
      <c r="O17" s="121"/>
      <c r="P17" s="159"/>
      <c r="S17" s="137"/>
      <c r="T17" s="135"/>
    </row>
    <row r="18" spans="1:20" s="13" customFormat="1" ht="33.75" customHeight="1">
      <c r="A18" s="61"/>
      <c r="B18" s="160"/>
      <c r="C18" s="78"/>
      <c r="D18" s="161"/>
      <c r="E18" s="115"/>
      <c r="F18" s="121"/>
      <c r="G18" s="147"/>
      <c r="H18" s="16"/>
      <c r="I18" s="61">
        <v>11</v>
      </c>
      <c r="J18" s="125" t="s">
        <v>275</v>
      </c>
      <c r="K18" s="147">
        <f>IF(ISERROR(VLOOKUP(J18,'KAYIT LİSTESİ'!$B$4:$H$1210,3,0)),"",(VLOOKUP(J18,'KAYIT LİSTESİ'!$B$4:$H$1210,3,0)))</f>
      </c>
      <c r="L18" s="78">
        <f>IF(ISERROR(VLOOKUP(J18,'KAYIT LİSTESİ'!$B$4:$H$1210,4,0)),"",(VLOOKUP(J18,'KAYIT LİSTESİ'!$B$4:$H$1210,4,0)))</f>
      </c>
      <c r="M18" s="126">
        <f>IF(ISERROR(VLOOKUP(J18,'KAYIT LİSTESİ'!$B$4:$H$1210,5,0)),"",(VLOOKUP(J18,'KAYIT LİSTESİ'!$B$4:$H$1210,5,0)))</f>
      </c>
      <c r="N18" s="126">
        <f>IF(ISERROR(VLOOKUP(J18,'KAYIT LİSTESİ'!$B$4:$H$1210,6,0)),"",(VLOOKUP(J18,'KAYIT LİSTESİ'!$B$4:$H$1210,6,0)))</f>
      </c>
      <c r="O18" s="121"/>
      <c r="P18" s="159"/>
      <c r="S18" s="137"/>
      <c r="T18" s="135"/>
    </row>
    <row r="19" spans="1:20" s="13" customFormat="1" ht="33.75" customHeight="1">
      <c r="A19" s="61"/>
      <c r="B19" s="160"/>
      <c r="C19" s="78"/>
      <c r="D19" s="161"/>
      <c r="E19" s="115"/>
      <c r="F19" s="121"/>
      <c r="G19" s="147"/>
      <c r="H19" s="16"/>
      <c r="I19" s="61">
        <v>12</v>
      </c>
      <c r="J19" s="125" t="s">
        <v>276</v>
      </c>
      <c r="K19" s="147">
        <f>IF(ISERROR(VLOOKUP(J19,'KAYIT LİSTESİ'!$B$4:$H$1210,3,0)),"",(VLOOKUP(J19,'KAYIT LİSTESİ'!$B$4:$H$1210,3,0)))</f>
      </c>
      <c r="L19" s="78">
        <f>IF(ISERROR(VLOOKUP(J19,'KAYIT LİSTESİ'!$B$4:$H$1210,4,0)),"",(VLOOKUP(J19,'KAYIT LİSTESİ'!$B$4:$H$1210,4,0)))</f>
      </c>
      <c r="M19" s="126">
        <f>IF(ISERROR(VLOOKUP(J19,'KAYIT LİSTESİ'!$B$4:$H$1210,5,0)),"",(VLOOKUP(J19,'KAYIT LİSTESİ'!$B$4:$H$1210,5,0)))</f>
      </c>
      <c r="N19" s="126">
        <f>IF(ISERROR(VLOOKUP(J19,'KAYIT LİSTESİ'!$B$4:$H$1210,6,0)),"",(VLOOKUP(J19,'KAYIT LİSTESİ'!$B$4:$H$1210,6,0)))</f>
      </c>
      <c r="O19" s="121"/>
      <c r="P19" s="159"/>
      <c r="S19" s="137"/>
      <c r="T19" s="135"/>
    </row>
    <row r="20" spans="1:20" s="13" customFormat="1" ht="33.75" customHeight="1">
      <c r="A20" s="61"/>
      <c r="B20" s="160"/>
      <c r="C20" s="78"/>
      <c r="D20" s="161"/>
      <c r="E20" s="115"/>
      <c r="F20" s="121"/>
      <c r="G20" s="147"/>
      <c r="H20" s="16"/>
      <c r="I20" s="61">
        <v>13</v>
      </c>
      <c r="J20" s="125" t="s">
        <v>277</v>
      </c>
      <c r="K20" s="147">
        <f>IF(ISERROR(VLOOKUP(J20,'KAYIT LİSTESİ'!$B$4:$H$1210,3,0)),"",(VLOOKUP(J20,'KAYIT LİSTESİ'!$B$4:$H$1210,3,0)))</f>
      </c>
      <c r="L20" s="78">
        <f>IF(ISERROR(VLOOKUP(J20,'KAYIT LİSTESİ'!$B$4:$H$1210,4,0)),"",(VLOOKUP(J20,'KAYIT LİSTESİ'!$B$4:$H$1210,4,0)))</f>
      </c>
      <c r="M20" s="126">
        <f>IF(ISERROR(VLOOKUP(J20,'KAYIT LİSTESİ'!$B$4:$H$1210,5,0)),"",(VLOOKUP(J20,'KAYIT LİSTESİ'!$B$4:$H$1210,5,0)))</f>
      </c>
      <c r="N20" s="126">
        <f>IF(ISERROR(VLOOKUP(J20,'KAYIT LİSTESİ'!$B$4:$H$1210,6,0)),"",(VLOOKUP(J20,'KAYIT LİSTESİ'!$B$4:$H$1210,6,0)))</f>
      </c>
      <c r="O20" s="121"/>
      <c r="P20" s="159"/>
      <c r="S20" s="137"/>
      <c r="T20" s="135"/>
    </row>
    <row r="21" spans="1:20" s="13" customFormat="1" ht="33.75" customHeight="1">
      <c r="A21" s="61"/>
      <c r="B21" s="160"/>
      <c r="C21" s="78"/>
      <c r="D21" s="161"/>
      <c r="E21" s="115"/>
      <c r="F21" s="121"/>
      <c r="G21" s="147"/>
      <c r="H21" s="16"/>
      <c r="I21" s="61">
        <v>14</v>
      </c>
      <c r="J21" s="125" t="s">
        <v>278</v>
      </c>
      <c r="K21" s="147">
        <f>IF(ISERROR(VLOOKUP(J21,'KAYIT LİSTESİ'!$B$4:$H$1210,3,0)),"",(VLOOKUP(J21,'KAYIT LİSTESİ'!$B$4:$H$1210,3,0)))</f>
      </c>
      <c r="L21" s="78">
        <f>IF(ISERROR(VLOOKUP(J21,'KAYIT LİSTESİ'!$B$4:$H$1210,4,0)),"",(VLOOKUP(J21,'KAYIT LİSTESİ'!$B$4:$H$1210,4,0)))</f>
      </c>
      <c r="M21" s="126">
        <f>IF(ISERROR(VLOOKUP(J21,'KAYIT LİSTESİ'!$B$4:$H$1210,5,0)),"",(VLOOKUP(J21,'KAYIT LİSTESİ'!$B$4:$H$1210,5,0)))</f>
      </c>
      <c r="N21" s="126">
        <f>IF(ISERROR(VLOOKUP(J21,'KAYIT LİSTESİ'!$B$4:$H$1210,6,0)),"",(VLOOKUP(J21,'KAYIT LİSTESİ'!$B$4:$H$1210,6,0)))</f>
      </c>
      <c r="O21" s="121"/>
      <c r="P21" s="159"/>
      <c r="S21" s="137"/>
      <c r="T21" s="135"/>
    </row>
    <row r="22" spans="1:20" s="13" customFormat="1" ht="33.75" customHeight="1">
      <c r="A22" s="61"/>
      <c r="B22" s="160"/>
      <c r="C22" s="78"/>
      <c r="D22" s="161"/>
      <c r="E22" s="115"/>
      <c r="F22" s="121"/>
      <c r="G22" s="147"/>
      <c r="H22" s="16"/>
      <c r="I22" s="61">
        <v>15</v>
      </c>
      <c r="J22" s="125" t="s">
        <v>279</v>
      </c>
      <c r="K22" s="147">
        <f>IF(ISERROR(VLOOKUP(J22,'KAYIT LİSTESİ'!$B$4:$H$1210,3,0)),"",(VLOOKUP(J22,'KAYIT LİSTESİ'!$B$4:$H$1210,3,0)))</f>
      </c>
      <c r="L22" s="78">
        <f>IF(ISERROR(VLOOKUP(J22,'KAYIT LİSTESİ'!$B$4:$H$1210,4,0)),"",(VLOOKUP(J22,'KAYIT LİSTESİ'!$B$4:$H$1210,4,0)))</f>
      </c>
      <c r="M22" s="126">
        <f>IF(ISERROR(VLOOKUP(J22,'KAYIT LİSTESİ'!$B$4:$H$1210,5,0)),"",(VLOOKUP(J22,'KAYIT LİSTESİ'!$B$4:$H$1210,5,0)))</f>
      </c>
      <c r="N22" s="126">
        <f>IF(ISERROR(VLOOKUP(J22,'KAYIT LİSTESİ'!$B$4:$H$1210,6,0)),"",(VLOOKUP(J22,'KAYIT LİSTESİ'!$B$4:$H$1210,6,0)))</f>
      </c>
      <c r="O22" s="121"/>
      <c r="P22" s="159"/>
      <c r="S22" s="137"/>
      <c r="T22" s="135"/>
    </row>
    <row r="23" spans="1:20" s="13" customFormat="1" ht="33.75" customHeight="1">
      <c r="A23" s="61"/>
      <c r="B23" s="160"/>
      <c r="C23" s="78"/>
      <c r="D23" s="161"/>
      <c r="E23" s="115"/>
      <c r="F23" s="121"/>
      <c r="G23" s="147"/>
      <c r="H23" s="16"/>
      <c r="I23" s="61">
        <v>16</v>
      </c>
      <c r="J23" s="125" t="s">
        <v>280</v>
      </c>
      <c r="K23" s="147">
        <f>IF(ISERROR(VLOOKUP(J23,'KAYIT LİSTESİ'!$B$4:$H$1210,3,0)),"",(VLOOKUP(J23,'KAYIT LİSTESİ'!$B$4:$H$1210,3,0)))</f>
      </c>
      <c r="L23" s="78">
        <f>IF(ISERROR(VLOOKUP(J23,'KAYIT LİSTESİ'!$B$4:$H$1210,4,0)),"",(VLOOKUP(J23,'KAYIT LİSTESİ'!$B$4:$H$1210,4,0)))</f>
      </c>
      <c r="M23" s="126">
        <f>IF(ISERROR(VLOOKUP(J23,'KAYIT LİSTESİ'!$B$4:$H$1210,5,0)),"",(VLOOKUP(J23,'KAYIT LİSTESİ'!$B$4:$H$1210,5,0)))</f>
      </c>
      <c r="N23" s="126">
        <f>IF(ISERROR(VLOOKUP(J23,'KAYIT LİSTESİ'!$B$4:$H$1210,6,0)),"",(VLOOKUP(J23,'KAYIT LİSTESİ'!$B$4:$H$1210,6,0)))</f>
      </c>
      <c r="O23" s="121"/>
      <c r="P23" s="159"/>
      <c r="S23" s="137"/>
      <c r="T23" s="135"/>
    </row>
    <row r="24" spans="1:20" s="13" customFormat="1" ht="33.75" customHeight="1">
      <c r="A24" s="61"/>
      <c r="B24" s="160"/>
      <c r="C24" s="78"/>
      <c r="D24" s="161"/>
      <c r="E24" s="115"/>
      <c r="F24" s="121"/>
      <c r="G24" s="147"/>
      <c r="H24" s="16"/>
      <c r="I24" s="61">
        <v>17</v>
      </c>
      <c r="J24" s="125" t="s">
        <v>281</v>
      </c>
      <c r="K24" s="147">
        <f>IF(ISERROR(VLOOKUP(J24,'KAYIT LİSTESİ'!$B$4:$H$1210,3,0)),"",(VLOOKUP(J24,'KAYIT LİSTESİ'!$B$4:$H$1210,3,0)))</f>
      </c>
      <c r="L24" s="78">
        <f>IF(ISERROR(VLOOKUP(J24,'KAYIT LİSTESİ'!$B$4:$H$1210,4,0)),"",(VLOOKUP(J24,'KAYIT LİSTESİ'!$B$4:$H$1210,4,0)))</f>
      </c>
      <c r="M24" s="126">
        <f>IF(ISERROR(VLOOKUP(J24,'KAYIT LİSTESİ'!$B$4:$H$1210,5,0)),"",(VLOOKUP(J24,'KAYIT LİSTESİ'!$B$4:$H$1210,5,0)))</f>
      </c>
      <c r="N24" s="126">
        <f>IF(ISERROR(VLOOKUP(J24,'KAYIT LİSTESİ'!$B$4:$H$1210,6,0)),"",(VLOOKUP(J24,'KAYIT LİSTESİ'!$B$4:$H$1210,6,0)))</f>
      </c>
      <c r="O24" s="121"/>
      <c r="P24" s="159"/>
      <c r="S24" s="137"/>
      <c r="T24" s="135"/>
    </row>
    <row r="25" spans="1:20" s="13" customFormat="1" ht="33.75" customHeight="1">
      <c r="A25" s="61"/>
      <c r="B25" s="160"/>
      <c r="C25" s="78"/>
      <c r="D25" s="161"/>
      <c r="E25" s="115"/>
      <c r="F25" s="121"/>
      <c r="G25" s="147"/>
      <c r="H25" s="16"/>
      <c r="I25" s="61">
        <v>18</v>
      </c>
      <c r="J25" s="125" t="s">
        <v>282</v>
      </c>
      <c r="K25" s="147">
        <f>IF(ISERROR(VLOOKUP(J25,'KAYIT LİSTESİ'!$B$4:$H$1210,3,0)),"",(VLOOKUP(J25,'KAYIT LİSTESİ'!$B$4:$H$1210,3,0)))</f>
      </c>
      <c r="L25" s="78">
        <f>IF(ISERROR(VLOOKUP(J25,'KAYIT LİSTESİ'!$B$4:$H$1210,4,0)),"",(VLOOKUP(J25,'KAYIT LİSTESİ'!$B$4:$H$1210,4,0)))</f>
      </c>
      <c r="M25" s="126">
        <f>IF(ISERROR(VLOOKUP(J25,'KAYIT LİSTESİ'!$B$4:$H$1210,5,0)),"",(VLOOKUP(J25,'KAYIT LİSTESİ'!$B$4:$H$1210,5,0)))</f>
      </c>
      <c r="N25" s="126">
        <f>IF(ISERROR(VLOOKUP(J25,'KAYIT LİSTESİ'!$B$4:$H$1210,6,0)),"",(VLOOKUP(J25,'KAYIT LİSTESİ'!$B$4:$H$1210,6,0)))</f>
      </c>
      <c r="O25" s="121"/>
      <c r="P25" s="159"/>
      <c r="S25" s="137"/>
      <c r="T25" s="135"/>
    </row>
    <row r="26" spans="1:20" s="13" customFormat="1" ht="33.75" customHeight="1">
      <c r="A26" s="61"/>
      <c r="B26" s="160"/>
      <c r="C26" s="78"/>
      <c r="D26" s="161"/>
      <c r="E26" s="115"/>
      <c r="F26" s="121"/>
      <c r="G26" s="147"/>
      <c r="H26" s="16"/>
      <c r="I26" s="61">
        <v>19</v>
      </c>
      <c r="J26" s="125" t="s">
        <v>283</v>
      </c>
      <c r="K26" s="147">
        <f>IF(ISERROR(VLOOKUP(J26,'KAYIT LİSTESİ'!$B$4:$H$1210,3,0)),"",(VLOOKUP(J26,'KAYIT LİSTESİ'!$B$4:$H$1210,3,0)))</f>
      </c>
      <c r="L26" s="78">
        <f>IF(ISERROR(VLOOKUP(J26,'KAYIT LİSTESİ'!$B$4:$H$1210,4,0)),"",(VLOOKUP(J26,'KAYIT LİSTESİ'!$B$4:$H$1210,4,0)))</f>
      </c>
      <c r="M26" s="126">
        <f>IF(ISERROR(VLOOKUP(J26,'KAYIT LİSTESİ'!$B$4:$H$1210,5,0)),"",(VLOOKUP(J26,'KAYIT LİSTESİ'!$B$4:$H$1210,5,0)))</f>
      </c>
      <c r="N26" s="126">
        <f>IF(ISERROR(VLOOKUP(J26,'KAYIT LİSTESİ'!$B$4:$H$1210,6,0)),"",(VLOOKUP(J26,'KAYIT LİSTESİ'!$B$4:$H$1210,6,0)))</f>
      </c>
      <c r="O26" s="121"/>
      <c r="P26" s="159"/>
      <c r="S26" s="137"/>
      <c r="T26" s="135"/>
    </row>
    <row r="27" spans="1:20" s="13" customFormat="1" ht="33.75" customHeight="1">
      <c r="A27" s="61"/>
      <c r="B27" s="160"/>
      <c r="C27" s="78"/>
      <c r="D27" s="161"/>
      <c r="E27" s="115"/>
      <c r="F27" s="121"/>
      <c r="G27" s="147"/>
      <c r="H27" s="16"/>
      <c r="I27" s="61">
        <v>20</v>
      </c>
      <c r="J27" s="125" t="s">
        <v>284</v>
      </c>
      <c r="K27" s="147">
        <f>IF(ISERROR(VLOOKUP(J27,'KAYIT LİSTESİ'!$B$4:$H$1210,3,0)),"",(VLOOKUP(J27,'KAYIT LİSTESİ'!$B$4:$H$1210,3,0)))</f>
      </c>
      <c r="L27" s="78">
        <f>IF(ISERROR(VLOOKUP(J27,'KAYIT LİSTESİ'!$B$4:$H$1210,4,0)),"",(VLOOKUP(J27,'KAYIT LİSTESİ'!$B$4:$H$1210,4,0)))</f>
      </c>
      <c r="M27" s="126">
        <f>IF(ISERROR(VLOOKUP(J27,'KAYIT LİSTESİ'!$B$4:$H$1210,5,0)),"",(VLOOKUP(J27,'KAYIT LİSTESİ'!$B$4:$H$1210,5,0)))</f>
      </c>
      <c r="N27" s="126">
        <f>IF(ISERROR(VLOOKUP(J27,'KAYIT LİSTESİ'!$B$4:$H$1210,6,0)),"",(VLOOKUP(J27,'KAYIT LİSTESİ'!$B$4:$H$1210,6,0)))</f>
      </c>
      <c r="O27" s="121"/>
      <c r="P27" s="159"/>
      <c r="S27" s="137"/>
      <c r="T27" s="135"/>
    </row>
    <row r="28" spans="1:20" s="13" customFormat="1" ht="33.75" customHeight="1">
      <c r="A28" s="61"/>
      <c r="B28" s="160"/>
      <c r="C28" s="78"/>
      <c r="D28" s="161"/>
      <c r="E28" s="115"/>
      <c r="F28" s="121"/>
      <c r="G28" s="147"/>
      <c r="H28" s="16"/>
      <c r="I28" s="142" t="s">
        <v>14</v>
      </c>
      <c r="J28" s="143"/>
      <c r="K28" s="143"/>
      <c r="L28" s="143"/>
      <c r="M28" s="143"/>
      <c r="N28" s="143"/>
      <c r="O28" s="143"/>
      <c r="P28" s="144"/>
      <c r="S28" s="137"/>
      <c r="T28" s="135"/>
    </row>
    <row r="29" spans="1:20" s="13" customFormat="1" ht="33.75" customHeight="1">
      <c r="A29" s="61"/>
      <c r="B29" s="160"/>
      <c r="C29" s="78"/>
      <c r="D29" s="161"/>
      <c r="E29" s="115"/>
      <c r="F29" s="121"/>
      <c r="G29" s="147"/>
      <c r="H29" s="16"/>
      <c r="I29" s="38" t="s">
        <v>9</v>
      </c>
      <c r="J29" s="38" t="s">
        <v>54</v>
      </c>
      <c r="K29" s="38" t="s">
        <v>53</v>
      </c>
      <c r="L29" s="80" t="s">
        <v>10</v>
      </c>
      <c r="M29" s="81" t="s">
        <v>11</v>
      </c>
      <c r="N29" s="81" t="s">
        <v>142</v>
      </c>
      <c r="O29" s="116" t="s">
        <v>12</v>
      </c>
      <c r="P29" s="38" t="s">
        <v>23</v>
      </c>
      <c r="S29" s="137"/>
      <c r="T29" s="135"/>
    </row>
    <row r="30" spans="1:20" s="13" customFormat="1" ht="33.75" customHeight="1">
      <c r="A30" s="61"/>
      <c r="B30" s="160"/>
      <c r="C30" s="78"/>
      <c r="D30" s="161"/>
      <c r="E30" s="115"/>
      <c r="F30" s="121"/>
      <c r="G30" s="147"/>
      <c r="H30" s="16"/>
      <c r="I30" s="61">
        <v>1</v>
      </c>
      <c r="J30" s="125" t="s">
        <v>285</v>
      </c>
      <c r="K30" s="147">
        <f>IF(ISERROR(VLOOKUP(J30,'KAYIT LİSTESİ'!$B$4:$H$1210,3,0)),"",(VLOOKUP(J30,'KAYIT LİSTESİ'!$B$4:$H$1210,3,0)))</f>
      </c>
      <c r="L30" s="78">
        <f>IF(ISERROR(VLOOKUP(J30,'KAYIT LİSTESİ'!$B$4:$H$1210,4,0)),"",(VLOOKUP(J30,'KAYIT LİSTESİ'!$B$4:$H$1210,4,0)))</f>
      </c>
      <c r="M30" s="126">
        <f>IF(ISERROR(VLOOKUP(J30,'KAYIT LİSTESİ'!$B$4:$H$1210,5,0)),"",(VLOOKUP(J30,'KAYIT LİSTESİ'!$B$4:$H$1210,5,0)))</f>
      </c>
      <c r="N30" s="126">
        <f>IF(ISERROR(VLOOKUP(J30,'KAYIT LİSTESİ'!$B$4:$H$1210,6,0)),"",(VLOOKUP(J30,'KAYIT LİSTESİ'!$B$4:$H$1210,6,0)))</f>
      </c>
      <c r="O30" s="121"/>
      <c r="P30" s="159"/>
      <c r="S30" s="137"/>
      <c r="T30" s="135"/>
    </row>
    <row r="31" spans="1:20" s="13" customFormat="1" ht="33.75" customHeight="1">
      <c r="A31" s="61"/>
      <c r="B31" s="160"/>
      <c r="C31" s="78"/>
      <c r="D31" s="161"/>
      <c r="E31" s="115"/>
      <c r="F31" s="121"/>
      <c r="G31" s="147"/>
      <c r="H31" s="16"/>
      <c r="I31" s="61">
        <v>2</v>
      </c>
      <c r="J31" s="125" t="s">
        <v>286</v>
      </c>
      <c r="K31" s="147">
        <f>IF(ISERROR(VLOOKUP(J31,'KAYIT LİSTESİ'!$B$4:$H$1210,3,0)),"",(VLOOKUP(J31,'KAYIT LİSTESİ'!$B$4:$H$1210,3,0)))</f>
      </c>
      <c r="L31" s="78">
        <f>IF(ISERROR(VLOOKUP(J31,'KAYIT LİSTESİ'!$B$4:$H$1210,4,0)),"",(VLOOKUP(J31,'KAYIT LİSTESİ'!$B$4:$H$1210,4,0)))</f>
      </c>
      <c r="M31" s="126">
        <f>IF(ISERROR(VLOOKUP(J31,'KAYIT LİSTESİ'!$B$4:$H$1210,5,0)),"",(VLOOKUP(J31,'KAYIT LİSTESİ'!$B$4:$H$1210,5,0)))</f>
      </c>
      <c r="N31" s="126">
        <f>IF(ISERROR(VLOOKUP(J31,'KAYIT LİSTESİ'!$B$4:$H$1210,6,0)),"",(VLOOKUP(J31,'KAYIT LİSTESİ'!$B$4:$H$1210,6,0)))</f>
      </c>
      <c r="O31" s="121"/>
      <c r="P31" s="159"/>
      <c r="S31" s="137"/>
      <c r="T31" s="135"/>
    </row>
    <row r="32" spans="1:20" s="13" customFormat="1" ht="33.75" customHeight="1">
      <c r="A32" s="61"/>
      <c r="B32" s="160"/>
      <c r="C32" s="78"/>
      <c r="D32" s="161"/>
      <c r="E32" s="115"/>
      <c r="F32" s="121"/>
      <c r="G32" s="147"/>
      <c r="H32" s="16"/>
      <c r="I32" s="61">
        <v>3</v>
      </c>
      <c r="J32" s="125" t="s">
        <v>287</v>
      </c>
      <c r="K32" s="147">
        <f>IF(ISERROR(VLOOKUP(J32,'KAYIT LİSTESİ'!$B$4:$H$1210,3,0)),"",(VLOOKUP(J32,'KAYIT LİSTESİ'!$B$4:$H$1210,3,0)))</f>
      </c>
      <c r="L32" s="78">
        <f>IF(ISERROR(VLOOKUP(J32,'KAYIT LİSTESİ'!$B$4:$H$1210,4,0)),"",(VLOOKUP(J32,'KAYIT LİSTESİ'!$B$4:$H$1210,4,0)))</f>
      </c>
      <c r="M32" s="126">
        <f>IF(ISERROR(VLOOKUP(J32,'KAYIT LİSTESİ'!$B$4:$H$1210,5,0)),"",(VLOOKUP(J32,'KAYIT LİSTESİ'!$B$4:$H$1210,5,0)))</f>
      </c>
      <c r="N32" s="126">
        <f>IF(ISERROR(VLOOKUP(J32,'KAYIT LİSTESİ'!$B$4:$H$1210,6,0)),"",(VLOOKUP(J32,'KAYIT LİSTESİ'!$B$4:$H$1210,6,0)))</f>
      </c>
      <c r="O32" s="121"/>
      <c r="P32" s="159"/>
      <c r="S32" s="137"/>
      <c r="T32" s="135"/>
    </row>
    <row r="33" spans="1:20" s="13" customFormat="1" ht="33.75" customHeight="1">
      <c r="A33" s="61"/>
      <c r="B33" s="160"/>
      <c r="C33" s="78"/>
      <c r="D33" s="161"/>
      <c r="E33" s="115"/>
      <c r="F33" s="121"/>
      <c r="G33" s="147"/>
      <c r="H33" s="16"/>
      <c r="I33" s="61">
        <v>4</v>
      </c>
      <c r="J33" s="125" t="s">
        <v>288</v>
      </c>
      <c r="K33" s="147">
        <f>IF(ISERROR(VLOOKUP(J33,'KAYIT LİSTESİ'!$B$4:$H$1210,3,0)),"",(VLOOKUP(J33,'KAYIT LİSTESİ'!$B$4:$H$1210,3,0)))</f>
      </c>
      <c r="L33" s="78">
        <f>IF(ISERROR(VLOOKUP(J33,'KAYIT LİSTESİ'!$B$4:$H$1210,4,0)),"",(VLOOKUP(J33,'KAYIT LİSTESİ'!$B$4:$H$1210,4,0)))</f>
      </c>
      <c r="M33" s="126">
        <f>IF(ISERROR(VLOOKUP(J33,'KAYIT LİSTESİ'!$B$4:$H$1210,5,0)),"",(VLOOKUP(J33,'KAYIT LİSTESİ'!$B$4:$H$1210,5,0)))</f>
      </c>
      <c r="N33" s="126">
        <f>IF(ISERROR(VLOOKUP(J33,'KAYIT LİSTESİ'!$B$4:$H$1210,6,0)),"",(VLOOKUP(J33,'KAYIT LİSTESİ'!$B$4:$H$1210,6,0)))</f>
      </c>
      <c r="O33" s="121"/>
      <c r="P33" s="159"/>
      <c r="S33" s="137"/>
      <c r="T33" s="135"/>
    </row>
    <row r="34" spans="1:20" s="13" customFormat="1" ht="33.75" customHeight="1">
      <c r="A34" s="61"/>
      <c r="B34" s="160"/>
      <c r="C34" s="78"/>
      <c r="D34" s="161"/>
      <c r="E34" s="115"/>
      <c r="F34" s="121"/>
      <c r="G34" s="147"/>
      <c r="H34" s="16"/>
      <c r="I34" s="61">
        <v>5</v>
      </c>
      <c r="J34" s="125" t="s">
        <v>289</v>
      </c>
      <c r="K34" s="147">
        <f>IF(ISERROR(VLOOKUP(J34,'KAYIT LİSTESİ'!$B$4:$H$1210,3,0)),"",(VLOOKUP(J34,'KAYIT LİSTESİ'!$B$4:$H$1210,3,0)))</f>
      </c>
      <c r="L34" s="78">
        <f>IF(ISERROR(VLOOKUP(J34,'KAYIT LİSTESİ'!$B$4:$H$1210,4,0)),"",(VLOOKUP(J34,'KAYIT LİSTESİ'!$B$4:$H$1210,4,0)))</f>
      </c>
      <c r="M34" s="126">
        <f>IF(ISERROR(VLOOKUP(J34,'KAYIT LİSTESİ'!$B$4:$H$1210,5,0)),"",(VLOOKUP(J34,'KAYIT LİSTESİ'!$B$4:$H$1210,5,0)))</f>
      </c>
      <c r="N34" s="126">
        <f>IF(ISERROR(VLOOKUP(J34,'KAYIT LİSTESİ'!$B$4:$H$1210,6,0)),"",(VLOOKUP(J34,'KAYIT LİSTESİ'!$B$4:$H$1210,6,0)))</f>
      </c>
      <c r="O34" s="121"/>
      <c r="P34" s="159"/>
      <c r="S34" s="137"/>
      <c r="T34" s="135"/>
    </row>
    <row r="35" spans="1:20" s="13" customFormat="1" ht="33.75" customHeight="1">
      <c r="A35" s="61"/>
      <c r="B35" s="160"/>
      <c r="C35" s="78"/>
      <c r="D35" s="161"/>
      <c r="E35" s="115"/>
      <c r="F35" s="121"/>
      <c r="G35" s="147"/>
      <c r="H35" s="16"/>
      <c r="I35" s="61">
        <v>6</v>
      </c>
      <c r="J35" s="125" t="s">
        <v>290</v>
      </c>
      <c r="K35" s="147">
        <f>IF(ISERROR(VLOOKUP(J35,'KAYIT LİSTESİ'!$B$4:$H$1210,3,0)),"",(VLOOKUP(J35,'KAYIT LİSTESİ'!$B$4:$H$1210,3,0)))</f>
      </c>
      <c r="L35" s="78">
        <f>IF(ISERROR(VLOOKUP(J35,'KAYIT LİSTESİ'!$B$4:$H$1210,4,0)),"",(VLOOKUP(J35,'KAYIT LİSTESİ'!$B$4:$H$1210,4,0)))</f>
      </c>
      <c r="M35" s="126">
        <f>IF(ISERROR(VLOOKUP(J35,'KAYIT LİSTESİ'!$B$4:$H$1210,5,0)),"",(VLOOKUP(J35,'KAYIT LİSTESİ'!$B$4:$H$1210,5,0)))</f>
      </c>
      <c r="N35" s="126">
        <f>IF(ISERROR(VLOOKUP(J35,'KAYIT LİSTESİ'!$B$4:$H$1210,6,0)),"",(VLOOKUP(J35,'KAYIT LİSTESİ'!$B$4:$H$1210,6,0)))</f>
      </c>
      <c r="O35" s="121"/>
      <c r="P35" s="159"/>
      <c r="S35" s="137"/>
      <c r="T35" s="135"/>
    </row>
    <row r="36" spans="1:20" s="13" customFormat="1" ht="33.75" customHeight="1">
      <c r="A36" s="61"/>
      <c r="B36" s="160"/>
      <c r="C36" s="78"/>
      <c r="D36" s="161"/>
      <c r="E36" s="115"/>
      <c r="F36" s="121"/>
      <c r="G36" s="147"/>
      <c r="H36" s="16"/>
      <c r="I36" s="61">
        <v>7</v>
      </c>
      <c r="J36" s="125" t="s">
        <v>291</v>
      </c>
      <c r="K36" s="147">
        <f>IF(ISERROR(VLOOKUP(J36,'KAYIT LİSTESİ'!$B$4:$H$1210,3,0)),"",(VLOOKUP(J36,'KAYIT LİSTESİ'!$B$4:$H$1210,3,0)))</f>
      </c>
      <c r="L36" s="78">
        <f>IF(ISERROR(VLOOKUP(J36,'KAYIT LİSTESİ'!$B$4:$H$1210,4,0)),"",(VLOOKUP(J36,'KAYIT LİSTESİ'!$B$4:$H$1210,4,0)))</f>
      </c>
      <c r="M36" s="126">
        <f>IF(ISERROR(VLOOKUP(J36,'KAYIT LİSTESİ'!$B$4:$H$1210,5,0)),"",(VLOOKUP(J36,'KAYIT LİSTESİ'!$B$4:$H$1210,5,0)))</f>
      </c>
      <c r="N36" s="126">
        <f>IF(ISERROR(VLOOKUP(J36,'KAYIT LİSTESİ'!$B$4:$H$1210,6,0)),"",(VLOOKUP(J36,'KAYIT LİSTESİ'!$B$4:$H$1210,6,0)))</f>
      </c>
      <c r="O36" s="121"/>
      <c r="P36" s="159"/>
      <c r="S36" s="137"/>
      <c r="T36" s="135"/>
    </row>
    <row r="37" spans="1:20" s="13" customFormat="1" ht="33.75" customHeight="1">
      <c r="A37" s="61"/>
      <c r="B37" s="160"/>
      <c r="C37" s="78"/>
      <c r="D37" s="161"/>
      <c r="E37" s="115"/>
      <c r="F37" s="121"/>
      <c r="G37" s="147"/>
      <c r="H37" s="16"/>
      <c r="I37" s="61">
        <v>8</v>
      </c>
      <c r="J37" s="125" t="s">
        <v>292</v>
      </c>
      <c r="K37" s="147">
        <f>IF(ISERROR(VLOOKUP(J37,'KAYIT LİSTESİ'!$B$4:$H$1210,3,0)),"",(VLOOKUP(J37,'KAYIT LİSTESİ'!$B$4:$H$1210,3,0)))</f>
      </c>
      <c r="L37" s="78">
        <f>IF(ISERROR(VLOOKUP(J37,'KAYIT LİSTESİ'!$B$4:$H$1210,4,0)),"",(VLOOKUP(J37,'KAYIT LİSTESİ'!$B$4:$H$1210,4,0)))</f>
      </c>
      <c r="M37" s="126">
        <f>IF(ISERROR(VLOOKUP(J37,'KAYIT LİSTESİ'!$B$4:$H$1210,5,0)),"",(VLOOKUP(J37,'KAYIT LİSTESİ'!$B$4:$H$1210,5,0)))</f>
      </c>
      <c r="N37" s="126">
        <f>IF(ISERROR(VLOOKUP(J37,'KAYIT LİSTESİ'!$B$4:$H$1210,6,0)),"",(VLOOKUP(J37,'KAYIT LİSTESİ'!$B$4:$H$1210,6,0)))</f>
      </c>
      <c r="O37" s="121"/>
      <c r="P37" s="159"/>
      <c r="S37" s="137"/>
      <c r="T37" s="135"/>
    </row>
    <row r="38" spans="1:20" s="13" customFormat="1" ht="33.75" customHeight="1">
      <c r="A38" s="61"/>
      <c r="B38" s="160"/>
      <c r="C38" s="78"/>
      <c r="D38" s="161"/>
      <c r="E38" s="115"/>
      <c r="F38" s="121"/>
      <c r="G38" s="147"/>
      <c r="H38" s="16"/>
      <c r="I38" s="61">
        <v>9</v>
      </c>
      <c r="J38" s="125" t="s">
        <v>293</v>
      </c>
      <c r="K38" s="147">
        <f>IF(ISERROR(VLOOKUP(J38,'KAYIT LİSTESİ'!$B$4:$H$1210,3,0)),"",(VLOOKUP(J38,'KAYIT LİSTESİ'!$B$4:$H$1210,3,0)))</f>
      </c>
      <c r="L38" s="78">
        <f>IF(ISERROR(VLOOKUP(J38,'KAYIT LİSTESİ'!$B$4:$H$1210,4,0)),"",(VLOOKUP(J38,'KAYIT LİSTESİ'!$B$4:$H$1210,4,0)))</f>
      </c>
      <c r="M38" s="126">
        <f>IF(ISERROR(VLOOKUP(J38,'KAYIT LİSTESİ'!$B$4:$H$1210,5,0)),"",(VLOOKUP(J38,'KAYIT LİSTESİ'!$B$4:$H$1210,5,0)))</f>
      </c>
      <c r="N38" s="126">
        <f>IF(ISERROR(VLOOKUP(J38,'KAYIT LİSTESİ'!$B$4:$H$1210,6,0)),"",(VLOOKUP(J38,'KAYIT LİSTESİ'!$B$4:$H$1210,6,0)))</f>
      </c>
      <c r="O38" s="121"/>
      <c r="P38" s="159"/>
      <c r="S38" s="137"/>
      <c r="T38" s="135"/>
    </row>
    <row r="39" spans="1:20" s="13" customFormat="1" ht="33.75" customHeight="1">
      <c r="A39" s="61"/>
      <c r="B39" s="160"/>
      <c r="C39" s="78"/>
      <c r="D39" s="161"/>
      <c r="E39" s="115"/>
      <c r="F39" s="121"/>
      <c r="G39" s="147"/>
      <c r="H39" s="16"/>
      <c r="I39" s="61">
        <v>10</v>
      </c>
      <c r="J39" s="125" t="s">
        <v>294</v>
      </c>
      <c r="K39" s="147">
        <f>IF(ISERROR(VLOOKUP(J39,'KAYIT LİSTESİ'!$B$4:$H$1210,3,0)),"",(VLOOKUP(J39,'KAYIT LİSTESİ'!$B$4:$H$1210,3,0)))</f>
      </c>
      <c r="L39" s="78">
        <f>IF(ISERROR(VLOOKUP(J39,'KAYIT LİSTESİ'!$B$4:$H$1210,4,0)),"",(VLOOKUP(J39,'KAYIT LİSTESİ'!$B$4:$H$1210,4,0)))</f>
      </c>
      <c r="M39" s="126">
        <f>IF(ISERROR(VLOOKUP(J39,'KAYIT LİSTESİ'!$B$4:$H$1210,5,0)),"",(VLOOKUP(J39,'KAYIT LİSTESİ'!$B$4:$H$1210,5,0)))</f>
      </c>
      <c r="N39" s="126">
        <f>IF(ISERROR(VLOOKUP(J39,'KAYIT LİSTESİ'!$B$4:$H$1210,6,0)),"",(VLOOKUP(J39,'KAYIT LİSTESİ'!$B$4:$H$1210,6,0)))</f>
      </c>
      <c r="O39" s="121"/>
      <c r="P39" s="159"/>
      <c r="S39" s="137"/>
      <c r="T39" s="135"/>
    </row>
    <row r="40" spans="1:20" s="13" customFormat="1" ht="33.75" customHeight="1">
      <c r="A40" s="61"/>
      <c r="B40" s="160"/>
      <c r="C40" s="78"/>
      <c r="D40" s="161"/>
      <c r="E40" s="115"/>
      <c r="F40" s="121"/>
      <c r="G40" s="147"/>
      <c r="H40" s="16"/>
      <c r="I40" s="61">
        <v>11</v>
      </c>
      <c r="J40" s="125" t="s">
        <v>295</v>
      </c>
      <c r="K40" s="147">
        <f>IF(ISERROR(VLOOKUP(J40,'KAYIT LİSTESİ'!$B$4:$H$1210,3,0)),"",(VLOOKUP(J40,'KAYIT LİSTESİ'!$B$4:$H$1210,3,0)))</f>
      </c>
      <c r="L40" s="78">
        <f>IF(ISERROR(VLOOKUP(J40,'KAYIT LİSTESİ'!$B$4:$H$1210,4,0)),"",(VLOOKUP(J40,'KAYIT LİSTESİ'!$B$4:$H$1210,4,0)))</f>
      </c>
      <c r="M40" s="126">
        <f>IF(ISERROR(VLOOKUP(J40,'KAYIT LİSTESİ'!$B$4:$H$1210,5,0)),"",(VLOOKUP(J40,'KAYIT LİSTESİ'!$B$4:$H$1210,5,0)))</f>
      </c>
      <c r="N40" s="126">
        <f>IF(ISERROR(VLOOKUP(J40,'KAYIT LİSTESİ'!$B$4:$H$1210,6,0)),"",(VLOOKUP(J40,'KAYIT LİSTESİ'!$B$4:$H$1210,6,0)))</f>
      </c>
      <c r="O40" s="121"/>
      <c r="P40" s="159"/>
      <c r="S40" s="137"/>
      <c r="T40" s="135"/>
    </row>
    <row r="41" spans="1:20" s="13" customFormat="1" ht="33.75" customHeight="1">
      <c r="A41" s="61"/>
      <c r="B41" s="160"/>
      <c r="C41" s="78"/>
      <c r="D41" s="161"/>
      <c r="E41" s="115"/>
      <c r="F41" s="121"/>
      <c r="G41" s="147"/>
      <c r="H41" s="16"/>
      <c r="I41" s="61">
        <v>12</v>
      </c>
      <c r="J41" s="125" t="s">
        <v>296</v>
      </c>
      <c r="K41" s="147">
        <f>IF(ISERROR(VLOOKUP(J41,'KAYIT LİSTESİ'!$B$4:$H$1210,3,0)),"",(VLOOKUP(J41,'KAYIT LİSTESİ'!$B$4:$H$1210,3,0)))</f>
      </c>
      <c r="L41" s="78">
        <f>IF(ISERROR(VLOOKUP(J41,'KAYIT LİSTESİ'!$B$4:$H$1210,4,0)),"",(VLOOKUP(J41,'KAYIT LİSTESİ'!$B$4:$H$1210,4,0)))</f>
      </c>
      <c r="M41" s="126">
        <f>IF(ISERROR(VLOOKUP(J41,'KAYIT LİSTESİ'!$B$4:$H$1210,5,0)),"",(VLOOKUP(J41,'KAYIT LİSTESİ'!$B$4:$H$1210,5,0)))</f>
      </c>
      <c r="N41" s="126">
        <f>IF(ISERROR(VLOOKUP(J41,'KAYIT LİSTESİ'!$B$4:$H$1210,6,0)),"",(VLOOKUP(J41,'KAYIT LİSTESİ'!$B$4:$H$1210,6,0)))</f>
      </c>
      <c r="O41" s="121"/>
      <c r="P41" s="159"/>
      <c r="S41" s="137"/>
      <c r="T41" s="135"/>
    </row>
    <row r="42" spans="1:20" s="13" customFormat="1" ht="33.75" customHeight="1">
      <c r="A42" s="61"/>
      <c r="B42" s="160"/>
      <c r="C42" s="78"/>
      <c r="D42" s="161"/>
      <c r="E42" s="115"/>
      <c r="F42" s="121"/>
      <c r="G42" s="147"/>
      <c r="H42" s="16"/>
      <c r="I42" s="61">
        <v>13</v>
      </c>
      <c r="J42" s="125" t="s">
        <v>297</v>
      </c>
      <c r="K42" s="147">
        <f>IF(ISERROR(VLOOKUP(J42,'KAYIT LİSTESİ'!$B$4:$H$1210,3,0)),"",(VLOOKUP(J42,'KAYIT LİSTESİ'!$B$4:$H$1210,3,0)))</f>
      </c>
      <c r="L42" s="78">
        <f>IF(ISERROR(VLOOKUP(J42,'KAYIT LİSTESİ'!$B$4:$H$1210,4,0)),"",(VLOOKUP(J42,'KAYIT LİSTESİ'!$B$4:$H$1210,4,0)))</f>
      </c>
      <c r="M42" s="126">
        <f>IF(ISERROR(VLOOKUP(J42,'KAYIT LİSTESİ'!$B$4:$H$1210,5,0)),"",(VLOOKUP(J42,'KAYIT LİSTESİ'!$B$4:$H$1210,5,0)))</f>
      </c>
      <c r="N42" s="126">
        <f>IF(ISERROR(VLOOKUP(J42,'KAYIT LİSTESİ'!$B$4:$H$1210,6,0)),"",(VLOOKUP(J42,'KAYIT LİSTESİ'!$B$4:$H$1210,6,0)))</f>
      </c>
      <c r="O42" s="121"/>
      <c r="P42" s="159"/>
      <c r="S42" s="137"/>
      <c r="T42" s="135"/>
    </row>
    <row r="43" spans="1:20" s="13" customFormat="1" ht="33.75" customHeight="1">
      <c r="A43" s="61"/>
      <c r="B43" s="160"/>
      <c r="C43" s="78"/>
      <c r="D43" s="161"/>
      <c r="E43" s="115"/>
      <c r="F43" s="121"/>
      <c r="G43" s="147"/>
      <c r="H43" s="16"/>
      <c r="I43" s="61">
        <v>14</v>
      </c>
      <c r="J43" s="125" t="s">
        <v>298</v>
      </c>
      <c r="K43" s="147">
        <f>IF(ISERROR(VLOOKUP(J43,'KAYIT LİSTESİ'!$B$4:$H$1210,3,0)),"",(VLOOKUP(J43,'KAYIT LİSTESİ'!$B$4:$H$1210,3,0)))</f>
      </c>
      <c r="L43" s="78">
        <f>IF(ISERROR(VLOOKUP(J43,'KAYIT LİSTESİ'!$B$4:$H$1210,4,0)),"",(VLOOKUP(J43,'KAYIT LİSTESİ'!$B$4:$H$1210,4,0)))</f>
      </c>
      <c r="M43" s="126">
        <f>IF(ISERROR(VLOOKUP(J43,'KAYIT LİSTESİ'!$B$4:$H$1210,5,0)),"",(VLOOKUP(J43,'KAYIT LİSTESİ'!$B$4:$H$1210,5,0)))</f>
      </c>
      <c r="N43" s="126">
        <f>IF(ISERROR(VLOOKUP(J43,'KAYIT LİSTESİ'!$B$4:$H$1210,6,0)),"",(VLOOKUP(J43,'KAYIT LİSTESİ'!$B$4:$H$1210,6,0)))</f>
      </c>
      <c r="O43" s="121"/>
      <c r="P43" s="159"/>
      <c r="S43" s="137"/>
      <c r="T43" s="135"/>
    </row>
    <row r="44" spans="1:20" s="13" customFormat="1" ht="33.75" customHeight="1">
      <c r="A44" s="61"/>
      <c r="B44" s="160"/>
      <c r="C44" s="78"/>
      <c r="D44" s="161"/>
      <c r="E44" s="115"/>
      <c r="F44" s="121"/>
      <c r="G44" s="147"/>
      <c r="H44" s="16"/>
      <c r="I44" s="61">
        <v>15</v>
      </c>
      <c r="J44" s="125" t="s">
        <v>299</v>
      </c>
      <c r="K44" s="147">
        <f>IF(ISERROR(VLOOKUP(J44,'KAYIT LİSTESİ'!$B$4:$H$1210,3,0)),"",(VLOOKUP(J44,'KAYIT LİSTESİ'!$B$4:$H$1210,3,0)))</f>
      </c>
      <c r="L44" s="78">
        <f>IF(ISERROR(VLOOKUP(J44,'KAYIT LİSTESİ'!$B$4:$H$1210,4,0)),"",(VLOOKUP(J44,'KAYIT LİSTESİ'!$B$4:$H$1210,4,0)))</f>
      </c>
      <c r="M44" s="126">
        <f>IF(ISERROR(VLOOKUP(J44,'KAYIT LİSTESİ'!$B$4:$H$1210,5,0)),"",(VLOOKUP(J44,'KAYIT LİSTESİ'!$B$4:$H$1210,5,0)))</f>
      </c>
      <c r="N44" s="126">
        <f>IF(ISERROR(VLOOKUP(J44,'KAYIT LİSTESİ'!$B$4:$H$1210,6,0)),"",(VLOOKUP(J44,'KAYIT LİSTESİ'!$B$4:$H$1210,6,0)))</f>
      </c>
      <c r="O44" s="121"/>
      <c r="P44" s="159"/>
      <c r="S44" s="137"/>
      <c r="T44" s="135"/>
    </row>
    <row r="45" spans="1:20" s="13" customFormat="1" ht="33.75" customHeight="1">
      <c r="A45" s="61"/>
      <c r="B45" s="160"/>
      <c r="C45" s="78"/>
      <c r="D45" s="161"/>
      <c r="E45" s="115"/>
      <c r="F45" s="121"/>
      <c r="G45" s="147"/>
      <c r="H45" s="16"/>
      <c r="I45" s="61">
        <v>16</v>
      </c>
      <c r="J45" s="125" t="s">
        <v>300</v>
      </c>
      <c r="K45" s="147">
        <f>IF(ISERROR(VLOOKUP(J45,'KAYIT LİSTESİ'!$B$4:$H$1210,3,0)),"",(VLOOKUP(J45,'KAYIT LİSTESİ'!$B$4:$H$1210,3,0)))</f>
      </c>
      <c r="L45" s="78">
        <f>IF(ISERROR(VLOOKUP(J45,'KAYIT LİSTESİ'!$B$4:$H$1210,4,0)),"",(VLOOKUP(J45,'KAYIT LİSTESİ'!$B$4:$H$1210,4,0)))</f>
      </c>
      <c r="M45" s="126">
        <f>IF(ISERROR(VLOOKUP(J45,'KAYIT LİSTESİ'!$B$4:$H$1210,5,0)),"",(VLOOKUP(J45,'KAYIT LİSTESİ'!$B$4:$H$1210,5,0)))</f>
      </c>
      <c r="N45" s="126">
        <f>IF(ISERROR(VLOOKUP(J45,'KAYIT LİSTESİ'!$B$4:$H$1210,6,0)),"",(VLOOKUP(J45,'KAYIT LİSTESİ'!$B$4:$H$1210,6,0)))</f>
      </c>
      <c r="O45" s="121"/>
      <c r="P45" s="159"/>
      <c r="S45" s="137"/>
      <c r="T45" s="135"/>
    </row>
    <row r="46" spans="1:20" s="13" customFormat="1" ht="33.75" customHeight="1">
      <c r="A46" s="61"/>
      <c r="B46" s="160"/>
      <c r="C46" s="78"/>
      <c r="D46" s="161"/>
      <c r="E46" s="115"/>
      <c r="F46" s="121"/>
      <c r="G46" s="147"/>
      <c r="H46" s="16"/>
      <c r="I46" s="61">
        <v>17</v>
      </c>
      <c r="J46" s="125" t="s">
        <v>301</v>
      </c>
      <c r="K46" s="147">
        <f>IF(ISERROR(VLOOKUP(J46,'KAYIT LİSTESİ'!$B$4:$H$1210,3,0)),"",(VLOOKUP(J46,'KAYIT LİSTESİ'!$B$4:$H$1210,3,0)))</f>
      </c>
      <c r="L46" s="78">
        <f>IF(ISERROR(VLOOKUP(J46,'KAYIT LİSTESİ'!$B$4:$H$1210,4,0)),"",(VLOOKUP(J46,'KAYIT LİSTESİ'!$B$4:$H$1210,4,0)))</f>
      </c>
      <c r="M46" s="126">
        <f>IF(ISERROR(VLOOKUP(J46,'KAYIT LİSTESİ'!$B$4:$H$1210,5,0)),"",(VLOOKUP(J46,'KAYIT LİSTESİ'!$B$4:$H$1210,5,0)))</f>
      </c>
      <c r="N46" s="126">
        <f>IF(ISERROR(VLOOKUP(J46,'KAYIT LİSTESİ'!$B$4:$H$1210,6,0)),"",(VLOOKUP(J46,'KAYIT LİSTESİ'!$B$4:$H$1210,6,0)))</f>
      </c>
      <c r="O46" s="121"/>
      <c r="P46" s="159"/>
      <c r="S46" s="137"/>
      <c r="T46" s="135"/>
    </row>
    <row r="47" spans="1:20" s="13" customFormat="1" ht="33.75" customHeight="1">
      <c r="A47" s="61"/>
      <c r="B47" s="160"/>
      <c r="C47" s="78"/>
      <c r="D47" s="161"/>
      <c r="E47" s="115"/>
      <c r="F47" s="121"/>
      <c r="G47" s="147"/>
      <c r="H47" s="16"/>
      <c r="I47" s="61">
        <v>18</v>
      </c>
      <c r="J47" s="125" t="s">
        <v>302</v>
      </c>
      <c r="K47" s="147">
        <f>IF(ISERROR(VLOOKUP(J47,'KAYIT LİSTESİ'!$B$4:$H$1210,3,0)),"",(VLOOKUP(J47,'KAYIT LİSTESİ'!$B$4:$H$1210,3,0)))</f>
      </c>
      <c r="L47" s="78">
        <f>IF(ISERROR(VLOOKUP(J47,'KAYIT LİSTESİ'!$B$4:$H$1210,4,0)),"",(VLOOKUP(J47,'KAYIT LİSTESİ'!$B$4:$H$1210,4,0)))</f>
      </c>
      <c r="M47" s="126">
        <f>IF(ISERROR(VLOOKUP(J47,'KAYIT LİSTESİ'!$B$4:$H$1210,5,0)),"",(VLOOKUP(J47,'KAYIT LİSTESİ'!$B$4:$H$1210,5,0)))</f>
      </c>
      <c r="N47" s="126">
        <f>IF(ISERROR(VLOOKUP(J47,'KAYIT LİSTESİ'!$B$4:$H$1210,6,0)),"",(VLOOKUP(J47,'KAYIT LİSTESİ'!$B$4:$H$1210,6,0)))</f>
      </c>
      <c r="O47" s="121"/>
      <c r="P47" s="159"/>
      <c r="S47" s="137"/>
      <c r="T47" s="135"/>
    </row>
    <row r="48" spans="1:20" s="13" customFormat="1" ht="33.75" customHeight="1">
      <c r="A48" s="61"/>
      <c r="B48" s="160"/>
      <c r="C48" s="78"/>
      <c r="D48" s="161"/>
      <c r="E48" s="115"/>
      <c r="F48" s="121"/>
      <c r="G48" s="147"/>
      <c r="H48" s="16"/>
      <c r="I48" s="61">
        <v>19</v>
      </c>
      <c r="J48" s="125" t="s">
        <v>303</v>
      </c>
      <c r="K48" s="147">
        <f>IF(ISERROR(VLOOKUP(J48,'KAYIT LİSTESİ'!$B$4:$H$1210,3,0)),"",(VLOOKUP(J48,'KAYIT LİSTESİ'!$B$4:$H$1210,3,0)))</f>
      </c>
      <c r="L48" s="78">
        <f>IF(ISERROR(VLOOKUP(J48,'KAYIT LİSTESİ'!$B$4:$H$1210,4,0)),"",(VLOOKUP(J48,'KAYIT LİSTESİ'!$B$4:$H$1210,4,0)))</f>
      </c>
      <c r="M48" s="126">
        <f>IF(ISERROR(VLOOKUP(J48,'KAYIT LİSTESİ'!$B$4:$H$1210,5,0)),"",(VLOOKUP(J48,'KAYIT LİSTESİ'!$B$4:$H$1210,5,0)))</f>
      </c>
      <c r="N48" s="126">
        <f>IF(ISERROR(VLOOKUP(J48,'KAYIT LİSTESİ'!$B$4:$H$1210,6,0)),"",(VLOOKUP(J48,'KAYIT LİSTESİ'!$B$4:$H$1210,6,0)))</f>
      </c>
      <c r="O48" s="121"/>
      <c r="P48" s="159"/>
      <c r="S48" s="137"/>
      <c r="T48" s="135"/>
    </row>
    <row r="49" spans="1:20" s="13" customFormat="1" ht="33.75" customHeight="1">
      <c r="A49" s="61"/>
      <c r="B49" s="160"/>
      <c r="C49" s="78"/>
      <c r="D49" s="161"/>
      <c r="E49" s="115"/>
      <c r="F49" s="121"/>
      <c r="G49" s="147"/>
      <c r="H49" s="16"/>
      <c r="I49" s="61">
        <v>20</v>
      </c>
      <c r="J49" s="125" t="s">
        <v>304</v>
      </c>
      <c r="K49" s="147">
        <f>IF(ISERROR(VLOOKUP(J49,'KAYIT LİSTESİ'!$B$4:$H$1210,3,0)),"",(VLOOKUP(J49,'KAYIT LİSTESİ'!$B$4:$H$1210,3,0)))</f>
      </c>
      <c r="L49" s="78">
        <f>IF(ISERROR(VLOOKUP(J49,'KAYIT LİSTESİ'!$B$4:$H$1210,4,0)),"",(VLOOKUP(J49,'KAYIT LİSTESİ'!$B$4:$H$1210,4,0)))</f>
      </c>
      <c r="M49" s="126">
        <f>IF(ISERROR(VLOOKUP(J49,'KAYIT LİSTESİ'!$B$4:$H$1210,5,0)),"",(VLOOKUP(J49,'KAYIT LİSTESİ'!$B$4:$H$1210,5,0)))</f>
      </c>
      <c r="N49" s="126">
        <f>IF(ISERROR(VLOOKUP(J49,'KAYIT LİSTESİ'!$B$4:$H$1210,6,0)),"",(VLOOKUP(J49,'KAYIT LİSTESİ'!$B$4:$H$1210,6,0)))</f>
      </c>
      <c r="O49" s="121"/>
      <c r="P49" s="159"/>
      <c r="S49" s="137"/>
      <c r="T49" s="135"/>
    </row>
    <row r="50" spans="1:17" ht="14.25" customHeight="1">
      <c r="A50" s="20"/>
      <c r="B50" s="20"/>
      <c r="C50" s="20"/>
      <c r="D50" s="46"/>
      <c r="E50" s="39" t="s">
        <v>0</v>
      </c>
      <c r="F50" s="123" t="s">
        <v>1</v>
      </c>
      <c r="G50" s="17"/>
      <c r="H50" s="21" t="s">
        <v>2</v>
      </c>
      <c r="I50" s="21"/>
      <c r="J50" s="21"/>
      <c r="K50" s="21"/>
      <c r="M50" s="42" t="s">
        <v>3</v>
      </c>
      <c r="N50" s="43" t="s">
        <v>3</v>
      </c>
      <c r="O50" s="118" t="s">
        <v>3</v>
      </c>
      <c r="P50" s="20"/>
      <c r="Q50" s="22"/>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H3:L3"/>
    <mergeCell ref="N3:P3"/>
    <mergeCell ref="D4:E4"/>
    <mergeCell ref="N4:P4"/>
  </mergeCells>
  <conditionalFormatting sqref="F8:F49">
    <cfRule type="cellIs" priority="1" dxfId="0" operator="between" stopIfTrue="1">
      <formula>132610</formula>
      <formula>141510</formula>
    </cfRule>
    <cfRule type="cellIs" priority="2" dxfId="0" operator="between" stopIfTrue="1">
      <formula>132614</formula>
      <formula>141510</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xl/worksheets/sheet13.xml><?xml version="1.0" encoding="utf-8"?>
<worksheet xmlns="http://schemas.openxmlformats.org/spreadsheetml/2006/main" xmlns:r="http://schemas.openxmlformats.org/officeDocument/2006/relationships">
  <sheetPr codeName="Sayfa24">
    <tabColor rgb="FF7030A0"/>
  </sheetPr>
  <dimension ref="A1:T50"/>
  <sheetViews>
    <sheetView view="pageBreakPreview" zoomScale="85" zoomScaleSheetLayoutView="85" zoomScalePageLayoutView="0" workbookViewId="0" topLeftCell="A1">
      <selection activeCell="R13" sqref="R13"/>
    </sheetView>
  </sheetViews>
  <sheetFormatPr defaultColWidth="9.140625" defaultRowHeight="12.75"/>
  <cols>
    <col min="1" max="1" width="4.8515625" style="17" customWidth="1"/>
    <col min="2" max="2" width="10.00390625" style="17" bestFit="1" customWidth="1"/>
    <col min="3" max="3" width="14.421875" style="15" customWidth="1"/>
    <col min="4" max="4" width="22.140625" style="40" customWidth="1"/>
    <col min="5" max="5" width="32.8515625" style="40" customWidth="1"/>
    <col min="6" max="6" width="10.421875" style="119" bestFit="1" customWidth="1"/>
    <col min="7" max="7" width="7.57421875" style="18" customWidth="1"/>
    <col min="8" max="8" width="2.140625" style="15" customWidth="1"/>
    <col min="9" max="9" width="4.421875" style="17" customWidth="1"/>
    <col min="10" max="10" width="11.00390625" style="17" hidden="1" customWidth="1"/>
    <col min="11" max="11" width="6.57421875" style="17" customWidth="1"/>
    <col min="12" max="12" width="12.8515625" style="19" bestFit="1" customWidth="1"/>
    <col min="13" max="13" width="28.57421875" style="44" customWidth="1"/>
    <col min="14" max="14" width="15.00390625" style="44" bestFit="1" customWidth="1"/>
    <col min="15" max="15" width="10.421875" style="119" bestFit="1" customWidth="1"/>
    <col min="16" max="16" width="7.7109375" style="15" customWidth="1"/>
    <col min="17" max="17" width="5.7109375" style="15" customWidth="1"/>
    <col min="18" max="18" width="9.140625" style="15" customWidth="1"/>
    <col min="19" max="19" width="8.00390625" style="137" bestFit="1" customWidth="1"/>
    <col min="20" max="20" width="4.7109375" style="135" bestFit="1" customWidth="1"/>
    <col min="21" max="16384" width="9.140625" style="15" customWidth="1"/>
  </cols>
  <sheetData>
    <row r="1" spans="1:20" s="5" customFormat="1" ht="53.25" customHeight="1">
      <c r="A1" s="355" t="str">
        <f>('YARIŞMA BİLGİLERİ'!A2)</f>
        <v>Türkiye Atletizm Federasyonu Başkanlığı
Mersin Atletizm İl Temsilciliği</v>
      </c>
      <c r="B1" s="355"/>
      <c r="C1" s="355"/>
      <c r="D1" s="355"/>
      <c r="E1" s="355"/>
      <c r="F1" s="355"/>
      <c r="G1" s="355"/>
      <c r="H1" s="355"/>
      <c r="I1" s="355"/>
      <c r="J1" s="355"/>
      <c r="K1" s="355"/>
      <c r="L1" s="355"/>
      <c r="M1" s="355"/>
      <c r="N1" s="355"/>
      <c r="O1" s="355"/>
      <c r="P1" s="355"/>
      <c r="S1" s="133"/>
      <c r="T1" s="132"/>
    </row>
    <row r="2" spans="1:20" s="5" customFormat="1" ht="24.75" customHeight="1">
      <c r="A2" s="356" t="str">
        <f>'YARIŞMA BİLGİLERİ'!F19</f>
        <v>Orta Uzun Mesafe Federasyon Deneme Yarışmaları</v>
      </c>
      <c r="B2" s="356"/>
      <c r="C2" s="356"/>
      <c r="D2" s="356"/>
      <c r="E2" s="356"/>
      <c r="F2" s="356"/>
      <c r="G2" s="356"/>
      <c r="H2" s="356"/>
      <c r="I2" s="356"/>
      <c r="J2" s="356"/>
      <c r="K2" s="356"/>
      <c r="L2" s="356"/>
      <c r="M2" s="356"/>
      <c r="N2" s="356"/>
      <c r="O2" s="356"/>
      <c r="P2" s="356"/>
      <c r="S2" s="133"/>
      <c r="T2" s="132"/>
    </row>
    <row r="3" spans="1:20" s="6" customFormat="1" ht="32.25" customHeight="1">
      <c r="A3" s="357" t="s">
        <v>64</v>
      </c>
      <c r="B3" s="357"/>
      <c r="C3" s="357"/>
      <c r="D3" s="358" t="str">
        <f>'YARIŞMA PROGRAMI'!B19</f>
        <v>5000 METRE B.K</v>
      </c>
      <c r="E3" s="358"/>
      <c r="F3" s="359" t="s">
        <v>145</v>
      </c>
      <c r="G3" s="359"/>
      <c r="H3" s="360" t="str">
        <f>'YARIŞMA PROGRAMI'!D19</f>
        <v>Elvan ABEYLEGESSE 14:24.68</v>
      </c>
      <c r="I3" s="361"/>
      <c r="J3" s="361"/>
      <c r="K3" s="361"/>
      <c r="L3" s="361"/>
      <c r="M3" s="244" t="s">
        <v>198</v>
      </c>
      <c r="N3" s="362">
        <f>VLOOKUP(D3,'YARIŞMA PROGRAMI'!B7:F25,4,0)</f>
        <v>170000</v>
      </c>
      <c r="O3" s="362"/>
      <c r="P3" s="362"/>
      <c r="S3" s="133"/>
      <c r="T3" s="132"/>
    </row>
    <row r="4" spans="1:20" s="6" customFormat="1" ht="17.25" customHeight="1">
      <c r="A4" s="354" t="s">
        <v>57</v>
      </c>
      <c r="B4" s="354"/>
      <c r="C4" s="354"/>
      <c r="D4" s="363" t="s">
        <v>311</v>
      </c>
      <c r="E4" s="363"/>
      <c r="F4" s="23"/>
      <c r="G4" s="23"/>
      <c r="H4" s="23"/>
      <c r="I4" s="23"/>
      <c r="J4" s="23"/>
      <c r="K4" s="23"/>
      <c r="L4" s="24"/>
      <c r="M4" s="63" t="s">
        <v>63</v>
      </c>
      <c r="N4" s="364" t="str">
        <f>VLOOKUP(D3,'YARIŞMA PROGRAMI'!B7:F25,2,0)</f>
        <v>13 Temmuz 2014 - 21.30</v>
      </c>
      <c r="O4" s="364"/>
      <c r="P4" s="364"/>
      <c r="S4" s="133"/>
      <c r="T4" s="132"/>
    </row>
    <row r="5" spans="1:20" s="5" customFormat="1" ht="15" customHeight="1">
      <c r="A5" s="7"/>
      <c r="B5" s="7"/>
      <c r="C5" s="8"/>
      <c r="D5" s="9"/>
      <c r="E5" s="10"/>
      <c r="F5" s="120"/>
      <c r="G5" s="10"/>
      <c r="H5" s="10"/>
      <c r="I5" s="7"/>
      <c r="J5" s="7"/>
      <c r="K5" s="7"/>
      <c r="L5" s="11"/>
      <c r="M5" s="12"/>
      <c r="N5" s="345">
        <f ca="1">NOW()</f>
        <v>41833.92840462963</v>
      </c>
      <c r="O5" s="345"/>
      <c r="P5" s="345"/>
      <c r="S5" s="136"/>
      <c r="T5" s="132"/>
    </row>
    <row r="6" spans="1:20" s="13" customFormat="1" ht="18.75" customHeight="1">
      <c r="A6" s="346" t="s">
        <v>9</v>
      </c>
      <c r="B6" s="347" t="s">
        <v>53</v>
      </c>
      <c r="C6" s="349" t="s">
        <v>62</v>
      </c>
      <c r="D6" s="350" t="s">
        <v>11</v>
      </c>
      <c r="E6" s="350" t="s">
        <v>142</v>
      </c>
      <c r="F6" s="351" t="s">
        <v>12</v>
      </c>
      <c r="G6" s="352" t="s">
        <v>103</v>
      </c>
      <c r="I6" s="142" t="s">
        <v>13</v>
      </c>
      <c r="J6" s="143"/>
      <c r="K6" s="143"/>
      <c r="L6" s="143"/>
      <c r="M6" s="143"/>
      <c r="N6" s="143"/>
      <c r="O6" s="143"/>
      <c r="P6" s="144"/>
      <c r="S6" s="137"/>
      <c r="T6" s="135"/>
    </row>
    <row r="7" spans="1:16" ht="26.25" customHeight="1">
      <c r="A7" s="346"/>
      <c r="B7" s="348"/>
      <c r="C7" s="349"/>
      <c r="D7" s="350"/>
      <c r="E7" s="350"/>
      <c r="F7" s="351"/>
      <c r="G7" s="353"/>
      <c r="H7" s="14"/>
      <c r="I7" s="38" t="s">
        <v>9</v>
      </c>
      <c r="J7" s="38" t="s">
        <v>54</v>
      </c>
      <c r="K7" s="38" t="s">
        <v>53</v>
      </c>
      <c r="L7" s="80" t="s">
        <v>10</v>
      </c>
      <c r="M7" s="81" t="s">
        <v>11</v>
      </c>
      <c r="N7" s="81" t="s">
        <v>142</v>
      </c>
      <c r="O7" s="116" t="s">
        <v>12</v>
      </c>
      <c r="P7" s="38" t="s">
        <v>23</v>
      </c>
    </row>
    <row r="8" spans="1:20" s="13" customFormat="1" ht="33.75" customHeight="1">
      <c r="A8" s="61">
        <v>1</v>
      </c>
      <c r="B8" s="160"/>
      <c r="C8" s="78"/>
      <c r="D8" s="161"/>
      <c r="E8" s="115"/>
      <c r="F8" s="121"/>
      <c r="G8" s="147"/>
      <c r="H8" s="16"/>
      <c r="I8" s="61">
        <v>1</v>
      </c>
      <c r="J8" s="125" t="s">
        <v>420</v>
      </c>
      <c r="K8" s="147">
        <f>IF(ISERROR(VLOOKUP(J8,'KAYIT LİSTESİ'!$B$4:$H$1210,3,0)),"",(VLOOKUP(J8,'KAYIT LİSTESİ'!$B$4:$H$1210,3,0)))</f>
      </c>
      <c r="L8" s="78">
        <f>IF(ISERROR(VLOOKUP(J8,'KAYIT LİSTESİ'!$B$4:$H$1210,4,0)),"",(VLOOKUP(J8,'KAYIT LİSTESİ'!$B$4:$H$1210,4,0)))</f>
      </c>
      <c r="M8" s="126">
        <f>IF(ISERROR(VLOOKUP(J8,'KAYIT LİSTESİ'!$B$4:$H$1210,5,0)),"",(VLOOKUP(J8,'KAYIT LİSTESİ'!$B$4:$H$1210,5,0)))</f>
      </c>
      <c r="N8" s="126">
        <f>IF(ISERROR(VLOOKUP(J8,'KAYIT LİSTESİ'!$B$4:$H$1210,6,0)),"",(VLOOKUP(J8,'KAYIT LİSTESİ'!$B$4:$H$1210,6,0)))</f>
      </c>
      <c r="O8" s="121"/>
      <c r="P8" s="159"/>
      <c r="S8" s="137"/>
      <c r="T8" s="135"/>
    </row>
    <row r="9" spans="1:20" s="13" customFormat="1" ht="33.75" customHeight="1">
      <c r="A9" s="61">
        <v>2</v>
      </c>
      <c r="B9" s="160"/>
      <c r="C9" s="78"/>
      <c r="D9" s="161"/>
      <c r="E9" s="115"/>
      <c r="F9" s="121"/>
      <c r="G9" s="147"/>
      <c r="H9" s="16"/>
      <c r="I9" s="61">
        <v>2</v>
      </c>
      <c r="J9" s="125" t="s">
        <v>421</v>
      </c>
      <c r="K9" s="147">
        <f>IF(ISERROR(VLOOKUP(J9,'KAYIT LİSTESİ'!$B$4:$H$1210,3,0)),"",(VLOOKUP(J9,'KAYIT LİSTESİ'!$B$4:$H$1210,3,0)))</f>
      </c>
      <c r="L9" s="78">
        <f>IF(ISERROR(VLOOKUP(J9,'KAYIT LİSTESİ'!$B$4:$H$1210,4,0)),"",(VLOOKUP(J9,'KAYIT LİSTESİ'!$B$4:$H$1210,4,0)))</f>
      </c>
      <c r="M9" s="126">
        <f>IF(ISERROR(VLOOKUP(J9,'KAYIT LİSTESİ'!$B$4:$H$1210,5,0)),"",(VLOOKUP(J9,'KAYIT LİSTESİ'!$B$4:$H$1210,5,0)))</f>
      </c>
      <c r="N9" s="126">
        <f>IF(ISERROR(VLOOKUP(J9,'KAYIT LİSTESİ'!$B$4:$H$1210,6,0)),"",(VLOOKUP(J9,'KAYIT LİSTESİ'!$B$4:$H$1210,6,0)))</f>
      </c>
      <c r="O9" s="121"/>
      <c r="P9" s="159"/>
      <c r="S9" s="137"/>
      <c r="T9" s="135"/>
    </row>
    <row r="10" spans="1:20" s="13" customFormat="1" ht="33.75" customHeight="1">
      <c r="A10" s="61">
        <v>3</v>
      </c>
      <c r="B10" s="160"/>
      <c r="C10" s="78"/>
      <c r="D10" s="161"/>
      <c r="E10" s="115"/>
      <c r="F10" s="121"/>
      <c r="G10" s="147"/>
      <c r="H10" s="16"/>
      <c r="I10" s="61">
        <v>3</v>
      </c>
      <c r="J10" s="125" t="s">
        <v>422</v>
      </c>
      <c r="K10" s="147">
        <f>IF(ISERROR(VLOOKUP(J10,'KAYIT LİSTESİ'!$B$4:$H$1210,3,0)),"",(VLOOKUP(J10,'KAYIT LİSTESİ'!$B$4:$H$1210,3,0)))</f>
      </c>
      <c r="L10" s="78">
        <f>IF(ISERROR(VLOOKUP(J10,'KAYIT LİSTESİ'!$B$4:$H$1210,4,0)),"",(VLOOKUP(J10,'KAYIT LİSTESİ'!$B$4:$H$1210,4,0)))</f>
      </c>
      <c r="M10" s="126">
        <f>IF(ISERROR(VLOOKUP(J10,'KAYIT LİSTESİ'!$B$4:$H$1210,5,0)),"",(VLOOKUP(J10,'KAYIT LİSTESİ'!$B$4:$H$1210,5,0)))</f>
      </c>
      <c r="N10" s="126">
        <f>IF(ISERROR(VLOOKUP(J10,'KAYIT LİSTESİ'!$B$4:$H$1210,6,0)),"",(VLOOKUP(J10,'KAYIT LİSTESİ'!$B$4:$H$1210,6,0)))</f>
      </c>
      <c r="O10" s="121"/>
      <c r="P10" s="159"/>
      <c r="S10" s="137"/>
      <c r="T10" s="135"/>
    </row>
    <row r="11" spans="1:20" s="13" customFormat="1" ht="33.75" customHeight="1">
      <c r="A11" s="61">
        <v>4</v>
      </c>
      <c r="B11" s="160"/>
      <c r="C11" s="78"/>
      <c r="D11" s="161"/>
      <c r="E11" s="115"/>
      <c r="F11" s="121"/>
      <c r="G11" s="147"/>
      <c r="H11" s="16"/>
      <c r="I11" s="61">
        <v>4</v>
      </c>
      <c r="J11" s="125" t="s">
        <v>423</v>
      </c>
      <c r="K11" s="147">
        <f>IF(ISERROR(VLOOKUP(J11,'KAYIT LİSTESİ'!$B$4:$H$1210,3,0)),"",(VLOOKUP(J11,'KAYIT LİSTESİ'!$B$4:$H$1210,3,0)))</f>
      </c>
      <c r="L11" s="78">
        <f>IF(ISERROR(VLOOKUP(J11,'KAYIT LİSTESİ'!$B$4:$H$1210,4,0)),"",(VLOOKUP(J11,'KAYIT LİSTESİ'!$B$4:$H$1210,4,0)))</f>
      </c>
      <c r="M11" s="126">
        <f>IF(ISERROR(VLOOKUP(J11,'KAYIT LİSTESİ'!$B$4:$H$1210,5,0)),"",(VLOOKUP(J11,'KAYIT LİSTESİ'!$B$4:$H$1210,5,0)))</f>
      </c>
      <c r="N11" s="126">
        <f>IF(ISERROR(VLOOKUP(J11,'KAYIT LİSTESİ'!$B$4:$H$1210,6,0)),"",(VLOOKUP(J11,'KAYIT LİSTESİ'!$B$4:$H$1210,6,0)))</f>
      </c>
      <c r="O11" s="121"/>
      <c r="P11" s="159"/>
      <c r="S11" s="137"/>
      <c r="T11" s="135"/>
    </row>
    <row r="12" spans="1:20" s="13" customFormat="1" ht="33.75" customHeight="1">
      <c r="A12" s="61">
        <v>5</v>
      </c>
      <c r="B12" s="160"/>
      <c r="C12" s="78"/>
      <c r="D12" s="161"/>
      <c r="E12" s="115"/>
      <c r="F12" s="121"/>
      <c r="G12" s="147"/>
      <c r="H12" s="16"/>
      <c r="I12" s="61">
        <v>5</v>
      </c>
      <c r="J12" s="125" t="s">
        <v>424</v>
      </c>
      <c r="K12" s="147">
        <f>IF(ISERROR(VLOOKUP(J12,'KAYIT LİSTESİ'!$B$4:$H$1210,3,0)),"",(VLOOKUP(J12,'KAYIT LİSTESİ'!$B$4:$H$1210,3,0)))</f>
      </c>
      <c r="L12" s="78">
        <f>IF(ISERROR(VLOOKUP(J12,'KAYIT LİSTESİ'!$B$4:$H$1210,4,0)),"",(VLOOKUP(J12,'KAYIT LİSTESİ'!$B$4:$H$1210,4,0)))</f>
      </c>
      <c r="M12" s="126">
        <f>IF(ISERROR(VLOOKUP(J12,'KAYIT LİSTESİ'!$B$4:$H$1210,5,0)),"",(VLOOKUP(J12,'KAYIT LİSTESİ'!$B$4:$H$1210,5,0)))</f>
      </c>
      <c r="N12" s="126">
        <f>IF(ISERROR(VLOOKUP(J12,'KAYIT LİSTESİ'!$B$4:$H$1210,6,0)),"",(VLOOKUP(J12,'KAYIT LİSTESİ'!$B$4:$H$1210,6,0)))</f>
      </c>
      <c r="O12" s="121"/>
      <c r="P12" s="159"/>
      <c r="S12" s="137"/>
      <c r="T12" s="135"/>
    </row>
    <row r="13" spans="1:20" s="13" customFormat="1" ht="33.75" customHeight="1">
      <c r="A13" s="61">
        <v>6</v>
      </c>
      <c r="B13" s="160"/>
      <c r="C13" s="78"/>
      <c r="D13" s="161"/>
      <c r="E13" s="115"/>
      <c r="F13" s="121"/>
      <c r="G13" s="147"/>
      <c r="H13" s="16"/>
      <c r="I13" s="61">
        <v>6</v>
      </c>
      <c r="J13" s="125" t="s">
        <v>425</v>
      </c>
      <c r="K13" s="147">
        <f>IF(ISERROR(VLOOKUP(J13,'KAYIT LİSTESİ'!$B$4:$H$1210,3,0)),"",(VLOOKUP(J13,'KAYIT LİSTESİ'!$B$4:$H$1210,3,0)))</f>
      </c>
      <c r="L13" s="78">
        <f>IF(ISERROR(VLOOKUP(J13,'KAYIT LİSTESİ'!$B$4:$H$1210,4,0)),"",(VLOOKUP(J13,'KAYIT LİSTESİ'!$B$4:$H$1210,4,0)))</f>
      </c>
      <c r="M13" s="126">
        <f>IF(ISERROR(VLOOKUP(J13,'KAYIT LİSTESİ'!$B$4:$H$1210,5,0)),"",(VLOOKUP(J13,'KAYIT LİSTESİ'!$B$4:$H$1210,5,0)))</f>
      </c>
      <c r="N13" s="126">
        <f>IF(ISERROR(VLOOKUP(J13,'KAYIT LİSTESİ'!$B$4:$H$1210,6,0)),"",(VLOOKUP(J13,'KAYIT LİSTESİ'!$B$4:$H$1210,6,0)))</f>
      </c>
      <c r="O13" s="121"/>
      <c r="P13" s="159"/>
      <c r="S13" s="137"/>
      <c r="T13" s="135"/>
    </row>
    <row r="14" spans="1:20" s="13" customFormat="1" ht="33.75" customHeight="1">
      <c r="A14" s="61">
        <v>7</v>
      </c>
      <c r="B14" s="160"/>
      <c r="C14" s="78"/>
      <c r="D14" s="161"/>
      <c r="E14" s="115"/>
      <c r="F14" s="121"/>
      <c r="G14" s="147"/>
      <c r="H14" s="16"/>
      <c r="I14" s="61">
        <v>7</v>
      </c>
      <c r="J14" s="125" t="s">
        <v>426</v>
      </c>
      <c r="K14" s="147">
        <f>IF(ISERROR(VLOOKUP(J14,'KAYIT LİSTESİ'!$B$4:$H$1210,3,0)),"",(VLOOKUP(J14,'KAYIT LİSTESİ'!$B$4:$H$1210,3,0)))</f>
      </c>
      <c r="L14" s="78">
        <f>IF(ISERROR(VLOOKUP(J14,'KAYIT LİSTESİ'!$B$4:$H$1210,4,0)),"",(VLOOKUP(J14,'KAYIT LİSTESİ'!$B$4:$H$1210,4,0)))</f>
      </c>
      <c r="M14" s="126">
        <f>IF(ISERROR(VLOOKUP(J14,'KAYIT LİSTESİ'!$B$4:$H$1210,5,0)),"",(VLOOKUP(J14,'KAYIT LİSTESİ'!$B$4:$H$1210,5,0)))</f>
      </c>
      <c r="N14" s="126">
        <f>IF(ISERROR(VLOOKUP(J14,'KAYIT LİSTESİ'!$B$4:$H$1210,6,0)),"",(VLOOKUP(J14,'KAYIT LİSTESİ'!$B$4:$H$1210,6,0)))</f>
      </c>
      <c r="O14" s="121"/>
      <c r="P14" s="159"/>
      <c r="S14" s="137"/>
      <c r="T14" s="135"/>
    </row>
    <row r="15" spans="1:20" s="13" customFormat="1" ht="33.75" customHeight="1">
      <c r="A15" s="61">
        <v>8</v>
      </c>
      <c r="B15" s="160"/>
      <c r="C15" s="78"/>
      <c r="D15" s="161"/>
      <c r="E15" s="115"/>
      <c r="F15" s="121"/>
      <c r="G15" s="147"/>
      <c r="H15" s="16"/>
      <c r="I15" s="61">
        <v>8</v>
      </c>
      <c r="J15" s="125" t="s">
        <v>427</v>
      </c>
      <c r="K15" s="147">
        <f>IF(ISERROR(VLOOKUP(J15,'KAYIT LİSTESİ'!$B$4:$H$1210,3,0)),"",(VLOOKUP(J15,'KAYIT LİSTESİ'!$B$4:$H$1210,3,0)))</f>
      </c>
      <c r="L15" s="78">
        <f>IF(ISERROR(VLOOKUP(J15,'KAYIT LİSTESİ'!$B$4:$H$1210,4,0)),"",(VLOOKUP(J15,'KAYIT LİSTESİ'!$B$4:$H$1210,4,0)))</f>
      </c>
      <c r="M15" s="126">
        <f>IF(ISERROR(VLOOKUP(J15,'KAYIT LİSTESİ'!$B$4:$H$1210,5,0)),"",(VLOOKUP(J15,'KAYIT LİSTESİ'!$B$4:$H$1210,5,0)))</f>
      </c>
      <c r="N15" s="126">
        <f>IF(ISERROR(VLOOKUP(J15,'KAYIT LİSTESİ'!$B$4:$H$1210,6,0)),"",(VLOOKUP(J15,'KAYIT LİSTESİ'!$B$4:$H$1210,6,0)))</f>
      </c>
      <c r="O15" s="121"/>
      <c r="P15" s="159"/>
      <c r="S15" s="137"/>
      <c r="T15" s="135"/>
    </row>
    <row r="16" spans="1:20" s="13" customFormat="1" ht="33.75" customHeight="1">
      <c r="A16" s="61">
        <v>9</v>
      </c>
      <c r="B16" s="160"/>
      <c r="C16" s="78"/>
      <c r="D16" s="161"/>
      <c r="E16" s="115"/>
      <c r="F16" s="121"/>
      <c r="G16" s="147"/>
      <c r="H16" s="16"/>
      <c r="I16" s="61">
        <v>9</v>
      </c>
      <c r="J16" s="125" t="s">
        <v>428</v>
      </c>
      <c r="K16" s="147">
        <f>IF(ISERROR(VLOOKUP(J16,'KAYIT LİSTESİ'!$B$4:$H$1210,3,0)),"",(VLOOKUP(J16,'KAYIT LİSTESİ'!$B$4:$H$1210,3,0)))</f>
      </c>
      <c r="L16" s="78">
        <f>IF(ISERROR(VLOOKUP(J16,'KAYIT LİSTESİ'!$B$4:$H$1210,4,0)),"",(VLOOKUP(J16,'KAYIT LİSTESİ'!$B$4:$H$1210,4,0)))</f>
      </c>
      <c r="M16" s="126">
        <f>IF(ISERROR(VLOOKUP(J16,'KAYIT LİSTESİ'!$B$4:$H$1210,5,0)),"",(VLOOKUP(J16,'KAYIT LİSTESİ'!$B$4:$H$1210,5,0)))</f>
      </c>
      <c r="N16" s="126">
        <f>IF(ISERROR(VLOOKUP(J16,'KAYIT LİSTESİ'!$B$4:$H$1210,6,0)),"",(VLOOKUP(J16,'KAYIT LİSTESİ'!$B$4:$H$1210,6,0)))</f>
      </c>
      <c r="O16" s="121"/>
      <c r="P16" s="159"/>
      <c r="S16" s="137"/>
      <c r="T16" s="135"/>
    </row>
    <row r="17" spans="1:20" s="13" customFormat="1" ht="33.75" customHeight="1">
      <c r="A17" s="61"/>
      <c r="B17" s="160"/>
      <c r="C17" s="78"/>
      <c r="D17" s="161"/>
      <c r="E17" s="115"/>
      <c r="F17" s="121"/>
      <c r="G17" s="147"/>
      <c r="H17" s="16"/>
      <c r="I17" s="61">
        <v>10</v>
      </c>
      <c r="J17" s="125" t="s">
        <v>429</v>
      </c>
      <c r="K17" s="147">
        <f>IF(ISERROR(VLOOKUP(J17,'KAYIT LİSTESİ'!$B$4:$H$1210,3,0)),"",(VLOOKUP(J17,'KAYIT LİSTESİ'!$B$4:$H$1210,3,0)))</f>
      </c>
      <c r="L17" s="78">
        <f>IF(ISERROR(VLOOKUP(J17,'KAYIT LİSTESİ'!$B$4:$H$1210,4,0)),"",(VLOOKUP(J17,'KAYIT LİSTESİ'!$B$4:$H$1210,4,0)))</f>
      </c>
      <c r="M17" s="126">
        <f>IF(ISERROR(VLOOKUP(J17,'KAYIT LİSTESİ'!$B$4:$H$1210,5,0)),"",(VLOOKUP(J17,'KAYIT LİSTESİ'!$B$4:$H$1210,5,0)))</f>
      </c>
      <c r="N17" s="126">
        <f>IF(ISERROR(VLOOKUP(J17,'KAYIT LİSTESİ'!$B$4:$H$1210,6,0)),"",(VLOOKUP(J17,'KAYIT LİSTESİ'!$B$4:$H$1210,6,0)))</f>
      </c>
      <c r="O17" s="121"/>
      <c r="P17" s="159"/>
      <c r="S17" s="137"/>
      <c r="T17" s="135"/>
    </row>
    <row r="18" spans="1:20" s="13" customFormat="1" ht="33.75" customHeight="1">
      <c r="A18" s="61"/>
      <c r="B18" s="160"/>
      <c r="C18" s="78"/>
      <c r="D18" s="161"/>
      <c r="E18" s="115"/>
      <c r="F18" s="121"/>
      <c r="G18" s="147"/>
      <c r="H18" s="16"/>
      <c r="I18" s="61">
        <v>11</v>
      </c>
      <c r="J18" s="125" t="s">
        <v>430</v>
      </c>
      <c r="K18" s="147">
        <f>IF(ISERROR(VLOOKUP(J18,'KAYIT LİSTESİ'!$B$4:$H$1210,3,0)),"",(VLOOKUP(J18,'KAYIT LİSTESİ'!$B$4:$H$1210,3,0)))</f>
      </c>
      <c r="L18" s="78">
        <f>IF(ISERROR(VLOOKUP(J18,'KAYIT LİSTESİ'!$B$4:$H$1210,4,0)),"",(VLOOKUP(J18,'KAYIT LİSTESİ'!$B$4:$H$1210,4,0)))</f>
      </c>
      <c r="M18" s="126">
        <f>IF(ISERROR(VLOOKUP(J18,'KAYIT LİSTESİ'!$B$4:$H$1210,5,0)),"",(VLOOKUP(J18,'KAYIT LİSTESİ'!$B$4:$H$1210,5,0)))</f>
      </c>
      <c r="N18" s="126">
        <f>IF(ISERROR(VLOOKUP(J18,'KAYIT LİSTESİ'!$B$4:$H$1210,6,0)),"",(VLOOKUP(J18,'KAYIT LİSTESİ'!$B$4:$H$1210,6,0)))</f>
      </c>
      <c r="O18" s="121"/>
      <c r="P18" s="159"/>
      <c r="S18" s="137"/>
      <c r="T18" s="135"/>
    </row>
    <row r="19" spans="1:20" s="13" customFormat="1" ht="33.75" customHeight="1">
      <c r="A19" s="61"/>
      <c r="B19" s="160"/>
      <c r="C19" s="78"/>
      <c r="D19" s="161"/>
      <c r="E19" s="115"/>
      <c r="F19" s="121"/>
      <c r="G19" s="147"/>
      <c r="H19" s="16"/>
      <c r="I19" s="61">
        <v>12</v>
      </c>
      <c r="J19" s="125" t="s">
        <v>431</v>
      </c>
      <c r="K19" s="147">
        <f>IF(ISERROR(VLOOKUP(J19,'KAYIT LİSTESİ'!$B$4:$H$1210,3,0)),"",(VLOOKUP(J19,'KAYIT LİSTESİ'!$B$4:$H$1210,3,0)))</f>
      </c>
      <c r="L19" s="78">
        <f>IF(ISERROR(VLOOKUP(J19,'KAYIT LİSTESİ'!$B$4:$H$1210,4,0)),"",(VLOOKUP(J19,'KAYIT LİSTESİ'!$B$4:$H$1210,4,0)))</f>
      </c>
      <c r="M19" s="126">
        <f>IF(ISERROR(VLOOKUP(J19,'KAYIT LİSTESİ'!$B$4:$H$1210,5,0)),"",(VLOOKUP(J19,'KAYIT LİSTESİ'!$B$4:$H$1210,5,0)))</f>
      </c>
      <c r="N19" s="126">
        <f>IF(ISERROR(VLOOKUP(J19,'KAYIT LİSTESİ'!$B$4:$H$1210,6,0)),"",(VLOOKUP(J19,'KAYIT LİSTESİ'!$B$4:$H$1210,6,0)))</f>
      </c>
      <c r="O19" s="121"/>
      <c r="P19" s="159"/>
      <c r="S19" s="137"/>
      <c r="T19" s="135"/>
    </row>
    <row r="20" spans="1:20" s="13" customFormat="1" ht="33.75" customHeight="1">
      <c r="A20" s="61"/>
      <c r="B20" s="160"/>
      <c r="C20" s="78"/>
      <c r="D20" s="161"/>
      <c r="E20" s="115"/>
      <c r="F20" s="121"/>
      <c r="G20" s="147"/>
      <c r="H20" s="16"/>
      <c r="I20" s="61">
        <v>13</v>
      </c>
      <c r="J20" s="125" t="s">
        <v>432</v>
      </c>
      <c r="K20" s="147">
        <f>IF(ISERROR(VLOOKUP(J20,'KAYIT LİSTESİ'!$B$4:$H$1210,3,0)),"",(VLOOKUP(J20,'KAYIT LİSTESİ'!$B$4:$H$1210,3,0)))</f>
      </c>
      <c r="L20" s="78">
        <f>IF(ISERROR(VLOOKUP(J20,'KAYIT LİSTESİ'!$B$4:$H$1210,4,0)),"",(VLOOKUP(J20,'KAYIT LİSTESİ'!$B$4:$H$1210,4,0)))</f>
      </c>
      <c r="M20" s="126">
        <f>IF(ISERROR(VLOOKUP(J20,'KAYIT LİSTESİ'!$B$4:$H$1210,5,0)),"",(VLOOKUP(J20,'KAYIT LİSTESİ'!$B$4:$H$1210,5,0)))</f>
      </c>
      <c r="N20" s="126">
        <f>IF(ISERROR(VLOOKUP(J20,'KAYIT LİSTESİ'!$B$4:$H$1210,6,0)),"",(VLOOKUP(J20,'KAYIT LİSTESİ'!$B$4:$H$1210,6,0)))</f>
      </c>
      <c r="O20" s="121"/>
      <c r="P20" s="159"/>
      <c r="S20" s="137"/>
      <c r="T20" s="135"/>
    </row>
    <row r="21" spans="1:20" s="13" customFormat="1" ht="33.75" customHeight="1">
      <c r="A21" s="61"/>
      <c r="B21" s="160"/>
      <c r="C21" s="78"/>
      <c r="D21" s="161"/>
      <c r="E21" s="115"/>
      <c r="F21" s="121"/>
      <c r="G21" s="147"/>
      <c r="H21" s="16"/>
      <c r="I21" s="61">
        <v>14</v>
      </c>
      <c r="J21" s="125" t="s">
        <v>433</v>
      </c>
      <c r="K21" s="147">
        <f>IF(ISERROR(VLOOKUP(J21,'KAYIT LİSTESİ'!$B$4:$H$1210,3,0)),"",(VLOOKUP(J21,'KAYIT LİSTESİ'!$B$4:$H$1210,3,0)))</f>
      </c>
      <c r="L21" s="78">
        <f>IF(ISERROR(VLOOKUP(J21,'KAYIT LİSTESİ'!$B$4:$H$1210,4,0)),"",(VLOOKUP(J21,'KAYIT LİSTESİ'!$B$4:$H$1210,4,0)))</f>
      </c>
      <c r="M21" s="126">
        <f>IF(ISERROR(VLOOKUP(J21,'KAYIT LİSTESİ'!$B$4:$H$1210,5,0)),"",(VLOOKUP(J21,'KAYIT LİSTESİ'!$B$4:$H$1210,5,0)))</f>
      </c>
      <c r="N21" s="126">
        <f>IF(ISERROR(VLOOKUP(J21,'KAYIT LİSTESİ'!$B$4:$H$1210,6,0)),"",(VLOOKUP(J21,'KAYIT LİSTESİ'!$B$4:$H$1210,6,0)))</f>
      </c>
      <c r="O21" s="121"/>
      <c r="P21" s="159"/>
      <c r="S21" s="137"/>
      <c r="T21" s="135"/>
    </row>
    <row r="22" spans="1:20" s="13" customFormat="1" ht="33.75" customHeight="1">
      <c r="A22" s="61"/>
      <c r="B22" s="160"/>
      <c r="C22" s="78"/>
      <c r="D22" s="161"/>
      <c r="E22" s="115"/>
      <c r="F22" s="121"/>
      <c r="G22" s="147"/>
      <c r="H22" s="16"/>
      <c r="I22" s="61">
        <v>15</v>
      </c>
      <c r="J22" s="125" t="s">
        <v>434</v>
      </c>
      <c r="K22" s="147">
        <f>IF(ISERROR(VLOOKUP(J22,'KAYIT LİSTESİ'!$B$4:$H$1210,3,0)),"",(VLOOKUP(J22,'KAYIT LİSTESİ'!$B$4:$H$1210,3,0)))</f>
      </c>
      <c r="L22" s="78">
        <f>IF(ISERROR(VLOOKUP(J22,'KAYIT LİSTESİ'!$B$4:$H$1210,4,0)),"",(VLOOKUP(J22,'KAYIT LİSTESİ'!$B$4:$H$1210,4,0)))</f>
      </c>
      <c r="M22" s="126">
        <f>IF(ISERROR(VLOOKUP(J22,'KAYIT LİSTESİ'!$B$4:$H$1210,5,0)),"",(VLOOKUP(J22,'KAYIT LİSTESİ'!$B$4:$H$1210,5,0)))</f>
      </c>
      <c r="N22" s="126">
        <f>IF(ISERROR(VLOOKUP(J22,'KAYIT LİSTESİ'!$B$4:$H$1210,6,0)),"",(VLOOKUP(J22,'KAYIT LİSTESİ'!$B$4:$H$1210,6,0)))</f>
      </c>
      <c r="O22" s="121"/>
      <c r="P22" s="159"/>
      <c r="S22" s="137"/>
      <c r="T22" s="135"/>
    </row>
    <row r="23" spans="1:20" s="13" customFormat="1" ht="33.75" customHeight="1">
      <c r="A23" s="61"/>
      <c r="B23" s="160"/>
      <c r="C23" s="78"/>
      <c r="D23" s="161"/>
      <c r="E23" s="115"/>
      <c r="F23" s="121"/>
      <c r="G23" s="147"/>
      <c r="H23" s="16"/>
      <c r="I23" s="61">
        <v>16</v>
      </c>
      <c r="J23" s="125" t="s">
        <v>435</v>
      </c>
      <c r="K23" s="147">
        <f>IF(ISERROR(VLOOKUP(J23,'KAYIT LİSTESİ'!$B$4:$H$1210,3,0)),"",(VLOOKUP(J23,'KAYIT LİSTESİ'!$B$4:$H$1210,3,0)))</f>
      </c>
      <c r="L23" s="78">
        <f>IF(ISERROR(VLOOKUP(J23,'KAYIT LİSTESİ'!$B$4:$H$1210,4,0)),"",(VLOOKUP(J23,'KAYIT LİSTESİ'!$B$4:$H$1210,4,0)))</f>
      </c>
      <c r="M23" s="126">
        <f>IF(ISERROR(VLOOKUP(J23,'KAYIT LİSTESİ'!$B$4:$H$1210,5,0)),"",(VLOOKUP(J23,'KAYIT LİSTESİ'!$B$4:$H$1210,5,0)))</f>
      </c>
      <c r="N23" s="126">
        <f>IF(ISERROR(VLOOKUP(J23,'KAYIT LİSTESİ'!$B$4:$H$1210,6,0)),"",(VLOOKUP(J23,'KAYIT LİSTESİ'!$B$4:$H$1210,6,0)))</f>
      </c>
      <c r="O23" s="121"/>
      <c r="P23" s="159"/>
      <c r="S23" s="137"/>
      <c r="T23" s="135"/>
    </row>
    <row r="24" spans="1:20" s="13" customFormat="1" ht="33.75" customHeight="1">
      <c r="A24" s="61"/>
      <c r="B24" s="160"/>
      <c r="C24" s="78"/>
      <c r="D24" s="161"/>
      <c r="E24" s="115"/>
      <c r="F24" s="121"/>
      <c r="G24" s="147"/>
      <c r="H24" s="16"/>
      <c r="I24" s="61">
        <v>17</v>
      </c>
      <c r="J24" s="125" t="s">
        <v>436</v>
      </c>
      <c r="K24" s="147">
        <f>IF(ISERROR(VLOOKUP(J24,'KAYIT LİSTESİ'!$B$4:$H$1210,3,0)),"",(VLOOKUP(J24,'KAYIT LİSTESİ'!$B$4:$H$1210,3,0)))</f>
      </c>
      <c r="L24" s="78">
        <f>IF(ISERROR(VLOOKUP(J24,'KAYIT LİSTESİ'!$B$4:$H$1210,4,0)),"",(VLOOKUP(J24,'KAYIT LİSTESİ'!$B$4:$H$1210,4,0)))</f>
      </c>
      <c r="M24" s="126">
        <f>IF(ISERROR(VLOOKUP(J24,'KAYIT LİSTESİ'!$B$4:$H$1210,5,0)),"",(VLOOKUP(J24,'KAYIT LİSTESİ'!$B$4:$H$1210,5,0)))</f>
      </c>
      <c r="N24" s="126">
        <f>IF(ISERROR(VLOOKUP(J24,'KAYIT LİSTESİ'!$B$4:$H$1210,6,0)),"",(VLOOKUP(J24,'KAYIT LİSTESİ'!$B$4:$H$1210,6,0)))</f>
      </c>
      <c r="O24" s="121"/>
      <c r="P24" s="159"/>
      <c r="S24" s="137"/>
      <c r="T24" s="135"/>
    </row>
    <row r="25" spans="1:20" s="13" customFormat="1" ht="33.75" customHeight="1">
      <c r="A25" s="61"/>
      <c r="B25" s="160"/>
      <c r="C25" s="78"/>
      <c r="D25" s="161"/>
      <c r="E25" s="115"/>
      <c r="F25" s="121"/>
      <c r="G25" s="147"/>
      <c r="H25" s="16"/>
      <c r="I25" s="61">
        <v>18</v>
      </c>
      <c r="J25" s="125" t="s">
        <v>437</v>
      </c>
      <c r="K25" s="147">
        <f>IF(ISERROR(VLOOKUP(J25,'KAYIT LİSTESİ'!$B$4:$H$1210,3,0)),"",(VLOOKUP(J25,'KAYIT LİSTESİ'!$B$4:$H$1210,3,0)))</f>
      </c>
      <c r="L25" s="78">
        <f>IF(ISERROR(VLOOKUP(J25,'KAYIT LİSTESİ'!$B$4:$H$1210,4,0)),"",(VLOOKUP(J25,'KAYIT LİSTESİ'!$B$4:$H$1210,4,0)))</f>
      </c>
      <c r="M25" s="126">
        <f>IF(ISERROR(VLOOKUP(J25,'KAYIT LİSTESİ'!$B$4:$H$1210,5,0)),"",(VLOOKUP(J25,'KAYIT LİSTESİ'!$B$4:$H$1210,5,0)))</f>
      </c>
      <c r="N25" s="126">
        <f>IF(ISERROR(VLOOKUP(J25,'KAYIT LİSTESİ'!$B$4:$H$1210,6,0)),"",(VLOOKUP(J25,'KAYIT LİSTESİ'!$B$4:$H$1210,6,0)))</f>
      </c>
      <c r="O25" s="121"/>
      <c r="P25" s="159"/>
      <c r="S25" s="137"/>
      <c r="T25" s="135"/>
    </row>
    <row r="26" spans="1:20" s="13" customFormat="1" ht="33.75" customHeight="1">
      <c r="A26" s="61"/>
      <c r="B26" s="160"/>
      <c r="C26" s="78"/>
      <c r="D26" s="161"/>
      <c r="E26" s="115"/>
      <c r="F26" s="121"/>
      <c r="G26" s="147"/>
      <c r="H26" s="16"/>
      <c r="I26" s="61">
        <v>19</v>
      </c>
      <c r="J26" s="125" t="s">
        <v>438</v>
      </c>
      <c r="K26" s="147">
        <f>IF(ISERROR(VLOOKUP(J26,'KAYIT LİSTESİ'!$B$4:$H$1210,3,0)),"",(VLOOKUP(J26,'KAYIT LİSTESİ'!$B$4:$H$1210,3,0)))</f>
      </c>
      <c r="L26" s="78">
        <f>IF(ISERROR(VLOOKUP(J26,'KAYIT LİSTESİ'!$B$4:$H$1210,4,0)),"",(VLOOKUP(J26,'KAYIT LİSTESİ'!$B$4:$H$1210,4,0)))</f>
      </c>
      <c r="M26" s="126">
        <f>IF(ISERROR(VLOOKUP(J26,'KAYIT LİSTESİ'!$B$4:$H$1210,5,0)),"",(VLOOKUP(J26,'KAYIT LİSTESİ'!$B$4:$H$1210,5,0)))</f>
      </c>
      <c r="N26" s="126">
        <f>IF(ISERROR(VLOOKUP(J26,'KAYIT LİSTESİ'!$B$4:$H$1210,6,0)),"",(VLOOKUP(J26,'KAYIT LİSTESİ'!$B$4:$H$1210,6,0)))</f>
      </c>
      <c r="O26" s="121"/>
      <c r="P26" s="159"/>
      <c r="S26" s="137"/>
      <c r="T26" s="135"/>
    </row>
    <row r="27" spans="1:20" s="13" customFormat="1" ht="33.75" customHeight="1">
      <c r="A27" s="61"/>
      <c r="B27" s="160"/>
      <c r="C27" s="78"/>
      <c r="D27" s="161"/>
      <c r="E27" s="115"/>
      <c r="F27" s="121"/>
      <c r="G27" s="147"/>
      <c r="H27" s="16"/>
      <c r="I27" s="61">
        <v>20</v>
      </c>
      <c r="J27" s="125" t="s">
        <v>439</v>
      </c>
      <c r="K27" s="147">
        <f>IF(ISERROR(VLOOKUP(J27,'KAYIT LİSTESİ'!$B$4:$H$1210,3,0)),"",(VLOOKUP(J27,'KAYIT LİSTESİ'!$B$4:$H$1210,3,0)))</f>
      </c>
      <c r="L27" s="78">
        <f>IF(ISERROR(VLOOKUP(J27,'KAYIT LİSTESİ'!$B$4:$H$1210,4,0)),"",(VLOOKUP(J27,'KAYIT LİSTESİ'!$B$4:$H$1210,4,0)))</f>
      </c>
      <c r="M27" s="126">
        <f>IF(ISERROR(VLOOKUP(J27,'KAYIT LİSTESİ'!$B$4:$H$1210,5,0)),"",(VLOOKUP(J27,'KAYIT LİSTESİ'!$B$4:$H$1210,5,0)))</f>
      </c>
      <c r="N27" s="126">
        <f>IF(ISERROR(VLOOKUP(J27,'KAYIT LİSTESİ'!$B$4:$H$1210,6,0)),"",(VLOOKUP(J27,'KAYIT LİSTESİ'!$B$4:$H$1210,6,0)))</f>
      </c>
      <c r="O27" s="121"/>
      <c r="P27" s="159"/>
      <c r="S27" s="137"/>
      <c r="T27" s="135"/>
    </row>
    <row r="28" spans="1:20" s="13" customFormat="1" ht="33.75" customHeight="1">
      <c r="A28" s="61"/>
      <c r="B28" s="160"/>
      <c r="C28" s="78"/>
      <c r="D28" s="161"/>
      <c r="E28" s="115"/>
      <c r="F28" s="121"/>
      <c r="G28" s="147"/>
      <c r="H28" s="16"/>
      <c r="I28" s="142" t="s">
        <v>14</v>
      </c>
      <c r="J28" s="143"/>
      <c r="K28" s="143"/>
      <c r="L28" s="143"/>
      <c r="M28" s="143"/>
      <c r="N28" s="143"/>
      <c r="O28" s="143"/>
      <c r="P28" s="144"/>
      <c r="S28" s="137"/>
      <c r="T28" s="135"/>
    </row>
    <row r="29" spans="1:20" s="13" customFormat="1" ht="33.75" customHeight="1">
      <c r="A29" s="61"/>
      <c r="B29" s="160"/>
      <c r="C29" s="78"/>
      <c r="D29" s="161"/>
      <c r="E29" s="115"/>
      <c r="F29" s="121"/>
      <c r="G29" s="147"/>
      <c r="H29" s="16"/>
      <c r="I29" s="38" t="s">
        <v>9</v>
      </c>
      <c r="J29" s="38" t="s">
        <v>54</v>
      </c>
      <c r="K29" s="38" t="s">
        <v>53</v>
      </c>
      <c r="L29" s="80" t="s">
        <v>10</v>
      </c>
      <c r="M29" s="81" t="s">
        <v>11</v>
      </c>
      <c r="N29" s="81" t="s">
        <v>142</v>
      </c>
      <c r="O29" s="116" t="s">
        <v>12</v>
      </c>
      <c r="P29" s="38" t="s">
        <v>23</v>
      </c>
      <c r="S29" s="137"/>
      <c r="T29" s="135"/>
    </row>
    <row r="30" spans="1:20" s="13" customFormat="1" ht="33.75" customHeight="1">
      <c r="A30" s="61"/>
      <c r="B30" s="160"/>
      <c r="C30" s="78"/>
      <c r="D30" s="161"/>
      <c r="E30" s="115"/>
      <c r="F30" s="121"/>
      <c r="G30" s="147"/>
      <c r="H30" s="16"/>
      <c r="I30" s="61">
        <v>1</v>
      </c>
      <c r="J30" s="125" t="s">
        <v>440</v>
      </c>
      <c r="K30" s="147">
        <f>IF(ISERROR(VLOOKUP(J30,'KAYIT LİSTESİ'!$B$4:$H$1210,3,0)),"",(VLOOKUP(J30,'KAYIT LİSTESİ'!$B$4:$H$1210,3,0)))</f>
      </c>
      <c r="L30" s="78">
        <f>IF(ISERROR(VLOOKUP(J30,'KAYIT LİSTESİ'!$B$4:$H$1210,4,0)),"",(VLOOKUP(J30,'KAYIT LİSTESİ'!$B$4:$H$1210,4,0)))</f>
      </c>
      <c r="M30" s="126">
        <f>IF(ISERROR(VLOOKUP(J30,'KAYIT LİSTESİ'!$B$4:$H$1210,5,0)),"",(VLOOKUP(J30,'KAYIT LİSTESİ'!$B$4:$H$1210,5,0)))</f>
      </c>
      <c r="N30" s="126">
        <f>IF(ISERROR(VLOOKUP(J30,'KAYIT LİSTESİ'!$B$4:$H$1210,6,0)),"",(VLOOKUP(J30,'KAYIT LİSTESİ'!$B$4:$H$1210,6,0)))</f>
      </c>
      <c r="O30" s="121"/>
      <c r="P30" s="159"/>
      <c r="S30" s="137"/>
      <c r="T30" s="135"/>
    </row>
    <row r="31" spans="1:20" s="13" customFormat="1" ht="33.75" customHeight="1">
      <c r="A31" s="61"/>
      <c r="B31" s="160"/>
      <c r="C31" s="78"/>
      <c r="D31" s="161"/>
      <c r="E31" s="115"/>
      <c r="F31" s="121"/>
      <c r="G31" s="147"/>
      <c r="H31" s="16"/>
      <c r="I31" s="61">
        <v>2</v>
      </c>
      <c r="J31" s="125" t="s">
        <v>441</v>
      </c>
      <c r="K31" s="147">
        <f>IF(ISERROR(VLOOKUP(J31,'KAYIT LİSTESİ'!$B$4:$H$1210,3,0)),"",(VLOOKUP(J31,'KAYIT LİSTESİ'!$B$4:$H$1210,3,0)))</f>
      </c>
      <c r="L31" s="78">
        <f>IF(ISERROR(VLOOKUP(J31,'KAYIT LİSTESİ'!$B$4:$H$1210,4,0)),"",(VLOOKUP(J31,'KAYIT LİSTESİ'!$B$4:$H$1210,4,0)))</f>
      </c>
      <c r="M31" s="126">
        <f>IF(ISERROR(VLOOKUP(J31,'KAYIT LİSTESİ'!$B$4:$H$1210,5,0)),"",(VLOOKUP(J31,'KAYIT LİSTESİ'!$B$4:$H$1210,5,0)))</f>
      </c>
      <c r="N31" s="126">
        <f>IF(ISERROR(VLOOKUP(J31,'KAYIT LİSTESİ'!$B$4:$H$1210,6,0)),"",(VLOOKUP(J31,'KAYIT LİSTESİ'!$B$4:$H$1210,6,0)))</f>
      </c>
      <c r="O31" s="121"/>
      <c r="P31" s="159"/>
      <c r="S31" s="137"/>
      <c r="T31" s="135"/>
    </row>
    <row r="32" spans="1:20" s="13" customFormat="1" ht="33.75" customHeight="1">
      <c r="A32" s="61"/>
      <c r="B32" s="160"/>
      <c r="C32" s="78"/>
      <c r="D32" s="161"/>
      <c r="E32" s="115"/>
      <c r="F32" s="121"/>
      <c r="G32" s="147"/>
      <c r="H32" s="16"/>
      <c r="I32" s="61">
        <v>3</v>
      </c>
      <c r="J32" s="125" t="s">
        <v>442</v>
      </c>
      <c r="K32" s="147">
        <f>IF(ISERROR(VLOOKUP(J32,'KAYIT LİSTESİ'!$B$4:$H$1210,3,0)),"",(VLOOKUP(J32,'KAYIT LİSTESİ'!$B$4:$H$1210,3,0)))</f>
      </c>
      <c r="L32" s="78">
        <f>IF(ISERROR(VLOOKUP(J32,'KAYIT LİSTESİ'!$B$4:$H$1210,4,0)),"",(VLOOKUP(J32,'KAYIT LİSTESİ'!$B$4:$H$1210,4,0)))</f>
      </c>
      <c r="M32" s="126">
        <f>IF(ISERROR(VLOOKUP(J32,'KAYIT LİSTESİ'!$B$4:$H$1210,5,0)),"",(VLOOKUP(J32,'KAYIT LİSTESİ'!$B$4:$H$1210,5,0)))</f>
      </c>
      <c r="N32" s="126">
        <f>IF(ISERROR(VLOOKUP(J32,'KAYIT LİSTESİ'!$B$4:$H$1210,6,0)),"",(VLOOKUP(J32,'KAYIT LİSTESİ'!$B$4:$H$1210,6,0)))</f>
      </c>
      <c r="O32" s="121"/>
      <c r="P32" s="159"/>
      <c r="S32" s="137"/>
      <c r="T32" s="135"/>
    </row>
    <row r="33" spans="1:20" s="13" customFormat="1" ht="33.75" customHeight="1">
      <c r="A33" s="61"/>
      <c r="B33" s="160"/>
      <c r="C33" s="78"/>
      <c r="D33" s="161"/>
      <c r="E33" s="115"/>
      <c r="F33" s="121"/>
      <c r="G33" s="147"/>
      <c r="H33" s="16"/>
      <c r="I33" s="61">
        <v>4</v>
      </c>
      <c r="J33" s="125" t="s">
        <v>443</v>
      </c>
      <c r="K33" s="147">
        <f>IF(ISERROR(VLOOKUP(J33,'KAYIT LİSTESİ'!$B$4:$H$1210,3,0)),"",(VLOOKUP(J33,'KAYIT LİSTESİ'!$B$4:$H$1210,3,0)))</f>
      </c>
      <c r="L33" s="78">
        <f>IF(ISERROR(VLOOKUP(J33,'KAYIT LİSTESİ'!$B$4:$H$1210,4,0)),"",(VLOOKUP(J33,'KAYIT LİSTESİ'!$B$4:$H$1210,4,0)))</f>
      </c>
      <c r="M33" s="126">
        <f>IF(ISERROR(VLOOKUP(J33,'KAYIT LİSTESİ'!$B$4:$H$1210,5,0)),"",(VLOOKUP(J33,'KAYIT LİSTESİ'!$B$4:$H$1210,5,0)))</f>
      </c>
      <c r="N33" s="126">
        <f>IF(ISERROR(VLOOKUP(J33,'KAYIT LİSTESİ'!$B$4:$H$1210,6,0)),"",(VLOOKUP(J33,'KAYIT LİSTESİ'!$B$4:$H$1210,6,0)))</f>
      </c>
      <c r="O33" s="121"/>
      <c r="P33" s="159"/>
      <c r="S33" s="137"/>
      <c r="T33" s="135"/>
    </row>
    <row r="34" spans="1:20" s="13" customFormat="1" ht="33.75" customHeight="1">
      <c r="A34" s="61"/>
      <c r="B34" s="160"/>
      <c r="C34" s="78"/>
      <c r="D34" s="161"/>
      <c r="E34" s="115"/>
      <c r="F34" s="121"/>
      <c r="G34" s="147"/>
      <c r="H34" s="16"/>
      <c r="I34" s="61">
        <v>5</v>
      </c>
      <c r="J34" s="125" t="s">
        <v>444</v>
      </c>
      <c r="K34" s="147">
        <f>IF(ISERROR(VLOOKUP(J34,'KAYIT LİSTESİ'!$B$4:$H$1210,3,0)),"",(VLOOKUP(J34,'KAYIT LİSTESİ'!$B$4:$H$1210,3,0)))</f>
      </c>
      <c r="L34" s="78">
        <f>IF(ISERROR(VLOOKUP(J34,'KAYIT LİSTESİ'!$B$4:$H$1210,4,0)),"",(VLOOKUP(J34,'KAYIT LİSTESİ'!$B$4:$H$1210,4,0)))</f>
      </c>
      <c r="M34" s="126">
        <f>IF(ISERROR(VLOOKUP(J34,'KAYIT LİSTESİ'!$B$4:$H$1210,5,0)),"",(VLOOKUP(J34,'KAYIT LİSTESİ'!$B$4:$H$1210,5,0)))</f>
      </c>
      <c r="N34" s="126">
        <f>IF(ISERROR(VLOOKUP(J34,'KAYIT LİSTESİ'!$B$4:$H$1210,6,0)),"",(VLOOKUP(J34,'KAYIT LİSTESİ'!$B$4:$H$1210,6,0)))</f>
      </c>
      <c r="O34" s="121"/>
      <c r="P34" s="159"/>
      <c r="S34" s="137"/>
      <c r="T34" s="135"/>
    </row>
    <row r="35" spans="1:20" s="13" customFormat="1" ht="33.75" customHeight="1">
      <c r="A35" s="61"/>
      <c r="B35" s="160"/>
      <c r="C35" s="78"/>
      <c r="D35" s="161"/>
      <c r="E35" s="115"/>
      <c r="F35" s="121"/>
      <c r="G35" s="147"/>
      <c r="H35" s="16"/>
      <c r="I35" s="61">
        <v>6</v>
      </c>
      <c r="J35" s="125" t="s">
        <v>445</v>
      </c>
      <c r="K35" s="147">
        <f>IF(ISERROR(VLOOKUP(J35,'KAYIT LİSTESİ'!$B$4:$H$1210,3,0)),"",(VLOOKUP(J35,'KAYIT LİSTESİ'!$B$4:$H$1210,3,0)))</f>
      </c>
      <c r="L35" s="78">
        <f>IF(ISERROR(VLOOKUP(J35,'KAYIT LİSTESİ'!$B$4:$H$1210,4,0)),"",(VLOOKUP(J35,'KAYIT LİSTESİ'!$B$4:$H$1210,4,0)))</f>
      </c>
      <c r="M35" s="126">
        <f>IF(ISERROR(VLOOKUP(J35,'KAYIT LİSTESİ'!$B$4:$H$1210,5,0)),"",(VLOOKUP(J35,'KAYIT LİSTESİ'!$B$4:$H$1210,5,0)))</f>
      </c>
      <c r="N35" s="126">
        <f>IF(ISERROR(VLOOKUP(J35,'KAYIT LİSTESİ'!$B$4:$H$1210,6,0)),"",(VLOOKUP(J35,'KAYIT LİSTESİ'!$B$4:$H$1210,6,0)))</f>
      </c>
      <c r="O35" s="121"/>
      <c r="P35" s="159"/>
      <c r="S35" s="137"/>
      <c r="T35" s="135"/>
    </row>
    <row r="36" spans="1:20" s="13" customFormat="1" ht="33.75" customHeight="1">
      <c r="A36" s="61"/>
      <c r="B36" s="160"/>
      <c r="C36" s="78"/>
      <c r="D36" s="161"/>
      <c r="E36" s="115"/>
      <c r="F36" s="121"/>
      <c r="G36" s="147"/>
      <c r="H36" s="16"/>
      <c r="I36" s="61">
        <v>7</v>
      </c>
      <c r="J36" s="125" t="s">
        <v>446</v>
      </c>
      <c r="K36" s="147">
        <f>IF(ISERROR(VLOOKUP(J36,'KAYIT LİSTESİ'!$B$4:$H$1210,3,0)),"",(VLOOKUP(J36,'KAYIT LİSTESİ'!$B$4:$H$1210,3,0)))</f>
      </c>
      <c r="L36" s="78">
        <f>IF(ISERROR(VLOOKUP(J36,'KAYIT LİSTESİ'!$B$4:$H$1210,4,0)),"",(VLOOKUP(J36,'KAYIT LİSTESİ'!$B$4:$H$1210,4,0)))</f>
      </c>
      <c r="M36" s="126">
        <f>IF(ISERROR(VLOOKUP(J36,'KAYIT LİSTESİ'!$B$4:$H$1210,5,0)),"",(VLOOKUP(J36,'KAYIT LİSTESİ'!$B$4:$H$1210,5,0)))</f>
      </c>
      <c r="N36" s="126">
        <f>IF(ISERROR(VLOOKUP(J36,'KAYIT LİSTESİ'!$B$4:$H$1210,6,0)),"",(VLOOKUP(J36,'KAYIT LİSTESİ'!$B$4:$H$1210,6,0)))</f>
      </c>
      <c r="O36" s="121"/>
      <c r="P36" s="159"/>
      <c r="S36" s="137"/>
      <c r="T36" s="135"/>
    </row>
    <row r="37" spans="1:20" s="13" customFormat="1" ht="33.75" customHeight="1">
      <c r="A37" s="61"/>
      <c r="B37" s="160"/>
      <c r="C37" s="78"/>
      <c r="D37" s="161"/>
      <c r="E37" s="115"/>
      <c r="F37" s="121"/>
      <c r="G37" s="147"/>
      <c r="H37" s="16"/>
      <c r="I37" s="61">
        <v>8</v>
      </c>
      <c r="J37" s="125" t="s">
        <v>447</v>
      </c>
      <c r="K37" s="147">
        <f>IF(ISERROR(VLOOKUP(J37,'KAYIT LİSTESİ'!$B$4:$H$1210,3,0)),"",(VLOOKUP(J37,'KAYIT LİSTESİ'!$B$4:$H$1210,3,0)))</f>
      </c>
      <c r="L37" s="78">
        <f>IF(ISERROR(VLOOKUP(J37,'KAYIT LİSTESİ'!$B$4:$H$1210,4,0)),"",(VLOOKUP(J37,'KAYIT LİSTESİ'!$B$4:$H$1210,4,0)))</f>
      </c>
      <c r="M37" s="126">
        <f>IF(ISERROR(VLOOKUP(J37,'KAYIT LİSTESİ'!$B$4:$H$1210,5,0)),"",(VLOOKUP(J37,'KAYIT LİSTESİ'!$B$4:$H$1210,5,0)))</f>
      </c>
      <c r="N37" s="126">
        <f>IF(ISERROR(VLOOKUP(J37,'KAYIT LİSTESİ'!$B$4:$H$1210,6,0)),"",(VLOOKUP(J37,'KAYIT LİSTESİ'!$B$4:$H$1210,6,0)))</f>
      </c>
      <c r="O37" s="121"/>
      <c r="P37" s="159"/>
      <c r="S37" s="137"/>
      <c r="T37" s="135"/>
    </row>
    <row r="38" spans="1:20" s="13" customFormat="1" ht="33.75" customHeight="1">
      <c r="A38" s="61"/>
      <c r="B38" s="160"/>
      <c r="C38" s="78"/>
      <c r="D38" s="161"/>
      <c r="E38" s="115"/>
      <c r="F38" s="121"/>
      <c r="G38" s="147"/>
      <c r="H38" s="16"/>
      <c r="I38" s="61">
        <v>9</v>
      </c>
      <c r="J38" s="125" t="s">
        <v>448</v>
      </c>
      <c r="K38" s="147">
        <f>IF(ISERROR(VLOOKUP(J38,'KAYIT LİSTESİ'!$B$4:$H$1210,3,0)),"",(VLOOKUP(J38,'KAYIT LİSTESİ'!$B$4:$H$1210,3,0)))</f>
      </c>
      <c r="L38" s="78">
        <f>IF(ISERROR(VLOOKUP(J38,'KAYIT LİSTESİ'!$B$4:$H$1210,4,0)),"",(VLOOKUP(J38,'KAYIT LİSTESİ'!$B$4:$H$1210,4,0)))</f>
      </c>
      <c r="M38" s="126">
        <f>IF(ISERROR(VLOOKUP(J38,'KAYIT LİSTESİ'!$B$4:$H$1210,5,0)),"",(VLOOKUP(J38,'KAYIT LİSTESİ'!$B$4:$H$1210,5,0)))</f>
      </c>
      <c r="N38" s="126">
        <f>IF(ISERROR(VLOOKUP(J38,'KAYIT LİSTESİ'!$B$4:$H$1210,6,0)),"",(VLOOKUP(J38,'KAYIT LİSTESİ'!$B$4:$H$1210,6,0)))</f>
      </c>
      <c r="O38" s="121"/>
      <c r="P38" s="159"/>
      <c r="S38" s="137"/>
      <c r="T38" s="135"/>
    </row>
    <row r="39" spans="1:20" s="13" customFormat="1" ht="33.75" customHeight="1">
      <c r="A39" s="61"/>
      <c r="B39" s="160"/>
      <c r="C39" s="78"/>
      <c r="D39" s="161"/>
      <c r="E39" s="115"/>
      <c r="F39" s="121"/>
      <c r="G39" s="147"/>
      <c r="H39" s="16"/>
      <c r="I39" s="61">
        <v>10</v>
      </c>
      <c r="J39" s="125" t="s">
        <v>449</v>
      </c>
      <c r="K39" s="147">
        <f>IF(ISERROR(VLOOKUP(J39,'KAYIT LİSTESİ'!$B$4:$H$1210,3,0)),"",(VLOOKUP(J39,'KAYIT LİSTESİ'!$B$4:$H$1210,3,0)))</f>
      </c>
      <c r="L39" s="78">
        <f>IF(ISERROR(VLOOKUP(J39,'KAYIT LİSTESİ'!$B$4:$H$1210,4,0)),"",(VLOOKUP(J39,'KAYIT LİSTESİ'!$B$4:$H$1210,4,0)))</f>
      </c>
      <c r="M39" s="126">
        <f>IF(ISERROR(VLOOKUP(J39,'KAYIT LİSTESİ'!$B$4:$H$1210,5,0)),"",(VLOOKUP(J39,'KAYIT LİSTESİ'!$B$4:$H$1210,5,0)))</f>
      </c>
      <c r="N39" s="126">
        <f>IF(ISERROR(VLOOKUP(J39,'KAYIT LİSTESİ'!$B$4:$H$1210,6,0)),"",(VLOOKUP(J39,'KAYIT LİSTESİ'!$B$4:$H$1210,6,0)))</f>
      </c>
      <c r="O39" s="121"/>
      <c r="P39" s="159"/>
      <c r="S39" s="137"/>
      <c r="T39" s="135"/>
    </row>
    <row r="40" spans="1:20" s="13" customFormat="1" ht="33.75" customHeight="1">
      <c r="A40" s="61"/>
      <c r="B40" s="160"/>
      <c r="C40" s="78"/>
      <c r="D40" s="161"/>
      <c r="E40" s="115"/>
      <c r="F40" s="121"/>
      <c r="G40" s="147"/>
      <c r="H40" s="16"/>
      <c r="I40" s="61">
        <v>11</v>
      </c>
      <c r="J40" s="125" t="s">
        <v>450</v>
      </c>
      <c r="K40" s="147">
        <f>IF(ISERROR(VLOOKUP(J40,'KAYIT LİSTESİ'!$B$4:$H$1210,3,0)),"",(VLOOKUP(J40,'KAYIT LİSTESİ'!$B$4:$H$1210,3,0)))</f>
      </c>
      <c r="L40" s="78">
        <f>IF(ISERROR(VLOOKUP(J40,'KAYIT LİSTESİ'!$B$4:$H$1210,4,0)),"",(VLOOKUP(J40,'KAYIT LİSTESİ'!$B$4:$H$1210,4,0)))</f>
      </c>
      <c r="M40" s="126">
        <f>IF(ISERROR(VLOOKUP(J40,'KAYIT LİSTESİ'!$B$4:$H$1210,5,0)),"",(VLOOKUP(J40,'KAYIT LİSTESİ'!$B$4:$H$1210,5,0)))</f>
      </c>
      <c r="N40" s="126">
        <f>IF(ISERROR(VLOOKUP(J40,'KAYIT LİSTESİ'!$B$4:$H$1210,6,0)),"",(VLOOKUP(J40,'KAYIT LİSTESİ'!$B$4:$H$1210,6,0)))</f>
      </c>
      <c r="O40" s="121"/>
      <c r="P40" s="159"/>
      <c r="S40" s="137"/>
      <c r="T40" s="135"/>
    </row>
    <row r="41" spans="1:20" s="13" customFormat="1" ht="33.75" customHeight="1">
      <c r="A41" s="61"/>
      <c r="B41" s="160"/>
      <c r="C41" s="78"/>
      <c r="D41" s="161"/>
      <c r="E41" s="115"/>
      <c r="F41" s="121"/>
      <c r="G41" s="147"/>
      <c r="H41" s="16"/>
      <c r="I41" s="61">
        <v>12</v>
      </c>
      <c r="J41" s="125" t="s">
        <v>451</v>
      </c>
      <c r="K41" s="147">
        <f>IF(ISERROR(VLOOKUP(J41,'KAYIT LİSTESİ'!$B$4:$H$1210,3,0)),"",(VLOOKUP(J41,'KAYIT LİSTESİ'!$B$4:$H$1210,3,0)))</f>
      </c>
      <c r="L41" s="78">
        <f>IF(ISERROR(VLOOKUP(J41,'KAYIT LİSTESİ'!$B$4:$H$1210,4,0)),"",(VLOOKUP(J41,'KAYIT LİSTESİ'!$B$4:$H$1210,4,0)))</f>
      </c>
      <c r="M41" s="126">
        <f>IF(ISERROR(VLOOKUP(J41,'KAYIT LİSTESİ'!$B$4:$H$1210,5,0)),"",(VLOOKUP(J41,'KAYIT LİSTESİ'!$B$4:$H$1210,5,0)))</f>
      </c>
      <c r="N41" s="126">
        <f>IF(ISERROR(VLOOKUP(J41,'KAYIT LİSTESİ'!$B$4:$H$1210,6,0)),"",(VLOOKUP(J41,'KAYIT LİSTESİ'!$B$4:$H$1210,6,0)))</f>
      </c>
      <c r="O41" s="121"/>
      <c r="P41" s="159"/>
      <c r="S41" s="137"/>
      <c r="T41" s="135"/>
    </row>
    <row r="42" spans="1:20" s="13" customFormat="1" ht="33.75" customHeight="1">
      <c r="A42" s="61"/>
      <c r="B42" s="160"/>
      <c r="C42" s="78"/>
      <c r="D42" s="161"/>
      <c r="E42" s="115"/>
      <c r="F42" s="121"/>
      <c r="G42" s="147"/>
      <c r="H42" s="16"/>
      <c r="I42" s="61">
        <v>13</v>
      </c>
      <c r="J42" s="125" t="s">
        <v>452</v>
      </c>
      <c r="K42" s="147">
        <f>IF(ISERROR(VLOOKUP(J42,'KAYIT LİSTESİ'!$B$4:$H$1210,3,0)),"",(VLOOKUP(J42,'KAYIT LİSTESİ'!$B$4:$H$1210,3,0)))</f>
      </c>
      <c r="L42" s="78">
        <f>IF(ISERROR(VLOOKUP(J42,'KAYIT LİSTESİ'!$B$4:$H$1210,4,0)),"",(VLOOKUP(J42,'KAYIT LİSTESİ'!$B$4:$H$1210,4,0)))</f>
      </c>
      <c r="M42" s="126">
        <f>IF(ISERROR(VLOOKUP(J42,'KAYIT LİSTESİ'!$B$4:$H$1210,5,0)),"",(VLOOKUP(J42,'KAYIT LİSTESİ'!$B$4:$H$1210,5,0)))</f>
      </c>
      <c r="N42" s="126">
        <f>IF(ISERROR(VLOOKUP(J42,'KAYIT LİSTESİ'!$B$4:$H$1210,6,0)),"",(VLOOKUP(J42,'KAYIT LİSTESİ'!$B$4:$H$1210,6,0)))</f>
      </c>
      <c r="O42" s="121"/>
      <c r="P42" s="159"/>
      <c r="S42" s="137"/>
      <c r="T42" s="135"/>
    </row>
    <row r="43" spans="1:20" s="13" customFormat="1" ht="33.75" customHeight="1">
      <c r="A43" s="61"/>
      <c r="B43" s="160"/>
      <c r="C43" s="78"/>
      <c r="D43" s="161"/>
      <c r="E43" s="115"/>
      <c r="F43" s="121"/>
      <c r="G43" s="147"/>
      <c r="H43" s="16"/>
      <c r="I43" s="61">
        <v>14</v>
      </c>
      <c r="J43" s="125" t="s">
        <v>453</v>
      </c>
      <c r="K43" s="147">
        <f>IF(ISERROR(VLOOKUP(J43,'KAYIT LİSTESİ'!$B$4:$H$1210,3,0)),"",(VLOOKUP(J43,'KAYIT LİSTESİ'!$B$4:$H$1210,3,0)))</f>
      </c>
      <c r="L43" s="78">
        <f>IF(ISERROR(VLOOKUP(J43,'KAYIT LİSTESİ'!$B$4:$H$1210,4,0)),"",(VLOOKUP(J43,'KAYIT LİSTESİ'!$B$4:$H$1210,4,0)))</f>
      </c>
      <c r="M43" s="126">
        <f>IF(ISERROR(VLOOKUP(J43,'KAYIT LİSTESİ'!$B$4:$H$1210,5,0)),"",(VLOOKUP(J43,'KAYIT LİSTESİ'!$B$4:$H$1210,5,0)))</f>
      </c>
      <c r="N43" s="126">
        <f>IF(ISERROR(VLOOKUP(J43,'KAYIT LİSTESİ'!$B$4:$H$1210,6,0)),"",(VLOOKUP(J43,'KAYIT LİSTESİ'!$B$4:$H$1210,6,0)))</f>
      </c>
      <c r="O43" s="121"/>
      <c r="P43" s="159"/>
      <c r="S43" s="137"/>
      <c r="T43" s="135"/>
    </row>
    <row r="44" spans="1:20" s="13" customFormat="1" ht="33.75" customHeight="1">
      <c r="A44" s="61"/>
      <c r="B44" s="160"/>
      <c r="C44" s="78"/>
      <c r="D44" s="161"/>
      <c r="E44" s="115"/>
      <c r="F44" s="121"/>
      <c r="G44" s="147"/>
      <c r="H44" s="16"/>
      <c r="I44" s="61">
        <v>15</v>
      </c>
      <c r="J44" s="125" t="s">
        <v>454</v>
      </c>
      <c r="K44" s="147">
        <f>IF(ISERROR(VLOOKUP(J44,'KAYIT LİSTESİ'!$B$4:$H$1210,3,0)),"",(VLOOKUP(J44,'KAYIT LİSTESİ'!$B$4:$H$1210,3,0)))</f>
      </c>
      <c r="L44" s="78">
        <f>IF(ISERROR(VLOOKUP(J44,'KAYIT LİSTESİ'!$B$4:$H$1210,4,0)),"",(VLOOKUP(J44,'KAYIT LİSTESİ'!$B$4:$H$1210,4,0)))</f>
      </c>
      <c r="M44" s="126">
        <f>IF(ISERROR(VLOOKUP(J44,'KAYIT LİSTESİ'!$B$4:$H$1210,5,0)),"",(VLOOKUP(J44,'KAYIT LİSTESİ'!$B$4:$H$1210,5,0)))</f>
      </c>
      <c r="N44" s="126">
        <f>IF(ISERROR(VLOOKUP(J44,'KAYIT LİSTESİ'!$B$4:$H$1210,6,0)),"",(VLOOKUP(J44,'KAYIT LİSTESİ'!$B$4:$H$1210,6,0)))</f>
      </c>
      <c r="O44" s="121"/>
      <c r="P44" s="159"/>
      <c r="S44" s="137"/>
      <c r="T44" s="135"/>
    </row>
    <row r="45" spans="1:20" s="13" customFormat="1" ht="33.75" customHeight="1">
      <c r="A45" s="61"/>
      <c r="B45" s="160"/>
      <c r="C45" s="78"/>
      <c r="D45" s="161"/>
      <c r="E45" s="115"/>
      <c r="F45" s="121"/>
      <c r="G45" s="147"/>
      <c r="H45" s="16"/>
      <c r="I45" s="61">
        <v>16</v>
      </c>
      <c r="J45" s="125" t="s">
        <v>455</v>
      </c>
      <c r="K45" s="147">
        <f>IF(ISERROR(VLOOKUP(J45,'KAYIT LİSTESİ'!$B$4:$H$1210,3,0)),"",(VLOOKUP(J45,'KAYIT LİSTESİ'!$B$4:$H$1210,3,0)))</f>
      </c>
      <c r="L45" s="78">
        <f>IF(ISERROR(VLOOKUP(J45,'KAYIT LİSTESİ'!$B$4:$H$1210,4,0)),"",(VLOOKUP(J45,'KAYIT LİSTESİ'!$B$4:$H$1210,4,0)))</f>
      </c>
      <c r="M45" s="126">
        <f>IF(ISERROR(VLOOKUP(J45,'KAYIT LİSTESİ'!$B$4:$H$1210,5,0)),"",(VLOOKUP(J45,'KAYIT LİSTESİ'!$B$4:$H$1210,5,0)))</f>
      </c>
      <c r="N45" s="126">
        <f>IF(ISERROR(VLOOKUP(J45,'KAYIT LİSTESİ'!$B$4:$H$1210,6,0)),"",(VLOOKUP(J45,'KAYIT LİSTESİ'!$B$4:$H$1210,6,0)))</f>
      </c>
      <c r="O45" s="121"/>
      <c r="P45" s="159"/>
      <c r="S45" s="137"/>
      <c r="T45" s="135"/>
    </row>
    <row r="46" spans="1:20" s="13" customFormat="1" ht="33.75" customHeight="1">
      <c r="A46" s="61"/>
      <c r="B46" s="160"/>
      <c r="C46" s="78"/>
      <c r="D46" s="161"/>
      <c r="E46" s="115"/>
      <c r="F46" s="121"/>
      <c r="G46" s="147"/>
      <c r="H46" s="16"/>
      <c r="I46" s="61">
        <v>17</v>
      </c>
      <c r="J46" s="125" t="s">
        <v>456</v>
      </c>
      <c r="K46" s="147">
        <f>IF(ISERROR(VLOOKUP(J46,'KAYIT LİSTESİ'!$B$4:$H$1210,3,0)),"",(VLOOKUP(J46,'KAYIT LİSTESİ'!$B$4:$H$1210,3,0)))</f>
      </c>
      <c r="L46" s="78">
        <f>IF(ISERROR(VLOOKUP(J46,'KAYIT LİSTESİ'!$B$4:$H$1210,4,0)),"",(VLOOKUP(J46,'KAYIT LİSTESİ'!$B$4:$H$1210,4,0)))</f>
      </c>
      <c r="M46" s="126">
        <f>IF(ISERROR(VLOOKUP(J46,'KAYIT LİSTESİ'!$B$4:$H$1210,5,0)),"",(VLOOKUP(J46,'KAYIT LİSTESİ'!$B$4:$H$1210,5,0)))</f>
      </c>
      <c r="N46" s="126">
        <f>IF(ISERROR(VLOOKUP(J46,'KAYIT LİSTESİ'!$B$4:$H$1210,6,0)),"",(VLOOKUP(J46,'KAYIT LİSTESİ'!$B$4:$H$1210,6,0)))</f>
      </c>
      <c r="O46" s="121"/>
      <c r="P46" s="159"/>
      <c r="S46" s="137"/>
      <c r="T46" s="135"/>
    </row>
    <row r="47" spans="1:20" s="13" customFormat="1" ht="33.75" customHeight="1">
      <c r="A47" s="61"/>
      <c r="B47" s="160"/>
      <c r="C47" s="78"/>
      <c r="D47" s="161"/>
      <c r="E47" s="115"/>
      <c r="F47" s="121"/>
      <c r="G47" s="147"/>
      <c r="H47" s="16"/>
      <c r="I47" s="61">
        <v>18</v>
      </c>
      <c r="J47" s="125" t="s">
        <v>457</v>
      </c>
      <c r="K47" s="147">
        <f>IF(ISERROR(VLOOKUP(J47,'KAYIT LİSTESİ'!$B$4:$H$1210,3,0)),"",(VLOOKUP(J47,'KAYIT LİSTESİ'!$B$4:$H$1210,3,0)))</f>
      </c>
      <c r="L47" s="78">
        <f>IF(ISERROR(VLOOKUP(J47,'KAYIT LİSTESİ'!$B$4:$H$1210,4,0)),"",(VLOOKUP(J47,'KAYIT LİSTESİ'!$B$4:$H$1210,4,0)))</f>
      </c>
      <c r="M47" s="126">
        <f>IF(ISERROR(VLOOKUP(J47,'KAYIT LİSTESİ'!$B$4:$H$1210,5,0)),"",(VLOOKUP(J47,'KAYIT LİSTESİ'!$B$4:$H$1210,5,0)))</f>
      </c>
      <c r="N47" s="126">
        <f>IF(ISERROR(VLOOKUP(J47,'KAYIT LİSTESİ'!$B$4:$H$1210,6,0)),"",(VLOOKUP(J47,'KAYIT LİSTESİ'!$B$4:$H$1210,6,0)))</f>
      </c>
      <c r="O47" s="121"/>
      <c r="P47" s="159"/>
      <c r="S47" s="137"/>
      <c r="T47" s="135"/>
    </row>
    <row r="48" spans="1:20" s="13" customFormat="1" ht="33.75" customHeight="1">
      <c r="A48" s="61"/>
      <c r="B48" s="160"/>
      <c r="C48" s="78"/>
      <c r="D48" s="161"/>
      <c r="E48" s="115"/>
      <c r="F48" s="121"/>
      <c r="G48" s="147"/>
      <c r="H48" s="16"/>
      <c r="I48" s="61">
        <v>19</v>
      </c>
      <c r="J48" s="125" t="s">
        <v>458</v>
      </c>
      <c r="K48" s="147">
        <f>IF(ISERROR(VLOOKUP(J48,'KAYIT LİSTESİ'!$B$4:$H$1210,3,0)),"",(VLOOKUP(J48,'KAYIT LİSTESİ'!$B$4:$H$1210,3,0)))</f>
      </c>
      <c r="L48" s="78">
        <f>IF(ISERROR(VLOOKUP(J48,'KAYIT LİSTESİ'!$B$4:$H$1210,4,0)),"",(VLOOKUP(J48,'KAYIT LİSTESİ'!$B$4:$H$1210,4,0)))</f>
      </c>
      <c r="M48" s="126">
        <f>IF(ISERROR(VLOOKUP(J48,'KAYIT LİSTESİ'!$B$4:$H$1210,5,0)),"",(VLOOKUP(J48,'KAYIT LİSTESİ'!$B$4:$H$1210,5,0)))</f>
      </c>
      <c r="N48" s="126">
        <f>IF(ISERROR(VLOOKUP(J48,'KAYIT LİSTESİ'!$B$4:$H$1210,6,0)),"",(VLOOKUP(J48,'KAYIT LİSTESİ'!$B$4:$H$1210,6,0)))</f>
      </c>
      <c r="O48" s="121"/>
      <c r="P48" s="159"/>
      <c r="S48" s="137"/>
      <c r="T48" s="135"/>
    </row>
    <row r="49" spans="1:20" s="13" customFormat="1" ht="33.75" customHeight="1">
      <c r="A49" s="61"/>
      <c r="B49" s="160"/>
      <c r="C49" s="78"/>
      <c r="D49" s="161"/>
      <c r="E49" s="115"/>
      <c r="F49" s="121"/>
      <c r="G49" s="147"/>
      <c r="H49" s="16"/>
      <c r="I49" s="61">
        <v>20</v>
      </c>
      <c r="J49" s="125" t="s">
        <v>459</v>
      </c>
      <c r="K49" s="147">
        <f>IF(ISERROR(VLOOKUP(J49,'KAYIT LİSTESİ'!$B$4:$H$1210,3,0)),"",(VLOOKUP(J49,'KAYIT LİSTESİ'!$B$4:$H$1210,3,0)))</f>
      </c>
      <c r="L49" s="78">
        <f>IF(ISERROR(VLOOKUP(J49,'KAYIT LİSTESİ'!$B$4:$H$1210,4,0)),"",(VLOOKUP(J49,'KAYIT LİSTESİ'!$B$4:$H$1210,4,0)))</f>
      </c>
      <c r="M49" s="126">
        <f>IF(ISERROR(VLOOKUP(J49,'KAYIT LİSTESİ'!$B$4:$H$1210,5,0)),"",(VLOOKUP(J49,'KAYIT LİSTESİ'!$B$4:$H$1210,5,0)))</f>
      </c>
      <c r="N49" s="126">
        <f>IF(ISERROR(VLOOKUP(J49,'KAYIT LİSTESİ'!$B$4:$H$1210,6,0)),"",(VLOOKUP(J49,'KAYIT LİSTESİ'!$B$4:$H$1210,6,0)))</f>
      </c>
      <c r="O49" s="121"/>
      <c r="P49" s="159"/>
      <c r="S49" s="137"/>
      <c r="T49" s="135"/>
    </row>
    <row r="50" spans="1:17" ht="14.25" customHeight="1">
      <c r="A50" s="20"/>
      <c r="B50" s="20"/>
      <c r="C50" s="20"/>
      <c r="D50" s="46"/>
      <c r="E50" s="39" t="s">
        <v>0</v>
      </c>
      <c r="F50" s="123" t="s">
        <v>1</v>
      </c>
      <c r="G50" s="17"/>
      <c r="H50" s="21" t="s">
        <v>2</v>
      </c>
      <c r="I50" s="21"/>
      <c r="J50" s="21"/>
      <c r="K50" s="21"/>
      <c r="M50" s="42" t="s">
        <v>3</v>
      </c>
      <c r="N50" s="43" t="s">
        <v>3</v>
      </c>
      <c r="O50" s="118" t="s">
        <v>3</v>
      </c>
      <c r="P50" s="20"/>
      <c r="Q50" s="22"/>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H3:L3"/>
    <mergeCell ref="N3:P3"/>
    <mergeCell ref="D4:E4"/>
    <mergeCell ref="N4:P4"/>
  </mergeCells>
  <conditionalFormatting sqref="F8:F49">
    <cfRule type="cellIs" priority="1" dxfId="0" operator="between" stopIfTrue="1">
      <formula>132610</formula>
      <formula>141510</formula>
    </cfRule>
    <cfRule type="cellIs" priority="2" dxfId="0" operator="between" stopIfTrue="1">
      <formula>132614</formula>
      <formula>141510</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xl/worksheets/sheet14.xml><?xml version="1.0" encoding="utf-8"?>
<worksheet xmlns="http://schemas.openxmlformats.org/spreadsheetml/2006/main" xmlns:r="http://schemas.openxmlformats.org/officeDocument/2006/relationships">
  <sheetPr codeName="Sayfa23">
    <tabColor rgb="FFFFFF00"/>
  </sheetPr>
  <dimension ref="A1:U99"/>
  <sheetViews>
    <sheetView view="pageBreakPreview" zoomScale="90" zoomScaleSheetLayoutView="90" zoomScalePageLayoutView="0" workbookViewId="0" topLeftCell="A1">
      <selection activeCell="D11" sqref="D11"/>
    </sheetView>
  </sheetViews>
  <sheetFormatPr defaultColWidth="9.140625" defaultRowHeight="12.75"/>
  <cols>
    <col min="1" max="1" width="4.8515625" style="17" customWidth="1"/>
    <col min="2" max="2" width="7.7109375" style="17" bestFit="1" customWidth="1"/>
    <col min="3" max="3" width="14.421875" style="15" customWidth="1"/>
    <col min="4" max="4" width="20.8515625" style="40" customWidth="1"/>
    <col min="5" max="5" width="26.57421875" style="40" customWidth="1"/>
    <col min="6" max="6" width="9.28125" style="15" customWidth="1"/>
    <col min="7" max="7" width="7.57421875" style="18" customWidth="1"/>
    <col min="8" max="8" width="2.140625" style="15" customWidth="1"/>
    <col min="9" max="9" width="4.421875" style="17" customWidth="1"/>
    <col min="10" max="10" width="14.28125" style="17" hidden="1" customWidth="1"/>
    <col min="11" max="11" width="6.57421875" style="17" customWidth="1"/>
    <col min="12" max="12" width="12.7109375" style="19" customWidth="1"/>
    <col min="13" max="13" width="21.421875" style="44" customWidth="1"/>
    <col min="14" max="14" width="23.140625" style="44" customWidth="1"/>
    <col min="15" max="15" width="9.57421875" style="15" customWidth="1"/>
    <col min="16" max="16" width="7.7109375" style="15" customWidth="1"/>
    <col min="17" max="17" width="5.7109375" style="15" customWidth="1"/>
    <col min="18" max="19" width="9.140625" style="15" customWidth="1"/>
    <col min="20" max="20" width="9.140625" style="134" hidden="1" customWidth="1"/>
    <col min="21" max="21" width="9.140625" style="135" hidden="1" customWidth="1"/>
    <col min="22" max="16384" width="9.140625" style="15" customWidth="1"/>
  </cols>
  <sheetData>
    <row r="1" spans="1:21" s="5" customFormat="1" ht="53.25" customHeight="1">
      <c r="A1" s="365" t="s">
        <v>195</v>
      </c>
      <c r="B1" s="365"/>
      <c r="C1" s="365"/>
      <c r="D1" s="365"/>
      <c r="E1" s="365"/>
      <c r="F1" s="365"/>
      <c r="G1" s="365"/>
      <c r="H1" s="365"/>
      <c r="I1" s="365"/>
      <c r="J1" s="365"/>
      <c r="K1" s="365"/>
      <c r="L1" s="365"/>
      <c r="M1" s="365"/>
      <c r="N1" s="365"/>
      <c r="O1" s="365"/>
      <c r="P1" s="365"/>
      <c r="T1" s="133">
        <v>1160</v>
      </c>
      <c r="U1" s="132">
        <v>100</v>
      </c>
    </row>
    <row r="2" spans="1:21" s="5" customFormat="1" ht="24.75" customHeight="1">
      <c r="A2" s="366" t="s">
        <v>245</v>
      </c>
      <c r="B2" s="366"/>
      <c r="C2" s="366"/>
      <c r="D2" s="366"/>
      <c r="E2" s="366"/>
      <c r="F2" s="366"/>
      <c r="G2" s="366"/>
      <c r="H2" s="366"/>
      <c r="I2" s="366"/>
      <c r="J2" s="366"/>
      <c r="K2" s="366"/>
      <c r="L2" s="366"/>
      <c r="M2" s="366"/>
      <c r="N2" s="366"/>
      <c r="O2" s="366"/>
      <c r="P2" s="366"/>
      <c r="T2" s="133">
        <v>1162</v>
      </c>
      <c r="U2" s="132">
        <v>99</v>
      </c>
    </row>
    <row r="3" spans="1:21" s="6" customFormat="1" ht="21.75" customHeight="1">
      <c r="A3" s="357" t="s">
        <v>64</v>
      </c>
      <c r="B3" s="357"/>
      <c r="C3" s="357"/>
      <c r="D3" s="358" t="s">
        <v>264</v>
      </c>
      <c r="E3" s="358"/>
      <c r="F3" s="359" t="s">
        <v>145</v>
      </c>
      <c r="G3" s="359"/>
      <c r="H3" s="360" t="s">
        <v>251</v>
      </c>
      <c r="I3" s="361"/>
      <c r="J3" s="361"/>
      <c r="K3" s="361"/>
      <c r="L3" s="361"/>
      <c r="M3" s="222" t="s">
        <v>197</v>
      </c>
      <c r="N3" s="389">
        <v>0</v>
      </c>
      <c r="O3" s="389"/>
      <c r="P3" s="389"/>
      <c r="T3" s="133">
        <v>1164</v>
      </c>
      <c r="U3" s="132">
        <v>98</v>
      </c>
    </row>
    <row r="4" spans="1:21" s="6" customFormat="1" ht="17.25" customHeight="1">
      <c r="A4" s="354" t="s">
        <v>57</v>
      </c>
      <c r="B4" s="354"/>
      <c r="C4" s="354"/>
      <c r="D4" s="363" t="s">
        <v>247</v>
      </c>
      <c r="E4" s="363"/>
      <c r="F4" s="23"/>
      <c r="G4" s="23"/>
      <c r="H4" s="23"/>
      <c r="I4" s="23"/>
      <c r="J4" s="23"/>
      <c r="K4" s="23"/>
      <c r="L4" s="24"/>
      <c r="M4" s="63" t="s">
        <v>63</v>
      </c>
      <c r="N4" s="364" t="s">
        <v>246</v>
      </c>
      <c r="O4" s="364"/>
      <c r="P4" s="364"/>
      <c r="T4" s="133">
        <v>1166</v>
      </c>
      <c r="U4" s="132">
        <v>97</v>
      </c>
    </row>
    <row r="5" spans="1:21" s="5" customFormat="1" ht="19.5" customHeight="1">
      <c r="A5" s="7"/>
      <c r="B5" s="7"/>
      <c r="C5" s="8"/>
      <c r="D5" s="9"/>
      <c r="E5" s="10"/>
      <c r="F5" s="10"/>
      <c r="G5" s="10"/>
      <c r="H5" s="10"/>
      <c r="I5" s="7"/>
      <c r="J5" s="7"/>
      <c r="K5" s="7"/>
      <c r="L5" s="11"/>
      <c r="M5" s="12"/>
      <c r="N5" s="388">
        <v>41794.67699976852</v>
      </c>
      <c r="O5" s="388"/>
      <c r="P5" s="388"/>
      <c r="T5" s="133">
        <v>1168</v>
      </c>
      <c r="U5" s="132">
        <v>96</v>
      </c>
    </row>
    <row r="6" spans="1:21" s="13" customFormat="1" ht="24.75" customHeight="1">
      <c r="A6" s="346" t="s">
        <v>9</v>
      </c>
      <c r="B6" s="347" t="s">
        <v>53</v>
      </c>
      <c r="C6" s="349" t="s">
        <v>62</v>
      </c>
      <c r="D6" s="350" t="s">
        <v>11</v>
      </c>
      <c r="E6" s="350" t="s">
        <v>142</v>
      </c>
      <c r="F6" s="350" t="s">
        <v>12</v>
      </c>
      <c r="G6" s="352" t="s">
        <v>103</v>
      </c>
      <c r="I6" s="142" t="s">
        <v>13</v>
      </c>
      <c r="J6" s="143"/>
      <c r="K6" s="143"/>
      <c r="L6" s="143"/>
      <c r="M6" s="145" t="s">
        <v>137</v>
      </c>
      <c r="N6" s="146"/>
      <c r="O6" s="143"/>
      <c r="P6" s="144"/>
      <c r="T6" s="134">
        <v>1170</v>
      </c>
      <c r="U6" s="135">
        <v>95</v>
      </c>
    </row>
    <row r="7" spans="1:21" ht="26.25" customHeight="1">
      <c r="A7" s="346"/>
      <c r="B7" s="348"/>
      <c r="C7" s="349"/>
      <c r="D7" s="350"/>
      <c r="E7" s="350"/>
      <c r="F7" s="350"/>
      <c r="G7" s="353"/>
      <c r="H7" s="14"/>
      <c r="I7" s="38" t="s">
        <v>9</v>
      </c>
      <c r="J7" s="35" t="s">
        <v>54</v>
      </c>
      <c r="K7" s="35" t="s">
        <v>53</v>
      </c>
      <c r="L7" s="36" t="s">
        <v>10</v>
      </c>
      <c r="M7" s="37" t="s">
        <v>11</v>
      </c>
      <c r="N7" s="37" t="s">
        <v>142</v>
      </c>
      <c r="O7" s="35" t="s">
        <v>12</v>
      </c>
      <c r="P7" s="35" t="s">
        <v>23</v>
      </c>
      <c r="T7" s="134">
        <v>1172</v>
      </c>
      <c r="U7" s="135">
        <v>94</v>
      </c>
    </row>
    <row r="8" spans="1:21" s="13" customFormat="1" ht="39.75" customHeight="1">
      <c r="A8" s="61">
        <v>1</v>
      </c>
      <c r="B8" s="147">
        <v>525</v>
      </c>
      <c r="C8" s="78">
        <v>35576</v>
      </c>
      <c r="D8" s="126" t="s">
        <v>263</v>
      </c>
      <c r="E8" s="126" t="s">
        <v>254</v>
      </c>
      <c r="F8" s="79">
        <v>2781</v>
      </c>
      <c r="G8" s="147"/>
      <c r="H8" s="16"/>
      <c r="I8" s="61">
        <v>1</v>
      </c>
      <c r="J8" s="125" t="s">
        <v>81</v>
      </c>
      <c r="K8" s="147">
        <v>525</v>
      </c>
      <c r="L8" s="78">
        <v>35576</v>
      </c>
      <c r="M8" s="126" t="s">
        <v>263</v>
      </c>
      <c r="N8" s="126" t="s">
        <v>254</v>
      </c>
      <c r="O8" s="79">
        <v>2781</v>
      </c>
      <c r="P8" s="159"/>
      <c r="T8" s="134">
        <v>1174</v>
      </c>
      <c r="U8" s="135">
        <v>93</v>
      </c>
    </row>
    <row r="9" spans="1:21" s="13" customFormat="1" ht="39.75" customHeight="1">
      <c r="A9" s="61">
        <v>2</v>
      </c>
      <c r="B9" s="160"/>
      <c r="C9" s="78"/>
      <c r="D9" s="161"/>
      <c r="E9" s="115"/>
      <c r="F9" s="79"/>
      <c r="G9" s="147"/>
      <c r="H9" s="16"/>
      <c r="I9" s="61">
        <v>2</v>
      </c>
      <c r="J9" s="125" t="s">
        <v>82</v>
      </c>
      <c r="K9" s="147"/>
      <c r="L9" s="78"/>
      <c r="M9" s="126"/>
      <c r="N9" s="126"/>
      <c r="O9" s="79"/>
      <c r="P9" s="159"/>
      <c r="T9" s="134">
        <v>1176</v>
      </c>
      <c r="U9" s="135">
        <v>92</v>
      </c>
    </row>
    <row r="10" spans="1:21" s="13" customFormat="1" ht="39.75" customHeight="1">
      <c r="A10" s="61">
        <v>3</v>
      </c>
      <c r="B10" s="160"/>
      <c r="C10" s="78"/>
      <c r="D10" s="161"/>
      <c r="E10" s="115"/>
      <c r="F10" s="79"/>
      <c r="G10" s="147"/>
      <c r="H10" s="16"/>
      <c r="I10" s="61">
        <v>3</v>
      </c>
      <c r="J10" s="125" t="s">
        <v>83</v>
      </c>
      <c r="K10" s="147"/>
      <c r="L10" s="78"/>
      <c r="M10" s="126"/>
      <c r="N10" s="126"/>
      <c r="O10" s="79"/>
      <c r="P10" s="159"/>
      <c r="T10" s="134">
        <v>1178</v>
      </c>
      <c r="U10" s="135">
        <v>91</v>
      </c>
    </row>
    <row r="11" spans="1:21" s="13" customFormat="1" ht="39.75" customHeight="1">
      <c r="A11" s="61">
        <v>4</v>
      </c>
      <c r="B11" s="160"/>
      <c r="C11" s="78"/>
      <c r="D11" s="161"/>
      <c r="E11" s="115"/>
      <c r="F11" s="79"/>
      <c r="G11" s="147"/>
      <c r="H11" s="16"/>
      <c r="I11" s="61">
        <v>4</v>
      </c>
      <c r="J11" s="125" t="s">
        <v>84</v>
      </c>
      <c r="K11" s="147"/>
      <c r="L11" s="78"/>
      <c r="M11" s="126"/>
      <c r="N11" s="126"/>
      <c r="O11" s="79"/>
      <c r="P11" s="159"/>
      <c r="T11" s="134">
        <v>1180</v>
      </c>
      <c r="U11" s="135">
        <v>90</v>
      </c>
    </row>
    <row r="12" spans="1:21" s="13" customFormat="1" ht="39.75" customHeight="1">
      <c r="A12" s="61">
        <v>5</v>
      </c>
      <c r="B12" s="160"/>
      <c r="C12" s="78"/>
      <c r="D12" s="161"/>
      <c r="E12" s="115"/>
      <c r="F12" s="79"/>
      <c r="G12" s="147"/>
      <c r="H12" s="16"/>
      <c r="I12" s="61">
        <v>5</v>
      </c>
      <c r="J12" s="125" t="s">
        <v>85</v>
      </c>
      <c r="K12" s="147"/>
      <c r="L12" s="78"/>
      <c r="M12" s="126"/>
      <c r="N12" s="126"/>
      <c r="O12" s="79"/>
      <c r="P12" s="159"/>
      <c r="T12" s="134">
        <v>1182</v>
      </c>
      <c r="U12" s="135">
        <v>89</v>
      </c>
    </row>
    <row r="13" spans="1:21" s="13" customFormat="1" ht="39.75" customHeight="1">
      <c r="A13" s="61">
        <v>6</v>
      </c>
      <c r="B13" s="160"/>
      <c r="C13" s="78"/>
      <c r="D13" s="161"/>
      <c r="E13" s="115"/>
      <c r="F13" s="79"/>
      <c r="G13" s="147"/>
      <c r="H13" s="16"/>
      <c r="I13" s="61">
        <v>6</v>
      </c>
      <c r="J13" s="125" t="s">
        <v>86</v>
      </c>
      <c r="K13" s="147"/>
      <c r="L13" s="78"/>
      <c r="M13" s="126"/>
      <c r="N13" s="126"/>
      <c r="O13" s="79"/>
      <c r="P13" s="159"/>
      <c r="T13" s="134">
        <v>1184</v>
      </c>
      <c r="U13" s="135">
        <v>88</v>
      </c>
    </row>
    <row r="14" spans="1:21" s="13" customFormat="1" ht="39.75" customHeight="1">
      <c r="A14" s="61">
        <v>7</v>
      </c>
      <c r="B14" s="160"/>
      <c r="C14" s="78"/>
      <c r="D14" s="161"/>
      <c r="E14" s="115"/>
      <c r="F14" s="79"/>
      <c r="G14" s="147"/>
      <c r="H14" s="16"/>
      <c r="I14" s="61">
        <v>7</v>
      </c>
      <c r="J14" s="125" t="s">
        <v>130</v>
      </c>
      <c r="K14" s="147"/>
      <c r="L14" s="78"/>
      <c r="M14" s="126"/>
      <c r="N14" s="126"/>
      <c r="O14" s="79"/>
      <c r="P14" s="159"/>
      <c r="T14" s="134">
        <v>1186</v>
      </c>
      <c r="U14" s="135">
        <v>87</v>
      </c>
    </row>
    <row r="15" spans="1:21" s="13" customFormat="1" ht="39.75" customHeight="1">
      <c r="A15" s="61">
        <v>8</v>
      </c>
      <c r="B15" s="160"/>
      <c r="C15" s="78"/>
      <c r="D15" s="161"/>
      <c r="E15" s="115"/>
      <c r="F15" s="79"/>
      <c r="G15" s="147"/>
      <c r="H15" s="16"/>
      <c r="I15" s="61">
        <v>8</v>
      </c>
      <c r="J15" s="125" t="s">
        <v>131</v>
      </c>
      <c r="K15" s="147" t="s">
        <v>262</v>
      </c>
      <c r="L15" s="78" t="s">
        <v>262</v>
      </c>
      <c r="M15" s="126" t="s">
        <v>262</v>
      </c>
      <c r="N15" s="126" t="s">
        <v>262</v>
      </c>
      <c r="O15" s="79"/>
      <c r="P15" s="159"/>
      <c r="T15" s="134">
        <v>1188</v>
      </c>
      <c r="U15" s="135">
        <v>86</v>
      </c>
    </row>
    <row r="16" spans="1:21" s="13" customFormat="1" ht="39.75" customHeight="1">
      <c r="A16" s="61">
        <v>9</v>
      </c>
      <c r="B16" s="160"/>
      <c r="C16" s="78"/>
      <c r="D16" s="161"/>
      <c r="E16" s="115"/>
      <c r="F16" s="79"/>
      <c r="G16" s="147"/>
      <c r="H16" s="16"/>
      <c r="I16" s="142" t="s">
        <v>14</v>
      </c>
      <c r="J16" s="143"/>
      <c r="K16" s="143"/>
      <c r="L16" s="143"/>
      <c r="M16" s="145" t="s">
        <v>137</v>
      </c>
      <c r="N16" s="146"/>
      <c r="O16" s="143"/>
      <c r="P16" s="144"/>
      <c r="T16" s="134">
        <v>1190</v>
      </c>
      <c r="U16" s="135">
        <v>85</v>
      </c>
    </row>
    <row r="17" spans="1:21" s="13" customFormat="1" ht="39.75" customHeight="1">
      <c r="A17" s="61">
        <v>10</v>
      </c>
      <c r="B17" s="160"/>
      <c r="C17" s="78"/>
      <c r="D17" s="161"/>
      <c r="E17" s="115"/>
      <c r="F17" s="79"/>
      <c r="G17" s="147"/>
      <c r="H17" s="16"/>
      <c r="I17" s="38" t="s">
        <v>9</v>
      </c>
      <c r="J17" s="35" t="s">
        <v>54</v>
      </c>
      <c r="K17" s="35" t="s">
        <v>53</v>
      </c>
      <c r="L17" s="36" t="s">
        <v>10</v>
      </c>
      <c r="M17" s="37" t="s">
        <v>11</v>
      </c>
      <c r="N17" s="37" t="s">
        <v>142</v>
      </c>
      <c r="O17" s="35" t="s">
        <v>12</v>
      </c>
      <c r="P17" s="35" t="s">
        <v>23</v>
      </c>
      <c r="T17" s="134">
        <v>1192</v>
      </c>
      <c r="U17" s="135">
        <v>84</v>
      </c>
    </row>
    <row r="18" spans="1:21" s="13" customFormat="1" ht="39.75" customHeight="1">
      <c r="A18" s="61">
        <v>11</v>
      </c>
      <c r="B18" s="160"/>
      <c r="C18" s="78"/>
      <c r="D18" s="161"/>
      <c r="E18" s="115"/>
      <c r="F18" s="79"/>
      <c r="G18" s="147"/>
      <c r="H18" s="16"/>
      <c r="I18" s="61">
        <v>1</v>
      </c>
      <c r="J18" s="125" t="s">
        <v>87</v>
      </c>
      <c r="K18" s="147" t="s">
        <v>262</v>
      </c>
      <c r="L18" s="78" t="s">
        <v>262</v>
      </c>
      <c r="M18" s="126" t="s">
        <v>262</v>
      </c>
      <c r="N18" s="126" t="s">
        <v>262</v>
      </c>
      <c r="O18" s="79"/>
      <c r="P18" s="159"/>
      <c r="T18" s="134">
        <v>1194</v>
      </c>
      <c r="U18" s="135">
        <v>83</v>
      </c>
    </row>
    <row r="19" spans="1:21" s="13" customFormat="1" ht="39.75" customHeight="1">
      <c r="A19" s="61">
        <v>12</v>
      </c>
      <c r="B19" s="160"/>
      <c r="C19" s="78"/>
      <c r="D19" s="161"/>
      <c r="E19" s="115"/>
      <c r="F19" s="79"/>
      <c r="G19" s="147"/>
      <c r="H19" s="16"/>
      <c r="I19" s="61">
        <v>2</v>
      </c>
      <c r="J19" s="125" t="s">
        <v>88</v>
      </c>
      <c r="K19" s="147" t="s">
        <v>262</v>
      </c>
      <c r="L19" s="78" t="s">
        <v>262</v>
      </c>
      <c r="M19" s="126" t="s">
        <v>262</v>
      </c>
      <c r="N19" s="126" t="s">
        <v>262</v>
      </c>
      <c r="O19" s="79"/>
      <c r="P19" s="159"/>
      <c r="T19" s="134">
        <v>1196</v>
      </c>
      <c r="U19" s="135">
        <v>82</v>
      </c>
    </row>
    <row r="20" spans="1:21" s="13" customFormat="1" ht="39.75" customHeight="1">
      <c r="A20" s="61">
        <v>13</v>
      </c>
      <c r="B20" s="160"/>
      <c r="C20" s="78"/>
      <c r="D20" s="161"/>
      <c r="E20" s="115"/>
      <c r="F20" s="79"/>
      <c r="G20" s="147"/>
      <c r="H20" s="16"/>
      <c r="I20" s="61">
        <v>3</v>
      </c>
      <c r="J20" s="125" t="s">
        <v>89</v>
      </c>
      <c r="K20" s="147" t="s">
        <v>262</v>
      </c>
      <c r="L20" s="78" t="s">
        <v>262</v>
      </c>
      <c r="M20" s="126" t="s">
        <v>262</v>
      </c>
      <c r="N20" s="126" t="s">
        <v>262</v>
      </c>
      <c r="O20" s="79"/>
      <c r="P20" s="159"/>
      <c r="T20" s="134">
        <v>1198</v>
      </c>
      <c r="U20" s="135">
        <v>81</v>
      </c>
    </row>
    <row r="21" spans="1:21" s="13" customFormat="1" ht="39.75" customHeight="1">
      <c r="A21" s="61">
        <v>14</v>
      </c>
      <c r="B21" s="160"/>
      <c r="C21" s="78"/>
      <c r="D21" s="161"/>
      <c r="E21" s="115"/>
      <c r="F21" s="79"/>
      <c r="G21" s="147"/>
      <c r="H21" s="16"/>
      <c r="I21" s="61">
        <v>4</v>
      </c>
      <c r="J21" s="125" t="s">
        <v>90</v>
      </c>
      <c r="K21" s="147" t="s">
        <v>262</v>
      </c>
      <c r="L21" s="78" t="s">
        <v>262</v>
      </c>
      <c r="M21" s="126" t="s">
        <v>262</v>
      </c>
      <c r="N21" s="126" t="s">
        <v>262</v>
      </c>
      <c r="O21" s="79"/>
      <c r="P21" s="159"/>
      <c r="T21" s="134">
        <v>1200</v>
      </c>
      <c r="U21" s="135">
        <v>80</v>
      </c>
    </row>
    <row r="22" spans="1:21" s="13" customFormat="1" ht="39.75" customHeight="1">
      <c r="A22" s="61">
        <v>15</v>
      </c>
      <c r="B22" s="160"/>
      <c r="C22" s="78"/>
      <c r="D22" s="161"/>
      <c r="E22" s="115"/>
      <c r="F22" s="79"/>
      <c r="G22" s="147"/>
      <c r="H22" s="16"/>
      <c r="I22" s="61">
        <v>5</v>
      </c>
      <c r="J22" s="125" t="s">
        <v>91</v>
      </c>
      <c r="K22" s="147" t="s">
        <v>262</v>
      </c>
      <c r="L22" s="78" t="s">
        <v>262</v>
      </c>
      <c r="M22" s="126" t="s">
        <v>262</v>
      </c>
      <c r="N22" s="126" t="s">
        <v>262</v>
      </c>
      <c r="O22" s="79"/>
      <c r="P22" s="159"/>
      <c r="T22" s="134">
        <v>1202</v>
      </c>
      <c r="U22" s="135">
        <v>79</v>
      </c>
    </row>
    <row r="23" spans="1:21" s="13" customFormat="1" ht="39.75" customHeight="1">
      <c r="A23" s="61">
        <v>16</v>
      </c>
      <c r="B23" s="160"/>
      <c r="C23" s="78"/>
      <c r="D23" s="161"/>
      <c r="E23" s="115"/>
      <c r="F23" s="79"/>
      <c r="G23" s="147"/>
      <c r="H23" s="16"/>
      <c r="I23" s="61">
        <v>6</v>
      </c>
      <c r="J23" s="125" t="s">
        <v>92</v>
      </c>
      <c r="K23" s="147" t="s">
        <v>262</v>
      </c>
      <c r="L23" s="78" t="s">
        <v>262</v>
      </c>
      <c r="M23" s="126" t="s">
        <v>262</v>
      </c>
      <c r="N23" s="126" t="s">
        <v>262</v>
      </c>
      <c r="O23" s="79"/>
      <c r="P23" s="159"/>
      <c r="T23" s="134">
        <v>1204</v>
      </c>
      <c r="U23" s="135">
        <v>78</v>
      </c>
    </row>
    <row r="24" spans="1:21" s="13" customFormat="1" ht="39.75" customHeight="1">
      <c r="A24" s="61">
        <v>17</v>
      </c>
      <c r="B24" s="160"/>
      <c r="C24" s="78"/>
      <c r="D24" s="161"/>
      <c r="E24" s="115"/>
      <c r="F24" s="79"/>
      <c r="G24" s="147"/>
      <c r="H24" s="16"/>
      <c r="I24" s="61">
        <v>7</v>
      </c>
      <c r="J24" s="125" t="s">
        <v>132</v>
      </c>
      <c r="K24" s="147" t="s">
        <v>262</v>
      </c>
      <c r="L24" s="78" t="s">
        <v>262</v>
      </c>
      <c r="M24" s="126" t="s">
        <v>262</v>
      </c>
      <c r="N24" s="126" t="s">
        <v>262</v>
      </c>
      <c r="O24" s="79"/>
      <c r="P24" s="159"/>
      <c r="T24" s="134">
        <v>1206</v>
      </c>
      <c r="U24" s="135">
        <v>77</v>
      </c>
    </row>
    <row r="25" spans="1:21" s="13" customFormat="1" ht="39.75" customHeight="1">
      <c r="A25" s="61">
        <v>18</v>
      </c>
      <c r="B25" s="160"/>
      <c r="C25" s="78"/>
      <c r="D25" s="161"/>
      <c r="E25" s="115"/>
      <c r="F25" s="79"/>
      <c r="G25" s="147"/>
      <c r="H25" s="16"/>
      <c r="I25" s="61">
        <v>8</v>
      </c>
      <c r="J25" s="125" t="s">
        <v>133</v>
      </c>
      <c r="K25" s="147" t="s">
        <v>262</v>
      </c>
      <c r="L25" s="78" t="s">
        <v>262</v>
      </c>
      <c r="M25" s="126" t="s">
        <v>262</v>
      </c>
      <c r="N25" s="126" t="s">
        <v>262</v>
      </c>
      <c r="O25" s="79"/>
      <c r="P25" s="159"/>
      <c r="T25" s="134">
        <v>1208</v>
      </c>
      <c r="U25" s="135">
        <v>76</v>
      </c>
    </row>
    <row r="26" spans="1:21" s="13" customFormat="1" ht="39.75" customHeight="1">
      <c r="A26" s="61">
        <v>19</v>
      </c>
      <c r="B26" s="160"/>
      <c r="C26" s="78"/>
      <c r="D26" s="161"/>
      <c r="E26" s="115"/>
      <c r="F26" s="79"/>
      <c r="G26" s="147"/>
      <c r="H26" s="16"/>
      <c r="I26" s="142" t="s">
        <v>15</v>
      </c>
      <c r="J26" s="143"/>
      <c r="K26" s="143"/>
      <c r="L26" s="143"/>
      <c r="M26" s="145" t="s">
        <v>137</v>
      </c>
      <c r="N26" s="146"/>
      <c r="O26" s="143"/>
      <c r="P26" s="144"/>
      <c r="T26" s="134">
        <v>1210</v>
      </c>
      <c r="U26" s="135">
        <v>75</v>
      </c>
    </row>
    <row r="27" spans="1:21" s="13" customFormat="1" ht="39.75" customHeight="1">
      <c r="A27" s="61">
        <v>20</v>
      </c>
      <c r="B27" s="160"/>
      <c r="C27" s="78"/>
      <c r="D27" s="161"/>
      <c r="E27" s="115"/>
      <c r="F27" s="79"/>
      <c r="G27" s="147"/>
      <c r="H27" s="16"/>
      <c r="I27" s="38" t="s">
        <v>9</v>
      </c>
      <c r="J27" s="35" t="s">
        <v>54</v>
      </c>
      <c r="K27" s="35" t="s">
        <v>53</v>
      </c>
      <c r="L27" s="36" t="s">
        <v>10</v>
      </c>
      <c r="M27" s="37" t="s">
        <v>11</v>
      </c>
      <c r="N27" s="37" t="s">
        <v>142</v>
      </c>
      <c r="O27" s="35" t="s">
        <v>12</v>
      </c>
      <c r="P27" s="35" t="s">
        <v>23</v>
      </c>
      <c r="T27" s="134">
        <v>1213</v>
      </c>
      <c r="U27" s="135">
        <v>74</v>
      </c>
    </row>
    <row r="28" spans="1:21" s="13" customFormat="1" ht="39.75" customHeight="1">
      <c r="A28" s="61">
        <v>21</v>
      </c>
      <c r="B28" s="160"/>
      <c r="C28" s="78"/>
      <c r="D28" s="161"/>
      <c r="E28" s="115"/>
      <c r="F28" s="79"/>
      <c r="G28" s="147"/>
      <c r="H28" s="16"/>
      <c r="I28" s="61">
        <v>1</v>
      </c>
      <c r="J28" s="125" t="s">
        <v>93</v>
      </c>
      <c r="K28" s="147" t="s">
        <v>262</v>
      </c>
      <c r="L28" s="78" t="s">
        <v>262</v>
      </c>
      <c r="M28" s="126" t="s">
        <v>262</v>
      </c>
      <c r="N28" s="126" t="s">
        <v>262</v>
      </c>
      <c r="O28" s="79"/>
      <c r="P28" s="159"/>
      <c r="T28" s="134">
        <v>1216</v>
      </c>
      <c r="U28" s="135">
        <v>73</v>
      </c>
    </row>
    <row r="29" spans="1:21" s="13" customFormat="1" ht="39.75" customHeight="1">
      <c r="A29" s="61">
        <v>22</v>
      </c>
      <c r="B29" s="160"/>
      <c r="C29" s="78"/>
      <c r="D29" s="161"/>
      <c r="E29" s="115"/>
      <c r="F29" s="79"/>
      <c r="G29" s="147"/>
      <c r="H29" s="16"/>
      <c r="I29" s="61">
        <v>2</v>
      </c>
      <c r="J29" s="125" t="s">
        <v>94</v>
      </c>
      <c r="K29" s="147" t="s">
        <v>262</v>
      </c>
      <c r="L29" s="78" t="s">
        <v>262</v>
      </c>
      <c r="M29" s="126" t="s">
        <v>262</v>
      </c>
      <c r="N29" s="126" t="s">
        <v>262</v>
      </c>
      <c r="O29" s="79"/>
      <c r="P29" s="159"/>
      <c r="T29" s="134">
        <v>1219</v>
      </c>
      <c r="U29" s="135">
        <v>72</v>
      </c>
    </row>
    <row r="30" spans="1:21" s="13" customFormat="1" ht="39.75" customHeight="1">
      <c r="A30" s="61">
        <v>23</v>
      </c>
      <c r="B30" s="160"/>
      <c r="C30" s="78"/>
      <c r="D30" s="161"/>
      <c r="E30" s="115"/>
      <c r="F30" s="79"/>
      <c r="G30" s="147"/>
      <c r="H30" s="16"/>
      <c r="I30" s="61">
        <v>3</v>
      </c>
      <c r="J30" s="125" t="s">
        <v>95</v>
      </c>
      <c r="K30" s="147" t="s">
        <v>262</v>
      </c>
      <c r="L30" s="78" t="s">
        <v>262</v>
      </c>
      <c r="M30" s="126" t="s">
        <v>262</v>
      </c>
      <c r="N30" s="126" t="s">
        <v>262</v>
      </c>
      <c r="O30" s="79"/>
      <c r="P30" s="159"/>
      <c r="T30" s="134">
        <v>1222</v>
      </c>
      <c r="U30" s="135">
        <v>71</v>
      </c>
    </row>
    <row r="31" spans="1:21" s="13" customFormat="1" ht="39.75" customHeight="1">
      <c r="A31" s="61">
        <v>24</v>
      </c>
      <c r="B31" s="160"/>
      <c r="C31" s="78"/>
      <c r="D31" s="161"/>
      <c r="E31" s="115"/>
      <c r="F31" s="79"/>
      <c r="G31" s="147"/>
      <c r="H31" s="16"/>
      <c r="I31" s="61">
        <v>4</v>
      </c>
      <c r="J31" s="125" t="s">
        <v>96</v>
      </c>
      <c r="K31" s="147" t="s">
        <v>262</v>
      </c>
      <c r="L31" s="78" t="s">
        <v>262</v>
      </c>
      <c r="M31" s="126" t="s">
        <v>262</v>
      </c>
      <c r="N31" s="126" t="s">
        <v>262</v>
      </c>
      <c r="O31" s="79"/>
      <c r="P31" s="159"/>
      <c r="T31" s="134">
        <v>1225</v>
      </c>
      <c r="U31" s="135">
        <v>70</v>
      </c>
    </row>
    <row r="32" spans="1:21" s="13" customFormat="1" ht="39.75" customHeight="1">
      <c r="A32" s="61">
        <v>25</v>
      </c>
      <c r="B32" s="160"/>
      <c r="C32" s="78"/>
      <c r="D32" s="161"/>
      <c r="E32" s="115"/>
      <c r="F32" s="79"/>
      <c r="G32" s="147"/>
      <c r="H32" s="16"/>
      <c r="I32" s="61">
        <v>5</v>
      </c>
      <c r="J32" s="125" t="s">
        <v>97</v>
      </c>
      <c r="K32" s="147" t="s">
        <v>262</v>
      </c>
      <c r="L32" s="78" t="s">
        <v>262</v>
      </c>
      <c r="M32" s="126" t="s">
        <v>262</v>
      </c>
      <c r="N32" s="126" t="s">
        <v>262</v>
      </c>
      <c r="O32" s="79"/>
      <c r="P32" s="159"/>
      <c r="T32" s="134">
        <v>1228</v>
      </c>
      <c r="U32" s="135">
        <v>69</v>
      </c>
    </row>
    <row r="33" spans="1:21" s="13" customFormat="1" ht="39.75" customHeight="1">
      <c r="A33" s="61">
        <v>26</v>
      </c>
      <c r="B33" s="160"/>
      <c r="C33" s="78"/>
      <c r="D33" s="161"/>
      <c r="E33" s="115"/>
      <c r="F33" s="79"/>
      <c r="G33" s="147"/>
      <c r="H33" s="16"/>
      <c r="I33" s="61">
        <v>6</v>
      </c>
      <c r="J33" s="125" t="s">
        <v>98</v>
      </c>
      <c r="K33" s="147" t="s">
        <v>262</v>
      </c>
      <c r="L33" s="78" t="s">
        <v>262</v>
      </c>
      <c r="M33" s="126" t="s">
        <v>262</v>
      </c>
      <c r="N33" s="126" t="s">
        <v>262</v>
      </c>
      <c r="O33" s="79"/>
      <c r="P33" s="159"/>
      <c r="T33" s="134">
        <v>1231</v>
      </c>
      <c r="U33" s="135">
        <v>68</v>
      </c>
    </row>
    <row r="34" spans="1:21" s="13" customFormat="1" ht="39.75" customHeight="1">
      <c r="A34" s="61">
        <v>27</v>
      </c>
      <c r="B34" s="160"/>
      <c r="C34" s="78"/>
      <c r="D34" s="161"/>
      <c r="E34" s="115"/>
      <c r="F34" s="79"/>
      <c r="G34" s="147"/>
      <c r="H34" s="16"/>
      <c r="I34" s="61">
        <v>7</v>
      </c>
      <c r="J34" s="125" t="s">
        <v>134</v>
      </c>
      <c r="K34" s="147" t="s">
        <v>262</v>
      </c>
      <c r="L34" s="78" t="s">
        <v>262</v>
      </c>
      <c r="M34" s="126" t="s">
        <v>262</v>
      </c>
      <c r="N34" s="126" t="s">
        <v>262</v>
      </c>
      <c r="O34" s="79"/>
      <c r="P34" s="159"/>
      <c r="T34" s="134">
        <v>1234</v>
      </c>
      <c r="U34" s="135">
        <v>67</v>
      </c>
    </row>
    <row r="35" spans="1:21" s="13" customFormat="1" ht="39.75" customHeight="1">
      <c r="A35" s="61">
        <v>28</v>
      </c>
      <c r="B35" s="160"/>
      <c r="C35" s="78"/>
      <c r="D35" s="161"/>
      <c r="E35" s="115"/>
      <c r="F35" s="79"/>
      <c r="G35" s="147"/>
      <c r="H35" s="16"/>
      <c r="I35" s="61">
        <v>8</v>
      </c>
      <c r="J35" s="125" t="s">
        <v>135</v>
      </c>
      <c r="K35" s="147" t="s">
        <v>262</v>
      </c>
      <c r="L35" s="78" t="s">
        <v>262</v>
      </c>
      <c r="M35" s="126" t="s">
        <v>262</v>
      </c>
      <c r="N35" s="126" t="s">
        <v>262</v>
      </c>
      <c r="O35" s="79"/>
      <c r="P35" s="159"/>
      <c r="T35" s="134">
        <v>1237</v>
      </c>
      <c r="U35" s="135">
        <v>66</v>
      </c>
    </row>
    <row r="36" spans="1:21" s="13" customFormat="1" ht="39.75" customHeight="1">
      <c r="A36" s="61">
        <v>29</v>
      </c>
      <c r="B36" s="160"/>
      <c r="C36" s="78"/>
      <c r="D36" s="161"/>
      <c r="E36" s="115"/>
      <c r="F36" s="79"/>
      <c r="G36" s="147"/>
      <c r="H36" s="16"/>
      <c r="I36" s="142" t="s">
        <v>144</v>
      </c>
      <c r="J36" s="143"/>
      <c r="K36" s="143"/>
      <c r="L36" s="143"/>
      <c r="M36" s="145" t="s">
        <v>137</v>
      </c>
      <c r="N36" s="146"/>
      <c r="O36" s="143"/>
      <c r="P36" s="144"/>
      <c r="T36" s="134">
        <v>1210</v>
      </c>
      <c r="U36" s="135">
        <v>75</v>
      </c>
    </row>
    <row r="37" spans="1:21" s="13" customFormat="1" ht="39.75" customHeight="1">
      <c r="A37" s="61">
        <v>30</v>
      </c>
      <c r="B37" s="160"/>
      <c r="C37" s="78"/>
      <c r="D37" s="161"/>
      <c r="E37" s="115"/>
      <c r="F37" s="79"/>
      <c r="G37" s="147"/>
      <c r="H37" s="16"/>
      <c r="I37" s="38" t="s">
        <v>9</v>
      </c>
      <c r="J37" s="35" t="s">
        <v>54</v>
      </c>
      <c r="K37" s="35" t="s">
        <v>53</v>
      </c>
      <c r="L37" s="36" t="s">
        <v>10</v>
      </c>
      <c r="M37" s="37" t="s">
        <v>11</v>
      </c>
      <c r="N37" s="37" t="s">
        <v>142</v>
      </c>
      <c r="O37" s="35" t="s">
        <v>12</v>
      </c>
      <c r="P37" s="35" t="s">
        <v>23</v>
      </c>
      <c r="T37" s="134">
        <v>1213</v>
      </c>
      <c r="U37" s="135">
        <v>74</v>
      </c>
    </row>
    <row r="38" spans="1:21" s="13" customFormat="1" ht="39.75" customHeight="1">
      <c r="A38" s="61">
        <v>31</v>
      </c>
      <c r="B38" s="160"/>
      <c r="C38" s="78"/>
      <c r="D38" s="161"/>
      <c r="E38" s="115"/>
      <c r="F38" s="79"/>
      <c r="G38" s="147"/>
      <c r="H38" s="16"/>
      <c r="I38" s="61">
        <v>1</v>
      </c>
      <c r="J38" s="125" t="s">
        <v>146</v>
      </c>
      <c r="K38" s="147" t="s">
        <v>262</v>
      </c>
      <c r="L38" s="78" t="s">
        <v>262</v>
      </c>
      <c r="M38" s="126" t="s">
        <v>262</v>
      </c>
      <c r="N38" s="126" t="s">
        <v>262</v>
      </c>
      <c r="O38" s="79"/>
      <c r="P38" s="159"/>
      <c r="T38" s="134">
        <v>1216</v>
      </c>
      <c r="U38" s="135">
        <v>73</v>
      </c>
    </row>
    <row r="39" spans="1:21" s="13" customFormat="1" ht="39.75" customHeight="1">
      <c r="A39" s="61">
        <v>32</v>
      </c>
      <c r="B39" s="160"/>
      <c r="C39" s="78"/>
      <c r="D39" s="161"/>
      <c r="E39" s="115"/>
      <c r="F39" s="79"/>
      <c r="G39" s="147"/>
      <c r="H39" s="16"/>
      <c r="I39" s="61">
        <v>2</v>
      </c>
      <c r="J39" s="125" t="s">
        <v>147</v>
      </c>
      <c r="K39" s="147" t="s">
        <v>262</v>
      </c>
      <c r="L39" s="78" t="s">
        <v>262</v>
      </c>
      <c r="M39" s="126" t="s">
        <v>262</v>
      </c>
      <c r="N39" s="126" t="s">
        <v>262</v>
      </c>
      <c r="O39" s="79"/>
      <c r="P39" s="159"/>
      <c r="T39" s="134">
        <v>1219</v>
      </c>
      <c r="U39" s="135">
        <v>72</v>
      </c>
    </row>
    <row r="40" spans="1:21" s="13" customFormat="1" ht="39.75" customHeight="1">
      <c r="A40" s="61">
        <v>33</v>
      </c>
      <c r="B40" s="160"/>
      <c r="C40" s="78"/>
      <c r="D40" s="161"/>
      <c r="E40" s="115"/>
      <c r="F40" s="79"/>
      <c r="G40" s="147"/>
      <c r="H40" s="16"/>
      <c r="I40" s="61">
        <v>3</v>
      </c>
      <c r="J40" s="125" t="s">
        <v>148</v>
      </c>
      <c r="K40" s="147" t="s">
        <v>262</v>
      </c>
      <c r="L40" s="78" t="s">
        <v>262</v>
      </c>
      <c r="M40" s="126" t="s">
        <v>262</v>
      </c>
      <c r="N40" s="126" t="s">
        <v>262</v>
      </c>
      <c r="O40" s="79"/>
      <c r="P40" s="159"/>
      <c r="T40" s="134">
        <v>1222</v>
      </c>
      <c r="U40" s="135">
        <v>71</v>
      </c>
    </row>
    <row r="41" spans="1:21" s="13" customFormat="1" ht="39.75" customHeight="1">
      <c r="A41" s="61">
        <v>34</v>
      </c>
      <c r="B41" s="160"/>
      <c r="C41" s="78"/>
      <c r="D41" s="161"/>
      <c r="E41" s="115"/>
      <c r="F41" s="79"/>
      <c r="G41" s="147"/>
      <c r="H41" s="16"/>
      <c r="I41" s="61">
        <v>4</v>
      </c>
      <c r="J41" s="125" t="s">
        <v>149</v>
      </c>
      <c r="K41" s="147" t="s">
        <v>262</v>
      </c>
      <c r="L41" s="78" t="s">
        <v>262</v>
      </c>
      <c r="M41" s="126" t="s">
        <v>262</v>
      </c>
      <c r="N41" s="126" t="s">
        <v>262</v>
      </c>
      <c r="O41" s="79"/>
      <c r="P41" s="159"/>
      <c r="T41" s="134">
        <v>1225</v>
      </c>
      <c r="U41" s="135">
        <v>70</v>
      </c>
    </row>
    <row r="42" spans="1:21" s="13" customFormat="1" ht="39.75" customHeight="1">
      <c r="A42" s="61">
        <v>35</v>
      </c>
      <c r="B42" s="160"/>
      <c r="C42" s="78"/>
      <c r="D42" s="161"/>
      <c r="E42" s="115"/>
      <c r="F42" s="79"/>
      <c r="G42" s="147"/>
      <c r="H42" s="16"/>
      <c r="I42" s="61">
        <v>5</v>
      </c>
      <c r="J42" s="125" t="s">
        <v>150</v>
      </c>
      <c r="K42" s="147" t="s">
        <v>262</v>
      </c>
      <c r="L42" s="78" t="s">
        <v>262</v>
      </c>
      <c r="M42" s="126" t="s">
        <v>262</v>
      </c>
      <c r="N42" s="126" t="s">
        <v>262</v>
      </c>
      <c r="O42" s="79"/>
      <c r="P42" s="159"/>
      <c r="T42" s="134">
        <v>1228</v>
      </c>
      <c r="U42" s="135">
        <v>69</v>
      </c>
    </row>
    <row r="43" spans="1:21" s="13" customFormat="1" ht="39.75" customHeight="1">
      <c r="A43" s="61">
        <v>36</v>
      </c>
      <c r="B43" s="160"/>
      <c r="C43" s="78"/>
      <c r="D43" s="161"/>
      <c r="E43" s="115"/>
      <c r="F43" s="79"/>
      <c r="G43" s="147"/>
      <c r="H43" s="16"/>
      <c r="I43" s="61">
        <v>6</v>
      </c>
      <c r="J43" s="125" t="s">
        <v>151</v>
      </c>
      <c r="K43" s="147" t="s">
        <v>262</v>
      </c>
      <c r="L43" s="78" t="s">
        <v>262</v>
      </c>
      <c r="M43" s="126" t="s">
        <v>262</v>
      </c>
      <c r="N43" s="126" t="s">
        <v>262</v>
      </c>
      <c r="O43" s="79"/>
      <c r="P43" s="159"/>
      <c r="T43" s="134">
        <v>1231</v>
      </c>
      <c r="U43" s="135">
        <v>68</v>
      </c>
    </row>
    <row r="44" spans="1:21" s="13" customFormat="1" ht="39.75" customHeight="1">
      <c r="A44" s="61">
        <v>37</v>
      </c>
      <c r="B44" s="160"/>
      <c r="C44" s="78"/>
      <c r="D44" s="161"/>
      <c r="E44" s="115"/>
      <c r="F44" s="79"/>
      <c r="G44" s="147"/>
      <c r="H44" s="16"/>
      <c r="I44" s="61">
        <v>7</v>
      </c>
      <c r="J44" s="125" t="s">
        <v>152</v>
      </c>
      <c r="K44" s="147" t="s">
        <v>262</v>
      </c>
      <c r="L44" s="78" t="s">
        <v>262</v>
      </c>
      <c r="M44" s="126" t="s">
        <v>262</v>
      </c>
      <c r="N44" s="126" t="s">
        <v>262</v>
      </c>
      <c r="O44" s="79"/>
      <c r="P44" s="159"/>
      <c r="T44" s="134">
        <v>1234</v>
      </c>
      <c r="U44" s="135">
        <v>67</v>
      </c>
    </row>
    <row r="45" spans="1:21" s="13" customFormat="1" ht="39.75" customHeight="1">
      <c r="A45" s="61">
        <v>38</v>
      </c>
      <c r="B45" s="160"/>
      <c r="C45" s="78"/>
      <c r="D45" s="161"/>
      <c r="E45" s="115"/>
      <c r="F45" s="79"/>
      <c r="G45" s="147"/>
      <c r="H45" s="16"/>
      <c r="I45" s="61">
        <v>8</v>
      </c>
      <c r="J45" s="125" t="s">
        <v>153</v>
      </c>
      <c r="K45" s="147" t="s">
        <v>262</v>
      </c>
      <c r="L45" s="78" t="s">
        <v>262</v>
      </c>
      <c r="M45" s="126" t="s">
        <v>262</v>
      </c>
      <c r="N45" s="126" t="s">
        <v>262</v>
      </c>
      <c r="O45" s="79"/>
      <c r="P45" s="159"/>
      <c r="T45" s="134">
        <v>1237</v>
      </c>
      <c r="U45" s="135">
        <v>66</v>
      </c>
    </row>
    <row r="46" spans="1:21" ht="14.25" customHeight="1">
      <c r="A46" s="20" t="s">
        <v>16</v>
      </c>
      <c r="B46" s="20"/>
      <c r="C46" s="20"/>
      <c r="D46" s="46"/>
      <c r="E46" s="39" t="s">
        <v>0</v>
      </c>
      <c r="F46" s="34" t="s">
        <v>1</v>
      </c>
      <c r="G46" s="17"/>
      <c r="H46" s="21" t="s">
        <v>2</v>
      </c>
      <c r="I46" s="21"/>
      <c r="J46" s="21"/>
      <c r="K46" s="21"/>
      <c r="M46" s="42" t="s">
        <v>3</v>
      </c>
      <c r="N46" s="43" t="s">
        <v>3</v>
      </c>
      <c r="O46" s="17" t="s">
        <v>3</v>
      </c>
      <c r="P46" s="20"/>
      <c r="Q46" s="22"/>
      <c r="T46" s="134">
        <v>1280</v>
      </c>
      <c r="U46" s="135">
        <v>54</v>
      </c>
    </row>
    <row r="47" spans="20:21" ht="12.75">
      <c r="T47" s="134">
        <v>1285</v>
      </c>
      <c r="U47" s="135">
        <v>53</v>
      </c>
    </row>
    <row r="48" spans="20:21" ht="12.75">
      <c r="T48" s="134">
        <v>1290</v>
      </c>
      <c r="U48" s="135">
        <v>52</v>
      </c>
    </row>
    <row r="49" spans="20:21" ht="12.75">
      <c r="T49" s="134">
        <v>1295</v>
      </c>
      <c r="U49" s="135">
        <v>51</v>
      </c>
    </row>
    <row r="50" spans="20:21" ht="12.75">
      <c r="T50" s="134">
        <v>1300</v>
      </c>
      <c r="U50" s="135">
        <v>50</v>
      </c>
    </row>
    <row r="51" spans="20:21" ht="12.75">
      <c r="T51" s="134">
        <v>1305</v>
      </c>
      <c r="U51" s="135">
        <v>49</v>
      </c>
    </row>
    <row r="52" spans="20:21" ht="12.75">
      <c r="T52" s="134">
        <v>1310</v>
      </c>
      <c r="U52" s="135">
        <v>48</v>
      </c>
    </row>
    <row r="53" spans="20:21" ht="12.75">
      <c r="T53" s="134">
        <v>1315</v>
      </c>
      <c r="U53" s="135">
        <v>47</v>
      </c>
    </row>
    <row r="54" spans="20:21" ht="12.75">
      <c r="T54" s="134">
        <v>1320</v>
      </c>
      <c r="U54" s="135">
        <v>46</v>
      </c>
    </row>
    <row r="55" spans="20:21" ht="12.75">
      <c r="T55" s="134">
        <v>1325</v>
      </c>
      <c r="U55" s="135">
        <v>45</v>
      </c>
    </row>
    <row r="56" spans="20:21" ht="12.75">
      <c r="T56" s="134">
        <v>1330</v>
      </c>
      <c r="U56" s="135">
        <v>44</v>
      </c>
    </row>
    <row r="57" spans="20:21" ht="12.75">
      <c r="T57" s="134">
        <v>1335</v>
      </c>
      <c r="U57" s="135">
        <v>43</v>
      </c>
    </row>
    <row r="58" spans="20:21" ht="12.75">
      <c r="T58" s="134">
        <v>1340</v>
      </c>
      <c r="U58" s="135">
        <v>42</v>
      </c>
    </row>
    <row r="59" spans="20:21" ht="12.75">
      <c r="T59" s="134">
        <v>1345</v>
      </c>
      <c r="U59" s="135">
        <v>41</v>
      </c>
    </row>
    <row r="60" spans="20:21" ht="12.75">
      <c r="T60" s="134">
        <v>1350</v>
      </c>
      <c r="U60" s="135">
        <v>40</v>
      </c>
    </row>
    <row r="61" spans="20:21" ht="12.75">
      <c r="T61" s="134">
        <v>1355</v>
      </c>
      <c r="U61" s="135">
        <v>39</v>
      </c>
    </row>
    <row r="62" spans="20:21" ht="12.75">
      <c r="T62" s="134">
        <v>1365</v>
      </c>
      <c r="U62" s="135">
        <v>38</v>
      </c>
    </row>
    <row r="63" spans="20:21" ht="12.75">
      <c r="T63" s="134">
        <v>1375</v>
      </c>
      <c r="U63" s="135">
        <v>37</v>
      </c>
    </row>
    <row r="64" spans="20:21" ht="12.75">
      <c r="T64" s="134">
        <v>1385</v>
      </c>
      <c r="U64" s="135">
        <v>36</v>
      </c>
    </row>
    <row r="65" spans="20:21" ht="12.75">
      <c r="T65" s="134">
        <v>1395</v>
      </c>
      <c r="U65" s="135">
        <v>35</v>
      </c>
    </row>
    <row r="66" spans="20:21" ht="12.75">
      <c r="T66" s="134">
        <v>1405</v>
      </c>
      <c r="U66" s="135">
        <v>34</v>
      </c>
    </row>
    <row r="67" spans="20:21" ht="12.75">
      <c r="T67" s="134">
        <v>1415</v>
      </c>
      <c r="U67" s="135">
        <v>33</v>
      </c>
    </row>
    <row r="68" spans="20:21" ht="12.75">
      <c r="T68" s="134">
        <v>1425</v>
      </c>
      <c r="U68" s="135">
        <v>32</v>
      </c>
    </row>
    <row r="69" spans="20:21" ht="12.75">
      <c r="T69" s="134">
        <v>1435</v>
      </c>
      <c r="U69" s="135">
        <v>31</v>
      </c>
    </row>
    <row r="70" spans="20:21" ht="12.75">
      <c r="T70" s="134">
        <v>1445</v>
      </c>
      <c r="U70" s="135">
        <v>30</v>
      </c>
    </row>
    <row r="71" spans="20:21" ht="12.75">
      <c r="T71" s="134">
        <v>1455</v>
      </c>
      <c r="U71" s="135">
        <v>29</v>
      </c>
    </row>
    <row r="72" spans="20:21" ht="12.75">
      <c r="T72" s="134">
        <v>1465</v>
      </c>
      <c r="U72" s="135">
        <v>28</v>
      </c>
    </row>
    <row r="73" spans="20:21" ht="12.75">
      <c r="T73" s="134">
        <v>1475</v>
      </c>
      <c r="U73" s="135">
        <v>27</v>
      </c>
    </row>
    <row r="74" spans="20:21" ht="12.75">
      <c r="T74" s="134">
        <v>1485</v>
      </c>
      <c r="U74" s="135">
        <v>26</v>
      </c>
    </row>
    <row r="75" spans="20:21" ht="12.75">
      <c r="T75" s="134">
        <v>1495</v>
      </c>
      <c r="U75" s="135">
        <v>25</v>
      </c>
    </row>
    <row r="76" spans="20:21" ht="12.75">
      <c r="T76" s="134">
        <v>1505</v>
      </c>
      <c r="U76" s="135">
        <v>24</v>
      </c>
    </row>
    <row r="77" spans="20:21" ht="12.75">
      <c r="T77" s="134">
        <v>1515</v>
      </c>
      <c r="U77" s="135">
        <v>23</v>
      </c>
    </row>
    <row r="78" spans="20:21" ht="12.75">
      <c r="T78" s="134">
        <v>1525</v>
      </c>
      <c r="U78" s="135">
        <v>22</v>
      </c>
    </row>
    <row r="79" spans="20:21" ht="12.75">
      <c r="T79" s="134">
        <v>1535</v>
      </c>
      <c r="U79" s="135">
        <v>21</v>
      </c>
    </row>
    <row r="80" spans="20:21" ht="12.75">
      <c r="T80" s="134">
        <v>1545</v>
      </c>
      <c r="U80" s="135">
        <v>20</v>
      </c>
    </row>
    <row r="81" spans="20:21" ht="12.75">
      <c r="T81" s="134">
        <v>1555</v>
      </c>
      <c r="U81" s="135">
        <v>19</v>
      </c>
    </row>
    <row r="82" spans="20:21" ht="12.75">
      <c r="T82" s="134">
        <v>1565</v>
      </c>
      <c r="U82" s="135">
        <v>18</v>
      </c>
    </row>
    <row r="83" spans="20:21" ht="12.75">
      <c r="T83" s="134">
        <v>1575</v>
      </c>
      <c r="U83" s="135">
        <v>17</v>
      </c>
    </row>
    <row r="84" spans="20:21" ht="12.75">
      <c r="T84" s="134">
        <v>1585</v>
      </c>
      <c r="U84" s="135">
        <v>16</v>
      </c>
    </row>
    <row r="85" spans="20:21" ht="12.75">
      <c r="T85" s="134">
        <v>1595</v>
      </c>
      <c r="U85" s="135">
        <v>15</v>
      </c>
    </row>
    <row r="86" spans="20:21" ht="12.75">
      <c r="T86" s="134">
        <v>1605</v>
      </c>
      <c r="U86" s="135">
        <v>14</v>
      </c>
    </row>
    <row r="87" spans="20:21" ht="12.75">
      <c r="T87" s="134">
        <v>1615</v>
      </c>
      <c r="U87" s="135">
        <v>13</v>
      </c>
    </row>
    <row r="88" spans="20:21" ht="12.75">
      <c r="T88" s="134">
        <v>1625</v>
      </c>
      <c r="U88" s="135">
        <v>12</v>
      </c>
    </row>
    <row r="89" spans="20:21" ht="12.75">
      <c r="T89" s="134">
        <v>1645</v>
      </c>
      <c r="U89" s="135">
        <v>11</v>
      </c>
    </row>
    <row r="90" spans="20:21" ht="12.75">
      <c r="T90" s="134">
        <v>1665</v>
      </c>
      <c r="U90" s="135">
        <v>10</v>
      </c>
    </row>
    <row r="91" spans="20:21" ht="12.75">
      <c r="T91" s="134">
        <v>1685</v>
      </c>
      <c r="U91" s="135">
        <v>9</v>
      </c>
    </row>
    <row r="92" spans="20:21" ht="12.75">
      <c r="T92" s="134">
        <v>1705</v>
      </c>
      <c r="U92" s="135">
        <v>8</v>
      </c>
    </row>
    <row r="93" spans="20:21" ht="12.75">
      <c r="T93" s="134">
        <v>1725</v>
      </c>
      <c r="U93" s="135">
        <v>7</v>
      </c>
    </row>
    <row r="94" spans="20:21" ht="12.75">
      <c r="T94" s="134">
        <v>1745</v>
      </c>
      <c r="U94" s="135">
        <v>6</v>
      </c>
    </row>
    <row r="95" spans="20:21" ht="12.75">
      <c r="T95" s="134">
        <v>1765</v>
      </c>
      <c r="U95" s="135">
        <v>5</v>
      </c>
    </row>
    <row r="96" spans="20:21" ht="12.75">
      <c r="T96" s="134">
        <v>1785</v>
      </c>
      <c r="U96" s="135">
        <v>4</v>
      </c>
    </row>
    <row r="97" spans="20:21" ht="12.75">
      <c r="T97" s="134">
        <v>1805</v>
      </c>
      <c r="U97" s="135">
        <v>3</v>
      </c>
    </row>
    <row r="98" spans="20:21" ht="12.75">
      <c r="T98" s="134">
        <v>1825</v>
      </c>
      <c r="U98" s="135">
        <v>2</v>
      </c>
    </row>
    <row r="99" spans="20:21" ht="12.75">
      <c r="T99" s="134">
        <v>1845</v>
      </c>
      <c r="U99" s="135">
        <v>1</v>
      </c>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H3:L3"/>
    <mergeCell ref="N3:P3"/>
    <mergeCell ref="D4:E4"/>
    <mergeCell ref="N4:P4"/>
  </mergeCells>
  <conditionalFormatting sqref="F9:F45">
    <cfRule type="cellIs" priority="1" dxfId="0" operator="lessThan" stopIfTrue="1">
      <formula>1041</formula>
    </cfRule>
    <cfRule type="cellIs" priority="2" dxfId="0" operator="lessThan" stopIfTrue="1">
      <formula>1040</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xl/worksheets/sheet15.xml><?xml version="1.0" encoding="utf-8"?>
<worksheet xmlns="http://schemas.openxmlformats.org/spreadsheetml/2006/main" xmlns:r="http://schemas.openxmlformats.org/officeDocument/2006/relationships">
  <sheetPr codeName="Sayfa14">
    <tabColor rgb="FFFF0000"/>
  </sheetPr>
  <dimension ref="A1:N37"/>
  <sheetViews>
    <sheetView view="pageBreakPreview" zoomScale="80" zoomScaleSheetLayoutView="80" zoomScalePageLayoutView="0" workbookViewId="0" topLeftCell="A16">
      <selection activeCell="L23" sqref="L23"/>
    </sheetView>
  </sheetViews>
  <sheetFormatPr defaultColWidth="9.140625" defaultRowHeight="12.75"/>
  <cols>
    <col min="1" max="1" width="8.8515625" style="65" customWidth="1"/>
    <col min="2" max="2" width="14.7109375" style="65" hidden="1" customWidth="1"/>
    <col min="3" max="3" width="8.140625" style="65" customWidth="1"/>
    <col min="4" max="4" width="15.28125" style="66" bestFit="1" customWidth="1"/>
    <col min="5" max="5" width="28.7109375" style="65" customWidth="1"/>
    <col min="6" max="6" width="34.8515625" style="3" customWidth="1"/>
    <col min="7" max="7" width="4.57421875" style="3" customWidth="1"/>
    <col min="8" max="8" width="8.28125" style="3" customWidth="1"/>
    <col min="9" max="9" width="15.421875" style="3" hidden="1" customWidth="1"/>
    <col min="10" max="10" width="9.28125" style="3" customWidth="1"/>
    <col min="11" max="11" width="15.57421875" style="220" customWidth="1"/>
    <col min="12" max="12" width="26.8515625" style="3" customWidth="1"/>
    <col min="13" max="13" width="32.28125" style="3" customWidth="1"/>
    <col min="14" max="16384" width="9.140625" style="3" customWidth="1"/>
  </cols>
  <sheetData>
    <row r="1" spans="1:13" ht="34.5" customHeight="1">
      <c r="A1" s="390" t="str">
        <f>'YARIŞMA BİLGİLERİ'!A2</f>
        <v>Türkiye Atletizm Federasyonu Başkanlığı
Mersin Atletizm İl Temsilciliği</v>
      </c>
      <c r="B1" s="390"/>
      <c r="C1" s="390"/>
      <c r="D1" s="390"/>
      <c r="E1" s="390"/>
      <c r="F1" s="390"/>
      <c r="G1" s="390"/>
      <c r="H1" s="390"/>
      <c r="I1" s="390"/>
      <c r="J1" s="390"/>
      <c r="K1" s="390"/>
      <c r="L1" s="390"/>
      <c r="M1" s="390"/>
    </row>
    <row r="2" spans="1:13" ht="26.25" customHeight="1">
      <c r="A2" s="391" t="str">
        <f>'YARIŞMA BİLGİLERİ'!A14</f>
        <v>Orta Uzun Mesafe Federasyon Deneme Yarışmaları</v>
      </c>
      <c r="B2" s="391"/>
      <c r="C2" s="391"/>
      <c r="D2" s="391"/>
      <c r="E2" s="391"/>
      <c r="F2" s="391"/>
      <c r="G2" s="391"/>
      <c r="H2" s="391"/>
      <c r="I2" s="391"/>
      <c r="J2" s="391"/>
      <c r="K2" s="391"/>
      <c r="L2" s="391"/>
      <c r="M2" s="391"/>
    </row>
    <row r="3" spans="1:13" ht="26.25" customHeight="1">
      <c r="A3" s="255"/>
      <c r="B3" s="255"/>
      <c r="C3" s="255"/>
      <c r="D3" s="255"/>
      <c r="E3" s="391" t="s">
        <v>487</v>
      </c>
      <c r="F3" s="391"/>
      <c r="G3" s="391"/>
      <c r="H3" s="391"/>
      <c r="I3" s="391"/>
      <c r="J3" s="391"/>
      <c r="K3" s="391"/>
      <c r="L3" s="391"/>
      <c r="M3" s="255"/>
    </row>
    <row r="4" spans="1:14" s="4" customFormat="1" ht="17.25" customHeight="1">
      <c r="A4" s="392" t="s">
        <v>480</v>
      </c>
      <c r="B4" s="392"/>
      <c r="C4" s="392"/>
      <c r="D4" s="392"/>
      <c r="E4" s="392"/>
      <c r="F4" s="212" t="str">
        <f>'1500mGENÇ KADIN'!N4</f>
        <v>12 Temmuz 2014 - 21.00</v>
      </c>
      <c r="G4" s="212"/>
      <c r="H4" s="392" t="s">
        <v>479</v>
      </c>
      <c r="I4" s="392"/>
      <c r="J4" s="392"/>
      <c r="K4" s="392"/>
      <c r="L4" s="392"/>
      <c r="M4" s="212" t="str">
        <f>'1500m BÜYÜK KADIN'!N4</f>
        <v>12 Temmuz 2014 - 21.00</v>
      </c>
      <c r="N4" s="212"/>
    </row>
    <row r="5" spans="1:13" s="4" customFormat="1" ht="17.25" customHeight="1">
      <c r="A5" s="212" t="s">
        <v>253</v>
      </c>
      <c r="B5" s="212"/>
      <c r="C5" s="213"/>
      <c r="D5" s="214"/>
      <c r="E5" s="212"/>
      <c r="F5" s="213"/>
      <c r="G5" s="213"/>
      <c r="H5" s="212" t="s">
        <v>253</v>
      </c>
      <c r="I5" s="212"/>
      <c r="J5" s="215"/>
      <c r="K5" s="216"/>
      <c r="L5" s="215"/>
      <c r="M5" s="215"/>
    </row>
    <row r="6" spans="1:13" ht="28.5" customHeight="1">
      <c r="A6" s="217" t="s">
        <v>4</v>
      </c>
      <c r="B6" s="217"/>
      <c r="C6" s="218" t="s">
        <v>52</v>
      </c>
      <c r="D6" s="218" t="s">
        <v>17</v>
      </c>
      <c r="E6" s="217" t="s">
        <v>5</v>
      </c>
      <c r="F6" s="217" t="s">
        <v>19</v>
      </c>
      <c r="G6" s="219"/>
      <c r="H6" s="217" t="s">
        <v>4</v>
      </c>
      <c r="I6" s="217"/>
      <c r="J6" s="218" t="s">
        <v>52</v>
      </c>
      <c r="K6" s="218" t="s">
        <v>17</v>
      </c>
      <c r="L6" s="217" t="s">
        <v>5</v>
      </c>
      <c r="M6" s="217" t="s">
        <v>19</v>
      </c>
    </row>
    <row r="7" spans="1:13" s="64" customFormat="1" ht="36" customHeight="1">
      <c r="A7" s="260">
        <v>1</v>
      </c>
      <c r="B7" s="260" t="s">
        <v>104</v>
      </c>
      <c r="C7" s="261">
        <f>_xlfn.IFERROR(VLOOKUP(B7,'KAYIT LİSTESİ'!$B$4:$H$1210,3,0)," ")</f>
        <v>129</v>
      </c>
      <c r="D7" s="262">
        <f>_xlfn.IFERROR(VLOOKUP(B7,'KAYIT LİSTESİ'!$B$4:$H$1210,4,0)," ")</f>
        <v>35900</v>
      </c>
      <c r="E7" s="263" t="str">
        <f>_xlfn.IFERROR(VLOOKUP(B7,'KAYIT LİSTESİ'!$B$4:$H$1210,5,0)," ")</f>
        <v>AYŞENUR ŞAHİN</v>
      </c>
      <c r="F7" s="263" t="str">
        <f>_xlfn.IFERROR(VLOOKUP(B7,'KAYIT LİSTESİ'!$B$4:$H$1210,6,0)," ")</f>
        <v>HATAY</v>
      </c>
      <c r="G7" s="264"/>
      <c r="H7" s="260">
        <v>1</v>
      </c>
      <c r="I7" s="260" t="s">
        <v>328</v>
      </c>
      <c r="J7" s="261">
        <f>_xlfn.IFERROR(VLOOKUP(I7,'KAYIT LİSTESİ'!$B$4:$H$1210,3,0)," ")</f>
        <v>160</v>
      </c>
      <c r="K7" s="262">
        <f>_xlfn.IFERROR(VLOOKUP(I7,'KAYIT LİSTESİ'!$B$4:$H$1210,4,0)," ")</f>
        <v>34242</v>
      </c>
      <c r="L7" s="263" t="str">
        <f>_xlfn.IFERROR(VLOOKUP(I7,'KAYIT LİSTESİ'!$B$4:$H$1210,5,0)," ")</f>
        <v>ESİN BAHAR DÖLEK</v>
      </c>
      <c r="M7" s="263" t="str">
        <f>_xlfn.IFERROR(VLOOKUP(I7,'KAYIT LİSTESİ'!$B$4:$H$1210,6,0)," ")</f>
        <v>MERSİN</v>
      </c>
    </row>
    <row r="8" spans="1:13" s="64" customFormat="1" ht="36" customHeight="1">
      <c r="A8" s="260">
        <v>2</v>
      </c>
      <c r="B8" s="260" t="s">
        <v>105</v>
      </c>
      <c r="C8" s="261">
        <f>_xlfn.IFERROR(VLOOKUP(B8,'KAYIT LİSTESİ'!$B$4:$H$1210,3,0)," ")</f>
        <v>130</v>
      </c>
      <c r="D8" s="262">
        <f>_xlfn.IFERROR(VLOOKUP(B8,'KAYIT LİSTESİ'!$B$4:$H$1210,4,0)," ")</f>
        <v>34826</v>
      </c>
      <c r="E8" s="263" t="str">
        <f>_xlfn.IFERROR(VLOOKUP(B8,'KAYIT LİSTESİ'!$B$4:$H$1210,5,0)," ")</f>
        <v>HATİCE ÜNZİR</v>
      </c>
      <c r="F8" s="263" t="str">
        <f>_xlfn.IFERROR(VLOOKUP(B8,'KAYIT LİSTESİ'!$B$4:$H$1210,6,0)," ")</f>
        <v>HATAY</v>
      </c>
      <c r="G8" s="264"/>
      <c r="H8" s="260">
        <v>2</v>
      </c>
      <c r="I8" s="260" t="s">
        <v>329</v>
      </c>
      <c r="J8" s="261" t="str">
        <f>_xlfn.IFERROR(VLOOKUP(I8,'KAYIT LİSTESİ'!$B$4:$H$1210,3,0)," ")</f>
        <v> </v>
      </c>
      <c r="K8" s="262" t="str">
        <f>_xlfn.IFERROR(VLOOKUP(I8,'KAYIT LİSTESİ'!$B$4:$H$1210,4,0)," ")</f>
        <v> </v>
      </c>
      <c r="L8" s="263" t="str">
        <f>_xlfn.IFERROR(VLOOKUP(I8,'KAYIT LİSTESİ'!$B$4:$H$1210,5,0)," ")</f>
        <v> </v>
      </c>
      <c r="M8" s="263" t="str">
        <f>_xlfn.IFERROR(VLOOKUP(I8,'KAYIT LİSTESİ'!$B$4:$H$1210,6,0)," ")</f>
        <v> </v>
      </c>
    </row>
    <row r="9" spans="1:13" s="64" customFormat="1" ht="36" customHeight="1">
      <c r="A9" s="260">
        <v>3</v>
      </c>
      <c r="B9" s="260" t="s">
        <v>106</v>
      </c>
      <c r="C9" s="261" t="str">
        <f>_xlfn.IFERROR(VLOOKUP(B9,'KAYIT LİSTESİ'!$B$4:$H$1210,3,0)," ")</f>
        <v> </v>
      </c>
      <c r="D9" s="262" t="str">
        <f>_xlfn.IFERROR(VLOOKUP(B9,'KAYIT LİSTESİ'!$B$4:$H$1210,4,0)," ")</f>
        <v> </v>
      </c>
      <c r="E9" s="263" t="str">
        <f>_xlfn.IFERROR(VLOOKUP(B9,'KAYIT LİSTESİ'!$B$4:$H$1210,5,0)," ")</f>
        <v> </v>
      </c>
      <c r="F9" s="263" t="str">
        <f>_xlfn.IFERROR(VLOOKUP(B9,'KAYIT LİSTESİ'!$B$4:$H$1210,6,0)," ")</f>
        <v> </v>
      </c>
      <c r="G9" s="264"/>
      <c r="H9" s="260">
        <v>3</v>
      </c>
      <c r="I9" s="260" t="s">
        <v>330</v>
      </c>
      <c r="J9" s="261" t="str">
        <f>_xlfn.IFERROR(VLOOKUP(I9,'KAYIT LİSTESİ'!$B$4:$H$1210,3,0)," ")</f>
        <v> </v>
      </c>
      <c r="K9" s="262" t="str">
        <f>_xlfn.IFERROR(VLOOKUP(I9,'KAYIT LİSTESİ'!$B$4:$H$1210,4,0)," ")</f>
        <v> </v>
      </c>
      <c r="L9" s="263" t="str">
        <f>_xlfn.IFERROR(VLOOKUP(I9,'KAYIT LİSTESİ'!$B$4:$H$1210,5,0)," ")</f>
        <v> </v>
      </c>
      <c r="M9" s="263" t="str">
        <f>_xlfn.IFERROR(VLOOKUP(I9,'KAYIT LİSTESİ'!$B$4:$H$1210,6,0)," ")</f>
        <v> </v>
      </c>
    </row>
    <row r="10" spans="1:13" s="64" customFormat="1" ht="36" customHeight="1">
      <c r="A10" s="260">
        <v>4</v>
      </c>
      <c r="B10" s="260" t="s">
        <v>107</v>
      </c>
      <c r="C10" s="261" t="str">
        <f>_xlfn.IFERROR(VLOOKUP(B10,'KAYIT LİSTESİ'!$B$4:$H$1210,3,0)," ")</f>
        <v> </v>
      </c>
      <c r="D10" s="262" t="str">
        <f>_xlfn.IFERROR(VLOOKUP(B10,'KAYIT LİSTESİ'!$B$4:$H$1210,4,0)," ")</f>
        <v> </v>
      </c>
      <c r="E10" s="263" t="str">
        <f>_xlfn.IFERROR(VLOOKUP(B10,'KAYIT LİSTESİ'!$B$4:$H$1210,5,0)," ")</f>
        <v> </v>
      </c>
      <c r="F10" s="263" t="str">
        <f>_xlfn.IFERROR(VLOOKUP(B10,'KAYIT LİSTESİ'!$B$4:$H$1210,6,0)," ")</f>
        <v> </v>
      </c>
      <c r="G10" s="264"/>
      <c r="H10" s="260">
        <v>4</v>
      </c>
      <c r="I10" s="260" t="s">
        <v>331</v>
      </c>
      <c r="J10" s="261" t="str">
        <f>_xlfn.IFERROR(VLOOKUP(I10,'KAYIT LİSTESİ'!$B$4:$H$1210,3,0)," ")</f>
        <v> </v>
      </c>
      <c r="K10" s="262" t="str">
        <f>_xlfn.IFERROR(VLOOKUP(I10,'KAYIT LİSTESİ'!$B$4:$H$1210,4,0)," ")</f>
        <v> </v>
      </c>
      <c r="L10" s="263" t="str">
        <f>_xlfn.IFERROR(VLOOKUP(I10,'KAYIT LİSTESİ'!$B$4:$H$1210,5,0)," ")</f>
        <v> </v>
      </c>
      <c r="M10" s="263" t="str">
        <f>_xlfn.IFERROR(VLOOKUP(I10,'KAYIT LİSTESİ'!$B$4:$H$1210,6,0)," ")</f>
        <v> </v>
      </c>
    </row>
    <row r="11" spans="1:13" s="64" customFormat="1" ht="36" customHeight="1">
      <c r="A11" s="260">
        <v>5</v>
      </c>
      <c r="B11" s="260" t="s">
        <v>108</v>
      </c>
      <c r="C11" s="261" t="str">
        <f>_xlfn.IFERROR(VLOOKUP(B11,'KAYIT LİSTESİ'!$B$4:$H$1210,3,0)," ")</f>
        <v> </v>
      </c>
      <c r="D11" s="262" t="str">
        <f>_xlfn.IFERROR(VLOOKUP(B11,'KAYIT LİSTESİ'!$B$4:$H$1210,4,0)," ")</f>
        <v> </v>
      </c>
      <c r="E11" s="263" t="str">
        <f>_xlfn.IFERROR(VLOOKUP(B11,'KAYIT LİSTESİ'!$B$4:$H$1210,5,0)," ")</f>
        <v> </v>
      </c>
      <c r="F11" s="263" t="str">
        <f>_xlfn.IFERROR(VLOOKUP(B11,'KAYIT LİSTESİ'!$B$4:$H$1210,6,0)," ")</f>
        <v> </v>
      </c>
      <c r="G11" s="264"/>
      <c r="H11" s="260">
        <v>5</v>
      </c>
      <c r="I11" s="260" t="s">
        <v>332</v>
      </c>
      <c r="J11" s="261" t="str">
        <f>_xlfn.IFERROR(VLOOKUP(I11,'KAYIT LİSTESİ'!$B$4:$H$1210,3,0)," ")</f>
        <v> </v>
      </c>
      <c r="K11" s="262" t="str">
        <f>_xlfn.IFERROR(VLOOKUP(I11,'KAYIT LİSTESİ'!$B$4:$H$1210,4,0)," ")</f>
        <v> </v>
      </c>
      <c r="L11" s="263" t="str">
        <f>_xlfn.IFERROR(VLOOKUP(I11,'KAYIT LİSTESİ'!$B$4:$H$1210,5,0)," ")</f>
        <v> </v>
      </c>
      <c r="M11" s="263" t="str">
        <f>_xlfn.IFERROR(VLOOKUP(I11,'KAYIT LİSTESİ'!$B$4:$H$1210,6,0)," ")</f>
        <v> </v>
      </c>
    </row>
    <row r="12" spans="1:13" s="64" customFormat="1" ht="136.5" customHeight="1">
      <c r="A12" s="265"/>
      <c r="B12" s="265"/>
      <c r="C12" s="266"/>
      <c r="D12" s="267"/>
      <c r="E12" s="268"/>
      <c r="F12" s="268"/>
      <c r="G12" s="269"/>
      <c r="H12" s="265"/>
      <c r="I12" s="265"/>
      <c r="J12" s="266"/>
      <c r="K12" s="267"/>
      <c r="L12" s="268"/>
      <c r="M12" s="268"/>
    </row>
    <row r="13" spans="1:13" ht="51" customHeight="1">
      <c r="A13" s="390" t="str">
        <f>'YARIŞMA BİLGİLERİ'!A2</f>
        <v>Türkiye Atletizm Federasyonu Başkanlığı
Mersin Atletizm İl Temsilciliği</v>
      </c>
      <c r="B13" s="390"/>
      <c r="C13" s="390"/>
      <c r="D13" s="390"/>
      <c r="E13" s="390"/>
      <c r="F13" s="390"/>
      <c r="G13" s="390"/>
      <c r="H13" s="390"/>
      <c r="I13" s="390"/>
      <c r="J13" s="390"/>
      <c r="K13" s="390"/>
      <c r="L13" s="390"/>
      <c r="M13" s="390"/>
    </row>
    <row r="14" spans="1:13" ht="18">
      <c r="A14" s="391" t="str">
        <f>'YARIŞMA BİLGİLERİ'!A14</f>
        <v>Orta Uzun Mesafe Federasyon Deneme Yarışmaları</v>
      </c>
      <c r="B14" s="391"/>
      <c r="C14" s="391"/>
      <c r="D14" s="391"/>
      <c r="E14" s="391"/>
      <c r="F14" s="391"/>
      <c r="G14" s="391"/>
      <c r="H14" s="391"/>
      <c r="I14" s="391"/>
      <c r="J14" s="391"/>
      <c r="K14" s="391"/>
      <c r="L14" s="391"/>
      <c r="M14" s="391"/>
    </row>
    <row r="15" spans="1:13" ht="39" customHeight="1">
      <c r="A15" s="256"/>
      <c r="B15" s="256"/>
      <c r="C15" s="256"/>
      <c r="D15" s="256"/>
      <c r="E15" s="391" t="s">
        <v>486</v>
      </c>
      <c r="F15" s="391"/>
      <c r="G15" s="391"/>
      <c r="H15" s="391"/>
      <c r="I15" s="391"/>
      <c r="J15" s="391"/>
      <c r="K15" s="391"/>
      <c r="L15" s="391"/>
      <c r="M15" s="256"/>
    </row>
    <row r="16" spans="1:13" ht="36.75" customHeight="1">
      <c r="A16" s="393" t="s">
        <v>481</v>
      </c>
      <c r="B16" s="393"/>
      <c r="C16" s="393"/>
      <c r="D16" s="393"/>
      <c r="E16" s="393"/>
      <c r="F16" s="250" t="str">
        <f>'800mGENÇ KADIN'!N4</f>
        <v>13 Temmuz 2014 - 21.00</v>
      </c>
      <c r="G16" s="250"/>
      <c r="H16" s="393" t="s">
        <v>482</v>
      </c>
      <c r="I16" s="393"/>
      <c r="J16" s="393"/>
      <c r="K16" s="393"/>
      <c r="L16" s="393"/>
      <c r="M16" s="250" t="str">
        <f>'800m.BÜYÜK KADIN'!N4</f>
        <v>13 Temmuz 2014 - 21.00</v>
      </c>
    </row>
    <row r="17" spans="1:13" ht="36.75" customHeight="1">
      <c r="A17" s="250" t="s">
        <v>253</v>
      </c>
      <c r="B17" s="250"/>
      <c r="C17" s="257"/>
      <c r="D17" s="252"/>
      <c r="E17" s="250"/>
      <c r="F17" s="257"/>
      <c r="G17" s="257"/>
      <c r="H17" s="250" t="s">
        <v>253</v>
      </c>
      <c r="I17" s="250"/>
      <c r="J17" s="253"/>
      <c r="K17" s="254"/>
      <c r="L17" s="253"/>
      <c r="M17" s="253"/>
    </row>
    <row r="18" spans="1:13" ht="36.75" customHeight="1">
      <c r="A18" s="217" t="s">
        <v>4</v>
      </c>
      <c r="B18" s="217"/>
      <c r="C18" s="218" t="s">
        <v>52</v>
      </c>
      <c r="D18" s="218" t="s">
        <v>17</v>
      </c>
      <c r="E18" s="217" t="s">
        <v>5</v>
      </c>
      <c r="F18" s="217" t="s">
        <v>19</v>
      </c>
      <c r="G18" s="219"/>
      <c r="H18" s="217" t="s">
        <v>4</v>
      </c>
      <c r="I18" s="217"/>
      <c r="J18" s="218" t="s">
        <v>52</v>
      </c>
      <c r="K18" s="218" t="s">
        <v>17</v>
      </c>
      <c r="L18" s="217" t="s">
        <v>5</v>
      </c>
      <c r="M18" s="217" t="s">
        <v>19</v>
      </c>
    </row>
    <row r="19" spans="1:13" ht="36.75" customHeight="1">
      <c r="A19" s="260">
        <v>1</v>
      </c>
      <c r="B19" s="260" t="s">
        <v>40</v>
      </c>
      <c r="C19" s="261" t="str">
        <f>_xlfn.IFERROR(VLOOKUP(B19,'KAYIT LİSTESİ'!$B$4:$H$1210,3,0)," ")</f>
        <v> </v>
      </c>
      <c r="D19" s="262" t="str">
        <f>_xlfn.IFERROR(VLOOKUP(B19,'KAYIT LİSTESİ'!$B$4:$H$1210,4,0)," ")</f>
        <v> </v>
      </c>
      <c r="E19" s="261" t="str">
        <f>_xlfn.IFERROR(VLOOKUP(B19,'KAYIT LİSTESİ'!$B$4:$H$1210,5,0)," ")</f>
        <v> </v>
      </c>
      <c r="F19" s="261" t="str">
        <f>_xlfn.IFERROR(VLOOKUP(B19,'KAYIT LİSTESİ'!$B$4:$H$1210,6,0)," ")</f>
        <v> </v>
      </c>
      <c r="G19" s="264"/>
      <c r="H19" s="260">
        <v>1</v>
      </c>
      <c r="I19" s="260" t="s">
        <v>46</v>
      </c>
      <c r="J19" s="261" t="str">
        <f>_xlfn.IFERROR(VLOOKUP(I19,'KAYIT LİSTESİ'!$B$4:$H$1210,3,0)," ")</f>
        <v> </v>
      </c>
      <c r="K19" s="262" t="str">
        <f>_xlfn.IFERROR(VLOOKUP(I19,'KAYIT LİSTESİ'!$B$4:$H$1210,4,0)," ")</f>
        <v> </v>
      </c>
      <c r="L19" s="261" t="str">
        <f>_xlfn.IFERROR(VLOOKUP(I19,'KAYIT LİSTESİ'!$B$4:$H$1210,5,0)," ")</f>
        <v> </v>
      </c>
      <c r="M19" s="261" t="str">
        <f>_xlfn.IFERROR(VLOOKUP(I19,'KAYIT LİSTESİ'!$B$4:$H$1210,6,0)," ")</f>
        <v> </v>
      </c>
    </row>
    <row r="20" spans="1:13" ht="36.75" customHeight="1">
      <c r="A20" s="260">
        <v>2</v>
      </c>
      <c r="B20" s="260" t="s">
        <v>41</v>
      </c>
      <c r="C20" s="261" t="str">
        <f>_xlfn.IFERROR(VLOOKUP(B20,'KAYIT LİSTESİ'!$B$4:$H$1210,3,0)," ")</f>
        <v> </v>
      </c>
      <c r="D20" s="262" t="str">
        <f>_xlfn.IFERROR(VLOOKUP(B20,'KAYIT LİSTESİ'!$B$4:$H$1210,4,0)," ")</f>
        <v> </v>
      </c>
      <c r="E20" s="261" t="str">
        <f>_xlfn.IFERROR(VLOOKUP(B20,'KAYIT LİSTESİ'!$B$4:$H$1210,5,0)," ")</f>
        <v> </v>
      </c>
      <c r="F20" s="261" t="str">
        <f>_xlfn.IFERROR(VLOOKUP(B20,'KAYIT LİSTESİ'!$B$4:$H$1210,6,0)," ")</f>
        <v> </v>
      </c>
      <c r="G20" s="264"/>
      <c r="H20" s="260">
        <v>2</v>
      </c>
      <c r="I20" s="260" t="s">
        <v>47</v>
      </c>
      <c r="J20" s="261" t="str">
        <f>_xlfn.IFERROR(VLOOKUP(I20,'KAYIT LİSTESİ'!$B$4:$H$1210,3,0)," ")</f>
        <v> </v>
      </c>
      <c r="K20" s="262" t="str">
        <f>_xlfn.IFERROR(VLOOKUP(I20,'KAYIT LİSTESİ'!$B$4:$H$1210,4,0)," ")</f>
        <v> </v>
      </c>
      <c r="L20" s="261" t="str">
        <f>_xlfn.IFERROR(VLOOKUP(I20,'KAYIT LİSTESİ'!$B$4:$H$1210,5,0)," ")</f>
        <v> </v>
      </c>
      <c r="M20" s="261" t="str">
        <f>_xlfn.IFERROR(VLOOKUP(I20,'KAYIT LİSTESİ'!$B$4:$H$1210,6,0)," ")</f>
        <v> </v>
      </c>
    </row>
    <row r="21" spans="1:13" ht="36.75" customHeight="1">
      <c r="A21" s="260">
        <v>3</v>
      </c>
      <c r="B21" s="260" t="s">
        <v>42</v>
      </c>
      <c r="C21" s="261">
        <f>_xlfn.IFERROR(VLOOKUP(B21,'KAYIT LİSTESİ'!$B$4:$H$1210,3,0)," ")</f>
        <v>129</v>
      </c>
      <c r="D21" s="262">
        <f>_xlfn.IFERROR(VLOOKUP(B21,'KAYIT LİSTESİ'!$B$4:$H$1210,4,0)," ")</f>
        <v>35900</v>
      </c>
      <c r="E21" s="263" t="str">
        <f>_xlfn.IFERROR(VLOOKUP(B21,'KAYIT LİSTESİ'!$B$4:$H$1210,5,0)," ")</f>
        <v>AYŞENUR ŞAHİN</v>
      </c>
      <c r="F21" s="263" t="str">
        <f>_xlfn.IFERROR(VLOOKUP(B21,'KAYIT LİSTESİ'!$B$4:$H$1210,6,0)," ")</f>
        <v>HATAY</v>
      </c>
      <c r="G21" s="264"/>
      <c r="H21" s="260">
        <v>3</v>
      </c>
      <c r="I21" s="260" t="s">
        <v>48</v>
      </c>
      <c r="J21" s="261" t="str">
        <f>_xlfn.IFERROR(VLOOKUP(I21,'KAYIT LİSTESİ'!$B$4:$H$1210,3,0)," ")</f>
        <v> </v>
      </c>
      <c r="K21" s="262" t="str">
        <f>_xlfn.IFERROR(VLOOKUP(I21,'KAYIT LİSTESİ'!$B$4:$H$1210,4,0)," ")</f>
        <v> </v>
      </c>
      <c r="L21" s="261" t="str">
        <f>_xlfn.IFERROR(VLOOKUP(I21,'KAYIT LİSTESİ'!$B$4:$H$1210,5,0)," ")</f>
        <v> </v>
      </c>
      <c r="M21" s="261" t="str">
        <f>_xlfn.IFERROR(VLOOKUP(I21,'KAYIT LİSTESİ'!$B$4:$H$1210,6,0)," ")</f>
        <v> </v>
      </c>
    </row>
    <row r="22" spans="1:13" ht="36.75" customHeight="1">
      <c r="A22" s="260">
        <v>4</v>
      </c>
      <c r="B22" s="260" t="s">
        <v>43</v>
      </c>
      <c r="C22" s="261">
        <f>_xlfn.IFERROR(VLOOKUP(B22,'KAYIT LİSTESİ'!$B$4:$H$1210,3,0)," ")</f>
        <v>130</v>
      </c>
      <c r="D22" s="262">
        <f>_xlfn.IFERROR(VLOOKUP(B22,'KAYIT LİSTESİ'!$B$4:$H$1210,4,0)," ")</f>
        <v>34826</v>
      </c>
      <c r="E22" s="263" t="str">
        <f>_xlfn.IFERROR(VLOOKUP(B22,'KAYIT LİSTESİ'!$B$4:$H$1210,5,0)," ")</f>
        <v>HATİCE ÜNZİR</v>
      </c>
      <c r="F22" s="263" t="str">
        <f>_xlfn.IFERROR(VLOOKUP(B22,'KAYIT LİSTESİ'!$B$4:$H$1210,6,0)," ")</f>
        <v>HATAY</v>
      </c>
      <c r="G22" s="264"/>
      <c r="H22" s="260">
        <v>4</v>
      </c>
      <c r="I22" s="260" t="s">
        <v>49</v>
      </c>
      <c r="J22" s="261" t="str">
        <f>_xlfn.IFERROR(VLOOKUP(I22,'KAYIT LİSTESİ'!$B$4:$H$1210,3,0)," ")</f>
        <v> </v>
      </c>
      <c r="K22" s="262" t="str">
        <f>_xlfn.IFERROR(VLOOKUP(I22,'KAYIT LİSTESİ'!$B$4:$H$1210,4,0)," ")</f>
        <v> </v>
      </c>
      <c r="L22" s="261" t="str">
        <f>_xlfn.IFERROR(VLOOKUP(I22,'KAYIT LİSTESİ'!$B$4:$H$1210,5,0)," ")</f>
        <v> </v>
      </c>
      <c r="M22" s="261" t="str">
        <f>_xlfn.IFERROR(VLOOKUP(I22,'KAYIT LİSTESİ'!$B$4:$H$1210,6,0)," ")</f>
        <v> </v>
      </c>
    </row>
    <row r="23" spans="1:13" ht="36.75" customHeight="1">
      <c r="A23" s="260">
        <v>5</v>
      </c>
      <c r="B23" s="260" t="s">
        <v>44</v>
      </c>
      <c r="C23" s="261">
        <f>_xlfn.IFERROR(VLOOKUP(B23,'KAYIT LİSTESİ'!$B$4:$H$1210,3,0)," ")</f>
        <v>111</v>
      </c>
      <c r="D23" s="262">
        <f>_xlfn.IFERROR(VLOOKUP(B23,'KAYIT LİSTESİ'!$B$4:$H$1210,4,0)," ")</f>
        <v>35535</v>
      </c>
      <c r="E23" s="263" t="str">
        <f>_xlfn.IFERROR(VLOOKUP(B23,'KAYIT LİSTESİ'!$B$4:$H$1210,5,0)," ")</f>
        <v>RÜYA KAYA</v>
      </c>
      <c r="F23" s="263" t="str">
        <f>_xlfn.IFERROR(VLOOKUP(B23,'KAYIT LİSTESİ'!$B$4:$H$1210,6,0)," ")</f>
        <v>MERSİN</v>
      </c>
      <c r="G23" s="264"/>
      <c r="H23" s="260">
        <v>5</v>
      </c>
      <c r="I23" s="260" t="s">
        <v>50</v>
      </c>
      <c r="J23" s="261" t="str">
        <f>_xlfn.IFERROR(VLOOKUP(I23,'KAYIT LİSTESİ'!$B$4:$H$1210,3,0)," ")</f>
        <v> </v>
      </c>
      <c r="K23" s="262" t="str">
        <f>_xlfn.IFERROR(VLOOKUP(I23,'KAYIT LİSTESİ'!$B$4:$H$1210,4,0)," ")</f>
        <v> </v>
      </c>
      <c r="L23" s="261" t="str">
        <f>_xlfn.IFERROR(VLOOKUP(I23,'KAYIT LİSTESİ'!$B$4:$H$1210,5,0)," ")</f>
        <v> </v>
      </c>
      <c r="M23" s="261" t="str">
        <f>_xlfn.IFERROR(VLOOKUP(I23,'KAYIT LİSTESİ'!$B$4:$H$1210,6,0)," ")</f>
        <v> </v>
      </c>
    </row>
    <row r="24" spans="1:13" ht="36.75" customHeight="1">
      <c r="A24" s="260">
        <v>6</v>
      </c>
      <c r="B24" s="260" t="s">
        <v>45</v>
      </c>
      <c r="C24" s="261" t="str">
        <f>_xlfn.IFERROR(VLOOKUP(B24,'KAYIT LİSTESİ'!$B$4:$H$1210,3,0)," ")</f>
        <v> </v>
      </c>
      <c r="D24" s="262" t="str">
        <f>_xlfn.IFERROR(VLOOKUP(B24,'KAYIT LİSTESİ'!$B$4:$H$1210,4,0)," ")</f>
        <v> </v>
      </c>
      <c r="E24" s="261" t="str">
        <f>_xlfn.IFERROR(VLOOKUP(B24,'KAYIT LİSTESİ'!$B$4:$H$1210,5,0)," ")</f>
        <v> </v>
      </c>
      <c r="F24" s="261" t="str">
        <f>_xlfn.IFERROR(VLOOKUP(B24,'KAYIT LİSTESİ'!$B$4:$H$1210,6,0)," ")</f>
        <v> </v>
      </c>
      <c r="G24" s="264"/>
      <c r="H24" s="260">
        <v>6</v>
      </c>
      <c r="I24" s="260" t="s">
        <v>51</v>
      </c>
      <c r="J24" s="261">
        <f>_xlfn.IFERROR(VLOOKUP(I24,'KAYIT LİSTESİ'!$B$4:$H$1210,3,0)," ")</f>
        <v>160</v>
      </c>
      <c r="K24" s="262">
        <f>_xlfn.IFERROR(VLOOKUP(I24,'KAYIT LİSTESİ'!$B$4:$H$1210,4,0)," ")</f>
        <v>34242</v>
      </c>
      <c r="L24" s="261" t="str">
        <f>_xlfn.IFERROR(VLOOKUP(I24,'KAYIT LİSTESİ'!$B$4:$H$1210,5,0)," ")</f>
        <v>ESİN BAHAR DÖLEK</v>
      </c>
      <c r="M24" s="261" t="str">
        <f>_xlfn.IFERROR(VLOOKUP(I24,'KAYIT LİSTESİ'!$B$4:$H$1210,6,0)," ")</f>
        <v>MERSİN</v>
      </c>
    </row>
    <row r="25" spans="1:13" ht="36.75" customHeight="1">
      <c r="A25" s="260">
        <v>7</v>
      </c>
      <c r="B25" s="260" t="s">
        <v>99</v>
      </c>
      <c r="C25" s="261" t="str">
        <f>_xlfn.IFERROR(VLOOKUP(B25,'KAYIT LİSTESİ'!$B$4:$H$1210,3,0)," ")</f>
        <v> </v>
      </c>
      <c r="D25" s="262" t="str">
        <f>_xlfn.IFERROR(VLOOKUP(B25,'KAYIT LİSTESİ'!$B$4:$H$1210,4,0)," ")</f>
        <v> </v>
      </c>
      <c r="E25" s="261" t="str">
        <f>_xlfn.IFERROR(VLOOKUP(B25,'KAYIT LİSTESİ'!$B$4:$H$1210,5,0)," ")</f>
        <v> </v>
      </c>
      <c r="F25" s="261" t="str">
        <f>_xlfn.IFERROR(VLOOKUP(B25,'KAYIT LİSTESİ'!$B$4:$H$1210,6,0)," ")</f>
        <v> </v>
      </c>
      <c r="G25" s="264"/>
      <c r="H25" s="260">
        <v>7</v>
      </c>
      <c r="I25" s="260" t="s">
        <v>101</v>
      </c>
      <c r="J25" s="261" t="str">
        <f>_xlfn.IFERROR(VLOOKUP(I25,'KAYIT LİSTESİ'!$B$4:$H$1210,3,0)," ")</f>
        <v> </v>
      </c>
      <c r="K25" s="262" t="str">
        <f>_xlfn.IFERROR(VLOOKUP(I25,'KAYIT LİSTESİ'!$B$4:$H$1210,4,0)," ")</f>
        <v> </v>
      </c>
      <c r="L25" s="261" t="str">
        <f>_xlfn.IFERROR(VLOOKUP(I25,'KAYIT LİSTESİ'!$B$4:$H$1210,5,0)," ")</f>
        <v> </v>
      </c>
      <c r="M25" s="261" t="str">
        <f>_xlfn.IFERROR(VLOOKUP(I25,'KAYIT LİSTESİ'!$B$4:$H$1210,6,0)," ")</f>
        <v> </v>
      </c>
    </row>
    <row r="26" spans="1:13" ht="36.75" customHeight="1">
      <c r="A26" s="260">
        <v>8</v>
      </c>
      <c r="B26" s="260" t="s">
        <v>100</v>
      </c>
      <c r="C26" s="261" t="str">
        <f>_xlfn.IFERROR(VLOOKUP(B26,'KAYIT LİSTESİ'!$B$4:$H$1210,3,0)," ")</f>
        <v> </v>
      </c>
      <c r="D26" s="262" t="str">
        <f>_xlfn.IFERROR(VLOOKUP(B26,'KAYIT LİSTESİ'!$B$4:$H$1210,4,0)," ")</f>
        <v> </v>
      </c>
      <c r="E26" s="261" t="str">
        <f>_xlfn.IFERROR(VLOOKUP(B26,'KAYIT LİSTESİ'!$B$4:$H$1210,5,0)," ")</f>
        <v> </v>
      </c>
      <c r="F26" s="261" t="str">
        <f>_xlfn.IFERROR(VLOOKUP(B26,'KAYIT LİSTESİ'!$B$4:$H$1210,6,0)," ")</f>
        <v> </v>
      </c>
      <c r="G26" s="264"/>
      <c r="H26" s="260">
        <v>8</v>
      </c>
      <c r="I26" s="260" t="s">
        <v>102</v>
      </c>
      <c r="J26" s="261" t="str">
        <f>_xlfn.IFERROR(VLOOKUP(I26,'KAYIT LİSTESİ'!$B$4:$H$1210,3,0)," ")</f>
        <v> </v>
      </c>
      <c r="K26" s="262" t="str">
        <f>_xlfn.IFERROR(VLOOKUP(I26,'KAYIT LİSTESİ'!$B$4:$H$1210,4,0)," ")</f>
        <v> </v>
      </c>
      <c r="L26" s="261" t="str">
        <f>_xlfn.IFERROR(VLOOKUP(I26,'KAYIT LİSTESİ'!$B$4:$H$1210,5,0)," ")</f>
        <v> </v>
      </c>
      <c r="M26" s="261" t="str">
        <f>_xlfn.IFERROR(VLOOKUP(I26,'KAYIT LİSTESİ'!$B$4:$H$1210,6,0)," ")</f>
        <v> </v>
      </c>
    </row>
    <row r="27" spans="1:13" ht="36.75" customHeight="1">
      <c r="A27" s="393" t="s">
        <v>483</v>
      </c>
      <c r="B27" s="393"/>
      <c r="C27" s="393"/>
      <c r="D27" s="393"/>
      <c r="E27" s="393"/>
      <c r="F27" s="250" t="str">
        <f>'5000m GENÇ KADIN'!N4</f>
        <v>13 Temmuz 2014 - 21.30</v>
      </c>
      <c r="G27" s="250"/>
      <c r="H27" s="393" t="s">
        <v>484</v>
      </c>
      <c r="I27" s="393"/>
      <c r="J27" s="393"/>
      <c r="K27" s="393"/>
      <c r="L27" s="393"/>
      <c r="M27" s="250" t="str">
        <f>'5000m BÜYÜK KADIN'!N4</f>
        <v>13 Temmuz 2014 - 21.30</v>
      </c>
    </row>
    <row r="28" spans="1:13" ht="36.75" customHeight="1">
      <c r="A28" s="250" t="s">
        <v>253</v>
      </c>
      <c r="B28" s="250"/>
      <c r="C28" s="257"/>
      <c r="D28" s="252"/>
      <c r="E28" s="250"/>
      <c r="F28" s="257"/>
      <c r="G28" s="257"/>
      <c r="H28" s="250" t="s">
        <v>253</v>
      </c>
      <c r="I28" s="250"/>
      <c r="J28" s="253"/>
      <c r="K28" s="254"/>
      <c r="L28" s="253"/>
      <c r="M28" s="253"/>
    </row>
    <row r="29" spans="1:13" ht="36.75" customHeight="1">
      <c r="A29" s="217" t="s">
        <v>4</v>
      </c>
      <c r="B29" s="217"/>
      <c r="C29" s="218" t="s">
        <v>52</v>
      </c>
      <c r="D29" s="218" t="s">
        <v>17</v>
      </c>
      <c r="E29" s="217" t="s">
        <v>5</v>
      </c>
      <c r="F29" s="217" t="s">
        <v>19</v>
      </c>
      <c r="G29" s="219"/>
      <c r="H29" s="217" t="s">
        <v>4</v>
      </c>
      <c r="I29" s="217"/>
      <c r="J29" s="218" t="s">
        <v>52</v>
      </c>
      <c r="K29" s="218" t="s">
        <v>17</v>
      </c>
      <c r="L29" s="217" t="s">
        <v>5</v>
      </c>
      <c r="M29" s="217" t="s">
        <v>19</v>
      </c>
    </row>
    <row r="30" spans="1:13" ht="36.75" customHeight="1">
      <c r="A30" s="260">
        <v>1</v>
      </c>
      <c r="B30" s="260" t="s">
        <v>265</v>
      </c>
      <c r="C30" s="261">
        <f>_xlfn.IFERROR(VLOOKUP(B30,'KAYIT LİSTESİ'!$B$4:$H$1210,3,0)," ")</f>
        <v>132</v>
      </c>
      <c r="D30" s="262">
        <f>_xlfn.IFERROR(VLOOKUP(B30,'KAYIT LİSTESİ'!$B$4:$H$1210,4,0)," ")</f>
        <v>35474</v>
      </c>
      <c r="E30" s="263" t="str">
        <f>_xlfn.IFERROR(VLOOKUP(B30,'KAYIT LİSTESİ'!$B$4:$H$1210,5,0)," ")</f>
        <v>YASEMİN FANSA</v>
      </c>
      <c r="F30" s="263" t="str">
        <f>_xlfn.IFERROR(VLOOKUP(B30,'KAYIT LİSTESİ'!$B$4:$H$1210,6,0)," ")</f>
        <v>HATAY</v>
      </c>
      <c r="G30" s="264"/>
      <c r="H30" s="260"/>
      <c r="I30" s="260" t="s">
        <v>420</v>
      </c>
      <c r="J30" s="261" t="str">
        <f>_xlfn.IFERROR(VLOOKUP(I30,'KAYIT LİSTESİ'!$B$4:$H$1210,3,0)," ")</f>
        <v> </v>
      </c>
      <c r="K30" s="262" t="str">
        <f>_xlfn.IFERROR(VLOOKUP(I30,'KAYIT LİSTESİ'!$B$4:$H$1210,4,0)," ")</f>
        <v> </v>
      </c>
      <c r="L30" s="261" t="str">
        <f>_xlfn.IFERROR(VLOOKUP(I30,'KAYIT LİSTESİ'!$B$4:$H$1210,5,0)," ")</f>
        <v> </v>
      </c>
      <c r="M30" s="261" t="str">
        <f>_xlfn.IFERROR(VLOOKUP(I30,'KAYIT LİSTESİ'!$B$4:$H$1210,6,0)," ")</f>
        <v> </v>
      </c>
    </row>
    <row r="31" spans="1:13" ht="36.75" customHeight="1">
      <c r="A31" s="260">
        <v>2</v>
      </c>
      <c r="B31" s="260" t="s">
        <v>266</v>
      </c>
      <c r="C31" s="261">
        <f>_xlfn.IFERROR(VLOOKUP(B31,'KAYIT LİSTESİ'!$B$4:$H$1210,3,0)," ")</f>
        <v>133</v>
      </c>
      <c r="D31" s="262">
        <f>_xlfn.IFERROR(VLOOKUP(B31,'KAYIT LİSTESİ'!$B$4:$H$1210,4,0)," ")</f>
        <v>34881</v>
      </c>
      <c r="E31" s="263" t="str">
        <f>_xlfn.IFERROR(VLOOKUP(B31,'KAYIT LİSTESİ'!$B$4:$H$1210,5,0)," ")</f>
        <v>ESRA DOĞRUCA</v>
      </c>
      <c r="F31" s="263" t="str">
        <f>_xlfn.IFERROR(VLOOKUP(B31,'KAYIT LİSTESİ'!$B$4:$H$1210,6,0)," ")</f>
        <v>HATAY</v>
      </c>
      <c r="G31" s="264"/>
      <c r="H31" s="260"/>
      <c r="I31" s="260" t="s">
        <v>421</v>
      </c>
      <c r="J31" s="261" t="str">
        <f>_xlfn.IFERROR(VLOOKUP(I31,'KAYIT LİSTESİ'!$B$4:$H$1210,3,0)," ")</f>
        <v> </v>
      </c>
      <c r="K31" s="262" t="str">
        <f>_xlfn.IFERROR(VLOOKUP(I31,'KAYIT LİSTESİ'!$B$4:$H$1210,4,0)," ")</f>
        <v> </v>
      </c>
      <c r="L31" s="261" t="str">
        <f>_xlfn.IFERROR(VLOOKUP(I31,'KAYIT LİSTESİ'!$B$4:$H$1210,5,0)," ")</f>
        <v> </v>
      </c>
      <c r="M31" s="261" t="str">
        <f>_xlfn.IFERROR(VLOOKUP(I31,'KAYIT LİSTESİ'!$B$4:$H$1210,6,0)," ")</f>
        <v> </v>
      </c>
    </row>
    <row r="32" spans="1:13" ht="36.75" customHeight="1">
      <c r="A32" s="260">
        <v>3</v>
      </c>
      <c r="B32" s="260" t="s">
        <v>267</v>
      </c>
      <c r="C32" s="261">
        <f>_xlfn.IFERROR(VLOOKUP(B32,'KAYIT LİSTESİ'!$B$4:$H$1210,3,0)," ")</f>
        <v>218</v>
      </c>
      <c r="D32" s="262">
        <f>_xlfn.IFERROR(VLOOKUP(B32,'KAYIT LİSTESİ'!$B$4:$H$1210,4,0)," ")</f>
        <v>35126</v>
      </c>
      <c r="E32" s="263" t="str">
        <f>_xlfn.IFERROR(VLOOKUP(B32,'KAYIT LİSTESİ'!$B$4:$H$1210,5,0)," ")</f>
        <v>FATMA ALMA</v>
      </c>
      <c r="F32" s="263" t="str">
        <f>_xlfn.IFERROR(VLOOKUP(B32,'KAYIT LİSTESİ'!$B$4:$H$1210,6,0)," ")</f>
        <v>HATAY</v>
      </c>
      <c r="G32" s="264"/>
      <c r="H32" s="260"/>
      <c r="I32" s="260" t="s">
        <v>422</v>
      </c>
      <c r="J32" s="261" t="str">
        <f>_xlfn.IFERROR(VLOOKUP(I32,'KAYIT LİSTESİ'!$B$4:$H$1210,3,0)," ")</f>
        <v> </v>
      </c>
      <c r="K32" s="262" t="str">
        <f>_xlfn.IFERROR(VLOOKUP(I32,'KAYIT LİSTESİ'!$B$4:$H$1210,4,0)," ")</f>
        <v> </v>
      </c>
      <c r="L32" s="261" t="str">
        <f>_xlfn.IFERROR(VLOOKUP(I32,'KAYIT LİSTESİ'!$B$4:$H$1210,5,0)," ")</f>
        <v> </v>
      </c>
      <c r="M32" s="261" t="str">
        <f>_xlfn.IFERROR(VLOOKUP(I32,'KAYIT LİSTESİ'!$B$4:$H$1210,6,0)," ")</f>
        <v> </v>
      </c>
    </row>
    <row r="33" spans="1:13" ht="36.75" customHeight="1">
      <c r="A33" s="260">
        <v>4</v>
      </c>
      <c r="B33" s="260" t="s">
        <v>268</v>
      </c>
      <c r="C33" s="261">
        <f>_xlfn.IFERROR(VLOOKUP(B33,'KAYIT LİSTESİ'!$B$4:$H$1210,3,0)," ")</f>
        <v>134</v>
      </c>
      <c r="D33" s="262">
        <f>_xlfn.IFERROR(VLOOKUP(B33,'KAYIT LİSTESİ'!$B$4:$H$1210,4,0)," ")</f>
        <v>33361</v>
      </c>
      <c r="E33" s="263" t="str">
        <f>_xlfn.IFERROR(VLOOKUP(B33,'KAYIT LİSTESİ'!$B$4:$H$1210,5,0)," ")</f>
        <v>FATMA ÇABUK</v>
      </c>
      <c r="F33" s="263" t="str">
        <f>_xlfn.IFERROR(VLOOKUP(B33,'KAYIT LİSTESİ'!$B$4:$H$1210,6,0)," ")</f>
        <v>HATAY</v>
      </c>
      <c r="G33" s="264"/>
      <c r="H33" s="260"/>
      <c r="I33" s="260" t="s">
        <v>423</v>
      </c>
      <c r="J33" s="261" t="str">
        <f>_xlfn.IFERROR(VLOOKUP(I33,'KAYIT LİSTESİ'!$B$4:$H$1210,3,0)," ")</f>
        <v> </v>
      </c>
      <c r="K33" s="262" t="str">
        <f>_xlfn.IFERROR(VLOOKUP(I33,'KAYIT LİSTESİ'!$B$4:$H$1210,4,0)," ")</f>
        <v> </v>
      </c>
      <c r="L33" s="261" t="str">
        <f>_xlfn.IFERROR(VLOOKUP(I33,'KAYIT LİSTESİ'!$B$4:$H$1210,5,0)," ")</f>
        <v> </v>
      </c>
      <c r="M33" s="261" t="str">
        <f>_xlfn.IFERROR(VLOOKUP(I33,'KAYIT LİSTESİ'!$B$4:$H$1210,6,0)," ")</f>
        <v> </v>
      </c>
    </row>
    <row r="34" spans="1:13" ht="36.75" customHeight="1">
      <c r="A34" s="260">
        <v>5</v>
      </c>
      <c r="B34" s="260" t="s">
        <v>269</v>
      </c>
      <c r="C34" s="261">
        <f>_xlfn.IFERROR(VLOOKUP(B34,'KAYIT LİSTESİ'!$B$4:$H$1210,3,0)," ")</f>
        <v>131</v>
      </c>
      <c r="D34" s="262">
        <f>_xlfn.IFERROR(VLOOKUP(B34,'KAYIT LİSTESİ'!$B$4:$H$1210,4,0)," ")</f>
        <v>34309</v>
      </c>
      <c r="E34" s="263" t="str">
        <f>_xlfn.IFERROR(VLOOKUP(B34,'KAYIT LİSTESİ'!$B$4:$H$1210,5,0)," ")</f>
        <v>SABAHAT AKPINAR</v>
      </c>
      <c r="F34" s="263" t="str">
        <f>_xlfn.IFERROR(VLOOKUP(B34,'KAYIT LİSTESİ'!$B$4:$H$1210,6,0)," ")</f>
        <v>HATAY</v>
      </c>
      <c r="G34" s="264"/>
      <c r="H34" s="260"/>
      <c r="I34" s="260" t="s">
        <v>424</v>
      </c>
      <c r="J34" s="261" t="str">
        <f>_xlfn.IFERROR(VLOOKUP(I34,'KAYIT LİSTESİ'!$B$4:$H$1210,3,0)," ")</f>
        <v> </v>
      </c>
      <c r="K34" s="262" t="str">
        <f>_xlfn.IFERROR(VLOOKUP(I34,'KAYIT LİSTESİ'!$B$4:$H$1210,4,0)," ")</f>
        <v> </v>
      </c>
      <c r="L34" s="261" t="str">
        <f>_xlfn.IFERROR(VLOOKUP(I34,'KAYIT LİSTESİ'!$B$4:$H$1210,5,0)," ")</f>
        <v> </v>
      </c>
      <c r="M34" s="261" t="str">
        <f>_xlfn.IFERROR(VLOOKUP(I34,'KAYIT LİSTESİ'!$B$4:$H$1210,6,0)," ")</f>
        <v> </v>
      </c>
    </row>
    <row r="35" spans="1:13" ht="36.75" customHeight="1">
      <c r="A35" s="260">
        <v>6</v>
      </c>
      <c r="B35" s="260" t="s">
        <v>270</v>
      </c>
      <c r="C35" s="261" t="str">
        <f>_xlfn.IFERROR(VLOOKUP(B35,'KAYIT LİSTESİ'!$B$4:$H$1210,3,0)," ")</f>
        <v> </v>
      </c>
      <c r="D35" s="262" t="str">
        <f>_xlfn.IFERROR(VLOOKUP(B35,'KAYIT LİSTESİ'!$B$4:$H$1210,4,0)," ")</f>
        <v> </v>
      </c>
      <c r="E35" s="261" t="str">
        <f>_xlfn.IFERROR(VLOOKUP(B35,'KAYIT LİSTESİ'!$B$4:$H$1210,5,0)," ")</f>
        <v> </v>
      </c>
      <c r="F35" s="261" t="str">
        <f>_xlfn.IFERROR(VLOOKUP(B35,'KAYIT LİSTESİ'!$B$4:$H$1210,6,0)," ")</f>
        <v> </v>
      </c>
      <c r="G35" s="264"/>
      <c r="H35" s="260"/>
      <c r="I35" s="260" t="s">
        <v>425</v>
      </c>
      <c r="J35" s="261" t="str">
        <f>_xlfn.IFERROR(VLOOKUP(I35,'KAYIT LİSTESİ'!$B$4:$H$1210,3,0)," ")</f>
        <v> </v>
      </c>
      <c r="K35" s="262" t="str">
        <f>_xlfn.IFERROR(VLOOKUP(I35,'KAYIT LİSTESİ'!$B$4:$H$1210,4,0)," ")</f>
        <v> </v>
      </c>
      <c r="L35" s="261" t="str">
        <f>_xlfn.IFERROR(VLOOKUP(I35,'KAYIT LİSTESİ'!$B$4:$H$1210,5,0)," ")</f>
        <v> </v>
      </c>
      <c r="M35" s="261" t="str">
        <f>_xlfn.IFERROR(VLOOKUP(I35,'KAYIT LİSTESİ'!$B$4:$H$1210,6,0)," ")</f>
        <v> </v>
      </c>
    </row>
    <row r="36" spans="1:13" ht="36.75" customHeight="1">
      <c r="A36" s="260">
        <v>7</v>
      </c>
      <c r="B36" s="260" t="s">
        <v>271</v>
      </c>
      <c r="C36" s="261" t="str">
        <f>_xlfn.IFERROR(VLOOKUP(B36,'KAYIT LİSTESİ'!$B$4:$H$1210,3,0)," ")</f>
        <v> </v>
      </c>
      <c r="D36" s="262" t="str">
        <f>_xlfn.IFERROR(VLOOKUP(B36,'KAYIT LİSTESİ'!$B$4:$H$1210,4,0)," ")</f>
        <v> </v>
      </c>
      <c r="E36" s="261" t="str">
        <f>_xlfn.IFERROR(VLOOKUP(B36,'KAYIT LİSTESİ'!$B$4:$H$1210,5,0)," ")</f>
        <v> </v>
      </c>
      <c r="F36" s="261" t="str">
        <f>_xlfn.IFERROR(VLOOKUP(B36,'KAYIT LİSTESİ'!$B$4:$H$1210,6,0)," ")</f>
        <v> </v>
      </c>
      <c r="G36" s="264"/>
      <c r="H36" s="260"/>
      <c r="I36" s="260" t="s">
        <v>426</v>
      </c>
      <c r="J36" s="261" t="str">
        <f>_xlfn.IFERROR(VLOOKUP(I36,'KAYIT LİSTESİ'!$B$4:$H$1210,3,0)," ")</f>
        <v> </v>
      </c>
      <c r="K36" s="262" t="str">
        <f>_xlfn.IFERROR(VLOOKUP(I36,'KAYIT LİSTESİ'!$B$4:$H$1210,4,0)," ")</f>
        <v> </v>
      </c>
      <c r="L36" s="261" t="str">
        <f>_xlfn.IFERROR(VLOOKUP(I36,'KAYIT LİSTESİ'!$B$4:$H$1210,5,0)," ")</f>
        <v> </v>
      </c>
      <c r="M36" s="261" t="str">
        <f>_xlfn.IFERROR(VLOOKUP(I36,'KAYIT LİSTESİ'!$B$4:$H$1210,6,0)," ")</f>
        <v> </v>
      </c>
    </row>
    <row r="37" spans="1:13" ht="36.75" customHeight="1">
      <c r="A37" s="260">
        <v>8</v>
      </c>
      <c r="B37" s="260" t="s">
        <v>272</v>
      </c>
      <c r="C37" s="261" t="str">
        <f>_xlfn.IFERROR(VLOOKUP(B37,'KAYIT LİSTESİ'!$B$4:$H$1210,3,0)," ")</f>
        <v> </v>
      </c>
      <c r="D37" s="262" t="str">
        <f>_xlfn.IFERROR(VLOOKUP(B37,'KAYIT LİSTESİ'!$B$4:$H$1210,4,0)," ")</f>
        <v> </v>
      </c>
      <c r="E37" s="261" t="str">
        <f>_xlfn.IFERROR(VLOOKUP(B37,'KAYIT LİSTESİ'!$B$4:$H$1210,5,0)," ")</f>
        <v> </v>
      </c>
      <c r="F37" s="261" t="str">
        <f>_xlfn.IFERROR(VLOOKUP(B37,'KAYIT LİSTESİ'!$B$4:$H$1210,6,0)," ")</f>
        <v> </v>
      </c>
      <c r="G37" s="264"/>
      <c r="H37" s="260"/>
      <c r="I37" s="260" t="s">
        <v>427</v>
      </c>
      <c r="J37" s="261" t="str">
        <f>_xlfn.IFERROR(VLOOKUP(I37,'KAYIT LİSTESİ'!$B$4:$H$1210,3,0)," ")</f>
        <v> </v>
      </c>
      <c r="K37" s="262" t="str">
        <f>_xlfn.IFERROR(VLOOKUP(I37,'KAYIT LİSTESİ'!$B$4:$H$1210,4,0)," ")</f>
        <v> </v>
      </c>
      <c r="L37" s="261" t="str">
        <f>_xlfn.IFERROR(VLOOKUP(I37,'KAYIT LİSTESİ'!$B$4:$H$1210,5,0)," ")</f>
        <v> </v>
      </c>
      <c r="M37" s="261" t="str">
        <f>_xlfn.IFERROR(VLOOKUP(I37,'KAYIT LİSTESİ'!$B$4:$H$1210,6,0)," ")</f>
        <v> </v>
      </c>
    </row>
  </sheetData>
  <sheetProtection/>
  <mergeCells count="12">
    <mergeCell ref="A14:M14"/>
    <mergeCell ref="E15:L15"/>
    <mergeCell ref="A16:E16"/>
    <mergeCell ref="H16:L16"/>
    <mergeCell ref="A27:E27"/>
    <mergeCell ref="H27:L27"/>
    <mergeCell ref="A1:M1"/>
    <mergeCell ref="A2:M2"/>
    <mergeCell ref="A4:E4"/>
    <mergeCell ref="H4:L4"/>
    <mergeCell ref="E3:L3"/>
    <mergeCell ref="A13:M13"/>
  </mergeCells>
  <printOptions horizontalCentered="1"/>
  <pageMargins left="0.4330708661417323" right="0.15748031496062992" top="0.35433070866141736" bottom="0.2362204724409449" header="0.2755905511811024" footer="0.15748031496062992"/>
  <pageSetup horizontalDpi="300" verticalDpi="300" orientation="portrait" paperSize="9" scale="46" r:id="rId2"/>
  <drawing r:id="rId1"/>
</worksheet>
</file>

<file path=xl/worksheets/sheet16.xml><?xml version="1.0" encoding="utf-8"?>
<worksheet xmlns="http://schemas.openxmlformats.org/spreadsheetml/2006/main" xmlns:r="http://schemas.openxmlformats.org/officeDocument/2006/relationships">
  <sheetPr codeName="Sayfa25">
    <tabColor rgb="FFFFC000"/>
  </sheetPr>
  <dimension ref="A1:M25"/>
  <sheetViews>
    <sheetView view="pageBreakPreview" zoomScale="80" zoomScaleSheetLayoutView="80" zoomScalePageLayoutView="0" workbookViewId="0" topLeftCell="A13">
      <selection activeCell="R9" sqref="R9"/>
    </sheetView>
  </sheetViews>
  <sheetFormatPr defaultColWidth="9.140625" defaultRowHeight="12.75"/>
  <cols>
    <col min="1" max="1" width="8.8515625" style="65" customWidth="1"/>
    <col min="2" max="2" width="8.8515625" style="65" hidden="1" customWidth="1"/>
    <col min="3" max="3" width="8.140625" style="65" customWidth="1"/>
    <col min="4" max="4" width="15.28125" style="66" bestFit="1" customWidth="1"/>
    <col min="5" max="5" width="28.7109375" style="65" customWidth="1"/>
    <col min="6" max="6" width="34.8515625" style="3" customWidth="1"/>
    <col min="7" max="7" width="4.57421875" style="3" customWidth="1"/>
    <col min="8" max="8" width="8.28125" style="3" customWidth="1"/>
    <col min="9" max="9" width="8.28125" style="3" hidden="1" customWidth="1"/>
    <col min="10" max="10" width="9.28125" style="3" customWidth="1"/>
    <col min="11" max="11" width="14.421875" style="220" customWidth="1"/>
    <col min="12" max="12" width="26.8515625" style="3" customWidth="1"/>
    <col min="13" max="13" width="32.28125" style="3" customWidth="1"/>
    <col min="14" max="16384" width="9.140625" style="3" customWidth="1"/>
  </cols>
  <sheetData>
    <row r="1" spans="1:13" ht="41.25" customHeight="1">
      <c r="A1" s="390" t="str">
        <f>'YARIŞMA BİLGİLERİ'!A2</f>
        <v>Türkiye Atletizm Federasyonu Başkanlığı
Mersin Atletizm İl Temsilciliği</v>
      </c>
      <c r="B1" s="390"/>
      <c r="C1" s="390"/>
      <c r="D1" s="390"/>
      <c r="E1" s="390"/>
      <c r="F1" s="390"/>
      <c r="G1" s="390"/>
      <c r="H1" s="390"/>
      <c r="I1" s="390"/>
      <c r="J1" s="390"/>
      <c r="K1" s="390"/>
      <c r="L1" s="390"/>
      <c r="M1" s="390"/>
    </row>
    <row r="2" spans="1:13" ht="37.5" customHeight="1">
      <c r="A2" s="391" t="str">
        <f>'YARIŞMA BİLGİLERİ'!A14</f>
        <v>Orta Uzun Mesafe Federasyon Deneme Yarışmaları</v>
      </c>
      <c r="B2" s="391"/>
      <c r="C2" s="391"/>
      <c r="D2" s="391"/>
      <c r="E2" s="391"/>
      <c r="F2" s="391"/>
      <c r="G2" s="391"/>
      <c r="H2" s="391"/>
      <c r="I2" s="391"/>
      <c r="J2" s="391"/>
      <c r="K2" s="391"/>
      <c r="L2" s="391"/>
      <c r="M2" s="391"/>
    </row>
    <row r="3" spans="1:13" ht="37.5" customHeight="1">
      <c r="A3" s="255"/>
      <c r="B3" s="255"/>
      <c r="C3" s="255"/>
      <c r="D3" s="255"/>
      <c r="E3" s="391" t="s">
        <v>486</v>
      </c>
      <c r="F3" s="391"/>
      <c r="G3" s="391"/>
      <c r="H3" s="391"/>
      <c r="I3" s="391"/>
      <c r="J3" s="391"/>
      <c r="K3" s="391"/>
      <c r="L3" s="391"/>
      <c r="M3" s="255"/>
    </row>
    <row r="4" spans="1:13" ht="29.25" customHeight="1">
      <c r="A4" s="393" t="s">
        <v>481</v>
      </c>
      <c r="B4" s="393"/>
      <c r="C4" s="393"/>
      <c r="D4" s="393"/>
      <c r="E4" s="393"/>
      <c r="F4" s="250" t="str">
        <f>'800mGENÇ KADIN'!N4</f>
        <v>13 Temmuz 2014 - 21.00</v>
      </c>
      <c r="G4" s="250"/>
      <c r="H4" s="393" t="s">
        <v>482</v>
      </c>
      <c r="I4" s="393"/>
      <c r="J4" s="393"/>
      <c r="K4" s="393"/>
      <c r="L4" s="393"/>
      <c r="M4" s="250" t="str">
        <f>'800m.BÜYÜK KADIN'!N4</f>
        <v>13 Temmuz 2014 - 21.00</v>
      </c>
    </row>
    <row r="5" spans="1:13" s="4" customFormat="1" ht="17.25" customHeight="1">
      <c r="A5" s="250" t="s">
        <v>253</v>
      </c>
      <c r="B5" s="250"/>
      <c r="C5" s="251"/>
      <c r="D5" s="252"/>
      <c r="E5" s="250"/>
      <c r="F5" s="251"/>
      <c r="G5" s="251"/>
      <c r="H5" s="250" t="s">
        <v>253</v>
      </c>
      <c r="I5" s="250"/>
      <c r="J5" s="253"/>
      <c r="K5" s="254"/>
      <c r="L5" s="253"/>
      <c r="M5" s="253"/>
    </row>
    <row r="6" spans="1:13" ht="28.5" customHeight="1">
      <c r="A6" s="217" t="s">
        <v>4</v>
      </c>
      <c r="B6" s="217"/>
      <c r="C6" s="218" t="s">
        <v>52</v>
      </c>
      <c r="D6" s="218" t="s">
        <v>17</v>
      </c>
      <c r="E6" s="217" t="s">
        <v>5</v>
      </c>
      <c r="F6" s="217" t="s">
        <v>19</v>
      </c>
      <c r="G6" s="219"/>
      <c r="H6" s="217" t="s">
        <v>4</v>
      </c>
      <c r="I6" s="217"/>
      <c r="J6" s="218" t="s">
        <v>52</v>
      </c>
      <c r="K6" s="218" t="s">
        <v>17</v>
      </c>
      <c r="L6" s="217" t="s">
        <v>5</v>
      </c>
      <c r="M6" s="217" t="s">
        <v>19</v>
      </c>
    </row>
    <row r="7" spans="1:13" s="64" customFormat="1" ht="27" customHeight="1">
      <c r="A7" s="260">
        <v>1</v>
      </c>
      <c r="B7" s="260" t="s">
        <v>40</v>
      </c>
      <c r="C7" s="261" t="str">
        <f>_xlfn.IFERROR(VLOOKUP(B7,'KAYIT LİSTESİ'!$B$4:$H$1210,3,0)," ")</f>
        <v> </v>
      </c>
      <c r="D7" s="262" t="str">
        <f>_xlfn.IFERROR(VLOOKUP(B7,'KAYIT LİSTESİ'!$B$4:$H$1210,4,0)," ")</f>
        <v> </v>
      </c>
      <c r="E7" s="261" t="str">
        <f>_xlfn.IFERROR(VLOOKUP(B7,'KAYIT LİSTESİ'!$B$4:$H$1210,5,0)," ")</f>
        <v> </v>
      </c>
      <c r="F7" s="261" t="str">
        <f>_xlfn.IFERROR(VLOOKUP(B7,'KAYIT LİSTESİ'!$B$4:$H$1210,6,0)," ")</f>
        <v> </v>
      </c>
      <c r="G7" s="264"/>
      <c r="H7" s="260">
        <v>1</v>
      </c>
      <c r="I7" s="260" t="s">
        <v>46</v>
      </c>
      <c r="J7" s="261" t="str">
        <f>_xlfn.IFERROR(VLOOKUP(I7,'KAYIT LİSTESİ'!$B$4:$H$1210,3,0)," ")</f>
        <v> </v>
      </c>
      <c r="K7" s="262" t="str">
        <f>_xlfn.IFERROR(VLOOKUP(I7,'KAYIT LİSTESİ'!$B$4:$H$1210,4,0)," ")</f>
        <v> </v>
      </c>
      <c r="L7" s="261" t="str">
        <f>_xlfn.IFERROR(VLOOKUP(I7,'KAYIT LİSTESİ'!$B$4:$H$1210,5,0)," ")</f>
        <v> </v>
      </c>
      <c r="M7" s="261" t="str">
        <f>_xlfn.IFERROR(VLOOKUP(I7,'KAYIT LİSTESİ'!$B$4:$H$1210,6,0)," ")</f>
        <v> </v>
      </c>
    </row>
    <row r="8" spans="1:13" s="64" customFormat="1" ht="27" customHeight="1">
      <c r="A8" s="260">
        <v>2</v>
      </c>
      <c r="B8" s="260" t="s">
        <v>41</v>
      </c>
      <c r="C8" s="261" t="str">
        <f>_xlfn.IFERROR(VLOOKUP(B8,'KAYIT LİSTESİ'!$B$4:$H$1210,3,0)," ")</f>
        <v> </v>
      </c>
      <c r="D8" s="262" t="str">
        <f>_xlfn.IFERROR(VLOOKUP(B8,'KAYIT LİSTESİ'!$B$4:$H$1210,4,0)," ")</f>
        <v> </v>
      </c>
      <c r="E8" s="261" t="str">
        <f>_xlfn.IFERROR(VLOOKUP(B8,'KAYIT LİSTESİ'!$B$4:$H$1210,5,0)," ")</f>
        <v> </v>
      </c>
      <c r="F8" s="261" t="str">
        <f>_xlfn.IFERROR(VLOOKUP(B8,'KAYIT LİSTESİ'!$B$4:$H$1210,6,0)," ")</f>
        <v> </v>
      </c>
      <c r="G8" s="264"/>
      <c r="H8" s="260">
        <v>2</v>
      </c>
      <c r="I8" s="260" t="s">
        <v>47</v>
      </c>
      <c r="J8" s="261" t="str">
        <f>_xlfn.IFERROR(VLOOKUP(I8,'KAYIT LİSTESİ'!$B$4:$H$1210,3,0)," ")</f>
        <v> </v>
      </c>
      <c r="K8" s="262" t="str">
        <f>_xlfn.IFERROR(VLOOKUP(I8,'KAYIT LİSTESİ'!$B$4:$H$1210,4,0)," ")</f>
        <v> </v>
      </c>
      <c r="L8" s="261" t="str">
        <f>_xlfn.IFERROR(VLOOKUP(I8,'KAYIT LİSTESİ'!$B$4:$H$1210,5,0)," ")</f>
        <v> </v>
      </c>
      <c r="M8" s="261" t="str">
        <f>_xlfn.IFERROR(VLOOKUP(I8,'KAYIT LİSTESİ'!$B$4:$H$1210,6,0)," ")</f>
        <v> </v>
      </c>
    </row>
    <row r="9" spans="1:13" s="64" customFormat="1" ht="27" customHeight="1">
      <c r="A9" s="260">
        <v>3</v>
      </c>
      <c r="B9" s="260" t="s">
        <v>42</v>
      </c>
      <c r="C9" s="261">
        <f>_xlfn.IFERROR(VLOOKUP(B9,'KAYIT LİSTESİ'!$B$4:$H$1210,3,0)," ")</f>
        <v>129</v>
      </c>
      <c r="D9" s="262">
        <f>_xlfn.IFERROR(VLOOKUP(B9,'KAYIT LİSTESİ'!$B$4:$H$1210,4,0)," ")</f>
        <v>35900</v>
      </c>
      <c r="E9" s="263" t="str">
        <f>_xlfn.IFERROR(VLOOKUP(B9,'KAYIT LİSTESİ'!$B$4:$H$1210,5,0)," ")</f>
        <v>AYŞENUR ŞAHİN</v>
      </c>
      <c r="F9" s="263" t="str">
        <f>_xlfn.IFERROR(VLOOKUP(B9,'KAYIT LİSTESİ'!$B$4:$H$1210,6,0)," ")</f>
        <v>HATAY</v>
      </c>
      <c r="G9" s="264"/>
      <c r="H9" s="260">
        <v>3</v>
      </c>
      <c r="I9" s="260" t="s">
        <v>48</v>
      </c>
      <c r="J9" s="261" t="str">
        <f>_xlfn.IFERROR(VLOOKUP(I9,'KAYIT LİSTESİ'!$B$4:$H$1210,3,0)," ")</f>
        <v> </v>
      </c>
      <c r="K9" s="262" t="str">
        <f>_xlfn.IFERROR(VLOOKUP(I9,'KAYIT LİSTESİ'!$B$4:$H$1210,4,0)," ")</f>
        <v> </v>
      </c>
      <c r="L9" s="261" t="str">
        <f>_xlfn.IFERROR(VLOOKUP(I9,'KAYIT LİSTESİ'!$B$4:$H$1210,5,0)," ")</f>
        <v> </v>
      </c>
      <c r="M9" s="261" t="str">
        <f>_xlfn.IFERROR(VLOOKUP(I9,'KAYIT LİSTESİ'!$B$4:$H$1210,6,0)," ")</f>
        <v> </v>
      </c>
    </row>
    <row r="10" spans="1:13" s="64" customFormat="1" ht="27" customHeight="1">
      <c r="A10" s="260">
        <v>4</v>
      </c>
      <c r="B10" s="260" t="s">
        <v>43</v>
      </c>
      <c r="C10" s="261">
        <f>_xlfn.IFERROR(VLOOKUP(B10,'KAYIT LİSTESİ'!$B$4:$H$1210,3,0)," ")</f>
        <v>130</v>
      </c>
      <c r="D10" s="262">
        <f>_xlfn.IFERROR(VLOOKUP(B10,'KAYIT LİSTESİ'!$B$4:$H$1210,4,0)," ")</f>
        <v>34826</v>
      </c>
      <c r="E10" s="263" t="str">
        <f>_xlfn.IFERROR(VLOOKUP(B10,'KAYIT LİSTESİ'!$B$4:$H$1210,5,0)," ")</f>
        <v>HATİCE ÜNZİR</v>
      </c>
      <c r="F10" s="263" t="str">
        <f>_xlfn.IFERROR(VLOOKUP(B10,'KAYIT LİSTESİ'!$B$4:$H$1210,6,0)," ")</f>
        <v>HATAY</v>
      </c>
      <c r="G10" s="264"/>
      <c r="H10" s="260">
        <v>4</v>
      </c>
      <c r="I10" s="260" t="s">
        <v>49</v>
      </c>
      <c r="J10" s="261" t="str">
        <f>_xlfn.IFERROR(VLOOKUP(I10,'KAYIT LİSTESİ'!$B$4:$H$1210,3,0)," ")</f>
        <v> </v>
      </c>
      <c r="K10" s="262" t="str">
        <f>_xlfn.IFERROR(VLOOKUP(I10,'KAYIT LİSTESİ'!$B$4:$H$1210,4,0)," ")</f>
        <v> </v>
      </c>
      <c r="L10" s="261" t="str">
        <f>_xlfn.IFERROR(VLOOKUP(I10,'KAYIT LİSTESİ'!$B$4:$H$1210,5,0)," ")</f>
        <v> </v>
      </c>
      <c r="M10" s="261" t="str">
        <f>_xlfn.IFERROR(VLOOKUP(I10,'KAYIT LİSTESİ'!$B$4:$H$1210,6,0)," ")</f>
        <v> </v>
      </c>
    </row>
    <row r="11" spans="1:13" s="64" customFormat="1" ht="27" customHeight="1">
      <c r="A11" s="260">
        <v>5</v>
      </c>
      <c r="B11" s="260" t="s">
        <v>44</v>
      </c>
      <c r="C11" s="261">
        <f>_xlfn.IFERROR(VLOOKUP(B11,'KAYIT LİSTESİ'!$B$4:$H$1210,3,0)," ")</f>
        <v>111</v>
      </c>
      <c r="D11" s="262">
        <f>_xlfn.IFERROR(VLOOKUP(B11,'KAYIT LİSTESİ'!$B$4:$H$1210,4,0)," ")</f>
        <v>35535</v>
      </c>
      <c r="E11" s="263" t="str">
        <f>_xlfn.IFERROR(VLOOKUP(B11,'KAYIT LİSTESİ'!$B$4:$H$1210,5,0)," ")</f>
        <v>RÜYA KAYA</v>
      </c>
      <c r="F11" s="263" t="str">
        <f>_xlfn.IFERROR(VLOOKUP(B11,'KAYIT LİSTESİ'!$B$4:$H$1210,6,0)," ")</f>
        <v>MERSİN</v>
      </c>
      <c r="G11" s="264"/>
      <c r="H11" s="260">
        <v>5</v>
      </c>
      <c r="I11" s="260" t="s">
        <v>50</v>
      </c>
      <c r="J11" s="261" t="str">
        <f>_xlfn.IFERROR(VLOOKUP(I11,'KAYIT LİSTESİ'!$B$4:$H$1210,3,0)," ")</f>
        <v> </v>
      </c>
      <c r="K11" s="262" t="str">
        <f>_xlfn.IFERROR(VLOOKUP(I11,'KAYIT LİSTESİ'!$B$4:$H$1210,4,0)," ")</f>
        <v> </v>
      </c>
      <c r="L11" s="261" t="str">
        <f>_xlfn.IFERROR(VLOOKUP(I11,'KAYIT LİSTESİ'!$B$4:$H$1210,5,0)," ")</f>
        <v> </v>
      </c>
      <c r="M11" s="261" t="str">
        <f>_xlfn.IFERROR(VLOOKUP(I11,'KAYIT LİSTESİ'!$B$4:$H$1210,6,0)," ")</f>
        <v> </v>
      </c>
    </row>
    <row r="12" spans="1:13" s="64" customFormat="1" ht="27" customHeight="1">
      <c r="A12" s="260">
        <v>6</v>
      </c>
      <c r="B12" s="260" t="s">
        <v>45</v>
      </c>
      <c r="C12" s="261" t="str">
        <f>_xlfn.IFERROR(VLOOKUP(B12,'KAYIT LİSTESİ'!$B$4:$H$1210,3,0)," ")</f>
        <v> </v>
      </c>
      <c r="D12" s="262" t="str">
        <f>_xlfn.IFERROR(VLOOKUP(B12,'KAYIT LİSTESİ'!$B$4:$H$1210,4,0)," ")</f>
        <v> </v>
      </c>
      <c r="E12" s="261" t="str">
        <f>_xlfn.IFERROR(VLOOKUP(B12,'KAYIT LİSTESİ'!$B$4:$H$1210,5,0)," ")</f>
        <v> </v>
      </c>
      <c r="F12" s="261" t="str">
        <f>_xlfn.IFERROR(VLOOKUP(B12,'KAYIT LİSTESİ'!$B$4:$H$1210,6,0)," ")</f>
        <v> </v>
      </c>
      <c r="G12" s="264"/>
      <c r="H12" s="260">
        <v>6</v>
      </c>
      <c r="I12" s="260" t="s">
        <v>51</v>
      </c>
      <c r="J12" s="261">
        <f>_xlfn.IFERROR(VLOOKUP(I12,'KAYIT LİSTESİ'!$B$4:$H$1210,3,0)," ")</f>
        <v>160</v>
      </c>
      <c r="K12" s="262">
        <f>_xlfn.IFERROR(VLOOKUP(I12,'KAYIT LİSTESİ'!$B$4:$H$1210,4,0)," ")</f>
        <v>34242</v>
      </c>
      <c r="L12" s="261" t="str">
        <f>_xlfn.IFERROR(VLOOKUP(I12,'KAYIT LİSTESİ'!$B$4:$H$1210,5,0)," ")</f>
        <v>ESİN BAHAR DÖLEK</v>
      </c>
      <c r="M12" s="261" t="str">
        <f>_xlfn.IFERROR(VLOOKUP(I12,'KAYIT LİSTESİ'!$B$4:$H$1210,6,0)," ")</f>
        <v>MERSİN</v>
      </c>
    </row>
    <row r="13" spans="1:13" s="64" customFormat="1" ht="27" customHeight="1">
      <c r="A13" s="260">
        <v>7</v>
      </c>
      <c r="B13" s="260" t="s">
        <v>99</v>
      </c>
      <c r="C13" s="261" t="str">
        <f>_xlfn.IFERROR(VLOOKUP(B13,'KAYIT LİSTESİ'!$B$4:$H$1210,3,0)," ")</f>
        <v> </v>
      </c>
      <c r="D13" s="262" t="str">
        <f>_xlfn.IFERROR(VLOOKUP(B13,'KAYIT LİSTESİ'!$B$4:$H$1210,4,0)," ")</f>
        <v> </v>
      </c>
      <c r="E13" s="261" t="str">
        <f>_xlfn.IFERROR(VLOOKUP(B13,'KAYIT LİSTESİ'!$B$4:$H$1210,5,0)," ")</f>
        <v> </v>
      </c>
      <c r="F13" s="261" t="str">
        <f>_xlfn.IFERROR(VLOOKUP(B13,'KAYIT LİSTESİ'!$B$4:$H$1210,6,0)," ")</f>
        <v> </v>
      </c>
      <c r="G13" s="264"/>
      <c r="H13" s="260">
        <v>7</v>
      </c>
      <c r="I13" s="260" t="s">
        <v>101</v>
      </c>
      <c r="J13" s="261" t="str">
        <f>_xlfn.IFERROR(VLOOKUP(I13,'KAYIT LİSTESİ'!$B$4:$H$1210,3,0)," ")</f>
        <v> </v>
      </c>
      <c r="K13" s="262" t="str">
        <f>_xlfn.IFERROR(VLOOKUP(I13,'KAYIT LİSTESİ'!$B$4:$H$1210,4,0)," ")</f>
        <v> </v>
      </c>
      <c r="L13" s="261" t="str">
        <f>_xlfn.IFERROR(VLOOKUP(I13,'KAYIT LİSTESİ'!$B$4:$H$1210,5,0)," ")</f>
        <v> </v>
      </c>
      <c r="M13" s="261" t="str">
        <f>_xlfn.IFERROR(VLOOKUP(I13,'KAYIT LİSTESİ'!$B$4:$H$1210,6,0)," ")</f>
        <v> </v>
      </c>
    </row>
    <row r="14" spans="1:13" s="64" customFormat="1" ht="27" customHeight="1">
      <c r="A14" s="260">
        <v>8</v>
      </c>
      <c r="B14" s="260" t="s">
        <v>100</v>
      </c>
      <c r="C14" s="261" t="str">
        <f>_xlfn.IFERROR(VLOOKUP(B14,'KAYIT LİSTESİ'!$B$4:$H$1210,3,0)," ")</f>
        <v> </v>
      </c>
      <c r="D14" s="262" t="str">
        <f>_xlfn.IFERROR(VLOOKUP(B14,'KAYIT LİSTESİ'!$B$4:$H$1210,4,0)," ")</f>
        <v> </v>
      </c>
      <c r="E14" s="261" t="str">
        <f>_xlfn.IFERROR(VLOOKUP(B14,'KAYIT LİSTESİ'!$B$4:$H$1210,5,0)," ")</f>
        <v> </v>
      </c>
      <c r="F14" s="261" t="str">
        <f>_xlfn.IFERROR(VLOOKUP(B14,'KAYIT LİSTESİ'!$B$4:$H$1210,6,0)," ")</f>
        <v> </v>
      </c>
      <c r="G14" s="264"/>
      <c r="H14" s="260">
        <v>8</v>
      </c>
      <c r="I14" s="260" t="s">
        <v>102</v>
      </c>
      <c r="J14" s="261" t="str">
        <f>_xlfn.IFERROR(VLOOKUP(I14,'KAYIT LİSTESİ'!$B$4:$H$1210,3,0)," ")</f>
        <v> </v>
      </c>
      <c r="K14" s="262" t="str">
        <f>_xlfn.IFERROR(VLOOKUP(I14,'KAYIT LİSTESİ'!$B$4:$H$1210,4,0)," ")</f>
        <v> </v>
      </c>
      <c r="L14" s="261" t="str">
        <f>_xlfn.IFERROR(VLOOKUP(I14,'KAYIT LİSTESİ'!$B$4:$H$1210,5,0)," ")</f>
        <v> </v>
      </c>
      <c r="M14" s="261" t="str">
        <f>_xlfn.IFERROR(VLOOKUP(I14,'KAYIT LİSTESİ'!$B$4:$H$1210,6,0)," ")</f>
        <v> </v>
      </c>
    </row>
    <row r="15" spans="1:13" s="4" customFormat="1" ht="29.25" customHeight="1">
      <c r="A15" s="393" t="s">
        <v>483</v>
      </c>
      <c r="B15" s="393"/>
      <c r="C15" s="393"/>
      <c r="D15" s="393"/>
      <c r="E15" s="393"/>
      <c r="F15" s="250" t="str">
        <f>'5000m GENÇ KADIN'!N4</f>
        <v>13 Temmuz 2014 - 21.30</v>
      </c>
      <c r="G15" s="250"/>
      <c r="H15" s="393" t="s">
        <v>484</v>
      </c>
      <c r="I15" s="393"/>
      <c r="J15" s="393"/>
      <c r="K15" s="393"/>
      <c r="L15" s="393"/>
      <c r="M15" s="250" t="str">
        <f>'5000m BÜYÜK KADIN'!N4</f>
        <v>13 Temmuz 2014 - 21.30</v>
      </c>
    </row>
    <row r="16" spans="1:13" s="4" customFormat="1" ht="17.25" customHeight="1">
      <c r="A16" s="250" t="s">
        <v>253</v>
      </c>
      <c r="B16" s="250"/>
      <c r="C16" s="251"/>
      <c r="D16" s="252"/>
      <c r="E16" s="250"/>
      <c r="F16" s="251"/>
      <c r="G16" s="251"/>
      <c r="H16" s="250" t="s">
        <v>253</v>
      </c>
      <c r="I16" s="250"/>
      <c r="J16" s="253"/>
      <c r="K16" s="254"/>
      <c r="L16" s="253"/>
      <c r="M16" s="253"/>
    </row>
    <row r="17" spans="1:13" ht="28.5" customHeight="1">
      <c r="A17" s="217" t="s">
        <v>4</v>
      </c>
      <c r="B17" s="217"/>
      <c r="C17" s="218" t="s">
        <v>52</v>
      </c>
      <c r="D17" s="218" t="s">
        <v>17</v>
      </c>
      <c r="E17" s="217" t="s">
        <v>5</v>
      </c>
      <c r="F17" s="217" t="s">
        <v>19</v>
      </c>
      <c r="G17" s="219"/>
      <c r="H17" s="217" t="s">
        <v>4</v>
      </c>
      <c r="I17" s="217"/>
      <c r="J17" s="218" t="s">
        <v>52</v>
      </c>
      <c r="K17" s="218" t="s">
        <v>17</v>
      </c>
      <c r="L17" s="217" t="s">
        <v>5</v>
      </c>
      <c r="M17" s="217" t="s">
        <v>19</v>
      </c>
    </row>
    <row r="18" spans="1:13" s="64" customFormat="1" ht="28.5" customHeight="1">
      <c r="A18" s="260">
        <v>1</v>
      </c>
      <c r="B18" s="260" t="s">
        <v>265</v>
      </c>
      <c r="C18" s="261">
        <f>_xlfn.IFERROR(VLOOKUP(B18,'KAYIT LİSTESİ'!$B$4:$H$1210,3,0)," ")</f>
        <v>132</v>
      </c>
      <c r="D18" s="262">
        <f>_xlfn.IFERROR(VLOOKUP(B18,'KAYIT LİSTESİ'!$B$4:$H$1210,4,0)," ")</f>
        <v>35474</v>
      </c>
      <c r="E18" s="263" t="str">
        <f>_xlfn.IFERROR(VLOOKUP(B18,'KAYIT LİSTESİ'!$B$4:$H$1210,5,0)," ")</f>
        <v>YASEMİN FANSA</v>
      </c>
      <c r="F18" s="263" t="str">
        <f>_xlfn.IFERROR(VLOOKUP(B18,'KAYIT LİSTESİ'!$B$4:$H$1210,6,0)," ")</f>
        <v>HATAY</v>
      </c>
      <c r="G18" s="264"/>
      <c r="H18" s="260"/>
      <c r="I18" s="260" t="s">
        <v>420</v>
      </c>
      <c r="J18" s="261" t="str">
        <f>_xlfn.IFERROR(VLOOKUP(I18,'KAYIT LİSTESİ'!$B$4:$H$1210,3,0)," ")</f>
        <v> </v>
      </c>
      <c r="K18" s="262" t="str">
        <f>_xlfn.IFERROR(VLOOKUP(I18,'KAYIT LİSTESİ'!$B$4:$H$1210,4,0)," ")</f>
        <v> </v>
      </c>
      <c r="L18" s="261" t="str">
        <f>_xlfn.IFERROR(VLOOKUP(I18,'KAYIT LİSTESİ'!$B$4:$H$1210,5,0)," ")</f>
        <v> </v>
      </c>
      <c r="M18" s="261" t="str">
        <f>_xlfn.IFERROR(VLOOKUP(I18,'KAYIT LİSTESİ'!$B$4:$H$1210,6,0)," ")</f>
        <v> </v>
      </c>
    </row>
    <row r="19" spans="1:13" s="64" customFormat="1" ht="28.5" customHeight="1">
      <c r="A19" s="260">
        <v>2</v>
      </c>
      <c r="B19" s="260" t="s">
        <v>266</v>
      </c>
      <c r="C19" s="261">
        <f>_xlfn.IFERROR(VLOOKUP(B19,'KAYIT LİSTESİ'!$B$4:$H$1210,3,0)," ")</f>
        <v>133</v>
      </c>
      <c r="D19" s="262">
        <f>_xlfn.IFERROR(VLOOKUP(B19,'KAYIT LİSTESİ'!$B$4:$H$1210,4,0)," ")</f>
        <v>34881</v>
      </c>
      <c r="E19" s="263" t="str">
        <f>_xlfn.IFERROR(VLOOKUP(B19,'KAYIT LİSTESİ'!$B$4:$H$1210,5,0)," ")</f>
        <v>ESRA DOĞRUCA</v>
      </c>
      <c r="F19" s="263" t="str">
        <f>_xlfn.IFERROR(VLOOKUP(B19,'KAYIT LİSTESİ'!$B$4:$H$1210,6,0)," ")</f>
        <v>HATAY</v>
      </c>
      <c r="G19" s="264"/>
      <c r="H19" s="260"/>
      <c r="I19" s="260" t="s">
        <v>421</v>
      </c>
      <c r="J19" s="261" t="str">
        <f>_xlfn.IFERROR(VLOOKUP(I19,'KAYIT LİSTESİ'!$B$4:$H$1210,3,0)," ")</f>
        <v> </v>
      </c>
      <c r="K19" s="262" t="str">
        <f>_xlfn.IFERROR(VLOOKUP(I19,'KAYIT LİSTESİ'!$B$4:$H$1210,4,0)," ")</f>
        <v> </v>
      </c>
      <c r="L19" s="261" t="str">
        <f>_xlfn.IFERROR(VLOOKUP(I19,'KAYIT LİSTESİ'!$B$4:$H$1210,5,0)," ")</f>
        <v> </v>
      </c>
      <c r="M19" s="261" t="str">
        <f>_xlfn.IFERROR(VLOOKUP(I19,'KAYIT LİSTESİ'!$B$4:$H$1210,6,0)," ")</f>
        <v> </v>
      </c>
    </row>
    <row r="20" spans="1:13" s="64" customFormat="1" ht="28.5" customHeight="1">
      <c r="A20" s="260">
        <v>3</v>
      </c>
      <c r="B20" s="260" t="s">
        <v>267</v>
      </c>
      <c r="C20" s="261">
        <f>_xlfn.IFERROR(VLOOKUP(B20,'KAYIT LİSTESİ'!$B$4:$H$1210,3,0)," ")</f>
        <v>218</v>
      </c>
      <c r="D20" s="262">
        <f>_xlfn.IFERROR(VLOOKUP(B20,'KAYIT LİSTESİ'!$B$4:$H$1210,4,0)," ")</f>
        <v>35126</v>
      </c>
      <c r="E20" s="263" t="str">
        <f>_xlfn.IFERROR(VLOOKUP(B20,'KAYIT LİSTESİ'!$B$4:$H$1210,5,0)," ")</f>
        <v>FATMA ALMA</v>
      </c>
      <c r="F20" s="263" t="str">
        <f>_xlfn.IFERROR(VLOOKUP(B20,'KAYIT LİSTESİ'!$B$4:$H$1210,6,0)," ")</f>
        <v>HATAY</v>
      </c>
      <c r="G20" s="264"/>
      <c r="H20" s="260"/>
      <c r="I20" s="260" t="s">
        <v>422</v>
      </c>
      <c r="J20" s="261" t="str">
        <f>_xlfn.IFERROR(VLOOKUP(I20,'KAYIT LİSTESİ'!$B$4:$H$1210,3,0)," ")</f>
        <v> </v>
      </c>
      <c r="K20" s="262" t="str">
        <f>_xlfn.IFERROR(VLOOKUP(I20,'KAYIT LİSTESİ'!$B$4:$H$1210,4,0)," ")</f>
        <v> </v>
      </c>
      <c r="L20" s="261" t="str">
        <f>_xlfn.IFERROR(VLOOKUP(I20,'KAYIT LİSTESİ'!$B$4:$H$1210,5,0)," ")</f>
        <v> </v>
      </c>
      <c r="M20" s="261" t="str">
        <f>_xlfn.IFERROR(VLOOKUP(I20,'KAYIT LİSTESİ'!$B$4:$H$1210,6,0)," ")</f>
        <v> </v>
      </c>
    </row>
    <row r="21" spans="1:13" s="64" customFormat="1" ht="28.5" customHeight="1">
      <c r="A21" s="260">
        <v>4</v>
      </c>
      <c r="B21" s="260" t="s">
        <v>268</v>
      </c>
      <c r="C21" s="261">
        <f>_xlfn.IFERROR(VLOOKUP(B21,'KAYIT LİSTESİ'!$B$4:$H$1210,3,0)," ")</f>
        <v>134</v>
      </c>
      <c r="D21" s="262">
        <f>_xlfn.IFERROR(VLOOKUP(B21,'KAYIT LİSTESİ'!$B$4:$H$1210,4,0)," ")</f>
        <v>33361</v>
      </c>
      <c r="E21" s="263" t="str">
        <f>_xlfn.IFERROR(VLOOKUP(B21,'KAYIT LİSTESİ'!$B$4:$H$1210,5,0)," ")</f>
        <v>FATMA ÇABUK</v>
      </c>
      <c r="F21" s="263" t="str">
        <f>_xlfn.IFERROR(VLOOKUP(B21,'KAYIT LİSTESİ'!$B$4:$H$1210,6,0)," ")</f>
        <v>HATAY</v>
      </c>
      <c r="G21" s="264"/>
      <c r="H21" s="260"/>
      <c r="I21" s="260" t="s">
        <v>423</v>
      </c>
      <c r="J21" s="261" t="str">
        <f>_xlfn.IFERROR(VLOOKUP(I21,'KAYIT LİSTESİ'!$B$4:$H$1210,3,0)," ")</f>
        <v> </v>
      </c>
      <c r="K21" s="262" t="str">
        <f>_xlfn.IFERROR(VLOOKUP(I21,'KAYIT LİSTESİ'!$B$4:$H$1210,4,0)," ")</f>
        <v> </v>
      </c>
      <c r="L21" s="261" t="str">
        <f>_xlfn.IFERROR(VLOOKUP(I21,'KAYIT LİSTESİ'!$B$4:$H$1210,5,0)," ")</f>
        <v> </v>
      </c>
      <c r="M21" s="261" t="str">
        <f>_xlfn.IFERROR(VLOOKUP(I21,'KAYIT LİSTESİ'!$B$4:$H$1210,6,0)," ")</f>
        <v> </v>
      </c>
    </row>
    <row r="22" spans="1:13" s="64" customFormat="1" ht="28.5" customHeight="1">
      <c r="A22" s="260">
        <v>5</v>
      </c>
      <c r="B22" s="260" t="s">
        <v>269</v>
      </c>
      <c r="C22" s="261">
        <f>_xlfn.IFERROR(VLOOKUP(B22,'KAYIT LİSTESİ'!$B$4:$H$1210,3,0)," ")</f>
        <v>131</v>
      </c>
      <c r="D22" s="262">
        <f>_xlfn.IFERROR(VLOOKUP(B22,'KAYIT LİSTESİ'!$B$4:$H$1210,4,0)," ")</f>
        <v>34309</v>
      </c>
      <c r="E22" s="263" t="str">
        <f>_xlfn.IFERROR(VLOOKUP(B22,'KAYIT LİSTESİ'!$B$4:$H$1210,5,0)," ")</f>
        <v>SABAHAT AKPINAR</v>
      </c>
      <c r="F22" s="263" t="str">
        <f>_xlfn.IFERROR(VLOOKUP(B22,'KAYIT LİSTESİ'!$B$4:$H$1210,6,0)," ")</f>
        <v>HATAY</v>
      </c>
      <c r="G22" s="264"/>
      <c r="H22" s="260"/>
      <c r="I22" s="260" t="s">
        <v>424</v>
      </c>
      <c r="J22" s="261" t="str">
        <f>_xlfn.IFERROR(VLOOKUP(I22,'KAYIT LİSTESİ'!$B$4:$H$1210,3,0)," ")</f>
        <v> </v>
      </c>
      <c r="K22" s="262" t="str">
        <f>_xlfn.IFERROR(VLOOKUP(I22,'KAYIT LİSTESİ'!$B$4:$H$1210,4,0)," ")</f>
        <v> </v>
      </c>
      <c r="L22" s="261" t="str">
        <f>_xlfn.IFERROR(VLOOKUP(I22,'KAYIT LİSTESİ'!$B$4:$H$1210,5,0)," ")</f>
        <v> </v>
      </c>
      <c r="M22" s="261" t="str">
        <f>_xlfn.IFERROR(VLOOKUP(I22,'KAYIT LİSTESİ'!$B$4:$H$1210,6,0)," ")</f>
        <v> </v>
      </c>
    </row>
    <row r="23" spans="1:13" s="64" customFormat="1" ht="28.5" customHeight="1">
      <c r="A23" s="260">
        <v>6</v>
      </c>
      <c r="B23" s="260" t="s">
        <v>270</v>
      </c>
      <c r="C23" s="261" t="str">
        <f>_xlfn.IFERROR(VLOOKUP(B23,'KAYIT LİSTESİ'!$B$4:$H$1210,3,0)," ")</f>
        <v> </v>
      </c>
      <c r="D23" s="262" t="str">
        <f>_xlfn.IFERROR(VLOOKUP(B23,'KAYIT LİSTESİ'!$B$4:$H$1210,4,0)," ")</f>
        <v> </v>
      </c>
      <c r="E23" s="261" t="str">
        <f>_xlfn.IFERROR(VLOOKUP(B23,'KAYIT LİSTESİ'!$B$4:$H$1210,5,0)," ")</f>
        <v> </v>
      </c>
      <c r="F23" s="261" t="str">
        <f>_xlfn.IFERROR(VLOOKUP(B23,'KAYIT LİSTESİ'!$B$4:$H$1210,6,0)," ")</f>
        <v> </v>
      </c>
      <c r="G23" s="264"/>
      <c r="H23" s="260"/>
      <c r="I23" s="260" t="s">
        <v>425</v>
      </c>
      <c r="J23" s="261" t="str">
        <f>_xlfn.IFERROR(VLOOKUP(I23,'KAYIT LİSTESİ'!$B$4:$H$1210,3,0)," ")</f>
        <v> </v>
      </c>
      <c r="K23" s="262" t="str">
        <f>_xlfn.IFERROR(VLOOKUP(I23,'KAYIT LİSTESİ'!$B$4:$H$1210,4,0)," ")</f>
        <v> </v>
      </c>
      <c r="L23" s="261" t="str">
        <f>_xlfn.IFERROR(VLOOKUP(I23,'KAYIT LİSTESİ'!$B$4:$H$1210,5,0)," ")</f>
        <v> </v>
      </c>
      <c r="M23" s="261" t="str">
        <f>_xlfn.IFERROR(VLOOKUP(I23,'KAYIT LİSTESİ'!$B$4:$H$1210,6,0)," ")</f>
        <v> </v>
      </c>
    </row>
    <row r="24" spans="1:13" s="64" customFormat="1" ht="28.5" customHeight="1">
      <c r="A24" s="260">
        <v>7</v>
      </c>
      <c r="B24" s="260" t="s">
        <v>271</v>
      </c>
      <c r="C24" s="261" t="str">
        <f>_xlfn.IFERROR(VLOOKUP(B24,'KAYIT LİSTESİ'!$B$4:$H$1210,3,0)," ")</f>
        <v> </v>
      </c>
      <c r="D24" s="262" t="str">
        <f>_xlfn.IFERROR(VLOOKUP(B24,'KAYIT LİSTESİ'!$B$4:$H$1210,4,0)," ")</f>
        <v> </v>
      </c>
      <c r="E24" s="261" t="str">
        <f>_xlfn.IFERROR(VLOOKUP(B24,'KAYIT LİSTESİ'!$B$4:$H$1210,5,0)," ")</f>
        <v> </v>
      </c>
      <c r="F24" s="261" t="str">
        <f>_xlfn.IFERROR(VLOOKUP(B24,'KAYIT LİSTESİ'!$B$4:$H$1210,6,0)," ")</f>
        <v> </v>
      </c>
      <c r="G24" s="264"/>
      <c r="H24" s="260"/>
      <c r="I24" s="260" t="s">
        <v>426</v>
      </c>
      <c r="J24" s="261" t="str">
        <f>_xlfn.IFERROR(VLOOKUP(I24,'KAYIT LİSTESİ'!$B$4:$H$1210,3,0)," ")</f>
        <v> </v>
      </c>
      <c r="K24" s="262" t="str">
        <f>_xlfn.IFERROR(VLOOKUP(I24,'KAYIT LİSTESİ'!$B$4:$H$1210,4,0)," ")</f>
        <v> </v>
      </c>
      <c r="L24" s="261" t="str">
        <f>_xlfn.IFERROR(VLOOKUP(I24,'KAYIT LİSTESİ'!$B$4:$H$1210,5,0)," ")</f>
        <v> </v>
      </c>
      <c r="M24" s="261" t="str">
        <f>_xlfn.IFERROR(VLOOKUP(I24,'KAYIT LİSTESİ'!$B$4:$H$1210,6,0)," ")</f>
        <v> </v>
      </c>
    </row>
    <row r="25" spans="1:13" s="64" customFormat="1" ht="28.5" customHeight="1">
      <c r="A25" s="260">
        <v>8</v>
      </c>
      <c r="B25" s="260" t="s">
        <v>272</v>
      </c>
      <c r="C25" s="261" t="str">
        <f>_xlfn.IFERROR(VLOOKUP(B25,'KAYIT LİSTESİ'!$B$4:$H$1210,3,0)," ")</f>
        <v> </v>
      </c>
      <c r="D25" s="262" t="str">
        <f>_xlfn.IFERROR(VLOOKUP(B25,'KAYIT LİSTESİ'!$B$4:$H$1210,4,0)," ")</f>
        <v> </v>
      </c>
      <c r="E25" s="261" t="str">
        <f>_xlfn.IFERROR(VLOOKUP(B25,'KAYIT LİSTESİ'!$B$4:$H$1210,5,0)," ")</f>
        <v> </v>
      </c>
      <c r="F25" s="261" t="str">
        <f>_xlfn.IFERROR(VLOOKUP(B25,'KAYIT LİSTESİ'!$B$4:$H$1210,6,0)," ")</f>
        <v> </v>
      </c>
      <c r="G25" s="264"/>
      <c r="H25" s="260"/>
      <c r="I25" s="260" t="s">
        <v>427</v>
      </c>
      <c r="J25" s="261" t="str">
        <f>_xlfn.IFERROR(VLOOKUP(I25,'KAYIT LİSTESİ'!$B$4:$H$1210,3,0)," ")</f>
        <v> </v>
      </c>
      <c r="K25" s="262" t="str">
        <f>_xlfn.IFERROR(VLOOKUP(I25,'KAYIT LİSTESİ'!$B$4:$H$1210,4,0)," ")</f>
        <v> </v>
      </c>
      <c r="L25" s="261" t="str">
        <f>_xlfn.IFERROR(VLOOKUP(I25,'KAYIT LİSTESİ'!$B$4:$H$1210,5,0)," ")</f>
        <v> </v>
      </c>
      <c r="M25" s="261" t="str">
        <f>_xlfn.IFERROR(VLOOKUP(I25,'KAYIT LİSTESİ'!$B$4:$H$1210,6,0)," ")</f>
        <v> </v>
      </c>
    </row>
  </sheetData>
  <sheetProtection/>
  <mergeCells count="7">
    <mergeCell ref="A1:M1"/>
    <mergeCell ref="A2:M2"/>
    <mergeCell ref="A4:E4"/>
    <mergeCell ref="H4:L4"/>
    <mergeCell ref="A15:E15"/>
    <mergeCell ref="H15:L15"/>
    <mergeCell ref="E3:L3"/>
  </mergeCells>
  <printOptions horizontalCentered="1"/>
  <pageMargins left="0.4330708661417323" right="0.15748031496062992" top="0.35433070866141736" bottom="0.2362204724409449" header="0.2755905511811024" footer="0.15748031496062992"/>
  <pageSetup horizontalDpi="300" verticalDpi="300" orientation="portrait" paperSize="9" scale="48" r:id="rId2"/>
  <drawing r:id="rId1"/>
</worksheet>
</file>

<file path=xl/worksheets/sheet2.xml><?xml version="1.0" encoding="utf-8"?>
<worksheet xmlns="http://schemas.openxmlformats.org/spreadsheetml/2006/main" xmlns:r="http://schemas.openxmlformats.org/officeDocument/2006/relationships">
  <sheetPr codeName="Sayfa11">
    <tabColor rgb="FFFFFF00"/>
  </sheetPr>
  <dimension ref="A1:K29"/>
  <sheetViews>
    <sheetView view="pageBreakPreview" zoomScale="112" zoomScaleSheetLayoutView="112" zoomScalePageLayoutView="0" workbookViewId="0" topLeftCell="A19">
      <selection activeCell="F20" sqref="F20:K20"/>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02"/>
      <c r="B1" s="103"/>
      <c r="C1" s="103"/>
      <c r="D1" s="103"/>
      <c r="E1" s="103"/>
      <c r="F1" s="103"/>
      <c r="G1" s="103"/>
      <c r="H1" s="103"/>
      <c r="I1" s="103"/>
      <c r="J1" s="103"/>
      <c r="K1" s="104"/>
    </row>
    <row r="2" spans="1:11" ht="116.25" customHeight="1">
      <c r="A2" s="318" t="s">
        <v>326</v>
      </c>
      <c r="B2" s="319"/>
      <c r="C2" s="319"/>
      <c r="D2" s="319"/>
      <c r="E2" s="319"/>
      <c r="F2" s="319"/>
      <c r="G2" s="319"/>
      <c r="H2" s="319"/>
      <c r="I2" s="319"/>
      <c r="J2" s="319"/>
      <c r="K2" s="320"/>
    </row>
    <row r="3" spans="1:11" ht="14.25">
      <c r="A3" s="105"/>
      <c r="B3" s="106"/>
      <c r="C3" s="106"/>
      <c r="D3" s="106"/>
      <c r="E3" s="106"/>
      <c r="F3" s="106"/>
      <c r="G3" s="106"/>
      <c r="H3" s="106"/>
      <c r="I3" s="106"/>
      <c r="J3" s="106"/>
      <c r="K3" s="107"/>
    </row>
    <row r="4" spans="1:11" ht="12.75">
      <c r="A4" s="108"/>
      <c r="B4" s="109"/>
      <c r="C4" s="109"/>
      <c r="D4" s="109"/>
      <c r="E4" s="109"/>
      <c r="F4" s="109"/>
      <c r="G4" s="109"/>
      <c r="H4" s="109"/>
      <c r="I4" s="109"/>
      <c r="J4" s="109"/>
      <c r="K4" s="110"/>
    </row>
    <row r="5" spans="1:11" ht="12.75">
      <c r="A5" s="108"/>
      <c r="B5" s="109"/>
      <c r="C5" s="109"/>
      <c r="D5" s="109"/>
      <c r="E5" s="109"/>
      <c r="F5" s="109"/>
      <c r="G5" s="109"/>
      <c r="H5" s="109"/>
      <c r="I5" s="109"/>
      <c r="J5" s="109"/>
      <c r="K5" s="110"/>
    </row>
    <row r="6" spans="1:11" ht="12.75">
      <c r="A6" s="108"/>
      <c r="B6" s="109"/>
      <c r="C6" s="109"/>
      <c r="D6" s="109"/>
      <c r="E6" s="109"/>
      <c r="F6" s="109"/>
      <c r="G6" s="109"/>
      <c r="H6" s="109"/>
      <c r="I6" s="109"/>
      <c r="J6" s="109"/>
      <c r="K6" s="110"/>
    </row>
    <row r="7" spans="1:11" ht="12.75">
      <c r="A7" s="108"/>
      <c r="B7" s="109"/>
      <c r="C7" s="109"/>
      <c r="D7" s="109"/>
      <c r="E7" s="109"/>
      <c r="F7" s="109"/>
      <c r="G7" s="109"/>
      <c r="H7" s="109"/>
      <c r="I7" s="109"/>
      <c r="J7" s="109"/>
      <c r="K7" s="110"/>
    </row>
    <row r="8" spans="1:11" ht="12.75">
      <c r="A8" s="108"/>
      <c r="B8" s="109"/>
      <c r="C8" s="109"/>
      <c r="D8" s="109"/>
      <c r="E8" s="109"/>
      <c r="F8" s="109"/>
      <c r="G8" s="109"/>
      <c r="H8" s="109"/>
      <c r="I8" s="109"/>
      <c r="J8" s="109"/>
      <c r="K8" s="110"/>
    </row>
    <row r="9" spans="1:11" ht="12.75">
      <c r="A9" s="108"/>
      <c r="B9" s="109"/>
      <c r="C9" s="109"/>
      <c r="D9" s="109"/>
      <c r="E9" s="109"/>
      <c r="F9" s="109"/>
      <c r="G9" s="109"/>
      <c r="H9" s="109"/>
      <c r="I9" s="109"/>
      <c r="J9" s="109"/>
      <c r="K9" s="110"/>
    </row>
    <row r="10" spans="1:11" ht="12.75">
      <c r="A10" s="108"/>
      <c r="B10" s="109"/>
      <c r="C10" s="109"/>
      <c r="D10" s="109"/>
      <c r="E10" s="109"/>
      <c r="F10" s="109"/>
      <c r="G10" s="109"/>
      <c r="H10" s="109"/>
      <c r="I10" s="109"/>
      <c r="J10" s="109"/>
      <c r="K10" s="110"/>
    </row>
    <row r="11" spans="1:11" ht="12.75">
      <c r="A11" s="108"/>
      <c r="B11" s="109"/>
      <c r="C11" s="109"/>
      <c r="D11" s="109"/>
      <c r="E11" s="109"/>
      <c r="F11" s="109"/>
      <c r="G11" s="109"/>
      <c r="H11" s="109"/>
      <c r="I11" s="109"/>
      <c r="J11" s="109"/>
      <c r="K11" s="110"/>
    </row>
    <row r="12" spans="1:11" ht="51.75" customHeight="1">
      <c r="A12" s="330"/>
      <c r="B12" s="331"/>
      <c r="C12" s="331"/>
      <c r="D12" s="331"/>
      <c r="E12" s="331"/>
      <c r="F12" s="331"/>
      <c r="G12" s="331"/>
      <c r="H12" s="331"/>
      <c r="I12" s="331"/>
      <c r="J12" s="331"/>
      <c r="K12" s="332"/>
    </row>
    <row r="13" spans="1:11" ht="71.25" customHeight="1">
      <c r="A13" s="321" t="s">
        <v>325</v>
      </c>
      <c r="B13" s="322"/>
      <c r="C13" s="322"/>
      <c r="D13" s="322"/>
      <c r="E13" s="322"/>
      <c r="F13" s="322"/>
      <c r="G13" s="322"/>
      <c r="H13" s="322"/>
      <c r="I13" s="322"/>
      <c r="J13" s="322"/>
      <c r="K13" s="323"/>
    </row>
    <row r="14" spans="1:11" ht="72" customHeight="1">
      <c r="A14" s="327" t="str">
        <f>F19</f>
        <v>Orta Uzun Mesafe Federasyon Deneme Yarışmaları</v>
      </c>
      <c r="B14" s="328"/>
      <c r="C14" s="328"/>
      <c r="D14" s="328"/>
      <c r="E14" s="328"/>
      <c r="F14" s="328"/>
      <c r="G14" s="328"/>
      <c r="H14" s="328"/>
      <c r="I14" s="328"/>
      <c r="J14" s="328"/>
      <c r="K14" s="329"/>
    </row>
    <row r="15" spans="1:11" ht="51.75" customHeight="1">
      <c r="A15" s="324"/>
      <c r="B15" s="325"/>
      <c r="C15" s="325"/>
      <c r="D15" s="325"/>
      <c r="E15" s="325"/>
      <c r="F15" s="325"/>
      <c r="G15" s="325"/>
      <c r="H15" s="325"/>
      <c r="I15" s="325"/>
      <c r="J15" s="325"/>
      <c r="K15" s="326"/>
    </row>
    <row r="16" spans="1:11" ht="12.75">
      <c r="A16" s="108"/>
      <c r="B16" s="109"/>
      <c r="C16" s="109"/>
      <c r="D16" s="109"/>
      <c r="E16" s="109"/>
      <c r="F16" s="109"/>
      <c r="G16" s="109"/>
      <c r="H16" s="109"/>
      <c r="I16" s="109"/>
      <c r="J16" s="109"/>
      <c r="K16" s="110"/>
    </row>
    <row r="17" spans="1:11" ht="25.5">
      <c r="A17" s="333"/>
      <c r="B17" s="334"/>
      <c r="C17" s="334"/>
      <c r="D17" s="334"/>
      <c r="E17" s="334"/>
      <c r="F17" s="334"/>
      <c r="G17" s="334"/>
      <c r="H17" s="334"/>
      <c r="I17" s="334"/>
      <c r="J17" s="334"/>
      <c r="K17" s="335"/>
    </row>
    <row r="18" spans="1:11" ht="24.75" customHeight="1">
      <c r="A18" s="339" t="s">
        <v>59</v>
      </c>
      <c r="B18" s="340"/>
      <c r="C18" s="340"/>
      <c r="D18" s="340"/>
      <c r="E18" s="340"/>
      <c r="F18" s="340"/>
      <c r="G18" s="340"/>
      <c r="H18" s="340"/>
      <c r="I18" s="340"/>
      <c r="J18" s="340"/>
      <c r="K18" s="341"/>
    </row>
    <row r="19" spans="1:11" s="25" customFormat="1" ht="35.25" customHeight="1">
      <c r="A19" s="336" t="s">
        <v>55</v>
      </c>
      <c r="B19" s="337"/>
      <c r="C19" s="337"/>
      <c r="D19" s="337"/>
      <c r="E19" s="338"/>
      <c r="F19" s="310" t="s">
        <v>327</v>
      </c>
      <c r="G19" s="311"/>
      <c r="H19" s="311"/>
      <c r="I19" s="311"/>
      <c r="J19" s="311"/>
      <c r="K19" s="312"/>
    </row>
    <row r="20" spans="1:11" s="25" customFormat="1" ht="35.25" customHeight="1">
      <c r="A20" s="307" t="s">
        <v>56</v>
      </c>
      <c r="B20" s="308"/>
      <c r="C20" s="308"/>
      <c r="D20" s="308"/>
      <c r="E20" s="309"/>
      <c r="F20" s="310" t="s">
        <v>255</v>
      </c>
      <c r="G20" s="311"/>
      <c r="H20" s="311"/>
      <c r="I20" s="311"/>
      <c r="J20" s="311"/>
      <c r="K20" s="312"/>
    </row>
    <row r="21" spans="1:11" s="25" customFormat="1" ht="35.25" customHeight="1">
      <c r="A21" s="307" t="s">
        <v>57</v>
      </c>
      <c r="B21" s="308"/>
      <c r="C21" s="308"/>
      <c r="D21" s="308"/>
      <c r="E21" s="309"/>
      <c r="F21" s="310" t="s">
        <v>305</v>
      </c>
      <c r="G21" s="311"/>
      <c r="H21" s="311"/>
      <c r="I21" s="311"/>
      <c r="J21" s="311"/>
      <c r="K21" s="312"/>
    </row>
    <row r="22" spans="1:11" s="25" customFormat="1" ht="35.25" customHeight="1">
      <c r="A22" s="307" t="s">
        <v>58</v>
      </c>
      <c r="B22" s="308"/>
      <c r="C22" s="308"/>
      <c r="D22" s="308"/>
      <c r="E22" s="309"/>
      <c r="F22" s="310" t="s">
        <v>324</v>
      </c>
      <c r="G22" s="311"/>
      <c r="H22" s="311"/>
      <c r="I22" s="311"/>
      <c r="J22" s="311"/>
      <c r="K22" s="312"/>
    </row>
    <row r="23" spans="1:11" s="25" customFormat="1" ht="35.25" customHeight="1">
      <c r="A23" s="307" t="s">
        <v>60</v>
      </c>
      <c r="B23" s="308"/>
      <c r="C23" s="308"/>
      <c r="D23" s="308"/>
      <c r="E23" s="309"/>
      <c r="F23" s="221"/>
      <c r="G23" s="112"/>
      <c r="H23" s="112"/>
      <c r="I23" s="112"/>
      <c r="J23" s="112"/>
      <c r="K23" s="113"/>
    </row>
    <row r="24" spans="1:11" s="25" customFormat="1" ht="35.25" customHeight="1">
      <c r="A24" s="315" t="s">
        <v>196</v>
      </c>
      <c r="B24" s="316"/>
      <c r="C24" s="316"/>
      <c r="D24" s="316"/>
      <c r="E24" s="317"/>
      <c r="F24" s="111"/>
      <c r="G24" s="112"/>
      <c r="H24" s="112"/>
      <c r="I24" s="112"/>
      <c r="J24" s="112"/>
      <c r="K24" s="113"/>
    </row>
    <row r="25" spans="1:11" ht="15.75">
      <c r="A25" s="305"/>
      <c r="B25" s="306"/>
      <c r="C25" s="306"/>
      <c r="D25" s="306"/>
      <c r="E25" s="306"/>
      <c r="F25" s="313"/>
      <c r="G25" s="313"/>
      <c r="H25" s="313"/>
      <c r="I25" s="313"/>
      <c r="J25" s="313"/>
      <c r="K25" s="314"/>
    </row>
    <row r="26" spans="1:11" ht="20.25">
      <c r="A26" s="302"/>
      <c r="B26" s="303"/>
      <c r="C26" s="303"/>
      <c r="D26" s="303"/>
      <c r="E26" s="303"/>
      <c r="F26" s="303"/>
      <c r="G26" s="303"/>
      <c r="H26" s="303"/>
      <c r="I26" s="303"/>
      <c r="J26" s="303"/>
      <c r="K26" s="304"/>
    </row>
    <row r="27" spans="1:11" ht="12.75">
      <c r="A27" s="108"/>
      <c r="B27" s="109"/>
      <c r="C27" s="109"/>
      <c r="D27" s="109"/>
      <c r="E27" s="109"/>
      <c r="F27" s="109"/>
      <c r="G27" s="109"/>
      <c r="H27" s="109"/>
      <c r="I27" s="109"/>
      <c r="J27" s="109"/>
      <c r="K27" s="110"/>
    </row>
    <row r="28" spans="1:11" ht="20.25">
      <c r="A28" s="299"/>
      <c r="B28" s="300"/>
      <c r="C28" s="300"/>
      <c r="D28" s="300"/>
      <c r="E28" s="300"/>
      <c r="F28" s="300"/>
      <c r="G28" s="300"/>
      <c r="H28" s="300"/>
      <c r="I28" s="300"/>
      <c r="J28" s="300"/>
      <c r="K28" s="301"/>
    </row>
    <row r="29" spans="1:11" ht="12.75">
      <c r="A29" s="108"/>
      <c r="B29" s="109"/>
      <c r="C29" s="109"/>
      <c r="D29" s="109"/>
      <c r="E29" s="109"/>
      <c r="F29" s="109"/>
      <c r="G29" s="109"/>
      <c r="H29" s="109"/>
      <c r="I29" s="109"/>
      <c r="J29" s="109"/>
      <c r="K29" s="110"/>
    </row>
  </sheetData>
  <sheetProtection/>
  <mergeCells count="21">
    <mergeCell ref="A2:K2"/>
    <mergeCell ref="A13:K13"/>
    <mergeCell ref="A15:K15"/>
    <mergeCell ref="A14:K14"/>
    <mergeCell ref="F19:K19"/>
    <mergeCell ref="A12:K12"/>
    <mergeCell ref="A17:K17"/>
    <mergeCell ref="A19:E19"/>
    <mergeCell ref="A18:K18"/>
    <mergeCell ref="A20:E20"/>
    <mergeCell ref="F25:K25"/>
    <mergeCell ref="A23:E23"/>
    <mergeCell ref="A24:E24"/>
    <mergeCell ref="F20:K20"/>
    <mergeCell ref="F21:K21"/>
    <mergeCell ref="A28:K28"/>
    <mergeCell ref="A26:K26"/>
    <mergeCell ref="A25:E25"/>
    <mergeCell ref="A21:E21"/>
    <mergeCell ref="A22:E22"/>
    <mergeCell ref="F22:K22"/>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Sayfa3">
    <tabColor rgb="FFFFFF00"/>
  </sheetPr>
  <dimension ref="A1:N1152"/>
  <sheetViews>
    <sheetView tabSelected="1" view="pageBreakPreview" zoomScale="98" zoomScaleSheetLayoutView="98" zoomScalePageLayoutView="0" workbookViewId="0" topLeftCell="A1">
      <selection activeCell="F4" sqref="F4:F11"/>
    </sheetView>
  </sheetViews>
  <sheetFormatPr defaultColWidth="9.140625" defaultRowHeight="12.75"/>
  <cols>
    <col min="1" max="1" width="6.140625" style="186" customWidth="1"/>
    <col min="2" max="2" width="16.00390625" style="205" customWidth="1"/>
    <col min="3" max="3" width="8.7109375" style="206" customWidth="1"/>
    <col min="4" max="4" width="11.00390625" style="207" bestFit="1" customWidth="1"/>
    <col min="5" max="5" width="14.28125" style="186" customWidth="1"/>
    <col min="6" max="6" width="24.8515625" style="179" customWidth="1"/>
    <col min="7" max="7" width="25.421875" style="208" customWidth="1"/>
    <col min="8" max="8" width="14.421875" style="209" customWidth="1"/>
    <col min="9" max="10" width="9.57421875" style="210" customWidth="1"/>
    <col min="11" max="11" width="11.7109375" style="211" bestFit="1" customWidth="1"/>
    <col min="12" max="12" width="8.57421875" style="210" customWidth="1"/>
    <col min="13" max="13" width="8.57421875" style="207" customWidth="1"/>
    <col min="14" max="16384" width="9.140625" style="179" customWidth="1"/>
  </cols>
  <sheetData>
    <row r="1" spans="1:13" ht="44.25" customHeight="1">
      <c r="A1" s="344" t="str">
        <f>'YARIŞMA BİLGİLERİ'!F19</f>
        <v>Orta Uzun Mesafe Federasyon Deneme Yarışmaları</v>
      </c>
      <c r="B1" s="344"/>
      <c r="C1" s="344"/>
      <c r="D1" s="344"/>
      <c r="E1" s="344"/>
      <c r="F1" s="344"/>
      <c r="G1" s="344"/>
      <c r="H1" s="344"/>
      <c r="I1" s="344"/>
      <c r="J1" s="344"/>
      <c r="K1" s="344"/>
      <c r="L1" s="344"/>
      <c r="M1" s="344"/>
    </row>
    <row r="2" spans="1:13" ht="44.25" customHeight="1">
      <c r="A2" s="342" t="str">
        <f>'YARIŞMA BİLGİLERİ'!F21</f>
        <v>GENÇ KADINLAR</v>
      </c>
      <c r="B2" s="342"/>
      <c r="C2" s="342"/>
      <c r="D2" s="342"/>
      <c r="E2" s="342"/>
      <c r="F2" s="342"/>
      <c r="G2" s="173" t="s">
        <v>61</v>
      </c>
      <c r="H2" s="174"/>
      <c r="I2" s="343">
        <f ca="1">NOW()</f>
        <v>41833.92840462963</v>
      </c>
      <c r="J2" s="343"/>
      <c r="K2" s="343"/>
      <c r="L2" s="343"/>
      <c r="M2" s="343"/>
    </row>
    <row r="3" spans="1:13" s="186" customFormat="1" ht="45" customHeight="1">
      <c r="A3" s="180" t="s">
        <v>20</v>
      </c>
      <c r="B3" s="181" t="s">
        <v>24</v>
      </c>
      <c r="C3" s="181" t="s">
        <v>52</v>
      </c>
      <c r="D3" s="181" t="s">
        <v>77</v>
      </c>
      <c r="E3" s="180" t="s">
        <v>17</v>
      </c>
      <c r="F3" s="180" t="s">
        <v>5</v>
      </c>
      <c r="G3" s="180" t="s">
        <v>19</v>
      </c>
      <c r="H3" s="182" t="s">
        <v>240</v>
      </c>
      <c r="I3" s="183" t="s">
        <v>241</v>
      </c>
      <c r="J3" s="183"/>
      <c r="K3" s="184" t="s">
        <v>242</v>
      </c>
      <c r="L3" s="184" t="s">
        <v>243</v>
      </c>
      <c r="M3" s="185" t="s">
        <v>244</v>
      </c>
    </row>
    <row r="4" spans="1:14" s="195" customFormat="1" ht="28.5" customHeight="1">
      <c r="A4" s="187">
        <v>1</v>
      </c>
      <c r="B4" s="128" t="str">
        <f aca="true" t="shared" si="0" ref="B4:B46">CONCATENATE(H4,"-",K4,"-",L4)</f>
        <v>800M-1-4</v>
      </c>
      <c r="C4" s="181"/>
      <c r="D4" s="245">
        <v>130</v>
      </c>
      <c r="E4" s="246">
        <v>34826</v>
      </c>
      <c r="F4" s="247" t="s">
        <v>463</v>
      </c>
      <c r="G4" s="247" t="s">
        <v>461</v>
      </c>
      <c r="H4" s="248" t="s">
        <v>79</v>
      </c>
      <c r="I4" s="249">
        <v>20900</v>
      </c>
      <c r="J4" s="249" t="s">
        <v>471</v>
      </c>
      <c r="K4" s="193" t="s">
        <v>472</v>
      </c>
      <c r="L4" s="193" t="s">
        <v>474</v>
      </c>
      <c r="M4" s="194"/>
      <c r="N4" s="238"/>
    </row>
    <row r="5" spans="1:13" s="195" customFormat="1" ht="28.5" customHeight="1">
      <c r="A5" s="187">
        <v>2</v>
      </c>
      <c r="B5" s="128" t="str">
        <f t="shared" si="0"/>
        <v>800M-1-5</v>
      </c>
      <c r="C5" s="181"/>
      <c r="D5" s="245">
        <v>111</v>
      </c>
      <c r="E5" s="246">
        <v>35535</v>
      </c>
      <c r="F5" s="247" t="s">
        <v>464</v>
      </c>
      <c r="G5" s="247" t="s">
        <v>255</v>
      </c>
      <c r="H5" s="248" t="s">
        <v>79</v>
      </c>
      <c r="I5" s="249">
        <v>21772</v>
      </c>
      <c r="J5" s="249" t="s">
        <v>471</v>
      </c>
      <c r="K5" s="193" t="s">
        <v>472</v>
      </c>
      <c r="L5" s="193" t="s">
        <v>475</v>
      </c>
      <c r="M5" s="194"/>
    </row>
    <row r="6" spans="1:13" s="195" customFormat="1" ht="28.5" customHeight="1">
      <c r="A6" s="187">
        <v>3</v>
      </c>
      <c r="B6" s="128" t="str">
        <f t="shared" si="0"/>
        <v>800M-1-3</v>
      </c>
      <c r="C6" s="181"/>
      <c r="D6" s="245">
        <v>129</v>
      </c>
      <c r="E6" s="246">
        <v>35900</v>
      </c>
      <c r="F6" s="247" t="s">
        <v>460</v>
      </c>
      <c r="G6" s="247" t="s">
        <v>461</v>
      </c>
      <c r="H6" s="248" t="s">
        <v>79</v>
      </c>
      <c r="I6" s="249" t="s">
        <v>462</v>
      </c>
      <c r="J6" s="249" t="s">
        <v>471</v>
      </c>
      <c r="K6" s="193" t="s">
        <v>472</v>
      </c>
      <c r="L6" s="193" t="s">
        <v>473</v>
      </c>
      <c r="M6" s="194"/>
    </row>
    <row r="7" spans="1:13" s="195" customFormat="1" ht="28.5" customHeight="1">
      <c r="A7" s="187"/>
      <c r="B7" s="128"/>
      <c r="C7" s="181"/>
      <c r="D7" s="245"/>
      <c r="E7" s="246"/>
      <c r="F7" s="247"/>
      <c r="G7" s="247"/>
      <c r="H7" s="248"/>
      <c r="I7" s="249"/>
      <c r="J7" s="249"/>
      <c r="K7" s="193"/>
      <c r="L7" s="193"/>
      <c r="M7" s="194"/>
    </row>
    <row r="8" spans="1:13" s="195" customFormat="1" ht="28.5" customHeight="1">
      <c r="A8" s="187">
        <v>1</v>
      </c>
      <c r="B8" s="128" t="str">
        <f t="shared" si="0"/>
        <v>--</v>
      </c>
      <c r="C8" s="181"/>
      <c r="D8" s="245"/>
      <c r="E8" s="246"/>
      <c r="F8" s="247"/>
      <c r="G8" s="247"/>
      <c r="H8" s="248"/>
      <c r="I8" s="249"/>
      <c r="J8" s="249"/>
      <c r="K8" s="193"/>
      <c r="L8" s="193"/>
      <c r="M8" s="194"/>
    </row>
    <row r="9" spans="1:13" s="195" customFormat="1" ht="28.5" customHeight="1">
      <c r="A9" s="187">
        <v>2</v>
      </c>
      <c r="B9" s="128" t="str">
        <f t="shared" si="0"/>
        <v>5000M-1-1</v>
      </c>
      <c r="C9" s="181"/>
      <c r="D9" s="245">
        <v>132</v>
      </c>
      <c r="E9" s="246">
        <v>35474</v>
      </c>
      <c r="F9" s="247" t="s">
        <v>466</v>
      </c>
      <c r="G9" s="247" t="s">
        <v>461</v>
      </c>
      <c r="H9" s="248" t="s">
        <v>138</v>
      </c>
      <c r="I9" s="249">
        <v>174500</v>
      </c>
      <c r="J9" s="249" t="s">
        <v>471</v>
      </c>
      <c r="K9" s="193" t="s">
        <v>472</v>
      </c>
      <c r="L9" s="193" t="s">
        <v>472</v>
      </c>
      <c r="M9" s="194"/>
    </row>
    <row r="10" spans="1:13" s="195" customFormat="1" ht="28.5" customHeight="1">
      <c r="A10" s="187">
        <v>3</v>
      </c>
      <c r="B10" s="128" t="str">
        <f t="shared" si="0"/>
        <v>5000M-1-2</v>
      </c>
      <c r="C10" s="181"/>
      <c r="D10" s="245">
        <v>133</v>
      </c>
      <c r="E10" s="246">
        <v>34881</v>
      </c>
      <c r="F10" s="247" t="s">
        <v>467</v>
      </c>
      <c r="G10" s="247" t="s">
        <v>461</v>
      </c>
      <c r="H10" s="248" t="s">
        <v>138</v>
      </c>
      <c r="I10" s="249">
        <v>174300</v>
      </c>
      <c r="J10" s="249" t="s">
        <v>471</v>
      </c>
      <c r="K10" s="193" t="s">
        <v>472</v>
      </c>
      <c r="L10" s="193" t="s">
        <v>476</v>
      </c>
      <c r="M10" s="194"/>
    </row>
    <row r="11" spans="1:13" s="195" customFormat="1" ht="28.5" customHeight="1">
      <c r="A11" s="187"/>
      <c r="B11" s="128" t="str">
        <f t="shared" si="0"/>
        <v>5000M-1-3</v>
      </c>
      <c r="C11" s="181"/>
      <c r="D11" s="181">
        <v>218</v>
      </c>
      <c r="E11" s="78">
        <v>35126</v>
      </c>
      <c r="F11" s="161" t="s">
        <v>485</v>
      </c>
      <c r="G11" s="161" t="s">
        <v>461</v>
      </c>
      <c r="H11" s="248" t="s">
        <v>138</v>
      </c>
      <c r="I11" s="249"/>
      <c r="J11" s="249" t="s">
        <v>471</v>
      </c>
      <c r="K11" s="193" t="s">
        <v>472</v>
      </c>
      <c r="L11" s="193" t="s">
        <v>473</v>
      </c>
      <c r="M11" s="194"/>
    </row>
    <row r="12" spans="1:13" s="195" customFormat="1" ht="28.5" customHeight="1">
      <c r="A12" s="187"/>
      <c r="B12" s="128"/>
      <c r="C12" s="181"/>
      <c r="D12" s="245"/>
      <c r="E12" s="246"/>
      <c r="F12" s="247"/>
      <c r="G12" s="247"/>
      <c r="H12" s="248"/>
      <c r="I12" s="249"/>
      <c r="J12" s="249"/>
      <c r="K12" s="193"/>
      <c r="L12" s="193"/>
      <c r="M12" s="194"/>
    </row>
    <row r="13" spans="1:13" s="195" customFormat="1" ht="28.5" customHeight="1">
      <c r="A13" s="187">
        <v>1</v>
      </c>
      <c r="B13" s="128" t="str">
        <f t="shared" si="0"/>
        <v>1500M-1-1</v>
      </c>
      <c r="C13" s="181"/>
      <c r="D13" s="245">
        <v>129</v>
      </c>
      <c r="E13" s="246">
        <v>35900</v>
      </c>
      <c r="F13" s="247" t="s">
        <v>460</v>
      </c>
      <c r="G13" s="247" t="s">
        <v>461</v>
      </c>
      <c r="H13" s="248" t="s">
        <v>128</v>
      </c>
      <c r="I13" s="249">
        <v>45250</v>
      </c>
      <c r="J13" s="249" t="s">
        <v>471</v>
      </c>
      <c r="K13" s="193" t="s">
        <v>472</v>
      </c>
      <c r="L13" s="193" t="s">
        <v>472</v>
      </c>
      <c r="M13" s="194"/>
    </row>
    <row r="14" spans="1:13" s="195" customFormat="1" ht="28.5" customHeight="1">
      <c r="A14" s="187">
        <v>2</v>
      </c>
      <c r="B14" s="128" t="str">
        <f t="shared" si="0"/>
        <v>1500M-1-2</v>
      </c>
      <c r="C14" s="181"/>
      <c r="D14" s="245">
        <v>130</v>
      </c>
      <c r="E14" s="246">
        <v>34826</v>
      </c>
      <c r="F14" s="247" t="s">
        <v>463</v>
      </c>
      <c r="G14" s="247" t="s">
        <v>461</v>
      </c>
      <c r="H14" s="248" t="s">
        <v>128</v>
      </c>
      <c r="I14" s="249">
        <v>43200</v>
      </c>
      <c r="J14" s="249" t="s">
        <v>471</v>
      </c>
      <c r="K14" s="193" t="s">
        <v>472</v>
      </c>
      <c r="L14" s="193" t="s">
        <v>476</v>
      </c>
      <c r="M14" s="194"/>
    </row>
    <row r="15" spans="1:13" s="195" customFormat="1" ht="28.5" customHeight="1">
      <c r="A15" s="187">
        <v>3</v>
      </c>
      <c r="B15" s="128"/>
      <c r="C15" s="181"/>
      <c r="D15" s="181"/>
      <c r="E15" s="78"/>
      <c r="F15" s="161"/>
      <c r="G15" s="161"/>
      <c r="H15" s="161"/>
      <c r="I15" s="228"/>
      <c r="J15" s="228"/>
      <c r="K15" s="193"/>
      <c r="L15" s="193"/>
      <c r="M15" s="194"/>
    </row>
    <row r="16" spans="1:13" s="195" customFormat="1" ht="28.5" customHeight="1">
      <c r="A16" s="187"/>
      <c r="B16" s="128"/>
      <c r="C16" s="181"/>
      <c r="D16" s="181"/>
      <c r="E16" s="258"/>
      <c r="F16" s="259"/>
      <c r="G16" s="259"/>
      <c r="H16" s="259"/>
      <c r="I16" s="228"/>
      <c r="J16" s="228"/>
      <c r="K16" s="193"/>
      <c r="L16" s="193"/>
      <c r="M16" s="194"/>
    </row>
    <row r="17" spans="1:13" s="195" customFormat="1" ht="28.5" customHeight="1">
      <c r="A17" s="187">
        <v>1</v>
      </c>
      <c r="B17" s="128" t="str">
        <f t="shared" si="0"/>
        <v>800M-3-6</v>
      </c>
      <c r="C17" s="181"/>
      <c r="D17" s="245">
        <v>160</v>
      </c>
      <c r="E17" s="246">
        <v>34242</v>
      </c>
      <c r="F17" s="247" t="s">
        <v>468</v>
      </c>
      <c r="G17" s="247" t="s">
        <v>255</v>
      </c>
      <c r="H17" s="248" t="s">
        <v>79</v>
      </c>
      <c r="I17" s="249">
        <v>21100</v>
      </c>
      <c r="J17" s="249" t="s">
        <v>470</v>
      </c>
      <c r="K17" s="193" t="s">
        <v>473</v>
      </c>
      <c r="L17" s="193" t="s">
        <v>477</v>
      </c>
      <c r="M17" s="194"/>
    </row>
    <row r="18" spans="1:13" s="195" customFormat="1" ht="28.5" customHeight="1">
      <c r="A18" s="187"/>
      <c r="B18" s="128"/>
      <c r="C18" s="181"/>
      <c r="D18" s="245"/>
      <c r="E18" s="246"/>
      <c r="F18" s="247"/>
      <c r="G18" s="247"/>
      <c r="H18" s="248"/>
      <c r="I18" s="249"/>
      <c r="J18" s="249"/>
      <c r="K18" s="193"/>
      <c r="L18" s="193"/>
      <c r="M18" s="194"/>
    </row>
    <row r="19" spans="1:13" s="195" customFormat="1" ht="28.5" customHeight="1">
      <c r="A19" s="187">
        <v>1</v>
      </c>
      <c r="B19" s="128" t="str">
        <f t="shared" si="0"/>
        <v>5000M-1-4</v>
      </c>
      <c r="C19" s="181"/>
      <c r="D19" s="245">
        <v>134</v>
      </c>
      <c r="E19" s="246">
        <v>33361</v>
      </c>
      <c r="F19" s="247" t="s">
        <v>469</v>
      </c>
      <c r="G19" s="247" t="s">
        <v>461</v>
      </c>
      <c r="H19" s="248" t="s">
        <v>138</v>
      </c>
      <c r="I19" s="249">
        <v>173400</v>
      </c>
      <c r="J19" s="249" t="s">
        <v>470</v>
      </c>
      <c r="K19" s="193" t="s">
        <v>472</v>
      </c>
      <c r="L19" s="193" t="s">
        <v>474</v>
      </c>
      <c r="M19" s="194"/>
    </row>
    <row r="20" spans="1:13" s="195" customFormat="1" ht="28.5" customHeight="1">
      <c r="A20" s="187">
        <v>2</v>
      </c>
      <c r="B20" s="128" t="str">
        <f t="shared" si="0"/>
        <v>5000M-1-5</v>
      </c>
      <c r="C20" s="181"/>
      <c r="D20" s="245">
        <v>131</v>
      </c>
      <c r="E20" s="246">
        <v>34309</v>
      </c>
      <c r="F20" s="247" t="s">
        <v>465</v>
      </c>
      <c r="G20" s="247" t="s">
        <v>461</v>
      </c>
      <c r="H20" s="248" t="s">
        <v>138</v>
      </c>
      <c r="I20" s="249">
        <v>174000</v>
      </c>
      <c r="J20" s="249" t="s">
        <v>470</v>
      </c>
      <c r="K20" s="193" t="s">
        <v>472</v>
      </c>
      <c r="L20" s="193" t="s">
        <v>475</v>
      </c>
      <c r="M20" s="194"/>
    </row>
    <row r="21" spans="1:13" s="195" customFormat="1" ht="28.5" customHeight="1">
      <c r="A21" s="187"/>
      <c r="B21" s="128"/>
      <c r="C21" s="181"/>
      <c r="D21" s="245"/>
      <c r="E21" s="246"/>
      <c r="F21" s="247"/>
      <c r="G21" s="247"/>
      <c r="H21" s="248"/>
      <c r="I21" s="249"/>
      <c r="J21" s="249"/>
      <c r="K21" s="193"/>
      <c r="L21" s="193"/>
      <c r="M21" s="194"/>
    </row>
    <row r="22" spans="1:13" s="195" customFormat="1" ht="28.5" customHeight="1">
      <c r="A22" s="187">
        <v>1</v>
      </c>
      <c r="B22" s="128" t="str">
        <f t="shared" si="0"/>
        <v>1500M-3-1</v>
      </c>
      <c r="C22" s="181"/>
      <c r="D22" s="245">
        <v>160</v>
      </c>
      <c r="E22" s="246">
        <v>34242</v>
      </c>
      <c r="F22" s="247" t="s">
        <v>468</v>
      </c>
      <c r="G22" s="247" t="s">
        <v>255</v>
      </c>
      <c r="H22" s="248" t="s">
        <v>128</v>
      </c>
      <c r="I22" s="249">
        <v>42300</v>
      </c>
      <c r="J22" s="249" t="s">
        <v>470</v>
      </c>
      <c r="K22" s="193" t="s">
        <v>473</v>
      </c>
      <c r="L22" s="193" t="s">
        <v>472</v>
      </c>
      <c r="M22" s="194"/>
    </row>
    <row r="23" spans="1:13" s="195" customFormat="1" ht="28.5" customHeight="1">
      <c r="A23" s="187">
        <v>4</v>
      </c>
      <c r="B23" s="128" t="str">
        <f t="shared" si="0"/>
        <v>--</v>
      </c>
      <c r="C23" s="181"/>
      <c r="D23" s="181"/>
      <c r="E23" s="78"/>
      <c r="F23" s="161"/>
      <c r="G23" s="161"/>
      <c r="H23" s="228"/>
      <c r="I23" s="228"/>
      <c r="J23" s="228"/>
      <c r="K23" s="193"/>
      <c r="L23" s="193"/>
      <c r="M23" s="194"/>
    </row>
    <row r="24" spans="1:13" s="195" customFormat="1" ht="28.5" customHeight="1">
      <c r="A24" s="187">
        <v>5</v>
      </c>
      <c r="B24" s="128" t="str">
        <f t="shared" si="0"/>
        <v>--</v>
      </c>
      <c r="C24" s="181"/>
      <c r="D24" s="181"/>
      <c r="E24" s="78"/>
      <c r="F24" s="161"/>
      <c r="G24" s="161"/>
      <c r="H24" s="228"/>
      <c r="I24" s="228"/>
      <c r="J24" s="228"/>
      <c r="K24" s="193"/>
      <c r="L24" s="193"/>
      <c r="M24" s="194"/>
    </row>
    <row r="25" spans="1:13" s="195" customFormat="1" ht="28.5" customHeight="1">
      <c r="A25" s="187"/>
      <c r="B25" s="128"/>
      <c r="C25" s="181"/>
      <c r="D25" s="181"/>
      <c r="E25" s="78"/>
      <c r="F25" s="161"/>
      <c r="G25" s="161"/>
      <c r="H25" s="228"/>
      <c r="I25" s="230"/>
      <c r="J25" s="230"/>
      <c r="K25" s="193"/>
      <c r="L25" s="193"/>
      <c r="M25" s="194"/>
    </row>
    <row r="26" spans="1:13" s="195" customFormat="1" ht="28.5" customHeight="1">
      <c r="A26" s="187">
        <v>17</v>
      </c>
      <c r="B26" s="128" t="str">
        <f t="shared" si="0"/>
        <v>--</v>
      </c>
      <c r="C26" s="181"/>
      <c r="D26" s="181"/>
      <c r="E26" s="226"/>
      <c r="F26" s="227"/>
      <c r="G26" s="227"/>
      <c r="H26" s="228"/>
      <c r="I26" s="229"/>
      <c r="J26" s="229"/>
      <c r="K26" s="193"/>
      <c r="L26" s="193"/>
      <c r="M26" s="194"/>
    </row>
    <row r="27" spans="1:13" s="195" customFormat="1" ht="28.5" customHeight="1">
      <c r="A27" s="187"/>
      <c r="B27" s="128"/>
      <c r="C27" s="181"/>
      <c r="D27" s="181"/>
      <c r="E27" s="226"/>
      <c r="F27" s="227"/>
      <c r="G27" s="227"/>
      <c r="H27" s="228"/>
      <c r="I27" s="229"/>
      <c r="J27" s="229"/>
      <c r="K27" s="193"/>
      <c r="L27" s="193"/>
      <c r="M27" s="194"/>
    </row>
    <row r="28" spans="1:13" s="195" customFormat="1" ht="28.5" customHeight="1">
      <c r="A28" s="187">
        <v>18</v>
      </c>
      <c r="B28" s="128" t="str">
        <f t="shared" si="0"/>
        <v>--</v>
      </c>
      <c r="C28" s="181"/>
      <c r="D28" s="181"/>
      <c r="E28" s="231"/>
      <c r="F28" s="232"/>
      <c r="G28" s="232"/>
      <c r="H28" s="232"/>
      <c r="I28" s="232"/>
      <c r="J28" s="232"/>
      <c r="K28" s="193"/>
      <c r="L28" s="193"/>
      <c r="M28" s="194"/>
    </row>
    <row r="29" spans="1:13" s="195" customFormat="1" ht="28.5" customHeight="1">
      <c r="A29" s="187"/>
      <c r="B29" s="128"/>
      <c r="C29" s="181"/>
      <c r="D29" s="181"/>
      <c r="E29" s="231"/>
      <c r="F29" s="232"/>
      <c r="G29" s="232"/>
      <c r="H29" s="232"/>
      <c r="I29" s="232"/>
      <c r="J29" s="232"/>
      <c r="K29" s="193"/>
      <c r="L29" s="193"/>
      <c r="M29" s="194"/>
    </row>
    <row r="30" spans="1:13" s="195" customFormat="1" ht="28.5" customHeight="1">
      <c r="A30" s="187">
        <v>19</v>
      </c>
      <c r="B30" s="128" t="str">
        <f t="shared" si="0"/>
        <v>--</v>
      </c>
      <c r="C30" s="181"/>
      <c r="D30" s="181"/>
      <c r="E30" s="78"/>
      <c r="F30" s="161"/>
      <c r="G30" s="161"/>
      <c r="H30" s="228"/>
      <c r="I30" s="228"/>
      <c r="J30" s="228"/>
      <c r="K30" s="193"/>
      <c r="L30" s="193"/>
      <c r="M30" s="194"/>
    </row>
    <row r="31" spans="1:13" s="195" customFormat="1" ht="28.5" customHeight="1">
      <c r="A31" s="187">
        <v>20</v>
      </c>
      <c r="B31" s="128" t="str">
        <f t="shared" si="0"/>
        <v>--</v>
      </c>
      <c r="C31" s="181"/>
      <c r="D31" s="181"/>
      <c r="E31" s="231"/>
      <c r="F31" s="232"/>
      <c r="G31" s="232"/>
      <c r="H31" s="228"/>
      <c r="I31" s="233"/>
      <c r="J31" s="233"/>
      <c r="K31" s="193"/>
      <c r="L31" s="193"/>
      <c r="M31" s="194"/>
    </row>
    <row r="32" spans="1:13" s="195" customFormat="1" ht="28.5" customHeight="1">
      <c r="A32" s="187"/>
      <c r="B32" s="128"/>
      <c r="C32" s="181"/>
      <c r="D32" s="181"/>
      <c r="E32" s="231"/>
      <c r="F32" s="232"/>
      <c r="G32" s="232"/>
      <c r="H32" s="228"/>
      <c r="I32" s="233"/>
      <c r="J32" s="233"/>
      <c r="K32" s="193"/>
      <c r="L32" s="193"/>
      <c r="M32" s="194"/>
    </row>
    <row r="33" spans="1:13" s="195" customFormat="1" ht="28.5" customHeight="1">
      <c r="A33" s="187">
        <v>21</v>
      </c>
      <c r="B33" s="128" t="str">
        <f t="shared" si="0"/>
        <v>--</v>
      </c>
      <c r="C33" s="181"/>
      <c r="D33" s="181"/>
      <c r="E33" s="78"/>
      <c r="F33" s="161"/>
      <c r="G33" s="161"/>
      <c r="H33" s="228"/>
      <c r="I33" s="228"/>
      <c r="J33" s="228"/>
      <c r="K33" s="193"/>
      <c r="L33" s="193"/>
      <c r="M33" s="194"/>
    </row>
    <row r="34" spans="1:13" s="195" customFormat="1" ht="28.5" customHeight="1">
      <c r="A34" s="187"/>
      <c r="B34" s="128"/>
      <c r="C34" s="181"/>
      <c r="D34" s="181"/>
      <c r="E34" s="78"/>
      <c r="F34" s="161"/>
      <c r="G34" s="161"/>
      <c r="H34" s="228"/>
      <c r="I34" s="228"/>
      <c r="J34" s="228"/>
      <c r="K34" s="193"/>
      <c r="L34" s="193"/>
      <c r="M34" s="194"/>
    </row>
    <row r="35" spans="1:13" s="195" customFormat="1" ht="28.5" customHeight="1">
      <c r="A35" s="187">
        <v>22</v>
      </c>
      <c r="B35" s="128" t="str">
        <f t="shared" si="0"/>
        <v>--</v>
      </c>
      <c r="C35" s="181"/>
      <c r="D35" s="181"/>
      <c r="E35" s="226"/>
      <c r="F35" s="227"/>
      <c r="G35" s="227"/>
      <c r="H35" s="229"/>
      <c r="I35" s="227"/>
      <c r="J35" s="227"/>
      <c r="K35" s="193"/>
      <c r="L35" s="193"/>
      <c r="M35" s="194"/>
    </row>
    <row r="36" spans="1:13" s="195" customFormat="1" ht="28.5" customHeight="1">
      <c r="A36" s="187">
        <v>23</v>
      </c>
      <c r="B36" s="128" t="str">
        <f t="shared" si="0"/>
        <v>--</v>
      </c>
      <c r="C36" s="181"/>
      <c r="D36" s="181"/>
      <c r="E36" s="78"/>
      <c r="F36" s="161"/>
      <c r="G36" s="161"/>
      <c r="H36" s="229"/>
      <c r="I36" s="228"/>
      <c r="J36" s="228"/>
      <c r="K36" s="193"/>
      <c r="L36" s="193"/>
      <c r="M36" s="194"/>
    </row>
    <row r="37" spans="1:13" s="195" customFormat="1" ht="28.5" customHeight="1">
      <c r="A37" s="187"/>
      <c r="B37" s="128"/>
      <c r="C37" s="181"/>
      <c r="D37" s="181"/>
      <c r="E37" s="78"/>
      <c r="F37" s="161"/>
      <c r="G37" s="161"/>
      <c r="H37" s="229"/>
      <c r="I37" s="228"/>
      <c r="J37" s="228"/>
      <c r="K37" s="193"/>
      <c r="L37" s="193"/>
      <c r="M37" s="194"/>
    </row>
    <row r="38" spans="1:13" s="195" customFormat="1" ht="28.5" customHeight="1">
      <c r="A38" s="187">
        <v>24</v>
      </c>
      <c r="B38" s="128" t="str">
        <f t="shared" si="0"/>
        <v>--</v>
      </c>
      <c r="C38" s="181"/>
      <c r="D38" s="181"/>
      <c r="E38" s="78"/>
      <c r="F38" s="161"/>
      <c r="G38" s="161"/>
      <c r="H38" s="228"/>
      <c r="I38" s="228"/>
      <c r="J38" s="228"/>
      <c r="K38" s="193"/>
      <c r="L38" s="193"/>
      <c r="M38" s="194"/>
    </row>
    <row r="39" spans="1:13" s="195" customFormat="1" ht="28.5" customHeight="1">
      <c r="A39" s="187">
        <v>25</v>
      </c>
      <c r="B39" s="128" t="str">
        <f t="shared" si="0"/>
        <v>--</v>
      </c>
      <c r="C39" s="181"/>
      <c r="D39" s="181"/>
      <c r="E39" s="200"/>
      <c r="F39" s="161"/>
      <c r="G39" s="161"/>
      <c r="H39" s="228"/>
      <c r="I39" s="228"/>
      <c r="J39" s="228"/>
      <c r="K39" s="193"/>
      <c r="L39" s="193"/>
      <c r="M39" s="194"/>
    </row>
    <row r="40" spans="1:13" s="195" customFormat="1" ht="28.5" customHeight="1">
      <c r="A40" s="187"/>
      <c r="B40" s="128"/>
      <c r="C40" s="181"/>
      <c r="D40" s="181"/>
      <c r="E40" s="200"/>
      <c r="F40" s="161"/>
      <c r="G40" s="161"/>
      <c r="H40" s="228"/>
      <c r="I40" s="228"/>
      <c r="J40" s="228"/>
      <c r="K40" s="193"/>
      <c r="L40" s="193"/>
      <c r="M40" s="194"/>
    </row>
    <row r="41" spans="1:13" s="195" customFormat="1" ht="28.5" customHeight="1">
      <c r="A41" s="187">
        <v>1</v>
      </c>
      <c r="B41" s="128" t="str">
        <f t="shared" si="0"/>
        <v>--</v>
      </c>
      <c r="C41" s="181"/>
      <c r="D41" s="181"/>
      <c r="E41" s="78"/>
      <c r="F41" s="161"/>
      <c r="G41" s="161"/>
      <c r="H41" s="228"/>
      <c r="I41" s="228"/>
      <c r="J41" s="228"/>
      <c r="K41" s="193"/>
      <c r="L41" s="193"/>
      <c r="M41" s="194"/>
    </row>
    <row r="42" spans="1:13" s="195" customFormat="1" ht="28.5" customHeight="1">
      <c r="A42" s="187">
        <v>2</v>
      </c>
      <c r="B42" s="128" t="str">
        <f t="shared" si="0"/>
        <v>--</v>
      </c>
      <c r="C42" s="181"/>
      <c r="D42" s="181"/>
      <c r="E42" s="78"/>
      <c r="F42" s="161"/>
      <c r="G42" s="161"/>
      <c r="H42" s="228"/>
      <c r="I42" s="228"/>
      <c r="J42" s="228"/>
      <c r="K42" s="193"/>
      <c r="L42" s="193"/>
      <c r="M42" s="194"/>
    </row>
    <row r="43" spans="1:13" s="195" customFormat="1" ht="28.5" customHeight="1">
      <c r="A43" s="187">
        <v>3</v>
      </c>
      <c r="B43" s="128" t="str">
        <f t="shared" si="0"/>
        <v>--</v>
      </c>
      <c r="C43" s="181"/>
      <c r="D43" s="181"/>
      <c r="E43" s="78"/>
      <c r="F43" s="161"/>
      <c r="G43" s="161"/>
      <c r="H43" s="228"/>
      <c r="I43" s="228"/>
      <c r="J43" s="228"/>
      <c r="K43" s="193"/>
      <c r="L43" s="193"/>
      <c r="M43" s="194"/>
    </row>
    <row r="44" spans="1:13" s="195" customFormat="1" ht="28.5" customHeight="1">
      <c r="A44" s="187">
        <v>4</v>
      </c>
      <c r="B44" s="128" t="str">
        <f t="shared" si="0"/>
        <v>--</v>
      </c>
      <c r="C44" s="181"/>
      <c r="D44" s="181"/>
      <c r="E44" s="78"/>
      <c r="F44" s="161"/>
      <c r="G44" s="161"/>
      <c r="H44" s="228"/>
      <c r="I44" s="228"/>
      <c r="J44" s="228"/>
      <c r="K44" s="193"/>
      <c r="L44" s="193"/>
      <c r="M44" s="194"/>
    </row>
    <row r="45" spans="1:13" s="195" customFormat="1" ht="28.5" customHeight="1">
      <c r="A45" s="187">
        <v>5</v>
      </c>
      <c r="B45" s="128" t="str">
        <f t="shared" si="0"/>
        <v>--</v>
      </c>
      <c r="C45" s="181"/>
      <c r="D45" s="181"/>
      <c r="E45" s="78"/>
      <c r="F45" s="161"/>
      <c r="G45" s="161"/>
      <c r="H45" s="228"/>
      <c r="I45" s="228"/>
      <c r="J45" s="228"/>
      <c r="K45" s="193"/>
      <c r="L45" s="193"/>
      <c r="M45" s="194"/>
    </row>
    <row r="46" spans="1:13" s="195" customFormat="1" ht="28.5" customHeight="1">
      <c r="A46" s="187">
        <v>6</v>
      </c>
      <c r="B46" s="128" t="str">
        <f t="shared" si="0"/>
        <v>--</v>
      </c>
      <c r="C46" s="181"/>
      <c r="D46" s="181"/>
      <c r="E46" s="78"/>
      <c r="F46" s="161"/>
      <c r="G46" s="161"/>
      <c r="H46" s="228"/>
      <c r="I46" s="228"/>
      <c r="J46" s="228"/>
      <c r="K46" s="193"/>
      <c r="L46" s="193"/>
      <c r="M46" s="194"/>
    </row>
    <row r="47" spans="1:13" s="195" customFormat="1" ht="28.5" customHeight="1">
      <c r="A47" s="187"/>
      <c r="B47" s="128"/>
      <c r="C47" s="181"/>
      <c r="D47" s="181"/>
      <c r="E47" s="78"/>
      <c r="F47" s="161"/>
      <c r="G47" s="161"/>
      <c r="H47" s="228"/>
      <c r="I47" s="230"/>
      <c r="J47" s="230"/>
      <c r="K47" s="193"/>
      <c r="L47" s="193"/>
      <c r="M47" s="194"/>
    </row>
    <row r="48" spans="1:13" s="195" customFormat="1" ht="28.5" customHeight="1">
      <c r="A48" s="187">
        <v>1</v>
      </c>
      <c r="B48" s="128" t="str">
        <f aca="true" t="shared" si="1" ref="B48:B54">CONCATENATE(H48,"-",M48)</f>
        <v>-</v>
      </c>
      <c r="C48" s="181"/>
      <c r="D48" s="181"/>
      <c r="E48" s="78"/>
      <c r="F48" s="161"/>
      <c r="G48" s="161"/>
      <c r="H48" s="228"/>
      <c r="I48" s="228"/>
      <c r="J48" s="228"/>
      <c r="K48" s="193"/>
      <c r="L48" s="193"/>
      <c r="M48" s="194"/>
    </row>
    <row r="49" spans="1:13" s="195" customFormat="1" ht="28.5" customHeight="1">
      <c r="A49" s="187">
        <v>2</v>
      </c>
      <c r="B49" s="128" t="str">
        <f t="shared" si="1"/>
        <v>-</v>
      </c>
      <c r="C49" s="181"/>
      <c r="D49" s="181"/>
      <c r="E49" s="234"/>
      <c r="F49" s="235"/>
      <c r="G49" s="161"/>
      <c r="H49" s="228"/>
      <c r="I49" s="236"/>
      <c r="J49" s="236"/>
      <c r="K49" s="193"/>
      <c r="L49" s="193"/>
      <c r="M49" s="194"/>
    </row>
    <row r="50" spans="1:13" s="195" customFormat="1" ht="28.5" customHeight="1">
      <c r="A50" s="187">
        <v>1</v>
      </c>
      <c r="B50" s="128" t="str">
        <f t="shared" si="1"/>
        <v>-</v>
      </c>
      <c r="C50" s="181"/>
      <c r="D50" s="181"/>
      <c r="E50" s="78"/>
      <c r="F50" s="161"/>
      <c r="G50" s="161"/>
      <c r="H50" s="228"/>
      <c r="I50" s="228"/>
      <c r="J50" s="228"/>
      <c r="K50" s="193"/>
      <c r="L50" s="193"/>
      <c r="M50" s="194"/>
    </row>
    <row r="51" spans="1:13" s="195" customFormat="1" ht="28.5" customHeight="1">
      <c r="A51" s="187">
        <v>2</v>
      </c>
      <c r="B51" s="128" t="str">
        <f t="shared" si="1"/>
        <v>-</v>
      </c>
      <c r="C51" s="181"/>
      <c r="D51" s="181"/>
      <c r="E51" s="78"/>
      <c r="F51" s="161"/>
      <c r="G51" s="161"/>
      <c r="H51" s="228"/>
      <c r="I51" s="228"/>
      <c r="J51" s="228"/>
      <c r="K51" s="193"/>
      <c r="L51" s="193"/>
      <c r="M51" s="194"/>
    </row>
    <row r="52" spans="1:13" s="195" customFormat="1" ht="28.5" customHeight="1">
      <c r="A52" s="187">
        <v>3</v>
      </c>
      <c r="B52" s="128" t="str">
        <f t="shared" si="1"/>
        <v>-</v>
      </c>
      <c r="C52" s="181"/>
      <c r="D52" s="181"/>
      <c r="E52" s="78"/>
      <c r="F52" s="161"/>
      <c r="G52" s="161"/>
      <c r="H52" s="228"/>
      <c r="I52" s="228"/>
      <c r="J52" s="228"/>
      <c r="K52" s="193"/>
      <c r="L52" s="193"/>
      <c r="M52" s="194"/>
    </row>
    <row r="53" spans="1:13" s="195" customFormat="1" ht="28.5" customHeight="1">
      <c r="A53" s="187">
        <v>4</v>
      </c>
      <c r="B53" s="128" t="str">
        <f t="shared" si="1"/>
        <v>-</v>
      </c>
      <c r="C53" s="181"/>
      <c r="D53" s="181"/>
      <c r="E53" s="78"/>
      <c r="F53" s="161"/>
      <c r="G53" s="161"/>
      <c r="H53" s="228"/>
      <c r="I53" s="228"/>
      <c r="J53" s="228"/>
      <c r="K53" s="193"/>
      <c r="L53" s="193"/>
      <c r="M53" s="194"/>
    </row>
    <row r="54" spans="1:13" s="195" customFormat="1" ht="28.5" customHeight="1">
      <c r="A54" s="187">
        <v>5</v>
      </c>
      <c r="B54" s="128" t="str">
        <f t="shared" si="1"/>
        <v>-</v>
      </c>
      <c r="C54" s="181"/>
      <c r="D54" s="181"/>
      <c r="E54" s="78"/>
      <c r="F54" s="161"/>
      <c r="G54" s="161"/>
      <c r="H54" s="228"/>
      <c r="I54" s="228"/>
      <c r="J54" s="228"/>
      <c r="K54" s="193"/>
      <c r="L54" s="193"/>
      <c r="M54" s="194"/>
    </row>
    <row r="55" spans="1:13" s="195" customFormat="1" ht="28.5" customHeight="1">
      <c r="A55" s="187"/>
      <c r="B55" s="128"/>
      <c r="C55" s="181"/>
      <c r="D55" s="181"/>
      <c r="E55" s="78"/>
      <c r="F55" s="161"/>
      <c r="G55" s="161"/>
      <c r="H55" s="228"/>
      <c r="I55" s="228"/>
      <c r="J55" s="228"/>
      <c r="K55" s="193"/>
      <c r="L55" s="193"/>
      <c r="M55" s="194"/>
    </row>
    <row r="56" spans="1:13" s="195" customFormat="1" ht="28.5" customHeight="1">
      <c r="A56" s="187">
        <v>1</v>
      </c>
      <c r="B56" s="128" t="str">
        <f>CONCATENATE(H56,"-",M56)</f>
        <v>-</v>
      </c>
      <c r="C56" s="181"/>
      <c r="D56" s="181"/>
      <c r="E56" s="78"/>
      <c r="F56" s="161"/>
      <c r="G56" s="161"/>
      <c r="H56" s="228"/>
      <c r="I56" s="228"/>
      <c r="J56" s="228"/>
      <c r="K56" s="193"/>
      <c r="L56" s="193"/>
      <c r="M56" s="194"/>
    </row>
    <row r="57" spans="1:13" s="195" customFormat="1" ht="28.5" customHeight="1">
      <c r="A57" s="187">
        <v>2</v>
      </c>
      <c r="B57" s="128" t="str">
        <f>CONCATENATE(H57,"-",M57)</f>
        <v>-</v>
      </c>
      <c r="C57" s="181"/>
      <c r="D57" s="181"/>
      <c r="E57" s="78"/>
      <c r="F57" s="161"/>
      <c r="G57" s="161"/>
      <c r="H57" s="228"/>
      <c r="I57" s="228"/>
      <c r="J57" s="228"/>
      <c r="K57" s="193"/>
      <c r="L57" s="193"/>
      <c r="M57" s="194"/>
    </row>
    <row r="58" spans="1:13" s="195" customFormat="1" ht="28.5" customHeight="1">
      <c r="A58" s="187">
        <v>3</v>
      </c>
      <c r="B58" s="128" t="str">
        <f>CONCATENATE(H58,"-",M58)</f>
        <v>-</v>
      </c>
      <c r="C58" s="181"/>
      <c r="D58" s="181"/>
      <c r="E58" s="226"/>
      <c r="F58" s="227"/>
      <c r="G58" s="227"/>
      <c r="H58" s="229"/>
      <c r="I58" s="229"/>
      <c r="J58" s="229"/>
      <c r="K58" s="193"/>
      <c r="L58" s="193"/>
      <c r="M58" s="194"/>
    </row>
    <row r="59" spans="1:13" s="195" customFormat="1" ht="28.5" customHeight="1">
      <c r="A59" s="187">
        <v>4</v>
      </c>
      <c r="B59" s="128" t="str">
        <f>CONCATENATE(H59,"-",M59)</f>
        <v>-</v>
      </c>
      <c r="C59" s="181"/>
      <c r="D59" s="181"/>
      <c r="E59" s="78"/>
      <c r="F59" s="161"/>
      <c r="G59" s="161"/>
      <c r="H59" s="228"/>
      <c r="I59" s="228"/>
      <c r="J59" s="228"/>
      <c r="K59" s="193"/>
      <c r="L59" s="193"/>
      <c r="M59" s="194"/>
    </row>
    <row r="60" spans="1:13" s="195" customFormat="1" ht="28.5" customHeight="1">
      <c r="A60" s="187"/>
      <c r="B60" s="128"/>
      <c r="C60" s="181"/>
      <c r="D60" s="181"/>
      <c r="E60" s="78"/>
      <c r="F60" s="161"/>
      <c r="G60" s="161"/>
      <c r="H60" s="228"/>
      <c r="I60" s="228"/>
      <c r="J60" s="228"/>
      <c r="K60" s="193"/>
      <c r="L60" s="193"/>
      <c r="M60" s="194"/>
    </row>
    <row r="61" spans="1:13" s="195" customFormat="1" ht="28.5" customHeight="1">
      <c r="A61" s="187">
        <v>1</v>
      </c>
      <c r="B61" s="128" t="str">
        <f aca="true" t="shared" si="2" ref="B61:B79">CONCATENATE(H61,"-",M61)</f>
        <v>-</v>
      </c>
      <c r="C61" s="181"/>
      <c r="D61" s="181"/>
      <c r="E61" s="78"/>
      <c r="F61" s="161"/>
      <c r="G61" s="161"/>
      <c r="H61" s="228"/>
      <c r="I61" s="228"/>
      <c r="J61" s="228"/>
      <c r="K61" s="193"/>
      <c r="L61" s="193"/>
      <c r="M61" s="194"/>
    </row>
    <row r="62" spans="1:13" s="195" customFormat="1" ht="28.5" customHeight="1">
      <c r="A62" s="187"/>
      <c r="B62" s="128"/>
      <c r="C62" s="181"/>
      <c r="D62" s="181"/>
      <c r="E62" s="78"/>
      <c r="F62" s="161"/>
      <c r="G62" s="161"/>
      <c r="H62" s="228"/>
      <c r="I62" s="228"/>
      <c r="J62" s="228"/>
      <c r="K62" s="193"/>
      <c r="L62" s="193"/>
      <c r="M62" s="194"/>
    </row>
    <row r="63" spans="1:13" s="195" customFormat="1" ht="28.5" customHeight="1">
      <c r="A63" s="187">
        <v>1</v>
      </c>
      <c r="B63" s="128" t="str">
        <f t="shared" si="2"/>
        <v>-</v>
      </c>
      <c r="C63" s="181"/>
      <c r="D63" s="181"/>
      <c r="E63" s="78"/>
      <c r="F63" s="161"/>
      <c r="G63" s="161"/>
      <c r="H63" s="228"/>
      <c r="I63" s="228"/>
      <c r="J63" s="228"/>
      <c r="K63" s="193"/>
      <c r="L63" s="193"/>
      <c r="M63" s="194"/>
    </row>
    <row r="64" spans="1:13" s="195" customFormat="1" ht="28.5" customHeight="1">
      <c r="A64" s="187">
        <v>2</v>
      </c>
      <c r="B64" s="128" t="str">
        <f t="shared" si="2"/>
        <v>-</v>
      </c>
      <c r="C64" s="181"/>
      <c r="D64" s="181"/>
      <c r="E64" s="78"/>
      <c r="F64" s="161"/>
      <c r="G64" s="161"/>
      <c r="H64" s="228"/>
      <c r="I64" s="228"/>
      <c r="J64" s="228"/>
      <c r="K64" s="193"/>
      <c r="L64" s="193"/>
      <c r="M64" s="194"/>
    </row>
    <row r="65" spans="1:13" s="195" customFormat="1" ht="28.5" customHeight="1">
      <c r="A65" s="187"/>
      <c r="B65" s="128"/>
      <c r="C65" s="181"/>
      <c r="D65" s="181"/>
      <c r="E65" s="78"/>
      <c r="F65" s="161"/>
      <c r="G65" s="161"/>
      <c r="H65" s="228"/>
      <c r="I65" s="228"/>
      <c r="J65" s="228"/>
      <c r="K65" s="193"/>
      <c r="L65" s="193"/>
      <c r="M65" s="194"/>
    </row>
    <row r="66" spans="1:13" s="195" customFormat="1" ht="28.5" customHeight="1">
      <c r="A66" s="187">
        <v>1</v>
      </c>
      <c r="B66" s="128" t="str">
        <f t="shared" si="2"/>
        <v>-</v>
      </c>
      <c r="C66" s="181"/>
      <c r="D66" s="181"/>
      <c r="E66" s="78"/>
      <c r="F66" s="161"/>
      <c r="G66" s="161"/>
      <c r="H66" s="228"/>
      <c r="I66" s="228"/>
      <c r="J66" s="228"/>
      <c r="K66" s="193"/>
      <c r="L66" s="193"/>
      <c r="M66" s="194"/>
    </row>
    <row r="67" spans="1:13" s="195" customFormat="1" ht="28.5" customHeight="1">
      <c r="A67" s="187">
        <v>2</v>
      </c>
      <c r="B67" s="128" t="str">
        <f t="shared" si="2"/>
        <v>-</v>
      </c>
      <c r="C67" s="181"/>
      <c r="D67" s="181"/>
      <c r="E67" s="78"/>
      <c r="F67" s="161"/>
      <c r="G67" s="161"/>
      <c r="H67" s="228"/>
      <c r="I67" s="228"/>
      <c r="J67" s="228"/>
      <c r="K67" s="193"/>
      <c r="L67" s="193"/>
      <c r="M67" s="194"/>
    </row>
    <row r="68" spans="1:13" s="195" customFormat="1" ht="28.5" customHeight="1">
      <c r="A68" s="187">
        <v>3</v>
      </c>
      <c r="B68" s="128" t="str">
        <f t="shared" si="2"/>
        <v>-</v>
      </c>
      <c r="C68" s="181"/>
      <c r="D68" s="181"/>
      <c r="E68" s="239"/>
      <c r="F68" s="240"/>
      <c r="G68" s="240"/>
      <c r="H68" s="237"/>
      <c r="I68" s="237"/>
      <c r="J68" s="237"/>
      <c r="K68" s="193"/>
      <c r="L68" s="193"/>
      <c r="M68" s="194"/>
    </row>
    <row r="69" spans="1:13" s="195" customFormat="1" ht="28.5" customHeight="1">
      <c r="A69" s="187"/>
      <c r="B69" s="128"/>
      <c r="C69" s="181"/>
      <c r="D69" s="181"/>
      <c r="E69" s="78"/>
      <c r="F69" s="161"/>
      <c r="G69" s="161"/>
      <c r="H69" s="228"/>
      <c r="I69" s="228"/>
      <c r="J69" s="228"/>
      <c r="K69" s="193"/>
      <c r="L69" s="193"/>
      <c r="M69" s="194"/>
    </row>
    <row r="70" spans="1:13" s="195" customFormat="1" ht="28.5" customHeight="1">
      <c r="A70" s="187">
        <v>1</v>
      </c>
      <c r="B70" s="128" t="str">
        <f t="shared" si="2"/>
        <v>-</v>
      </c>
      <c r="C70" s="181"/>
      <c r="D70" s="181"/>
      <c r="E70" s="78"/>
      <c r="F70" s="161"/>
      <c r="G70" s="161"/>
      <c r="H70" s="228"/>
      <c r="I70" s="228"/>
      <c r="J70" s="228"/>
      <c r="K70" s="193"/>
      <c r="L70" s="193"/>
      <c r="M70" s="194"/>
    </row>
    <row r="71" spans="1:13" s="195" customFormat="1" ht="28.5" customHeight="1">
      <c r="A71" s="187">
        <v>2</v>
      </c>
      <c r="B71" s="128" t="str">
        <f t="shared" si="2"/>
        <v>-</v>
      </c>
      <c r="C71" s="181"/>
      <c r="D71" s="181"/>
      <c r="E71" s="78"/>
      <c r="F71" s="161"/>
      <c r="G71" s="161"/>
      <c r="H71" s="228"/>
      <c r="I71" s="228"/>
      <c r="J71" s="228"/>
      <c r="K71" s="193"/>
      <c r="L71" s="193"/>
      <c r="M71" s="194"/>
    </row>
    <row r="72" spans="1:13" s="195" customFormat="1" ht="28.5" customHeight="1">
      <c r="A72" s="187">
        <v>3</v>
      </c>
      <c r="B72" s="128" t="str">
        <f t="shared" si="2"/>
        <v>-</v>
      </c>
      <c r="C72" s="181"/>
      <c r="D72" s="181"/>
      <c r="E72" s="78"/>
      <c r="F72" s="161"/>
      <c r="G72" s="161"/>
      <c r="H72" s="228"/>
      <c r="I72" s="228"/>
      <c r="J72" s="228"/>
      <c r="K72" s="193"/>
      <c r="L72" s="193"/>
      <c r="M72" s="194"/>
    </row>
    <row r="73" spans="1:13" s="195" customFormat="1" ht="28.5" customHeight="1">
      <c r="A73" s="187"/>
      <c r="B73" s="128"/>
      <c r="C73" s="181"/>
      <c r="D73" s="181"/>
      <c r="E73" s="78"/>
      <c r="F73" s="161"/>
      <c r="G73" s="161"/>
      <c r="H73" s="228"/>
      <c r="I73" s="228"/>
      <c r="J73" s="228"/>
      <c r="K73" s="193"/>
      <c r="L73" s="193"/>
      <c r="M73" s="194"/>
    </row>
    <row r="74" spans="1:13" s="195" customFormat="1" ht="28.5" customHeight="1">
      <c r="A74" s="187">
        <v>1</v>
      </c>
      <c r="B74" s="128" t="str">
        <f t="shared" si="2"/>
        <v>-</v>
      </c>
      <c r="C74" s="181"/>
      <c r="D74" s="181"/>
      <c r="E74" s="78"/>
      <c r="F74" s="161"/>
      <c r="G74" s="161"/>
      <c r="H74" s="228"/>
      <c r="I74" s="228"/>
      <c r="J74" s="228"/>
      <c r="K74" s="193"/>
      <c r="L74" s="193"/>
      <c r="M74" s="194"/>
    </row>
    <row r="75" spans="1:13" s="195" customFormat="1" ht="28.5" customHeight="1">
      <c r="A75" s="187">
        <v>2</v>
      </c>
      <c r="B75" s="128" t="str">
        <f t="shared" si="2"/>
        <v>-</v>
      </c>
      <c r="C75" s="181"/>
      <c r="D75" s="181"/>
      <c r="E75" s="78"/>
      <c r="F75" s="161"/>
      <c r="G75" s="161"/>
      <c r="H75" s="228"/>
      <c r="I75" s="228"/>
      <c r="J75" s="228"/>
      <c r="K75" s="193"/>
      <c r="L75" s="193"/>
      <c r="M75" s="194"/>
    </row>
    <row r="76" spans="1:13" s="195" customFormat="1" ht="28.5" customHeight="1">
      <c r="A76" s="187">
        <v>3</v>
      </c>
      <c r="B76" s="128" t="str">
        <f t="shared" si="2"/>
        <v>-</v>
      </c>
      <c r="C76" s="181"/>
      <c r="D76" s="181"/>
      <c r="E76" s="78"/>
      <c r="F76" s="161"/>
      <c r="G76" s="161"/>
      <c r="H76" s="228"/>
      <c r="I76" s="228"/>
      <c r="J76" s="228"/>
      <c r="K76" s="193"/>
      <c r="L76" s="193"/>
      <c r="M76" s="194"/>
    </row>
    <row r="77" spans="1:13" s="195" customFormat="1" ht="28.5" customHeight="1">
      <c r="A77" s="187">
        <v>4</v>
      </c>
      <c r="B77" s="128" t="str">
        <f t="shared" si="2"/>
        <v>-</v>
      </c>
      <c r="C77" s="181"/>
      <c r="D77" s="181"/>
      <c r="E77" s="78"/>
      <c r="F77" s="161"/>
      <c r="G77" s="161"/>
      <c r="H77" s="228"/>
      <c r="I77" s="228"/>
      <c r="J77" s="228"/>
      <c r="K77" s="193"/>
      <c r="L77" s="193"/>
      <c r="M77" s="194"/>
    </row>
    <row r="78" spans="1:13" s="195" customFormat="1" ht="28.5" customHeight="1">
      <c r="A78" s="187">
        <v>5</v>
      </c>
      <c r="B78" s="128" t="str">
        <f t="shared" si="2"/>
        <v>-</v>
      </c>
      <c r="C78" s="181"/>
      <c r="D78" s="181"/>
      <c r="E78" s="78"/>
      <c r="F78" s="161"/>
      <c r="G78" s="161"/>
      <c r="H78" s="228"/>
      <c r="I78" s="228"/>
      <c r="J78" s="228"/>
      <c r="K78" s="193"/>
      <c r="L78" s="193"/>
      <c r="M78" s="194"/>
    </row>
    <row r="79" spans="1:13" s="195" customFormat="1" ht="28.5" customHeight="1">
      <c r="A79" s="187">
        <v>6</v>
      </c>
      <c r="B79" s="128" t="str">
        <f t="shared" si="2"/>
        <v>-</v>
      </c>
      <c r="C79" s="181"/>
      <c r="D79" s="181"/>
      <c r="E79" s="78"/>
      <c r="F79" s="161"/>
      <c r="G79" s="161"/>
      <c r="H79" s="228"/>
      <c r="I79" s="228"/>
      <c r="J79" s="228"/>
      <c r="K79" s="193"/>
      <c r="L79" s="193"/>
      <c r="M79" s="194"/>
    </row>
    <row r="80" spans="1:13" s="195" customFormat="1" ht="28.5" customHeight="1">
      <c r="A80" s="187">
        <v>7</v>
      </c>
      <c r="B80" s="128" t="str">
        <f>CONCATENATE(H80,"-",K80,"-",L80)</f>
        <v>--</v>
      </c>
      <c r="C80" s="181"/>
      <c r="D80" s="181"/>
      <c r="E80" s="78"/>
      <c r="F80" s="161"/>
      <c r="G80" s="161"/>
      <c r="H80" s="228"/>
      <c r="I80" s="228"/>
      <c r="J80" s="228"/>
      <c r="K80" s="193"/>
      <c r="L80" s="193"/>
      <c r="M80" s="194"/>
    </row>
    <row r="81" spans="1:13" s="195" customFormat="1" ht="28.5" customHeight="1">
      <c r="A81" s="187"/>
      <c r="B81" s="128"/>
      <c r="C81" s="181"/>
      <c r="D81" s="181"/>
      <c r="E81" s="200"/>
      <c r="F81" s="201"/>
      <c r="G81" s="190"/>
      <c r="H81" s="191"/>
      <c r="I81" s="183"/>
      <c r="J81" s="183"/>
      <c r="K81" s="193"/>
      <c r="L81" s="193"/>
      <c r="M81" s="194"/>
    </row>
    <row r="82" spans="1:13" s="195" customFormat="1" ht="28.5" customHeight="1">
      <c r="A82" s="187"/>
      <c r="B82" s="128"/>
      <c r="C82" s="181"/>
      <c r="D82" s="181"/>
      <c r="E82" s="200"/>
      <c r="F82" s="201"/>
      <c r="G82" s="190"/>
      <c r="H82" s="191"/>
      <c r="I82" s="183"/>
      <c r="J82" s="183"/>
      <c r="K82" s="193"/>
      <c r="L82" s="193"/>
      <c r="M82" s="194"/>
    </row>
    <row r="83" spans="1:13" s="195" customFormat="1" ht="28.5" customHeight="1">
      <c r="A83" s="187"/>
      <c r="B83" s="128"/>
      <c r="C83" s="181"/>
      <c r="D83" s="181"/>
      <c r="E83" s="200"/>
      <c r="F83" s="201"/>
      <c r="G83" s="190"/>
      <c r="H83" s="191"/>
      <c r="I83" s="183"/>
      <c r="J83" s="183"/>
      <c r="K83" s="193"/>
      <c r="L83" s="193"/>
      <c r="M83" s="194"/>
    </row>
    <row r="84" spans="1:13" s="195" customFormat="1" ht="28.5" customHeight="1">
      <c r="A84" s="187"/>
      <c r="B84" s="128"/>
      <c r="C84" s="181"/>
      <c r="D84" s="181"/>
      <c r="E84" s="200"/>
      <c r="F84" s="201"/>
      <c r="G84" s="190"/>
      <c r="H84" s="191"/>
      <c r="I84" s="183"/>
      <c r="J84" s="183"/>
      <c r="K84" s="193"/>
      <c r="L84" s="193"/>
      <c r="M84" s="194"/>
    </row>
    <row r="85" spans="1:13" s="195" customFormat="1" ht="28.5" customHeight="1">
      <c r="A85" s="187"/>
      <c r="B85" s="128"/>
      <c r="C85" s="181"/>
      <c r="D85" s="181"/>
      <c r="E85" s="200"/>
      <c r="F85" s="201"/>
      <c r="G85" s="190"/>
      <c r="H85" s="191"/>
      <c r="I85" s="183"/>
      <c r="J85" s="183"/>
      <c r="K85" s="193"/>
      <c r="L85" s="193"/>
      <c r="M85" s="194"/>
    </row>
    <row r="86" spans="1:13" s="195" customFormat="1" ht="28.5" customHeight="1">
      <c r="A86" s="187"/>
      <c r="B86" s="128"/>
      <c r="C86" s="181"/>
      <c r="D86" s="181"/>
      <c r="E86" s="200"/>
      <c r="F86" s="201"/>
      <c r="G86" s="190"/>
      <c r="H86" s="191"/>
      <c r="I86" s="183"/>
      <c r="J86" s="183"/>
      <c r="K86" s="193"/>
      <c r="L86" s="193"/>
      <c r="M86" s="194"/>
    </row>
    <row r="87" spans="1:13" s="195" customFormat="1" ht="28.5" customHeight="1">
      <c r="A87" s="187"/>
      <c r="B87" s="128"/>
      <c r="C87" s="181"/>
      <c r="D87" s="181"/>
      <c r="E87" s="200"/>
      <c r="F87" s="201"/>
      <c r="G87" s="190"/>
      <c r="H87" s="191"/>
      <c r="I87" s="183"/>
      <c r="J87" s="183"/>
      <c r="K87" s="193"/>
      <c r="L87" s="193"/>
      <c r="M87" s="194"/>
    </row>
    <row r="88" spans="1:13" s="195" customFormat="1" ht="28.5" customHeight="1">
      <c r="A88" s="187"/>
      <c r="B88" s="128"/>
      <c r="C88" s="181"/>
      <c r="D88" s="181"/>
      <c r="E88" s="200"/>
      <c r="F88" s="201"/>
      <c r="G88" s="190"/>
      <c r="H88" s="191"/>
      <c r="I88" s="183"/>
      <c r="J88" s="183"/>
      <c r="K88" s="193"/>
      <c r="L88" s="193"/>
      <c r="M88" s="194"/>
    </row>
    <row r="89" spans="1:13" s="195" customFormat="1" ht="28.5" customHeight="1">
      <c r="A89" s="187"/>
      <c r="B89" s="128"/>
      <c r="C89" s="181"/>
      <c r="D89" s="181"/>
      <c r="E89" s="200"/>
      <c r="F89" s="201"/>
      <c r="G89" s="190"/>
      <c r="H89" s="191"/>
      <c r="I89" s="183"/>
      <c r="J89" s="183"/>
      <c r="K89" s="193"/>
      <c r="L89" s="193"/>
      <c r="M89" s="194"/>
    </row>
    <row r="90" spans="1:13" s="195" customFormat="1" ht="28.5" customHeight="1">
      <c r="A90" s="187"/>
      <c r="B90" s="128"/>
      <c r="C90" s="181"/>
      <c r="D90" s="181"/>
      <c r="E90" s="200"/>
      <c r="F90" s="201"/>
      <c r="G90" s="190"/>
      <c r="H90" s="191"/>
      <c r="I90" s="183"/>
      <c r="J90" s="183"/>
      <c r="K90" s="193"/>
      <c r="L90" s="193"/>
      <c r="M90" s="194"/>
    </row>
    <row r="91" spans="1:13" s="195" customFormat="1" ht="28.5" customHeight="1">
      <c r="A91" s="187"/>
      <c r="B91" s="128"/>
      <c r="C91" s="181"/>
      <c r="D91" s="181"/>
      <c r="E91" s="200"/>
      <c r="F91" s="201"/>
      <c r="G91" s="190"/>
      <c r="H91" s="191"/>
      <c r="I91" s="183"/>
      <c r="J91" s="183"/>
      <c r="K91" s="193"/>
      <c r="L91" s="193"/>
      <c r="M91" s="194"/>
    </row>
    <row r="92" spans="1:13" s="195" customFormat="1" ht="28.5" customHeight="1">
      <c r="A92" s="187"/>
      <c r="B92" s="128"/>
      <c r="C92" s="181"/>
      <c r="D92" s="181"/>
      <c r="E92" s="200"/>
      <c r="F92" s="201"/>
      <c r="G92" s="190"/>
      <c r="H92" s="191"/>
      <c r="I92" s="183"/>
      <c r="J92" s="183"/>
      <c r="K92" s="193"/>
      <c r="L92" s="193"/>
      <c r="M92" s="194"/>
    </row>
    <row r="93" spans="1:13" s="195" customFormat="1" ht="28.5" customHeight="1">
      <c r="A93" s="187"/>
      <c r="B93" s="128"/>
      <c r="C93" s="181"/>
      <c r="D93" s="181"/>
      <c r="E93" s="200"/>
      <c r="F93" s="201"/>
      <c r="G93" s="190"/>
      <c r="H93" s="191"/>
      <c r="I93" s="183"/>
      <c r="J93" s="183"/>
      <c r="K93" s="193"/>
      <c r="L93" s="193"/>
      <c r="M93" s="194"/>
    </row>
    <row r="94" spans="1:13" s="195" customFormat="1" ht="28.5" customHeight="1">
      <c r="A94" s="187"/>
      <c r="B94" s="128"/>
      <c r="C94" s="181"/>
      <c r="D94" s="181"/>
      <c r="E94" s="200"/>
      <c r="F94" s="201"/>
      <c r="G94" s="190"/>
      <c r="H94" s="191"/>
      <c r="I94" s="183"/>
      <c r="J94" s="183"/>
      <c r="K94" s="193"/>
      <c r="L94" s="193"/>
      <c r="M94" s="194"/>
    </row>
    <row r="95" spans="1:13" s="195" customFormat="1" ht="28.5" customHeight="1">
      <c r="A95" s="187"/>
      <c r="B95" s="128"/>
      <c r="C95" s="181"/>
      <c r="D95" s="181"/>
      <c r="E95" s="200"/>
      <c r="F95" s="201"/>
      <c r="G95" s="190"/>
      <c r="H95" s="191"/>
      <c r="I95" s="183"/>
      <c r="J95" s="183"/>
      <c r="K95" s="193"/>
      <c r="L95" s="193"/>
      <c r="M95" s="194"/>
    </row>
    <row r="96" spans="1:13" s="195" customFormat="1" ht="28.5" customHeight="1">
      <c r="A96" s="187"/>
      <c r="B96" s="128"/>
      <c r="C96" s="181"/>
      <c r="D96" s="181"/>
      <c r="E96" s="200"/>
      <c r="F96" s="201"/>
      <c r="G96" s="190"/>
      <c r="H96" s="191"/>
      <c r="I96" s="183"/>
      <c r="J96" s="183"/>
      <c r="K96" s="193"/>
      <c r="L96" s="193"/>
      <c r="M96" s="194"/>
    </row>
    <row r="97" spans="1:13" s="195" customFormat="1" ht="28.5" customHeight="1">
      <c r="A97" s="187"/>
      <c r="B97" s="128"/>
      <c r="C97" s="181"/>
      <c r="D97" s="181"/>
      <c r="E97" s="200"/>
      <c r="F97" s="201"/>
      <c r="G97" s="190"/>
      <c r="H97" s="191"/>
      <c r="I97" s="183"/>
      <c r="J97" s="183"/>
      <c r="K97" s="193"/>
      <c r="L97" s="193"/>
      <c r="M97" s="194"/>
    </row>
    <row r="98" spans="1:13" s="195" customFormat="1" ht="28.5" customHeight="1">
      <c r="A98" s="187"/>
      <c r="B98" s="128"/>
      <c r="C98" s="181"/>
      <c r="D98" s="181"/>
      <c r="E98" s="200"/>
      <c r="F98" s="201"/>
      <c r="G98" s="190"/>
      <c r="H98" s="191"/>
      <c r="I98" s="183"/>
      <c r="J98" s="183"/>
      <c r="K98" s="193"/>
      <c r="L98" s="193"/>
      <c r="M98" s="194"/>
    </row>
    <row r="99" spans="1:13" s="195" customFormat="1" ht="28.5" customHeight="1">
      <c r="A99" s="187"/>
      <c r="B99" s="128"/>
      <c r="C99" s="181"/>
      <c r="D99" s="181"/>
      <c r="E99" s="200"/>
      <c r="F99" s="201"/>
      <c r="G99" s="190"/>
      <c r="H99" s="191"/>
      <c r="I99" s="183"/>
      <c r="J99" s="183"/>
      <c r="K99" s="193"/>
      <c r="L99" s="193"/>
      <c r="M99" s="194"/>
    </row>
    <row r="100" spans="1:13" s="195" customFormat="1" ht="28.5" customHeight="1">
      <c r="A100" s="187"/>
      <c r="B100" s="128"/>
      <c r="C100" s="181"/>
      <c r="D100" s="181"/>
      <c r="E100" s="200"/>
      <c r="F100" s="201"/>
      <c r="G100" s="190"/>
      <c r="H100" s="191"/>
      <c r="I100" s="183"/>
      <c r="J100" s="183"/>
      <c r="K100" s="193"/>
      <c r="L100" s="193"/>
      <c r="M100" s="194"/>
    </row>
    <row r="101" spans="1:13" s="195" customFormat="1" ht="28.5" customHeight="1">
      <c r="A101" s="187"/>
      <c r="B101" s="128"/>
      <c r="C101" s="181"/>
      <c r="D101" s="181"/>
      <c r="E101" s="200"/>
      <c r="F101" s="201"/>
      <c r="G101" s="190"/>
      <c r="H101" s="191"/>
      <c r="I101" s="183"/>
      <c r="J101" s="183"/>
      <c r="K101" s="193"/>
      <c r="L101" s="193"/>
      <c r="M101" s="194"/>
    </row>
    <row r="102" spans="1:13" s="195" customFormat="1" ht="28.5" customHeight="1">
      <c r="A102" s="187"/>
      <c r="B102" s="128"/>
      <c r="C102" s="181"/>
      <c r="D102" s="181"/>
      <c r="E102" s="200"/>
      <c r="F102" s="201"/>
      <c r="G102" s="190"/>
      <c r="H102" s="191"/>
      <c r="I102" s="183"/>
      <c r="J102" s="183"/>
      <c r="K102" s="193"/>
      <c r="L102" s="193"/>
      <c r="M102" s="194"/>
    </row>
    <row r="103" spans="1:13" s="195" customFormat="1" ht="28.5" customHeight="1">
      <c r="A103" s="187"/>
      <c r="B103" s="128"/>
      <c r="C103" s="181"/>
      <c r="D103" s="181"/>
      <c r="E103" s="200"/>
      <c r="F103" s="201"/>
      <c r="G103" s="190"/>
      <c r="H103" s="191"/>
      <c r="I103" s="183"/>
      <c r="J103" s="183"/>
      <c r="K103" s="193"/>
      <c r="L103" s="193"/>
      <c r="M103" s="194"/>
    </row>
    <row r="104" spans="1:13" s="195" customFormat="1" ht="28.5" customHeight="1">
      <c r="A104" s="187"/>
      <c r="B104" s="128"/>
      <c r="C104" s="181"/>
      <c r="D104" s="181"/>
      <c r="E104" s="200"/>
      <c r="F104" s="201"/>
      <c r="G104" s="190"/>
      <c r="H104" s="191"/>
      <c r="I104" s="183"/>
      <c r="J104" s="183"/>
      <c r="K104" s="193"/>
      <c r="L104" s="193"/>
      <c r="M104" s="194"/>
    </row>
    <row r="105" spans="1:13" s="195" customFormat="1" ht="28.5" customHeight="1">
      <c r="A105" s="187"/>
      <c r="B105" s="128"/>
      <c r="C105" s="181"/>
      <c r="D105" s="181"/>
      <c r="E105" s="200"/>
      <c r="F105" s="201"/>
      <c r="G105" s="190"/>
      <c r="H105" s="191"/>
      <c r="I105" s="183"/>
      <c r="J105" s="183"/>
      <c r="K105" s="193"/>
      <c r="L105" s="193"/>
      <c r="M105" s="194"/>
    </row>
    <row r="106" spans="1:13" s="195" customFormat="1" ht="28.5" customHeight="1">
      <c r="A106" s="187"/>
      <c r="B106" s="128"/>
      <c r="C106" s="181"/>
      <c r="D106" s="181"/>
      <c r="E106" s="200"/>
      <c r="F106" s="201"/>
      <c r="G106" s="190"/>
      <c r="H106" s="191"/>
      <c r="I106" s="183"/>
      <c r="J106" s="183"/>
      <c r="K106" s="193"/>
      <c r="L106" s="193"/>
      <c r="M106" s="194"/>
    </row>
    <row r="107" spans="1:13" s="195" customFormat="1" ht="28.5" customHeight="1">
      <c r="A107" s="187"/>
      <c r="B107" s="128"/>
      <c r="C107" s="181"/>
      <c r="D107" s="181"/>
      <c r="E107" s="200"/>
      <c r="F107" s="201"/>
      <c r="G107" s="190"/>
      <c r="H107" s="191"/>
      <c r="I107" s="183"/>
      <c r="J107" s="183"/>
      <c r="K107" s="193"/>
      <c r="L107" s="193"/>
      <c r="M107" s="194"/>
    </row>
    <row r="108" spans="1:13" s="195" customFormat="1" ht="28.5" customHeight="1">
      <c r="A108" s="187"/>
      <c r="B108" s="128"/>
      <c r="C108" s="196"/>
      <c r="D108" s="196"/>
      <c r="E108" s="188"/>
      <c r="F108" s="189"/>
      <c r="G108" s="190"/>
      <c r="H108" s="197"/>
      <c r="I108" s="192"/>
      <c r="J108" s="192"/>
      <c r="K108" s="198"/>
      <c r="L108" s="193"/>
      <c r="M108" s="199"/>
    </row>
    <row r="109" spans="1:13" s="195" customFormat="1" ht="28.5" customHeight="1">
      <c r="A109" s="187"/>
      <c r="B109" s="128"/>
      <c r="C109" s="181"/>
      <c r="D109" s="181"/>
      <c r="E109" s="200"/>
      <c r="F109" s="201"/>
      <c r="G109" s="190"/>
      <c r="H109" s="191"/>
      <c r="I109" s="183"/>
      <c r="J109" s="183"/>
      <c r="K109" s="193"/>
      <c r="L109" s="193"/>
      <c r="M109" s="194"/>
    </row>
    <row r="110" spans="1:13" s="195" customFormat="1" ht="28.5" customHeight="1">
      <c r="A110" s="187"/>
      <c r="B110" s="128"/>
      <c r="C110" s="181"/>
      <c r="D110" s="181"/>
      <c r="E110" s="200"/>
      <c r="F110" s="201"/>
      <c r="G110" s="190"/>
      <c r="H110" s="191"/>
      <c r="I110" s="183"/>
      <c r="J110" s="183"/>
      <c r="K110" s="193"/>
      <c r="L110" s="193"/>
      <c r="M110" s="194"/>
    </row>
    <row r="111" spans="1:13" s="195" customFormat="1" ht="28.5" customHeight="1">
      <c r="A111" s="187"/>
      <c r="B111" s="128"/>
      <c r="C111" s="181"/>
      <c r="D111" s="181"/>
      <c r="E111" s="200"/>
      <c r="F111" s="201"/>
      <c r="G111" s="190"/>
      <c r="H111" s="191"/>
      <c r="I111" s="183"/>
      <c r="J111" s="183"/>
      <c r="K111" s="193"/>
      <c r="L111" s="193"/>
      <c r="M111" s="194"/>
    </row>
    <row r="112" spans="1:13" s="195" customFormat="1" ht="28.5" customHeight="1">
      <c r="A112" s="187"/>
      <c r="B112" s="128"/>
      <c r="C112" s="181"/>
      <c r="D112" s="181"/>
      <c r="E112" s="200"/>
      <c r="F112" s="201"/>
      <c r="G112" s="190"/>
      <c r="H112" s="191"/>
      <c r="I112" s="183"/>
      <c r="J112" s="183"/>
      <c r="K112" s="193"/>
      <c r="L112" s="193"/>
      <c r="M112" s="194"/>
    </row>
    <row r="113" spans="1:13" s="195" customFormat="1" ht="28.5" customHeight="1">
      <c r="A113" s="187"/>
      <c r="B113" s="128"/>
      <c r="C113" s="181"/>
      <c r="D113" s="181"/>
      <c r="E113" s="200"/>
      <c r="F113" s="201"/>
      <c r="G113" s="190"/>
      <c r="H113" s="191"/>
      <c r="I113" s="183"/>
      <c r="J113" s="183"/>
      <c r="K113" s="193"/>
      <c r="L113" s="193"/>
      <c r="M113" s="194"/>
    </row>
    <row r="114" spans="1:13" s="195" customFormat="1" ht="28.5" customHeight="1">
      <c r="A114" s="187"/>
      <c r="B114" s="128"/>
      <c r="C114" s="181"/>
      <c r="D114" s="181"/>
      <c r="E114" s="200"/>
      <c r="F114" s="201"/>
      <c r="G114" s="190"/>
      <c r="H114" s="191"/>
      <c r="I114" s="183"/>
      <c r="J114" s="183"/>
      <c r="K114" s="193"/>
      <c r="L114" s="193"/>
      <c r="M114" s="194"/>
    </row>
    <row r="115" spans="1:13" s="195" customFormat="1" ht="28.5" customHeight="1">
      <c r="A115" s="187"/>
      <c r="B115" s="128"/>
      <c r="C115" s="181"/>
      <c r="D115" s="181"/>
      <c r="E115" s="200"/>
      <c r="F115" s="201"/>
      <c r="G115" s="190"/>
      <c r="H115" s="191"/>
      <c r="I115" s="183"/>
      <c r="J115" s="183"/>
      <c r="K115" s="193"/>
      <c r="L115" s="193"/>
      <c r="M115" s="194"/>
    </row>
    <row r="116" spans="1:13" s="195" customFormat="1" ht="28.5" customHeight="1">
      <c r="A116" s="187"/>
      <c r="B116" s="128"/>
      <c r="C116" s="181"/>
      <c r="D116" s="181"/>
      <c r="E116" s="200"/>
      <c r="F116" s="201"/>
      <c r="G116" s="190"/>
      <c r="H116" s="191"/>
      <c r="I116" s="183"/>
      <c r="J116" s="183"/>
      <c r="K116" s="193"/>
      <c r="L116" s="193"/>
      <c r="M116" s="194"/>
    </row>
    <row r="117" spans="1:13" s="195" customFormat="1" ht="28.5" customHeight="1">
      <c r="A117" s="187"/>
      <c r="B117" s="128"/>
      <c r="C117" s="181"/>
      <c r="D117" s="181"/>
      <c r="E117" s="200"/>
      <c r="F117" s="201"/>
      <c r="G117" s="190"/>
      <c r="H117" s="191"/>
      <c r="I117" s="183"/>
      <c r="J117" s="183"/>
      <c r="K117" s="193"/>
      <c r="L117" s="193"/>
      <c r="M117" s="194"/>
    </row>
    <row r="118" spans="1:13" s="195" customFormat="1" ht="28.5" customHeight="1">
      <c r="A118" s="187"/>
      <c r="B118" s="128"/>
      <c r="C118" s="181"/>
      <c r="D118" s="181"/>
      <c r="E118" s="200"/>
      <c r="F118" s="201"/>
      <c r="G118" s="190"/>
      <c r="H118" s="191"/>
      <c r="I118" s="183"/>
      <c r="J118" s="183"/>
      <c r="K118" s="193"/>
      <c r="L118" s="193"/>
      <c r="M118" s="194"/>
    </row>
    <row r="119" spans="1:13" s="195" customFormat="1" ht="28.5" customHeight="1">
      <c r="A119" s="187"/>
      <c r="B119" s="128"/>
      <c r="C119" s="181"/>
      <c r="D119" s="181"/>
      <c r="E119" s="200"/>
      <c r="F119" s="201"/>
      <c r="G119" s="190"/>
      <c r="H119" s="191"/>
      <c r="I119" s="183"/>
      <c r="J119" s="183"/>
      <c r="K119" s="193"/>
      <c r="L119" s="193"/>
      <c r="M119" s="194"/>
    </row>
    <row r="120" spans="1:13" s="195" customFormat="1" ht="28.5" customHeight="1">
      <c r="A120" s="187"/>
      <c r="B120" s="128"/>
      <c r="C120" s="181"/>
      <c r="D120" s="181"/>
      <c r="E120" s="200"/>
      <c r="F120" s="201"/>
      <c r="G120" s="190"/>
      <c r="H120" s="191"/>
      <c r="I120" s="183"/>
      <c r="J120" s="183"/>
      <c r="K120" s="193"/>
      <c r="L120" s="193"/>
      <c r="M120" s="194"/>
    </row>
    <row r="121" spans="1:13" s="195" customFormat="1" ht="28.5" customHeight="1">
      <c r="A121" s="187"/>
      <c r="B121" s="128"/>
      <c r="C121" s="181"/>
      <c r="D121" s="181"/>
      <c r="E121" s="200"/>
      <c r="F121" s="201"/>
      <c r="G121" s="190"/>
      <c r="H121" s="191"/>
      <c r="I121" s="183"/>
      <c r="J121" s="183"/>
      <c r="K121" s="193"/>
      <c r="L121" s="193"/>
      <c r="M121" s="194"/>
    </row>
    <row r="122" spans="1:13" s="195" customFormat="1" ht="28.5" customHeight="1">
      <c r="A122" s="187"/>
      <c r="B122" s="128"/>
      <c r="C122" s="181"/>
      <c r="D122" s="181"/>
      <c r="E122" s="200"/>
      <c r="F122" s="201"/>
      <c r="G122" s="190"/>
      <c r="H122" s="191"/>
      <c r="I122" s="183"/>
      <c r="J122" s="183"/>
      <c r="K122" s="193"/>
      <c r="L122" s="193"/>
      <c r="M122" s="194"/>
    </row>
    <row r="123" spans="1:13" s="195" customFormat="1" ht="28.5" customHeight="1">
      <c r="A123" s="187"/>
      <c r="B123" s="128"/>
      <c r="C123" s="181"/>
      <c r="D123" s="181"/>
      <c r="E123" s="200"/>
      <c r="F123" s="201"/>
      <c r="G123" s="190"/>
      <c r="H123" s="191"/>
      <c r="I123" s="183"/>
      <c r="J123" s="183"/>
      <c r="K123" s="193"/>
      <c r="L123" s="193"/>
      <c r="M123" s="194"/>
    </row>
    <row r="124" spans="1:13" s="195" customFormat="1" ht="28.5" customHeight="1">
      <c r="A124" s="187"/>
      <c r="B124" s="128"/>
      <c r="C124" s="181"/>
      <c r="D124" s="181"/>
      <c r="E124" s="200"/>
      <c r="F124" s="201"/>
      <c r="G124" s="190"/>
      <c r="H124" s="191"/>
      <c r="I124" s="183"/>
      <c r="J124" s="183"/>
      <c r="K124" s="193"/>
      <c r="L124" s="193"/>
      <c r="M124" s="194"/>
    </row>
    <row r="125" spans="1:13" s="195" customFormat="1" ht="28.5" customHeight="1">
      <c r="A125" s="187"/>
      <c r="B125" s="149"/>
      <c r="C125" s="196"/>
      <c r="D125" s="196"/>
      <c r="E125" s="188"/>
      <c r="F125" s="189"/>
      <c r="G125" s="190"/>
      <c r="H125" s="197"/>
      <c r="I125" s="192"/>
      <c r="J125" s="192"/>
      <c r="K125" s="198"/>
      <c r="L125" s="193"/>
      <c r="M125" s="199"/>
    </row>
    <row r="126" spans="1:13" s="195" customFormat="1" ht="28.5" customHeight="1">
      <c r="A126" s="187"/>
      <c r="B126" s="149"/>
      <c r="C126" s="196"/>
      <c r="D126" s="196"/>
      <c r="E126" s="188"/>
      <c r="F126" s="189"/>
      <c r="G126" s="190"/>
      <c r="H126" s="197"/>
      <c r="I126" s="192"/>
      <c r="J126" s="192"/>
      <c r="K126" s="198"/>
      <c r="L126" s="193"/>
      <c r="M126" s="199"/>
    </row>
    <row r="127" spans="1:13" s="195" customFormat="1" ht="28.5" customHeight="1">
      <c r="A127" s="187"/>
      <c r="B127" s="149"/>
      <c r="C127" s="196"/>
      <c r="D127" s="196"/>
      <c r="E127" s="188"/>
      <c r="F127" s="189"/>
      <c r="G127" s="190"/>
      <c r="H127" s="197"/>
      <c r="I127" s="192"/>
      <c r="J127" s="192"/>
      <c r="K127" s="198"/>
      <c r="L127" s="193"/>
      <c r="M127" s="199"/>
    </row>
    <row r="128" spans="1:13" s="195" customFormat="1" ht="28.5" customHeight="1">
      <c r="A128" s="187"/>
      <c r="B128" s="149"/>
      <c r="C128" s="196"/>
      <c r="D128" s="196"/>
      <c r="E128" s="188"/>
      <c r="F128" s="189"/>
      <c r="G128" s="190"/>
      <c r="H128" s="197"/>
      <c r="I128" s="192"/>
      <c r="J128" s="192"/>
      <c r="K128" s="198"/>
      <c r="L128" s="193"/>
      <c r="M128" s="199"/>
    </row>
    <row r="129" spans="1:13" s="195" customFormat="1" ht="28.5" customHeight="1">
      <c r="A129" s="187"/>
      <c r="B129" s="149"/>
      <c r="C129" s="196"/>
      <c r="D129" s="196"/>
      <c r="E129" s="188"/>
      <c r="F129" s="189"/>
      <c r="G129" s="190"/>
      <c r="H129" s="197"/>
      <c r="I129" s="192"/>
      <c r="J129" s="192"/>
      <c r="K129" s="198"/>
      <c r="L129" s="193"/>
      <c r="M129" s="199"/>
    </row>
    <row r="130" spans="1:13" s="195" customFormat="1" ht="28.5" customHeight="1">
      <c r="A130" s="187"/>
      <c r="B130" s="149"/>
      <c r="C130" s="196"/>
      <c r="D130" s="196"/>
      <c r="E130" s="188"/>
      <c r="F130" s="189"/>
      <c r="G130" s="190"/>
      <c r="H130" s="197"/>
      <c r="I130" s="192"/>
      <c r="J130" s="192"/>
      <c r="K130" s="198"/>
      <c r="L130" s="193"/>
      <c r="M130" s="199"/>
    </row>
    <row r="131" spans="1:13" s="195" customFormat="1" ht="28.5" customHeight="1">
      <c r="A131" s="187"/>
      <c r="B131" s="149"/>
      <c r="C131" s="196"/>
      <c r="D131" s="196"/>
      <c r="E131" s="188"/>
      <c r="F131" s="189"/>
      <c r="G131" s="190"/>
      <c r="H131" s="197"/>
      <c r="I131" s="192"/>
      <c r="J131" s="192"/>
      <c r="K131" s="198"/>
      <c r="L131" s="193"/>
      <c r="M131" s="199"/>
    </row>
    <row r="132" spans="1:13" s="195" customFormat="1" ht="28.5" customHeight="1">
      <c r="A132" s="187"/>
      <c r="B132" s="128"/>
      <c r="C132" s="196"/>
      <c r="D132" s="196"/>
      <c r="E132" s="188"/>
      <c r="F132" s="189"/>
      <c r="G132" s="190"/>
      <c r="H132" s="197"/>
      <c r="I132" s="192"/>
      <c r="J132" s="192"/>
      <c r="K132" s="198"/>
      <c r="L132" s="193"/>
      <c r="M132" s="199"/>
    </row>
    <row r="133" spans="1:13" s="195" customFormat="1" ht="28.5" customHeight="1">
      <c r="A133" s="187"/>
      <c r="B133" s="128"/>
      <c r="C133" s="196"/>
      <c r="D133" s="196"/>
      <c r="E133" s="188"/>
      <c r="F133" s="189"/>
      <c r="G133" s="190"/>
      <c r="H133" s="197"/>
      <c r="I133" s="192"/>
      <c r="J133" s="192"/>
      <c r="K133" s="198"/>
      <c r="L133" s="193"/>
      <c r="M133" s="199"/>
    </row>
    <row r="134" spans="1:13" s="195" customFormat="1" ht="28.5" customHeight="1">
      <c r="A134" s="187"/>
      <c r="B134" s="128"/>
      <c r="C134" s="196"/>
      <c r="D134" s="196"/>
      <c r="E134" s="188"/>
      <c r="F134" s="189"/>
      <c r="G134" s="190"/>
      <c r="H134" s="197"/>
      <c r="I134" s="192"/>
      <c r="J134" s="192"/>
      <c r="K134" s="198"/>
      <c r="L134" s="193"/>
      <c r="M134" s="199"/>
    </row>
    <row r="135" spans="1:13" s="195" customFormat="1" ht="28.5" customHeight="1">
      <c r="A135" s="187"/>
      <c r="B135" s="128"/>
      <c r="C135" s="196"/>
      <c r="D135" s="196"/>
      <c r="E135" s="188"/>
      <c r="F135" s="189"/>
      <c r="G135" s="190"/>
      <c r="H135" s="197"/>
      <c r="I135" s="192"/>
      <c r="J135" s="192"/>
      <c r="K135" s="198"/>
      <c r="L135" s="193"/>
      <c r="M135" s="199"/>
    </row>
    <row r="136" spans="1:13" s="195" customFormat="1" ht="28.5" customHeight="1">
      <c r="A136" s="187"/>
      <c r="B136" s="128"/>
      <c r="C136" s="196"/>
      <c r="D136" s="196"/>
      <c r="E136" s="188"/>
      <c r="F136" s="189"/>
      <c r="G136" s="190"/>
      <c r="H136" s="197"/>
      <c r="I136" s="192"/>
      <c r="J136" s="192"/>
      <c r="K136" s="198"/>
      <c r="L136" s="193"/>
      <c r="M136" s="199"/>
    </row>
    <row r="137" spans="1:13" s="195" customFormat="1" ht="28.5" customHeight="1">
      <c r="A137" s="187"/>
      <c r="B137" s="128"/>
      <c r="C137" s="196"/>
      <c r="D137" s="196"/>
      <c r="E137" s="188"/>
      <c r="F137" s="189"/>
      <c r="G137" s="190"/>
      <c r="H137" s="197"/>
      <c r="I137" s="192"/>
      <c r="J137" s="192"/>
      <c r="K137" s="198"/>
      <c r="L137" s="193"/>
      <c r="M137" s="199"/>
    </row>
    <row r="138" spans="1:13" s="195" customFormat="1" ht="28.5" customHeight="1">
      <c r="A138" s="187"/>
      <c r="B138" s="128"/>
      <c r="C138" s="196"/>
      <c r="D138" s="181"/>
      <c r="E138" s="188"/>
      <c r="F138" s="201"/>
      <c r="G138" s="190"/>
      <c r="H138" s="191"/>
      <c r="I138" s="183"/>
      <c r="J138" s="183"/>
      <c r="K138" s="193"/>
      <c r="L138" s="193"/>
      <c r="M138" s="194"/>
    </row>
    <row r="139" spans="1:13" s="195" customFormat="1" ht="28.5" customHeight="1">
      <c r="A139" s="187"/>
      <c r="B139" s="128"/>
      <c r="C139" s="196"/>
      <c r="D139" s="181"/>
      <c r="E139" s="188"/>
      <c r="F139" s="201"/>
      <c r="G139" s="190"/>
      <c r="H139" s="191"/>
      <c r="I139" s="183"/>
      <c r="J139" s="183"/>
      <c r="K139" s="193"/>
      <c r="L139" s="193"/>
      <c r="M139" s="194"/>
    </row>
    <row r="140" spans="1:13" s="195" customFormat="1" ht="28.5" customHeight="1">
      <c r="A140" s="187"/>
      <c r="B140" s="128"/>
      <c r="C140" s="196"/>
      <c r="D140" s="181"/>
      <c r="E140" s="188"/>
      <c r="F140" s="201"/>
      <c r="G140" s="190"/>
      <c r="H140" s="191"/>
      <c r="I140" s="183"/>
      <c r="J140" s="183"/>
      <c r="K140" s="193"/>
      <c r="L140" s="193"/>
      <c r="M140" s="194"/>
    </row>
    <row r="141" spans="1:13" s="195" customFormat="1" ht="28.5" customHeight="1">
      <c r="A141" s="187"/>
      <c r="B141" s="128"/>
      <c r="C141" s="196"/>
      <c r="D141" s="181"/>
      <c r="E141" s="188"/>
      <c r="F141" s="201"/>
      <c r="G141" s="190"/>
      <c r="H141" s="191"/>
      <c r="I141" s="183"/>
      <c r="J141" s="183"/>
      <c r="K141" s="193"/>
      <c r="L141" s="193"/>
      <c r="M141" s="194"/>
    </row>
    <row r="142" spans="1:13" s="195" customFormat="1" ht="28.5" customHeight="1">
      <c r="A142" s="187"/>
      <c r="B142" s="128"/>
      <c r="C142" s="196"/>
      <c r="D142" s="181"/>
      <c r="E142" s="188"/>
      <c r="F142" s="201"/>
      <c r="G142" s="190"/>
      <c r="H142" s="191"/>
      <c r="I142" s="183"/>
      <c r="J142" s="183"/>
      <c r="K142" s="193"/>
      <c r="L142" s="193"/>
      <c r="M142" s="194"/>
    </row>
    <row r="143" spans="1:13" s="195" customFormat="1" ht="28.5" customHeight="1">
      <c r="A143" s="187"/>
      <c r="B143" s="128"/>
      <c r="C143" s="196"/>
      <c r="D143" s="181"/>
      <c r="E143" s="188"/>
      <c r="F143" s="201"/>
      <c r="G143" s="190"/>
      <c r="H143" s="191"/>
      <c r="I143" s="183"/>
      <c r="J143" s="183"/>
      <c r="K143" s="193"/>
      <c r="L143" s="193"/>
      <c r="M143" s="194"/>
    </row>
    <row r="144" spans="1:13" s="195" customFormat="1" ht="28.5" customHeight="1">
      <c r="A144" s="187"/>
      <c r="B144" s="128"/>
      <c r="C144" s="196"/>
      <c r="D144" s="181"/>
      <c r="E144" s="188"/>
      <c r="F144" s="201"/>
      <c r="G144" s="190"/>
      <c r="H144" s="191"/>
      <c r="I144" s="183"/>
      <c r="J144" s="183"/>
      <c r="K144" s="193"/>
      <c r="L144" s="193"/>
      <c r="M144" s="194"/>
    </row>
    <row r="145" spans="1:13" s="195" customFormat="1" ht="28.5" customHeight="1">
      <c r="A145" s="187"/>
      <c r="B145" s="128"/>
      <c r="C145" s="196"/>
      <c r="D145" s="181"/>
      <c r="E145" s="188"/>
      <c r="F145" s="201"/>
      <c r="G145" s="190"/>
      <c r="H145" s="191"/>
      <c r="I145" s="183"/>
      <c r="J145" s="183"/>
      <c r="K145" s="193"/>
      <c r="L145" s="193"/>
      <c r="M145" s="194"/>
    </row>
    <row r="146" spans="1:13" s="195" customFormat="1" ht="28.5" customHeight="1">
      <c r="A146" s="187"/>
      <c r="B146" s="128"/>
      <c r="C146" s="196"/>
      <c r="D146" s="181"/>
      <c r="E146" s="188"/>
      <c r="F146" s="201"/>
      <c r="G146" s="190"/>
      <c r="H146" s="191"/>
      <c r="I146" s="183"/>
      <c r="J146" s="183"/>
      <c r="K146" s="193"/>
      <c r="L146" s="193"/>
      <c r="M146" s="194"/>
    </row>
    <row r="147" spans="1:13" s="195" customFormat="1" ht="28.5" customHeight="1">
      <c r="A147" s="187"/>
      <c r="B147" s="128"/>
      <c r="C147" s="196"/>
      <c r="D147" s="181"/>
      <c r="E147" s="188"/>
      <c r="F147" s="201"/>
      <c r="G147" s="190"/>
      <c r="H147" s="191"/>
      <c r="I147" s="183"/>
      <c r="J147" s="183"/>
      <c r="K147" s="193"/>
      <c r="L147" s="193"/>
      <c r="M147" s="194"/>
    </row>
    <row r="148" spans="1:13" s="195" customFormat="1" ht="28.5" customHeight="1">
      <c r="A148" s="187"/>
      <c r="B148" s="128"/>
      <c r="C148" s="196"/>
      <c r="D148" s="181"/>
      <c r="E148" s="188"/>
      <c r="F148" s="201"/>
      <c r="G148" s="190"/>
      <c r="H148" s="191"/>
      <c r="I148" s="183"/>
      <c r="J148" s="183"/>
      <c r="K148" s="193"/>
      <c r="L148" s="193"/>
      <c r="M148" s="194"/>
    </row>
    <row r="149" spans="1:13" s="195" customFormat="1" ht="28.5" customHeight="1">
      <c r="A149" s="187"/>
      <c r="B149" s="128"/>
      <c r="C149" s="196"/>
      <c r="D149" s="181"/>
      <c r="E149" s="188"/>
      <c r="F149" s="201"/>
      <c r="G149" s="190"/>
      <c r="H149" s="191"/>
      <c r="I149" s="183"/>
      <c r="J149" s="183"/>
      <c r="K149" s="193"/>
      <c r="L149" s="193"/>
      <c r="M149" s="194"/>
    </row>
    <row r="150" spans="1:13" s="195" customFormat="1" ht="28.5" customHeight="1">
      <c r="A150" s="187"/>
      <c r="B150" s="128"/>
      <c r="C150" s="196"/>
      <c r="D150" s="181"/>
      <c r="E150" s="188"/>
      <c r="F150" s="201"/>
      <c r="G150" s="190"/>
      <c r="H150" s="191"/>
      <c r="I150" s="183"/>
      <c r="J150" s="183"/>
      <c r="K150" s="193"/>
      <c r="L150" s="193"/>
      <c r="M150" s="194"/>
    </row>
    <row r="151" spans="1:13" s="195" customFormat="1" ht="28.5" customHeight="1">
      <c r="A151" s="187"/>
      <c r="B151" s="128"/>
      <c r="C151" s="196"/>
      <c r="D151" s="181"/>
      <c r="E151" s="188"/>
      <c r="F151" s="201"/>
      <c r="G151" s="190"/>
      <c r="H151" s="191"/>
      <c r="I151" s="183"/>
      <c r="J151" s="183"/>
      <c r="K151" s="193"/>
      <c r="L151" s="193"/>
      <c r="M151" s="194"/>
    </row>
    <row r="152" spans="1:13" s="195" customFormat="1" ht="28.5" customHeight="1">
      <c r="A152" s="187"/>
      <c r="B152" s="128"/>
      <c r="C152" s="196"/>
      <c r="D152" s="181"/>
      <c r="E152" s="188"/>
      <c r="F152" s="201"/>
      <c r="G152" s="190"/>
      <c r="H152" s="191"/>
      <c r="I152" s="183"/>
      <c r="J152" s="183"/>
      <c r="K152" s="193"/>
      <c r="L152" s="193"/>
      <c r="M152" s="194"/>
    </row>
    <row r="153" spans="1:13" s="195" customFormat="1" ht="28.5" customHeight="1">
      <c r="A153" s="187"/>
      <c r="B153" s="128"/>
      <c r="C153" s="196"/>
      <c r="D153" s="181"/>
      <c r="E153" s="188"/>
      <c r="F153" s="201"/>
      <c r="G153" s="190"/>
      <c r="H153" s="191"/>
      <c r="I153" s="183"/>
      <c r="J153" s="183"/>
      <c r="K153" s="193"/>
      <c r="L153" s="193"/>
      <c r="M153" s="194"/>
    </row>
    <row r="154" spans="1:13" s="195" customFormat="1" ht="28.5" customHeight="1">
      <c r="A154" s="187"/>
      <c r="B154" s="149"/>
      <c r="C154" s="196"/>
      <c r="D154" s="196"/>
      <c r="E154" s="188"/>
      <c r="F154" s="201"/>
      <c r="G154" s="190"/>
      <c r="H154" s="197"/>
      <c r="I154" s="192"/>
      <c r="J154" s="192"/>
      <c r="K154" s="198"/>
      <c r="L154" s="193"/>
      <c r="M154" s="199"/>
    </row>
    <row r="155" spans="1:13" s="195" customFormat="1" ht="28.5" customHeight="1">
      <c r="A155" s="187"/>
      <c r="B155" s="149"/>
      <c r="C155" s="196"/>
      <c r="D155" s="196"/>
      <c r="E155" s="188"/>
      <c r="F155" s="201"/>
      <c r="G155" s="190"/>
      <c r="H155" s="197"/>
      <c r="I155" s="192"/>
      <c r="J155" s="192"/>
      <c r="K155" s="198"/>
      <c r="L155" s="193"/>
      <c r="M155" s="199"/>
    </row>
    <row r="156" spans="1:13" s="195" customFormat="1" ht="28.5" customHeight="1">
      <c r="A156" s="187"/>
      <c r="B156" s="149"/>
      <c r="C156" s="196"/>
      <c r="D156" s="196"/>
      <c r="E156" s="188"/>
      <c r="F156" s="201"/>
      <c r="G156" s="190"/>
      <c r="H156" s="197"/>
      <c r="I156" s="192"/>
      <c r="J156" s="192"/>
      <c r="K156" s="198"/>
      <c r="L156" s="193"/>
      <c r="M156" s="199"/>
    </row>
    <row r="157" spans="1:13" s="195" customFormat="1" ht="28.5" customHeight="1">
      <c r="A157" s="187"/>
      <c r="B157" s="149"/>
      <c r="C157" s="196"/>
      <c r="D157" s="196"/>
      <c r="E157" s="188"/>
      <c r="F157" s="201"/>
      <c r="G157" s="190"/>
      <c r="H157" s="197"/>
      <c r="I157" s="192"/>
      <c r="J157" s="192"/>
      <c r="K157" s="198"/>
      <c r="L157" s="193"/>
      <c r="M157" s="199"/>
    </row>
    <row r="158" spans="1:13" s="195" customFormat="1" ht="28.5" customHeight="1">
      <c r="A158" s="187"/>
      <c r="B158" s="149"/>
      <c r="C158" s="196"/>
      <c r="D158" s="196"/>
      <c r="E158" s="188"/>
      <c r="F158" s="201"/>
      <c r="G158" s="190"/>
      <c r="H158" s="197"/>
      <c r="I158" s="192"/>
      <c r="J158" s="192"/>
      <c r="K158" s="198"/>
      <c r="L158" s="193"/>
      <c r="M158" s="199"/>
    </row>
    <row r="159" spans="1:13" s="195" customFormat="1" ht="28.5" customHeight="1">
      <c r="A159" s="187"/>
      <c r="B159" s="149"/>
      <c r="C159" s="196"/>
      <c r="D159" s="196"/>
      <c r="E159" s="188"/>
      <c r="F159" s="201"/>
      <c r="G159" s="190"/>
      <c r="H159" s="197"/>
      <c r="I159" s="192"/>
      <c r="J159" s="192"/>
      <c r="K159" s="198"/>
      <c r="L159" s="193"/>
      <c r="M159" s="199"/>
    </row>
    <row r="160" spans="1:13" s="195" customFormat="1" ht="28.5" customHeight="1">
      <c r="A160" s="187"/>
      <c r="B160" s="149"/>
      <c r="C160" s="196"/>
      <c r="D160" s="196"/>
      <c r="E160" s="188"/>
      <c r="F160" s="201"/>
      <c r="G160" s="190"/>
      <c r="H160" s="197"/>
      <c r="I160" s="192"/>
      <c r="J160" s="192"/>
      <c r="K160" s="198"/>
      <c r="L160" s="193"/>
      <c r="M160" s="199"/>
    </row>
    <row r="161" spans="1:13" s="195" customFormat="1" ht="28.5" customHeight="1">
      <c r="A161" s="187"/>
      <c r="B161" s="128"/>
      <c r="C161" s="196"/>
      <c r="D161" s="196"/>
      <c r="E161" s="188"/>
      <c r="F161" s="201"/>
      <c r="G161" s="190"/>
      <c r="H161" s="197"/>
      <c r="I161" s="192"/>
      <c r="J161" s="192"/>
      <c r="K161" s="198"/>
      <c r="L161" s="193"/>
      <c r="M161" s="199"/>
    </row>
    <row r="162" spans="1:13" s="195" customFormat="1" ht="28.5" customHeight="1">
      <c r="A162" s="187"/>
      <c r="B162" s="128"/>
      <c r="C162" s="196"/>
      <c r="D162" s="196"/>
      <c r="E162" s="188"/>
      <c r="F162" s="201"/>
      <c r="G162" s="190"/>
      <c r="H162" s="197"/>
      <c r="I162" s="192"/>
      <c r="J162" s="192"/>
      <c r="K162" s="198"/>
      <c r="L162" s="193"/>
      <c r="M162" s="199"/>
    </row>
    <row r="163" spans="1:13" s="195" customFormat="1" ht="28.5" customHeight="1">
      <c r="A163" s="187"/>
      <c r="B163" s="128"/>
      <c r="C163" s="196"/>
      <c r="D163" s="196"/>
      <c r="E163" s="188"/>
      <c r="F163" s="201"/>
      <c r="G163" s="190"/>
      <c r="H163" s="197"/>
      <c r="I163" s="192"/>
      <c r="J163" s="192"/>
      <c r="K163" s="198"/>
      <c r="L163" s="193"/>
      <c r="M163" s="199"/>
    </row>
    <row r="164" spans="1:13" s="195" customFormat="1" ht="28.5" customHeight="1">
      <c r="A164" s="187"/>
      <c r="B164" s="128"/>
      <c r="C164" s="196"/>
      <c r="D164" s="196"/>
      <c r="E164" s="188"/>
      <c r="F164" s="201"/>
      <c r="G164" s="190"/>
      <c r="H164" s="197"/>
      <c r="I164" s="192"/>
      <c r="J164" s="192"/>
      <c r="K164" s="198"/>
      <c r="L164" s="193"/>
      <c r="M164" s="199"/>
    </row>
    <row r="165" spans="1:13" s="195" customFormat="1" ht="28.5" customHeight="1">
      <c r="A165" s="187"/>
      <c r="B165" s="128"/>
      <c r="C165" s="196"/>
      <c r="D165" s="196"/>
      <c r="E165" s="188"/>
      <c r="F165" s="201"/>
      <c r="G165" s="190"/>
      <c r="H165" s="197"/>
      <c r="I165" s="192"/>
      <c r="J165" s="192"/>
      <c r="K165" s="198"/>
      <c r="L165" s="193"/>
      <c r="M165" s="199"/>
    </row>
    <row r="166" spans="1:13" s="195" customFormat="1" ht="28.5" customHeight="1">
      <c r="A166" s="187"/>
      <c r="B166" s="128"/>
      <c r="C166" s="196"/>
      <c r="D166" s="196"/>
      <c r="E166" s="188"/>
      <c r="F166" s="201"/>
      <c r="G166" s="190"/>
      <c r="H166" s="197"/>
      <c r="I166" s="192"/>
      <c r="J166" s="192"/>
      <c r="K166" s="198"/>
      <c r="L166" s="193"/>
      <c r="M166" s="199"/>
    </row>
    <row r="167" spans="1:13" s="195" customFormat="1" ht="28.5" customHeight="1">
      <c r="A167" s="187"/>
      <c r="B167" s="128"/>
      <c r="C167" s="181"/>
      <c r="D167" s="181"/>
      <c r="E167" s="200"/>
      <c r="F167" s="201"/>
      <c r="G167" s="190"/>
      <c r="H167" s="191"/>
      <c r="I167" s="183"/>
      <c r="J167" s="183"/>
      <c r="K167" s="193"/>
      <c r="L167" s="193"/>
      <c r="M167" s="194"/>
    </row>
    <row r="168" spans="1:13" s="195" customFormat="1" ht="28.5" customHeight="1">
      <c r="A168" s="187"/>
      <c r="B168" s="128"/>
      <c r="C168" s="181"/>
      <c r="D168" s="181"/>
      <c r="E168" s="200"/>
      <c r="F168" s="201"/>
      <c r="G168" s="190"/>
      <c r="H168" s="191"/>
      <c r="I168" s="183"/>
      <c r="J168" s="183"/>
      <c r="K168" s="193"/>
      <c r="L168" s="193"/>
      <c r="M168" s="194"/>
    </row>
    <row r="169" spans="1:13" s="195" customFormat="1" ht="28.5" customHeight="1">
      <c r="A169" s="187"/>
      <c r="B169" s="128"/>
      <c r="C169" s="181"/>
      <c r="D169" s="181"/>
      <c r="E169" s="200"/>
      <c r="F169" s="201"/>
      <c r="G169" s="190"/>
      <c r="H169" s="191"/>
      <c r="I169" s="183"/>
      <c r="J169" s="183"/>
      <c r="K169" s="193"/>
      <c r="L169" s="193"/>
      <c r="M169" s="194"/>
    </row>
    <row r="170" spans="1:13" s="195" customFormat="1" ht="28.5" customHeight="1">
      <c r="A170" s="187"/>
      <c r="B170" s="128"/>
      <c r="C170" s="181"/>
      <c r="D170" s="181"/>
      <c r="E170" s="200"/>
      <c r="F170" s="201"/>
      <c r="G170" s="190"/>
      <c r="H170" s="191"/>
      <c r="I170" s="183"/>
      <c r="J170" s="183"/>
      <c r="K170" s="193"/>
      <c r="L170" s="193"/>
      <c r="M170" s="194"/>
    </row>
    <row r="171" spans="1:13" s="195" customFormat="1" ht="28.5" customHeight="1">
      <c r="A171" s="187"/>
      <c r="B171" s="128"/>
      <c r="C171" s="181"/>
      <c r="D171" s="181"/>
      <c r="E171" s="200"/>
      <c r="F171" s="201"/>
      <c r="G171" s="190"/>
      <c r="H171" s="191"/>
      <c r="I171" s="183"/>
      <c r="J171" s="183"/>
      <c r="K171" s="193"/>
      <c r="L171" s="193"/>
      <c r="M171" s="194"/>
    </row>
    <row r="172" spans="1:13" s="195" customFormat="1" ht="28.5" customHeight="1">
      <c r="A172" s="187"/>
      <c r="B172" s="128"/>
      <c r="C172" s="181"/>
      <c r="D172" s="181"/>
      <c r="E172" s="200"/>
      <c r="F172" s="201"/>
      <c r="G172" s="190"/>
      <c r="H172" s="191"/>
      <c r="I172" s="183"/>
      <c r="J172" s="183"/>
      <c r="K172" s="193"/>
      <c r="L172" s="193"/>
      <c r="M172" s="194"/>
    </row>
    <row r="173" spans="1:13" s="195" customFormat="1" ht="28.5" customHeight="1">
      <c r="A173" s="187"/>
      <c r="B173" s="128"/>
      <c r="C173" s="181"/>
      <c r="D173" s="181"/>
      <c r="E173" s="200"/>
      <c r="F173" s="201"/>
      <c r="G173" s="190"/>
      <c r="H173" s="191"/>
      <c r="I173" s="183"/>
      <c r="J173" s="183"/>
      <c r="K173" s="193"/>
      <c r="L173" s="193"/>
      <c r="M173" s="194"/>
    </row>
    <row r="174" spans="1:13" s="195" customFormat="1" ht="28.5" customHeight="1">
      <c r="A174" s="187"/>
      <c r="B174" s="128"/>
      <c r="C174" s="181"/>
      <c r="D174" s="181"/>
      <c r="E174" s="200"/>
      <c r="F174" s="201"/>
      <c r="G174" s="190"/>
      <c r="H174" s="191"/>
      <c r="I174" s="183"/>
      <c r="J174" s="183"/>
      <c r="K174" s="193"/>
      <c r="L174" s="193"/>
      <c r="M174" s="194"/>
    </row>
    <row r="175" spans="1:13" s="195" customFormat="1" ht="28.5" customHeight="1">
      <c r="A175" s="187"/>
      <c r="B175" s="128"/>
      <c r="C175" s="181"/>
      <c r="D175" s="181"/>
      <c r="E175" s="200"/>
      <c r="F175" s="201"/>
      <c r="G175" s="190"/>
      <c r="H175" s="191"/>
      <c r="I175" s="183"/>
      <c r="J175" s="183"/>
      <c r="K175" s="193"/>
      <c r="L175" s="193"/>
      <c r="M175" s="194"/>
    </row>
    <row r="176" spans="1:13" s="195" customFormat="1" ht="28.5" customHeight="1">
      <c r="A176" s="187"/>
      <c r="B176" s="128"/>
      <c r="C176" s="181"/>
      <c r="D176" s="181"/>
      <c r="E176" s="200"/>
      <c r="F176" s="201"/>
      <c r="G176" s="190"/>
      <c r="H176" s="191"/>
      <c r="I176" s="183"/>
      <c r="J176" s="183"/>
      <c r="K176" s="193"/>
      <c r="L176" s="193"/>
      <c r="M176" s="194"/>
    </row>
    <row r="177" spans="1:13" s="195" customFormat="1" ht="28.5" customHeight="1">
      <c r="A177" s="187"/>
      <c r="B177" s="128"/>
      <c r="C177" s="181"/>
      <c r="D177" s="181"/>
      <c r="E177" s="200"/>
      <c r="F177" s="201"/>
      <c r="G177" s="190"/>
      <c r="H177" s="191"/>
      <c r="I177" s="183"/>
      <c r="J177" s="183"/>
      <c r="K177" s="193"/>
      <c r="L177" s="193"/>
      <c r="M177" s="194"/>
    </row>
    <row r="178" spans="1:13" s="195" customFormat="1" ht="28.5" customHeight="1">
      <c r="A178" s="187"/>
      <c r="B178" s="128"/>
      <c r="C178" s="181"/>
      <c r="D178" s="181"/>
      <c r="E178" s="200"/>
      <c r="F178" s="201"/>
      <c r="G178" s="190"/>
      <c r="H178" s="191"/>
      <c r="I178" s="183"/>
      <c r="J178" s="183"/>
      <c r="K178" s="193"/>
      <c r="L178" s="193"/>
      <c r="M178" s="194"/>
    </row>
    <row r="179" spans="1:13" s="195" customFormat="1" ht="28.5" customHeight="1">
      <c r="A179" s="187"/>
      <c r="B179" s="128"/>
      <c r="C179" s="181"/>
      <c r="D179" s="181"/>
      <c r="E179" s="200"/>
      <c r="F179" s="201"/>
      <c r="G179" s="190"/>
      <c r="H179" s="191"/>
      <c r="I179" s="183"/>
      <c r="J179" s="183"/>
      <c r="K179" s="193"/>
      <c r="L179" s="193"/>
      <c r="M179" s="194"/>
    </row>
    <row r="180" spans="1:13" s="195" customFormat="1" ht="28.5" customHeight="1">
      <c r="A180" s="187"/>
      <c r="B180" s="128"/>
      <c r="C180" s="181"/>
      <c r="D180" s="181"/>
      <c r="E180" s="200"/>
      <c r="F180" s="201"/>
      <c r="G180" s="190"/>
      <c r="H180" s="191"/>
      <c r="I180" s="183"/>
      <c r="J180" s="183"/>
      <c r="K180" s="193"/>
      <c r="L180" s="193"/>
      <c r="M180" s="194"/>
    </row>
    <row r="181" spans="1:13" s="195" customFormat="1" ht="28.5" customHeight="1">
      <c r="A181" s="187"/>
      <c r="B181" s="128"/>
      <c r="C181" s="181"/>
      <c r="D181" s="181"/>
      <c r="E181" s="200"/>
      <c r="F181" s="201"/>
      <c r="G181" s="190"/>
      <c r="H181" s="191"/>
      <c r="I181" s="183"/>
      <c r="J181" s="183"/>
      <c r="K181" s="193"/>
      <c r="L181" s="193"/>
      <c r="M181" s="194"/>
    </row>
    <row r="182" spans="1:13" s="195" customFormat="1" ht="28.5" customHeight="1">
      <c r="A182" s="187"/>
      <c r="B182" s="128"/>
      <c r="C182" s="181"/>
      <c r="D182" s="181"/>
      <c r="E182" s="200"/>
      <c r="F182" s="201"/>
      <c r="G182" s="190"/>
      <c r="H182" s="191"/>
      <c r="I182" s="183"/>
      <c r="J182" s="183"/>
      <c r="K182" s="193"/>
      <c r="L182" s="193"/>
      <c r="M182" s="194"/>
    </row>
    <row r="183" spans="1:13" s="195" customFormat="1" ht="28.5" customHeight="1">
      <c r="A183" s="187"/>
      <c r="B183" s="149"/>
      <c r="C183" s="196"/>
      <c r="D183" s="196"/>
      <c r="E183" s="188"/>
      <c r="F183" s="189"/>
      <c r="G183" s="190"/>
      <c r="H183" s="197"/>
      <c r="I183" s="192"/>
      <c r="J183" s="192"/>
      <c r="K183" s="198"/>
      <c r="L183" s="193"/>
      <c r="M183" s="199"/>
    </row>
    <row r="184" spans="1:13" s="195" customFormat="1" ht="28.5" customHeight="1">
      <c r="A184" s="187"/>
      <c r="B184" s="149"/>
      <c r="C184" s="196"/>
      <c r="D184" s="196"/>
      <c r="E184" s="188"/>
      <c r="F184" s="189"/>
      <c r="G184" s="190"/>
      <c r="H184" s="197"/>
      <c r="I184" s="192"/>
      <c r="J184" s="192"/>
      <c r="K184" s="198"/>
      <c r="L184" s="193"/>
      <c r="M184" s="199"/>
    </row>
    <row r="185" spans="1:13" s="195" customFormat="1" ht="28.5" customHeight="1">
      <c r="A185" s="187"/>
      <c r="B185" s="149"/>
      <c r="C185" s="196"/>
      <c r="D185" s="196"/>
      <c r="E185" s="188"/>
      <c r="F185" s="189"/>
      <c r="G185" s="190"/>
      <c r="H185" s="197"/>
      <c r="I185" s="192"/>
      <c r="J185" s="192"/>
      <c r="K185" s="198"/>
      <c r="L185" s="193"/>
      <c r="M185" s="199"/>
    </row>
    <row r="186" spans="1:13" s="195" customFormat="1" ht="28.5" customHeight="1">
      <c r="A186" s="187"/>
      <c r="B186" s="149"/>
      <c r="C186" s="196"/>
      <c r="D186" s="196"/>
      <c r="E186" s="188"/>
      <c r="F186" s="189"/>
      <c r="G186" s="190"/>
      <c r="H186" s="197"/>
      <c r="I186" s="192"/>
      <c r="J186" s="192"/>
      <c r="K186" s="198"/>
      <c r="L186" s="193"/>
      <c r="M186" s="199"/>
    </row>
    <row r="187" spans="1:13" s="195" customFormat="1" ht="28.5" customHeight="1">
      <c r="A187" s="187"/>
      <c r="B187" s="149"/>
      <c r="C187" s="196"/>
      <c r="D187" s="196"/>
      <c r="E187" s="188"/>
      <c r="F187" s="189"/>
      <c r="G187" s="190"/>
      <c r="H187" s="197"/>
      <c r="I187" s="192"/>
      <c r="J187" s="192"/>
      <c r="K187" s="198"/>
      <c r="L187" s="193"/>
      <c r="M187" s="199"/>
    </row>
    <row r="188" spans="1:13" s="195" customFormat="1" ht="28.5" customHeight="1">
      <c r="A188" s="187"/>
      <c r="B188" s="149"/>
      <c r="C188" s="196"/>
      <c r="D188" s="196"/>
      <c r="E188" s="188"/>
      <c r="F188" s="189"/>
      <c r="G188" s="190"/>
      <c r="H188" s="197"/>
      <c r="I188" s="192"/>
      <c r="J188" s="192"/>
      <c r="K188" s="198"/>
      <c r="L188" s="193"/>
      <c r="M188" s="199"/>
    </row>
    <row r="189" spans="1:13" s="195" customFormat="1" ht="28.5" customHeight="1">
      <c r="A189" s="187"/>
      <c r="B189" s="149"/>
      <c r="C189" s="196"/>
      <c r="D189" s="196"/>
      <c r="E189" s="188"/>
      <c r="F189" s="189"/>
      <c r="G189" s="190"/>
      <c r="H189" s="197"/>
      <c r="I189" s="192"/>
      <c r="J189" s="192"/>
      <c r="K189" s="198"/>
      <c r="L189" s="193"/>
      <c r="M189" s="199"/>
    </row>
    <row r="190" spans="1:13" s="195" customFormat="1" ht="28.5" customHeight="1">
      <c r="A190" s="187"/>
      <c r="B190" s="128"/>
      <c r="C190" s="196"/>
      <c r="D190" s="196"/>
      <c r="E190" s="188"/>
      <c r="F190" s="189"/>
      <c r="G190" s="190"/>
      <c r="H190" s="197"/>
      <c r="I190" s="192"/>
      <c r="J190" s="192"/>
      <c r="K190" s="198"/>
      <c r="L190" s="193"/>
      <c r="M190" s="199"/>
    </row>
    <row r="191" spans="1:13" s="195" customFormat="1" ht="28.5" customHeight="1">
      <c r="A191" s="187"/>
      <c r="B191" s="128"/>
      <c r="C191" s="196"/>
      <c r="D191" s="196"/>
      <c r="E191" s="188"/>
      <c r="F191" s="189"/>
      <c r="G191" s="190"/>
      <c r="H191" s="197"/>
      <c r="I191" s="192"/>
      <c r="J191" s="192"/>
      <c r="K191" s="198"/>
      <c r="L191" s="193"/>
      <c r="M191" s="199"/>
    </row>
    <row r="192" spans="1:13" s="195" customFormat="1" ht="28.5" customHeight="1">
      <c r="A192" s="187"/>
      <c r="B192" s="128"/>
      <c r="C192" s="196"/>
      <c r="D192" s="196"/>
      <c r="E192" s="188"/>
      <c r="F192" s="189"/>
      <c r="G192" s="190"/>
      <c r="H192" s="197"/>
      <c r="I192" s="192"/>
      <c r="J192" s="192"/>
      <c r="K192" s="198"/>
      <c r="L192" s="193"/>
      <c r="M192" s="199"/>
    </row>
    <row r="193" spans="1:13" s="195" customFormat="1" ht="28.5" customHeight="1">
      <c r="A193" s="187"/>
      <c r="B193" s="128"/>
      <c r="C193" s="196"/>
      <c r="D193" s="196"/>
      <c r="E193" s="188"/>
      <c r="F193" s="189"/>
      <c r="G193" s="190"/>
      <c r="H193" s="197"/>
      <c r="I193" s="192"/>
      <c r="J193" s="192"/>
      <c r="K193" s="198"/>
      <c r="L193" s="193"/>
      <c r="M193" s="199"/>
    </row>
    <row r="194" spans="1:13" s="195" customFormat="1" ht="28.5" customHeight="1">
      <c r="A194" s="187"/>
      <c r="B194" s="128"/>
      <c r="C194" s="196"/>
      <c r="D194" s="196"/>
      <c r="E194" s="188"/>
      <c r="F194" s="189"/>
      <c r="G194" s="190"/>
      <c r="H194" s="197"/>
      <c r="I194" s="192"/>
      <c r="J194" s="192"/>
      <c r="K194" s="198"/>
      <c r="L194" s="193"/>
      <c r="M194" s="199"/>
    </row>
    <row r="195" spans="1:13" s="195" customFormat="1" ht="28.5" customHeight="1">
      <c r="A195" s="187"/>
      <c r="B195" s="128"/>
      <c r="C195" s="196"/>
      <c r="D195" s="196"/>
      <c r="E195" s="188"/>
      <c r="F195" s="189"/>
      <c r="G195" s="190"/>
      <c r="H195" s="197"/>
      <c r="I195" s="192"/>
      <c r="J195" s="192"/>
      <c r="K195" s="198"/>
      <c r="L195" s="193"/>
      <c r="M195" s="199"/>
    </row>
    <row r="196" spans="1:13" s="195" customFormat="1" ht="28.5" customHeight="1">
      <c r="A196" s="187"/>
      <c r="B196" s="128"/>
      <c r="C196" s="181"/>
      <c r="D196" s="181"/>
      <c r="E196" s="200"/>
      <c r="F196" s="201"/>
      <c r="G196" s="190"/>
      <c r="H196" s="191"/>
      <c r="I196" s="183"/>
      <c r="J196" s="183"/>
      <c r="K196" s="193"/>
      <c r="L196" s="193"/>
      <c r="M196" s="194"/>
    </row>
    <row r="197" spans="1:13" s="195" customFormat="1" ht="28.5" customHeight="1">
      <c r="A197" s="187"/>
      <c r="B197" s="128"/>
      <c r="C197" s="181"/>
      <c r="D197" s="181"/>
      <c r="E197" s="200"/>
      <c r="F197" s="201"/>
      <c r="G197" s="190"/>
      <c r="H197" s="191"/>
      <c r="I197" s="183"/>
      <c r="J197" s="183"/>
      <c r="K197" s="193"/>
      <c r="L197" s="193"/>
      <c r="M197" s="194"/>
    </row>
    <row r="198" spans="1:13" s="195" customFormat="1" ht="28.5" customHeight="1">
      <c r="A198" s="187"/>
      <c r="B198" s="128"/>
      <c r="C198" s="181"/>
      <c r="D198" s="181"/>
      <c r="E198" s="200"/>
      <c r="F198" s="201"/>
      <c r="G198" s="190"/>
      <c r="H198" s="191"/>
      <c r="I198" s="183"/>
      <c r="J198" s="183"/>
      <c r="K198" s="193"/>
      <c r="L198" s="193"/>
      <c r="M198" s="194"/>
    </row>
    <row r="199" spans="1:13" s="195" customFormat="1" ht="28.5" customHeight="1">
      <c r="A199" s="187"/>
      <c r="B199" s="128"/>
      <c r="C199" s="181"/>
      <c r="D199" s="181"/>
      <c r="E199" s="200"/>
      <c r="F199" s="201"/>
      <c r="G199" s="190"/>
      <c r="H199" s="191"/>
      <c r="I199" s="183"/>
      <c r="J199" s="183"/>
      <c r="K199" s="193"/>
      <c r="L199" s="193"/>
      <c r="M199" s="194"/>
    </row>
    <row r="200" spans="1:13" s="195" customFormat="1" ht="28.5" customHeight="1">
      <c r="A200" s="187"/>
      <c r="B200" s="128"/>
      <c r="C200" s="181"/>
      <c r="D200" s="181"/>
      <c r="E200" s="200"/>
      <c r="F200" s="201"/>
      <c r="G200" s="190"/>
      <c r="H200" s="191"/>
      <c r="I200" s="183"/>
      <c r="J200" s="183"/>
      <c r="K200" s="193"/>
      <c r="L200" s="193"/>
      <c r="M200" s="194"/>
    </row>
    <row r="201" spans="1:13" s="195" customFormat="1" ht="28.5" customHeight="1">
      <c r="A201" s="187"/>
      <c r="B201" s="128"/>
      <c r="C201" s="181"/>
      <c r="D201" s="181"/>
      <c r="E201" s="200"/>
      <c r="F201" s="201"/>
      <c r="G201" s="190"/>
      <c r="H201" s="191"/>
      <c r="I201" s="183"/>
      <c r="J201" s="183"/>
      <c r="K201" s="193"/>
      <c r="L201" s="193"/>
      <c r="M201" s="194"/>
    </row>
    <row r="202" spans="1:13" s="195" customFormat="1" ht="28.5" customHeight="1">
      <c r="A202" s="187"/>
      <c r="B202" s="128"/>
      <c r="C202" s="181"/>
      <c r="D202" s="181"/>
      <c r="E202" s="200"/>
      <c r="F202" s="201"/>
      <c r="G202" s="190"/>
      <c r="H202" s="191"/>
      <c r="I202" s="183"/>
      <c r="J202" s="183"/>
      <c r="K202" s="193"/>
      <c r="L202" s="193"/>
      <c r="M202" s="194"/>
    </row>
    <row r="203" spans="1:13" s="195" customFormat="1" ht="28.5" customHeight="1">
      <c r="A203" s="187"/>
      <c r="B203" s="128"/>
      <c r="C203" s="181"/>
      <c r="D203" s="181"/>
      <c r="E203" s="200"/>
      <c r="F203" s="201"/>
      <c r="G203" s="190"/>
      <c r="H203" s="191"/>
      <c r="I203" s="183"/>
      <c r="J203" s="183"/>
      <c r="K203" s="193"/>
      <c r="L203" s="193"/>
      <c r="M203" s="194"/>
    </row>
    <row r="204" spans="1:13" s="195" customFormat="1" ht="28.5" customHeight="1">
      <c r="A204" s="187"/>
      <c r="B204" s="128"/>
      <c r="C204" s="181"/>
      <c r="D204" s="181"/>
      <c r="E204" s="200"/>
      <c r="F204" s="201"/>
      <c r="G204" s="190"/>
      <c r="H204" s="191"/>
      <c r="I204" s="183"/>
      <c r="J204" s="183"/>
      <c r="K204" s="193"/>
      <c r="L204" s="193"/>
      <c r="M204" s="194"/>
    </row>
    <row r="205" spans="1:13" s="195" customFormat="1" ht="28.5" customHeight="1">
      <c r="A205" s="187"/>
      <c r="B205" s="128"/>
      <c r="C205" s="181"/>
      <c r="D205" s="181"/>
      <c r="E205" s="200"/>
      <c r="F205" s="201"/>
      <c r="G205" s="190"/>
      <c r="H205" s="191"/>
      <c r="I205" s="183"/>
      <c r="J205" s="183"/>
      <c r="K205" s="193"/>
      <c r="L205" s="193"/>
      <c r="M205" s="194"/>
    </row>
    <row r="206" spans="1:13" s="195" customFormat="1" ht="28.5" customHeight="1">
      <c r="A206" s="187"/>
      <c r="B206" s="128"/>
      <c r="C206" s="181"/>
      <c r="D206" s="181"/>
      <c r="E206" s="200"/>
      <c r="F206" s="201"/>
      <c r="G206" s="190"/>
      <c r="H206" s="191"/>
      <c r="I206" s="183"/>
      <c r="J206" s="183"/>
      <c r="K206" s="193"/>
      <c r="L206" s="193"/>
      <c r="M206" s="194"/>
    </row>
    <row r="207" spans="1:13" s="195" customFormat="1" ht="28.5" customHeight="1">
      <c r="A207" s="187"/>
      <c r="B207" s="128"/>
      <c r="C207" s="181"/>
      <c r="D207" s="181"/>
      <c r="E207" s="200"/>
      <c r="F207" s="201"/>
      <c r="G207" s="190"/>
      <c r="H207" s="191"/>
      <c r="I207" s="183"/>
      <c r="J207" s="183"/>
      <c r="K207" s="193"/>
      <c r="L207" s="193"/>
      <c r="M207" s="194"/>
    </row>
    <row r="208" spans="1:13" s="195" customFormat="1" ht="28.5" customHeight="1">
      <c r="A208" s="187"/>
      <c r="B208" s="128"/>
      <c r="C208" s="181"/>
      <c r="D208" s="181"/>
      <c r="E208" s="200"/>
      <c r="F208" s="201"/>
      <c r="G208" s="190"/>
      <c r="H208" s="191"/>
      <c r="I208" s="183"/>
      <c r="J208" s="183"/>
      <c r="K208" s="193"/>
      <c r="L208" s="193"/>
      <c r="M208" s="194"/>
    </row>
    <row r="209" spans="1:13" s="195" customFormat="1" ht="28.5" customHeight="1">
      <c r="A209" s="187"/>
      <c r="B209" s="128"/>
      <c r="C209" s="181"/>
      <c r="D209" s="181"/>
      <c r="E209" s="200"/>
      <c r="F209" s="201"/>
      <c r="G209" s="190"/>
      <c r="H209" s="191"/>
      <c r="I209" s="183"/>
      <c r="J209" s="183"/>
      <c r="K209" s="193"/>
      <c r="L209" s="193"/>
      <c r="M209" s="194"/>
    </row>
    <row r="210" spans="1:13" s="195" customFormat="1" ht="28.5" customHeight="1">
      <c r="A210" s="187"/>
      <c r="B210" s="128"/>
      <c r="C210" s="181"/>
      <c r="D210" s="181"/>
      <c r="E210" s="200"/>
      <c r="F210" s="201"/>
      <c r="G210" s="190"/>
      <c r="H210" s="191"/>
      <c r="I210" s="183"/>
      <c r="J210" s="183"/>
      <c r="K210" s="193"/>
      <c r="L210" s="193"/>
      <c r="M210" s="194"/>
    </row>
    <row r="211" spans="1:13" s="195" customFormat="1" ht="28.5" customHeight="1">
      <c r="A211" s="187"/>
      <c r="B211" s="128"/>
      <c r="C211" s="181"/>
      <c r="D211" s="181"/>
      <c r="E211" s="200"/>
      <c r="F211" s="201"/>
      <c r="G211" s="190"/>
      <c r="H211" s="191"/>
      <c r="I211" s="183"/>
      <c r="J211" s="183"/>
      <c r="K211" s="193"/>
      <c r="L211" s="193"/>
      <c r="M211" s="194"/>
    </row>
    <row r="212" spans="1:13" s="195" customFormat="1" ht="28.5" customHeight="1">
      <c r="A212" s="187"/>
      <c r="B212" s="149"/>
      <c r="C212" s="196"/>
      <c r="D212" s="196"/>
      <c r="E212" s="188"/>
      <c r="F212" s="189"/>
      <c r="G212" s="190"/>
      <c r="H212" s="197"/>
      <c r="I212" s="192"/>
      <c r="J212" s="192"/>
      <c r="K212" s="198"/>
      <c r="L212" s="193"/>
      <c r="M212" s="199"/>
    </row>
    <row r="213" spans="1:13" s="195" customFormat="1" ht="28.5" customHeight="1">
      <c r="A213" s="187"/>
      <c r="B213" s="149"/>
      <c r="C213" s="196"/>
      <c r="D213" s="196"/>
      <c r="E213" s="188"/>
      <c r="F213" s="189"/>
      <c r="G213" s="190"/>
      <c r="H213" s="197"/>
      <c r="I213" s="192"/>
      <c r="J213" s="192"/>
      <c r="K213" s="198"/>
      <c r="L213" s="193"/>
      <c r="M213" s="199"/>
    </row>
    <row r="214" spans="1:13" s="195" customFormat="1" ht="28.5" customHeight="1">
      <c r="A214" s="187"/>
      <c r="B214" s="149"/>
      <c r="C214" s="196"/>
      <c r="D214" s="196"/>
      <c r="E214" s="188"/>
      <c r="F214" s="189"/>
      <c r="G214" s="190"/>
      <c r="H214" s="197"/>
      <c r="I214" s="192"/>
      <c r="J214" s="192"/>
      <c r="K214" s="198"/>
      <c r="L214" s="193"/>
      <c r="M214" s="199"/>
    </row>
    <row r="215" spans="1:13" s="195" customFormat="1" ht="28.5" customHeight="1">
      <c r="A215" s="187"/>
      <c r="B215" s="149"/>
      <c r="C215" s="196"/>
      <c r="D215" s="196"/>
      <c r="E215" s="188"/>
      <c r="F215" s="189"/>
      <c r="G215" s="190"/>
      <c r="H215" s="197"/>
      <c r="I215" s="192"/>
      <c r="J215" s="192"/>
      <c r="K215" s="198"/>
      <c r="L215" s="193"/>
      <c r="M215" s="199"/>
    </row>
    <row r="216" spans="1:13" s="195" customFormat="1" ht="28.5" customHeight="1">
      <c r="A216" s="187"/>
      <c r="B216" s="149"/>
      <c r="C216" s="196"/>
      <c r="D216" s="196"/>
      <c r="E216" s="188"/>
      <c r="F216" s="189"/>
      <c r="G216" s="190"/>
      <c r="H216" s="197"/>
      <c r="I216" s="192"/>
      <c r="J216" s="192"/>
      <c r="K216" s="198"/>
      <c r="L216" s="193"/>
      <c r="M216" s="199"/>
    </row>
    <row r="217" spans="1:13" s="195" customFormat="1" ht="28.5" customHeight="1">
      <c r="A217" s="187"/>
      <c r="B217" s="149"/>
      <c r="C217" s="196"/>
      <c r="D217" s="196"/>
      <c r="E217" s="188"/>
      <c r="F217" s="189"/>
      <c r="G217" s="190"/>
      <c r="H217" s="197"/>
      <c r="I217" s="192"/>
      <c r="J217" s="192"/>
      <c r="K217" s="198"/>
      <c r="L217" s="193"/>
      <c r="M217" s="199"/>
    </row>
    <row r="218" spans="1:13" s="195" customFormat="1" ht="28.5" customHeight="1">
      <c r="A218" s="187"/>
      <c r="B218" s="149"/>
      <c r="C218" s="196"/>
      <c r="D218" s="196"/>
      <c r="E218" s="188"/>
      <c r="F218" s="189"/>
      <c r="G218" s="190"/>
      <c r="H218" s="197"/>
      <c r="I218" s="192"/>
      <c r="J218" s="192"/>
      <c r="K218" s="198"/>
      <c r="L218" s="193"/>
      <c r="M218" s="199"/>
    </row>
    <row r="219" spans="1:13" s="195" customFormat="1" ht="28.5" customHeight="1">
      <c r="A219" s="187"/>
      <c r="B219" s="128"/>
      <c r="C219" s="196"/>
      <c r="D219" s="196"/>
      <c r="E219" s="188"/>
      <c r="F219" s="189"/>
      <c r="G219" s="190"/>
      <c r="H219" s="197"/>
      <c r="I219" s="192"/>
      <c r="J219" s="192"/>
      <c r="K219" s="198"/>
      <c r="L219" s="193"/>
      <c r="M219" s="199"/>
    </row>
    <row r="220" spans="1:13" s="195" customFormat="1" ht="28.5" customHeight="1">
      <c r="A220" s="187"/>
      <c r="B220" s="128"/>
      <c r="C220" s="196"/>
      <c r="D220" s="196"/>
      <c r="E220" s="188"/>
      <c r="F220" s="189"/>
      <c r="G220" s="190"/>
      <c r="H220" s="197"/>
      <c r="I220" s="192"/>
      <c r="J220" s="192"/>
      <c r="K220" s="198"/>
      <c r="L220" s="193"/>
      <c r="M220" s="199"/>
    </row>
    <row r="221" spans="1:13" s="195" customFormat="1" ht="28.5" customHeight="1">
      <c r="A221" s="187"/>
      <c r="B221" s="128"/>
      <c r="C221" s="196"/>
      <c r="D221" s="196"/>
      <c r="E221" s="188"/>
      <c r="F221" s="189"/>
      <c r="G221" s="190"/>
      <c r="H221" s="197"/>
      <c r="I221" s="192"/>
      <c r="J221" s="192"/>
      <c r="K221" s="198"/>
      <c r="L221" s="193"/>
      <c r="M221" s="199"/>
    </row>
    <row r="222" spans="1:13" s="195" customFormat="1" ht="28.5" customHeight="1">
      <c r="A222" s="187"/>
      <c r="B222" s="128"/>
      <c r="C222" s="196"/>
      <c r="D222" s="196"/>
      <c r="E222" s="188"/>
      <c r="F222" s="189"/>
      <c r="G222" s="190"/>
      <c r="H222" s="197"/>
      <c r="I222" s="192"/>
      <c r="J222" s="192"/>
      <c r="K222" s="198"/>
      <c r="L222" s="193"/>
      <c r="M222" s="199"/>
    </row>
    <row r="223" spans="1:13" s="195" customFormat="1" ht="28.5" customHeight="1">
      <c r="A223" s="187"/>
      <c r="B223" s="128"/>
      <c r="C223" s="196"/>
      <c r="D223" s="196"/>
      <c r="E223" s="188"/>
      <c r="F223" s="189"/>
      <c r="G223" s="190"/>
      <c r="H223" s="197"/>
      <c r="I223" s="192"/>
      <c r="J223" s="192"/>
      <c r="K223" s="198"/>
      <c r="L223" s="193"/>
      <c r="M223" s="199"/>
    </row>
    <row r="224" spans="1:13" s="195" customFormat="1" ht="28.5" customHeight="1">
      <c r="A224" s="187"/>
      <c r="B224" s="128"/>
      <c r="C224" s="196"/>
      <c r="D224" s="196"/>
      <c r="E224" s="188"/>
      <c r="F224" s="189"/>
      <c r="G224" s="190"/>
      <c r="H224" s="197"/>
      <c r="I224" s="192"/>
      <c r="J224" s="192"/>
      <c r="K224" s="198"/>
      <c r="L224" s="193"/>
      <c r="M224" s="199"/>
    </row>
    <row r="225" spans="1:13" s="195" customFormat="1" ht="28.5" customHeight="1">
      <c r="A225" s="187"/>
      <c r="B225" s="128"/>
      <c r="C225" s="181"/>
      <c r="D225" s="181"/>
      <c r="E225" s="200"/>
      <c r="F225" s="201"/>
      <c r="G225" s="190"/>
      <c r="H225" s="191"/>
      <c r="I225" s="183"/>
      <c r="J225" s="183"/>
      <c r="K225" s="193"/>
      <c r="L225" s="193"/>
      <c r="M225" s="194"/>
    </row>
    <row r="226" spans="1:13" s="195" customFormat="1" ht="28.5" customHeight="1">
      <c r="A226" s="187"/>
      <c r="B226" s="128"/>
      <c r="C226" s="181"/>
      <c r="D226" s="181"/>
      <c r="E226" s="200"/>
      <c r="F226" s="201"/>
      <c r="G226" s="190"/>
      <c r="H226" s="191"/>
      <c r="I226" s="183"/>
      <c r="J226" s="183"/>
      <c r="K226" s="193"/>
      <c r="L226" s="193"/>
      <c r="M226" s="194"/>
    </row>
    <row r="227" spans="1:13" s="195" customFormat="1" ht="28.5" customHeight="1">
      <c r="A227" s="187"/>
      <c r="B227" s="128"/>
      <c r="C227" s="181"/>
      <c r="D227" s="181"/>
      <c r="E227" s="200"/>
      <c r="F227" s="201"/>
      <c r="G227" s="190"/>
      <c r="H227" s="191"/>
      <c r="I227" s="183"/>
      <c r="J227" s="183"/>
      <c r="K227" s="193"/>
      <c r="L227" s="193"/>
      <c r="M227" s="194"/>
    </row>
    <row r="228" spans="1:13" s="195" customFormat="1" ht="28.5" customHeight="1">
      <c r="A228" s="187"/>
      <c r="B228" s="128"/>
      <c r="C228" s="181"/>
      <c r="D228" s="181"/>
      <c r="E228" s="200"/>
      <c r="F228" s="201"/>
      <c r="G228" s="190"/>
      <c r="H228" s="191"/>
      <c r="I228" s="183"/>
      <c r="J228" s="183"/>
      <c r="K228" s="193"/>
      <c r="L228" s="193"/>
      <c r="M228" s="194"/>
    </row>
    <row r="229" spans="1:13" s="195" customFormat="1" ht="28.5" customHeight="1">
      <c r="A229" s="187"/>
      <c r="B229" s="128"/>
      <c r="C229" s="181"/>
      <c r="D229" s="181"/>
      <c r="E229" s="200"/>
      <c r="F229" s="201"/>
      <c r="G229" s="190"/>
      <c r="H229" s="191"/>
      <c r="I229" s="183"/>
      <c r="J229" s="183"/>
      <c r="K229" s="193"/>
      <c r="L229" s="193"/>
      <c r="M229" s="194"/>
    </row>
    <row r="230" spans="1:13" s="195" customFormat="1" ht="28.5" customHeight="1">
      <c r="A230" s="187"/>
      <c r="B230" s="128"/>
      <c r="C230" s="181"/>
      <c r="D230" s="181"/>
      <c r="E230" s="200"/>
      <c r="F230" s="201"/>
      <c r="G230" s="190"/>
      <c r="H230" s="191"/>
      <c r="I230" s="183"/>
      <c r="J230" s="183"/>
      <c r="K230" s="193"/>
      <c r="L230" s="193"/>
      <c r="M230" s="194"/>
    </row>
    <row r="231" spans="1:13" s="195" customFormat="1" ht="28.5" customHeight="1">
      <c r="A231" s="187"/>
      <c r="B231" s="128"/>
      <c r="C231" s="181"/>
      <c r="D231" s="181"/>
      <c r="E231" s="200"/>
      <c r="F231" s="201"/>
      <c r="G231" s="190"/>
      <c r="H231" s="191"/>
      <c r="I231" s="183"/>
      <c r="J231" s="183"/>
      <c r="K231" s="193"/>
      <c r="L231" s="193"/>
      <c r="M231" s="194"/>
    </row>
    <row r="232" spans="1:13" s="195" customFormat="1" ht="28.5" customHeight="1">
      <c r="A232" s="187"/>
      <c r="B232" s="128"/>
      <c r="C232" s="181"/>
      <c r="D232" s="181"/>
      <c r="E232" s="200"/>
      <c r="F232" s="201"/>
      <c r="G232" s="190"/>
      <c r="H232" s="191"/>
      <c r="I232" s="183"/>
      <c r="J232" s="183"/>
      <c r="K232" s="193"/>
      <c r="L232" s="193"/>
      <c r="M232" s="194"/>
    </row>
    <row r="233" spans="1:13" s="195" customFormat="1" ht="28.5" customHeight="1">
      <c r="A233" s="187"/>
      <c r="B233" s="128"/>
      <c r="C233" s="181"/>
      <c r="D233" s="181"/>
      <c r="E233" s="200"/>
      <c r="F233" s="201"/>
      <c r="G233" s="190"/>
      <c r="H233" s="191"/>
      <c r="I233" s="183"/>
      <c r="J233" s="183"/>
      <c r="K233" s="193"/>
      <c r="L233" s="193"/>
      <c r="M233" s="194"/>
    </row>
    <row r="234" spans="1:13" s="195" customFormat="1" ht="28.5" customHeight="1">
      <c r="A234" s="187"/>
      <c r="B234" s="128"/>
      <c r="C234" s="181"/>
      <c r="D234" s="181"/>
      <c r="E234" s="200"/>
      <c r="F234" s="201"/>
      <c r="G234" s="190"/>
      <c r="H234" s="191"/>
      <c r="I234" s="183"/>
      <c r="J234" s="183"/>
      <c r="K234" s="193"/>
      <c r="L234" s="193"/>
      <c r="M234" s="194"/>
    </row>
    <row r="235" spans="1:13" s="195" customFormat="1" ht="28.5" customHeight="1">
      <c r="A235" s="187"/>
      <c r="B235" s="128"/>
      <c r="C235" s="181"/>
      <c r="D235" s="181"/>
      <c r="E235" s="200"/>
      <c r="F235" s="201"/>
      <c r="G235" s="190"/>
      <c r="H235" s="191"/>
      <c r="I235" s="183"/>
      <c r="J235" s="183"/>
      <c r="K235" s="193"/>
      <c r="L235" s="193"/>
      <c r="M235" s="194"/>
    </row>
    <row r="236" spans="1:13" s="195" customFormat="1" ht="28.5" customHeight="1">
      <c r="A236" s="187"/>
      <c r="B236" s="128"/>
      <c r="C236" s="181"/>
      <c r="D236" s="181"/>
      <c r="E236" s="200"/>
      <c r="F236" s="201"/>
      <c r="G236" s="190"/>
      <c r="H236" s="191"/>
      <c r="I236" s="183"/>
      <c r="J236" s="183"/>
      <c r="K236" s="193"/>
      <c r="L236" s="193"/>
      <c r="M236" s="194"/>
    </row>
    <row r="237" spans="1:13" s="195" customFormat="1" ht="28.5" customHeight="1">
      <c r="A237" s="187"/>
      <c r="B237" s="128"/>
      <c r="C237" s="181"/>
      <c r="D237" s="181"/>
      <c r="E237" s="200"/>
      <c r="F237" s="201"/>
      <c r="G237" s="190"/>
      <c r="H237" s="191"/>
      <c r="I237" s="183"/>
      <c r="J237" s="183"/>
      <c r="K237" s="193"/>
      <c r="L237" s="193"/>
      <c r="M237" s="194"/>
    </row>
    <row r="238" spans="1:13" s="195" customFormat="1" ht="28.5" customHeight="1">
      <c r="A238" s="187"/>
      <c r="B238" s="128"/>
      <c r="C238" s="181"/>
      <c r="D238" s="181"/>
      <c r="E238" s="200"/>
      <c r="F238" s="201"/>
      <c r="G238" s="190"/>
      <c r="H238" s="191"/>
      <c r="I238" s="183"/>
      <c r="J238" s="183"/>
      <c r="K238" s="193"/>
      <c r="L238" s="193"/>
      <c r="M238" s="194"/>
    </row>
    <row r="239" spans="1:13" s="195" customFormat="1" ht="28.5" customHeight="1">
      <c r="A239" s="187"/>
      <c r="B239" s="128"/>
      <c r="C239" s="181"/>
      <c r="D239" s="181"/>
      <c r="E239" s="200"/>
      <c r="F239" s="201"/>
      <c r="G239" s="190"/>
      <c r="H239" s="191"/>
      <c r="I239" s="183"/>
      <c r="J239" s="183"/>
      <c r="K239" s="193"/>
      <c r="L239" s="193"/>
      <c r="M239" s="194"/>
    </row>
    <row r="240" spans="1:13" s="195" customFormat="1" ht="28.5" customHeight="1">
      <c r="A240" s="187"/>
      <c r="B240" s="128"/>
      <c r="C240" s="181"/>
      <c r="D240" s="181"/>
      <c r="E240" s="200"/>
      <c r="F240" s="201"/>
      <c r="G240" s="190"/>
      <c r="H240" s="191"/>
      <c r="I240" s="183"/>
      <c r="J240" s="183"/>
      <c r="K240" s="193"/>
      <c r="L240" s="193"/>
      <c r="M240" s="194"/>
    </row>
    <row r="241" spans="1:13" s="195" customFormat="1" ht="28.5" customHeight="1">
      <c r="A241" s="187"/>
      <c r="B241" s="149"/>
      <c r="C241" s="196"/>
      <c r="D241" s="196"/>
      <c r="E241" s="188"/>
      <c r="F241" s="189"/>
      <c r="G241" s="202"/>
      <c r="H241" s="197"/>
      <c r="I241" s="192"/>
      <c r="J241" s="192"/>
      <c r="K241" s="198"/>
      <c r="L241" s="193"/>
      <c r="M241" s="199"/>
    </row>
    <row r="242" spans="1:13" s="195" customFormat="1" ht="28.5" customHeight="1">
      <c r="A242" s="187"/>
      <c r="B242" s="149"/>
      <c r="C242" s="196"/>
      <c r="D242" s="196"/>
      <c r="E242" s="188"/>
      <c r="F242" s="189"/>
      <c r="G242" s="202"/>
      <c r="H242" s="197"/>
      <c r="I242" s="192"/>
      <c r="J242" s="192"/>
      <c r="K242" s="198"/>
      <c r="L242" s="193"/>
      <c r="M242" s="199"/>
    </row>
    <row r="243" spans="1:13" s="195" customFormat="1" ht="28.5" customHeight="1">
      <c r="A243" s="187"/>
      <c r="B243" s="149"/>
      <c r="C243" s="196"/>
      <c r="D243" s="196"/>
      <c r="E243" s="188"/>
      <c r="F243" s="189"/>
      <c r="G243" s="202"/>
      <c r="H243" s="197"/>
      <c r="I243" s="192"/>
      <c r="J243" s="192"/>
      <c r="K243" s="198"/>
      <c r="L243" s="193"/>
      <c r="M243" s="199"/>
    </row>
    <row r="244" spans="1:13" s="195" customFormat="1" ht="28.5" customHeight="1">
      <c r="A244" s="187"/>
      <c r="B244" s="149"/>
      <c r="C244" s="196"/>
      <c r="D244" s="196"/>
      <c r="E244" s="188"/>
      <c r="F244" s="189"/>
      <c r="G244" s="202"/>
      <c r="H244" s="197"/>
      <c r="I244" s="192"/>
      <c r="J244" s="192"/>
      <c r="K244" s="198"/>
      <c r="L244" s="193"/>
      <c r="M244" s="199"/>
    </row>
    <row r="245" spans="1:13" s="195" customFormat="1" ht="28.5" customHeight="1">
      <c r="A245" s="187"/>
      <c r="B245" s="149"/>
      <c r="C245" s="196"/>
      <c r="D245" s="196"/>
      <c r="E245" s="188"/>
      <c r="F245" s="189"/>
      <c r="G245" s="202"/>
      <c r="H245" s="197"/>
      <c r="I245" s="192"/>
      <c r="J245" s="192"/>
      <c r="K245" s="198"/>
      <c r="L245" s="193"/>
      <c r="M245" s="199"/>
    </row>
    <row r="246" spans="1:13" s="195" customFormat="1" ht="28.5" customHeight="1">
      <c r="A246" s="187"/>
      <c r="B246" s="149"/>
      <c r="C246" s="196"/>
      <c r="D246" s="196"/>
      <c r="E246" s="188"/>
      <c r="F246" s="189"/>
      <c r="G246" s="202"/>
      <c r="H246" s="197"/>
      <c r="I246" s="192"/>
      <c r="J246" s="192"/>
      <c r="K246" s="198"/>
      <c r="L246" s="193"/>
      <c r="M246" s="199"/>
    </row>
    <row r="247" spans="1:13" s="195" customFormat="1" ht="28.5" customHeight="1">
      <c r="A247" s="187"/>
      <c r="B247" s="149"/>
      <c r="C247" s="196"/>
      <c r="D247" s="196"/>
      <c r="E247" s="188"/>
      <c r="F247" s="189"/>
      <c r="G247" s="202"/>
      <c r="H247" s="197"/>
      <c r="I247" s="192"/>
      <c r="J247" s="192"/>
      <c r="K247" s="198"/>
      <c r="L247" s="193"/>
      <c r="M247" s="199"/>
    </row>
    <row r="248" spans="1:13" s="195" customFormat="1" ht="28.5" customHeight="1">
      <c r="A248" s="187"/>
      <c r="B248" s="128"/>
      <c r="C248" s="196"/>
      <c r="D248" s="196"/>
      <c r="E248" s="188"/>
      <c r="F248" s="189"/>
      <c r="G248" s="202"/>
      <c r="H248" s="197"/>
      <c r="I248" s="192"/>
      <c r="J248" s="192"/>
      <c r="K248" s="198"/>
      <c r="L248" s="193"/>
      <c r="M248" s="199"/>
    </row>
    <row r="249" spans="1:13" s="195" customFormat="1" ht="28.5" customHeight="1">
      <c r="A249" s="187"/>
      <c r="B249" s="128"/>
      <c r="C249" s="196"/>
      <c r="D249" s="196"/>
      <c r="E249" s="188"/>
      <c r="F249" s="189"/>
      <c r="G249" s="202"/>
      <c r="H249" s="197"/>
      <c r="I249" s="192"/>
      <c r="J249" s="192"/>
      <c r="K249" s="198"/>
      <c r="L249" s="193"/>
      <c r="M249" s="199"/>
    </row>
    <row r="250" spans="1:13" s="195" customFormat="1" ht="28.5" customHeight="1">
      <c r="A250" s="187"/>
      <c r="B250" s="128"/>
      <c r="C250" s="196"/>
      <c r="D250" s="196"/>
      <c r="E250" s="188"/>
      <c r="F250" s="189"/>
      <c r="G250" s="202"/>
      <c r="H250" s="197"/>
      <c r="I250" s="192"/>
      <c r="J250" s="192"/>
      <c r="K250" s="198"/>
      <c r="L250" s="193"/>
      <c r="M250" s="199"/>
    </row>
    <row r="251" spans="1:13" s="195" customFormat="1" ht="28.5" customHeight="1">
      <c r="A251" s="187"/>
      <c r="B251" s="128"/>
      <c r="C251" s="196"/>
      <c r="D251" s="196"/>
      <c r="E251" s="188"/>
      <c r="F251" s="189"/>
      <c r="G251" s="202"/>
      <c r="H251" s="197"/>
      <c r="I251" s="192"/>
      <c r="J251" s="192"/>
      <c r="K251" s="198"/>
      <c r="L251" s="193"/>
      <c r="M251" s="199"/>
    </row>
    <row r="252" spans="1:13" s="195" customFormat="1" ht="28.5" customHeight="1">
      <c r="A252" s="187"/>
      <c r="B252" s="128"/>
      <c r="C252" s="196"/>
      <c r="D252" s="196"/>
      <c r="E252" s="188"/>
      <c r="F252" s="189"/>
      <c r="G252" s="202"/>
      <c r="H252" s="197"/>
      <c r="I252" s="192"/>
      <c r="J252" s="192"/>
      <c r="K252" s="198"/>
      <c r="L252" s="193"/>
      <c r="M252" s="199"/>
    </row>
    <row r="253" spans="1:13" s="195" customFormat="1" ht="28.5" customHeight="1">
      <c r="A253" s="187"/>
      <c r="B253" s="128"/>
      <c r="C253" s="196"/>
      <c r="D253" s="196"/>
      <c r="E253" s="188"/>
      <c r="F253" s="189"/>
      <c r="G253" s="202"/>
      <c r="H253" s="197"/>
      <c r="I253" s="192"/>
      <c r="J253" s="192"/>
      <c r="K253" s="198"/>
      <c r="L253" s="193"/>
      <c r="M253" s="199"/>
    </row>
    <row r="254" spans="1:13" s="195" customFormat="1" ht="28.5" customHeight="1">
      <c r="A254" s="187"/>
      <c r="B254" s="128"/>
      <c r="C254" s="181"/>
      <c r="D254" s="181"/>
      <c r="E254" s="200"/>
      <c r="F254" s="201"/>
      <c r="G254" s="190"/>
      <c r="H254" s="191"/>
      <c r="I254" s="183"/>
      <c r="J254" s="183"/>
      <c r="K254" s="193"/>
      <c r="L254" s="193"/>
      <c r="M254" s="194"/>
    </row>
    <row r="255" spans="1:13" s="195" customFormat="1" ht="28.5" customHeight="1">
      <c r="A255" s="187"/>
      <c r="B255" s="128"/>
      <c r="C255" s="181"/>
      <c r="D255" s="181"/>
      <c r="E255" s="200"/>
      <c r="F255" s="201"/>
      <c r="G255" s="190"/>
      <c r="H255" s="191"/>
      <c r="I255" s="183"/>
      <c r="J255" s="183"/>
      <c r="K255" s="193"/>
      <c r="L255" s="193"/>
      <c r="M255" s="194"/>
    </row>
    <row r="256" spans="1:13" s="195" customFormat="1" ht="28.5" customHeight="1">
      <c r="A256" s="187"/>
      <c r="B256" s="128"/>
      <c r="C256" s="181"/>
      <c r="D256" s="181"/>
      <c r="E256" s="200"/>
      <c r="F256" s="201"/>
      <c r="G256" s="190"/>
      <c r="H256" s="191"/>
      <c r="I256" s="183"/>
      <c r="J256" s="183"/>
      <c r="K256" s="193"/>
      <c r="L256" s="193"/>
      <c r="M256" s="194"/>
    </row>
    <row r="257" spans="1:13" s="195" customFormat="1" ht="28.5" customHeight="1">
      <c r="A257" s="187"/>
      <c r="B257" s="128"/>
      <c r="C257" s="181"/>
      <c r="D257" s="181"/>
      <c r="E257" s="200"/>
      <c r="F257" s="201"/>
      <c r="G257" s="190"/>
      <c r="H257" s="191"/>
      <c r="I257" s="183"/>
      <c r="J257" s="183"/>
      <c r="K257" s="193"/>
      <c r="L257" s="193"/>
      <c r="M257" s="194"/>
    </row>
    <row r="258" spans="1:13" s="195" customFormat="1" ht="28.5" customHeight="1">
      <c r="A258" s="187"/>
      <c r="B258" s="128"/>
      <c r="C258" s="181"/>
      <c r="D258" s="181"/>
      <c r="E258" s="200"/>
      <c r="F258" s="201"/>
      <c r="G258" s="190"/>
      <c r="H258" s="191"/>
      <c r="I258" s="183"/>
      <c r="J258" s="183"/>
      <c r="K258" s="193"/>
      <c r="L258" s="193"/>
      <c r="M258" s="194"/>
    </row>
    <row r="259" spans="1:13" s="195" customFormat="1" ht="28.5" customHeight="1">
      <c r="A259" s="187"/>
      <c r="B259" s="128"/>
      <c r="C259" s="181"/>
      <c r="D259" s="181"/>
      <c r="E259" s="200"/>
      <c r="F259" s="201"/>
      <c r="G259" s="190"/>
      <c r="H259" s="191"/>
      <c r="I259" s="183"/>
      <c r="J259" s="183"/>
      <c r="K259" s="193"/>
      <c r="L259" s="193"/>
      <c r="M259" s="194"/>
    </row>
    <row r="260" spans="1:13" s="195" customFormat="1" ht="28.5" customHeight="1">
      <c r="A260" s="187"/>
      <c r="B260" s="128"/>
      <c r="C260" s="181"/>
      <c r="D260" s="181"/>
      <c r="E260" s="200"/>
      <c r="F260" s="201"/>
      <c r="G260" s="190"/>
      <c r="H260" s="191"/>
      <c r="I260" s="183"/>
      <c r="J260" s="183"/>
      <c r="K260" s="193"/>
      <c r="L260" s="193"/>
      <c r="M260" s="194"/>
    </row>
    <row r="261" spans="1:13" s="195" customFormat="1" ht="28.5" customHeight="1">
      <c r="A261" s="187"/>
      <c r="B261" s="128"/>
      <c r="C261" s="181"/>
      <c r="D261" s="181"/>
      <c r="E261" s="200"/>
      <c r="F261" s="201"/>
      <c r="G261" s="190"/>
      <c r="H261" s="191"/>
      <c r="I261" s="183"/>
      <c r="J261" s="183"/>
      <c r="K261" s="193"/>
      <c r="L261" s="193"/>
      <c r="M261" s="194"/>
    </row>
    <row r="262" spans="1:13" s="195" customFormat="1" ht="28.5" customHeight="1">
      <c r="A262" s="187"/>
      <c r="B262" s="128"/>
      <c r="C262" s="181"/>
      <c r="D262" s="181"/>
      <c r="E262" s="200"/>
      <c r="F262" s="201"/>
      <c r="G262" s="190"/>
      <c r="H262" s="191"/>
      <c r="I262" s="183"/>
      <c r="J262" s="183"/>
      <c r="K262" s="193"/>
      <c r="L262" s="193"/>
      <c r="M262" s="194"/>
    </row>
    <row r="263" spans="1:13" s="195" customFormat="1" ht="28.5" customHeight="1">
      <c r="A263" s="187"/>
      <c r="B263" s="128"/>
      <c r="C263" s="181"/>
      <c r="D263" s="181"/>
      <c r="E263" s="200"/>
      <c r="F263" s="201"/>
      <c r="G263" s="190"/>
      <c r="H263" s="191"/>
      <c r="I263" s="183"/>
      <c r="J263" s="183"/>
      <c r="K263" s="193"/>
      <c r="L263" s="193"/>
      <c r="M263" s="194"/>
    </row>
    <row r="264" spans="1:13" s="195" customFormat="1" ht="28.5" customHeight="1">
      <c r="A264" s="187"/>
      <c r="B264" s="128"/>
      <c r="C264" s="181"/>
      <c r="D264" s="181"/>
      <c r="E264" s="200"/>
      <c r="F264" s="201"/>
      <c r="G264" s="190"/>
      <c r="H264" s="191"/>
      <c r="I264" s="183"/>
      <c r="J264" s="183"/>
      <c r="K264" s="193"/>
      <c r="L264" s="193"/>
      <c r="M264" s="194"/>
    </row>
    <row r="265" spans="1:13" s="195" customFormat="1" ht="28.5" customHeight="1">
      <c r="A265" s="187"/>
      <c r="B265" s="128"/>
      <c r="C265" s="181"/>
      <c r="D265" s="181"/>
      <c r="E265" s="200"/>
      <c r="F265" s="201"/>
      <c r="G265" s="190"/>
      <c r="H265" s="191"/>
      <c r="I265" s="183"/>
      <c r="J265" s="183"/>
      <c r="K265" s="193"/>
      <c r="L265" s="193"/>
      <c r="M265" s="194"/>
    </row>
    <row r="266" spans="1:13" s="195" customFormat="1" ht="28.5" customHeight="1">
      <c r="A266" s="187"/>
      <c r="B266" s="128"/>
      <c r="C266" s="181"/>
      <c r="D266" s="181"/>
      <c r="E266" s="200"/>
      <c r="F266" s="201"/>
      <c r="G266" s="190"/>
      <c r="H266" s="191"/>
      <c r="I266" s="183"/>
      <c r="J266" s="183"/>
      <c r="K266" s="193"/>
      <c r="L266" s="193"/>
      <c r="M266" s="194"/>
    </row>
    <row r="267" spans="1:13" s="195" customFormat="1" ht="28.5" customHeight="1">
      <c r="A267" s="187"/>
      <c r="B267" s="128"/>
      <c r="C267" s="181"/>
      <c r="D267" s="181"/>
      <c r="E267" s="200"/>
      <c r="F267" s="201"/>
      <c r="G267" s="190"/>
      <c r="H267" s="191"/>
      <c r="I267" s="183"/>
      <c r="J267" s="183"/>
      <c r="K267" s="193"/>
      <c r="L267" s="193"/>
      <c r="M267" s="194"/>
    </row>
    <row r="268" spans="1:13" s="195" customFormat="1" ht="28.5" customHeight="1">
      <c r="A268" s="187"/>
      <c r="B268" s="128"/>
      <c r="C268" s="181"/>
      <c r="D268" s="181"/>
      <c r="E268" s="200"/>
      <c r="F268" s="201"/>
      <c r="G268" s="190"/>
      <c r="H268" s="191"/>
      <c r="I268" s="183"/>
      <c r="J268" s="183"/>
      <c r="K268" s="193"/>
      <c r="L268" s="193"/>
      <c r="M268" s="194"/>
    </row>
    <row r="269" spans="1:13" s="195" customFormat="1" ht="28.5" customHeight="1">
      <c r="A269" s="187"/>
      <c r="B269" s="128"/>
      <c r="C269" s="181"/>
      <c r="D269" s="181"/>
      <c r="E269" s="200"/>
      <c r="F269" s="201"/>
      <c r="G269" s="190"/>
      <c r="H269" s="191"/>
      <c r="I269" s="183"/>
      <c r="J269" s="183"/>
      <c r="K269" s="193"/>
      <c r="L269" s="193"/>
      <c r="M269" s="194"/>
    </row>
    <row r="270" spans="1:13" s="195" customFormat="1" ht="28.5" customHeight="1">
      <c r="A270" s="187"/>
      <c r="B270" s="149"/>
      <c r="C270" s="196"/>
      <c r="D270" s="196"/>
      <c r="E270" s="188"/>
      <c r="F270" s="189"/>
      <c r="G270" s="190"/>
      <c r="H270" s="197"/>
      <c r="I270" s="192"/>
      <c r="J270" s="192"/>
      <c r="K270" s="198"/>
      <c r="L270" s="193"/>
      <c r="M270" s="199"/>
    </row>
    <row r="271" spans="1:13" s="195" customFormat="1" ht="28.5" customHeight="1">
      <c r="A271" s="187"/>
      <c r="B271" s="149"/>
      <c r="C271" s="196"/>
      <c r="D271" s="196"/>
      <c r="E271" s="188"/>
      <c r="F271" s="189"/>
      <c r="G271" s="190"/>
      <c r="H271" s="197"/>
      <c r="I271" s="192"/>
      <c r="J271" s="192"/>
      <c r="K271" s="198"/>
      <c r="L271" s="193"/>
      <c r="M271" s="199"/>
    </row>
    <row r="272" spans="1:13" s="195" customFormat="1" ht="28.5" customHeight="1">
      <c r="A272" s="187"/>
      <c r="B272" s="149"/>
      <c r="C272" s="196"/>
      <c r="D272" s="196"/>
      <c r="E272" s="188"/>
      <c r="F272" s="189"/>
      <c r="G272" s="190"/>
      <c r="H272" s="197"/>
      <c r="I272" s="192"/>
      <c r="J272" s="192"/>
      <c r="K272" s="198"/>
      <c r="L272" s="193"/>
      <c r="M272" s="199"/>
    </row>
    <row r="273" spans="1:13" s="195" customFormat="1" ht="28.5" customHeight="1">
      <c r="A273" s="187"/>
      <c r="B273" s="149"/>
      <c r="C273" s="196"/>
      <c r="D273" s="196"/>
      <c r="E273" s="188"/>
      <c r="F273" s="189"/>
      <c r="G273" s="190"/>
      <c r="H273" s="197"/>
      <c r="I273" s="192"/>
      <c r="J273" s="192"/>
      <c r="K273" s="198"/>
      <c r="L273" s="193"/>
      <c r="M273" s="199"/>
    </row>
    <row r="274" spans="1:13" s="195" customFormat="1" ht="28.5" customHeight="1">
      <c r="A274" s="187"/>
      <c r="B274" s="149"/>
      <c r="C274" s="196"/>
      <c r="D274" s="196"/>
      <c r="E274" s="188"/>
      <c r="F274" s="189"/>
      <c r="G274" s="190"/>
      <c r="H274" s="197"/>
      <c r="I274" s="192"/>
      <c r="J274" s="192"/>
      <c r="K274" s="198"/>
      <c r="L274" s="193"/>
      <c r="M274" s="199"/>
    </row>
    <row r="275" spans="1:13" s="195" customFormat="1" ht="28.5" customHeight="1">
      <c r="A275" s="187"/>
      <c r="B275" s="149"/>
      <c r="C275" s="196"/>
      <c r="D275" s="196"/>
      <c r="E275" s="188"/>
      <c r="F275" s="189"/>
      <c r="G275" s="190"/>
      <c r="H275" s="197"/>
      <c r="I275" s="192"/>
      <c r="J275" s="192"/>
      <c r="K275" s="198"/>
      <c r="L275" s="193"/>
      <c r="M275" s="199"/>
    </row>
    <row r="276" spans="1:13" s="195" customFormat="1" ht="28.5" customHeight="1">
      <c r="A276" s="187"/>
      <c r="B276" s="149"/>
      <c r="C276" s="196"/>
      <c r="D276" s="196"/>
      <c r="E276" s="188"/>
      <c r="F276" s="189"/>
      <c r="G276" s="190"/>
      <c r="H276" s="197"/>
      <c r="I276" s="192"/>
      <c r="J276" s="192"/>
      <c r="K276" s="198"/>
      <c r="L276" s="193"/>
      <c r="M276" s="199"/>
    </row>
    <row r="277" spans="1:13" s="195" customFormat="1" ht="28.5" customHeight="1">
      <c r="A277" s="187"/>
      <c r="B277" s="128"/>
      <c r="C277" s="196"/>
      <c r="D277" s="196"/>
      <c r="E277" s="188"/>
      <c r="F277" s="189"/>
      <c r="G277" s="190"/>
      <c r="H277" s="197"/>
      <c r="I277" s="192"/>
      <c r="J277" s="192"/>
      <c r="K277" s="198"/>
      <c r="L277" s="193"/>
      <c r="M277" s="199"/>
    </row>
    <row r="278" spans="1:13" s="195" customFormat="1" ht="28.5" customHeight="1">
      <c r="A278" s="187"/>
      <c r="B278" s="128"/>
      <c r="C278" s="196"/>
      <c r="D278" s="196"/>
      <c r="E278" s="188"/>
      <c r="F278" s="189"/>
      <c r="G278" s="190"/>
      <c r="H278" s="197"/>
      <c r="I278" s="192"/>
      <c r="J278" s="192"/>
      <c r="K278" s="198"/>
      <c r="L278" s="193"/>
      <c r="M278" s="199"/>
    </row>
    <row r="279" spans="1:13" s="195" customFormat="1" ht="28.5" customHeight="1">
      <c r="A279" s="187"/>
      <c r="B279" s="128"/>
      <c r="C279" s="196"/>
      <c r="D279" s="196"/>
      <c r="E279" s="188"/>
      <c r="F279" s="189"/>
      <c r="G279" s="190"/>
      <c r="H279" s="197"/>
      <c r="I279" s="192"/>
      <c r="J279" s="192"/>
      <c r="K279" s="198"/>
      <c r="L279" s="193"/>
      <c r="M279" s="199"/>
    </row>
    <row r="280" spans="1:13" s="195" customFormat="1" ht="28.5" customHeight="1">
      <c r="A280" s="187"/>
      <c r="B280" s="128"/>
      <c r="C280" s="196"/>
      <c r="D280" s="196"/>
      <c r="E280" s="188"/>
      <c r="F280" s="189"/>
      <c r="G280" s="190"/>
      <c r="H280" s="197"/>
      <c r="I280" s="192"/>
      <c r="J280" s="192"/>
      <c r="K280" s="198"/>
      <c r="L280" s="193"/>
      <c r="M280" s="199"/>
    </row>
    <row r="281" spans="1:13" s="195" customFormat="1" ht="28.5" customHeight="1">
      <c r="A281" s="187"/>
      <c r="B281" s="128"/>
      <c r="C281" s="196"/>
      <c r="D281" s="196"/>
      <c r="E281" s="188"/>
      <c r="F281" s="189"/>
      <c r="G281" s="190"/>
      <c r="H281" s="197"/>
      <c r="I281" s="192"/>
      <c r="J281" s="192"/>
      <c r="K281" s="198"/>
      <c r="L281" s="193"/>
      <c r="M281" s="199"/>
    </row>
    <row r="282" spans="1:13" s="195" customFormat="1" ht="28.5" customHeight="1">
      <c r="A282" s="187"/>
      <c r="B282" s="128"/>
      <c r="C282" s="196"/>
      <c r="D282" s="196"/>
      <c r="E282" s="188"/>
      <c r="F282" s="189"/>
      <c r="G282" s="190"/>
      <c r="H282" s="197"/>
      <c r="I282" s="192"/>
      <c r="J282" s="192"/>
      <c r="K282" s="198"/>
      <c r="L282" s="193"/>
      <c r="M282" s="199"/>
    </row>
    <row r="283" spans="1:13" s="195" customFormat="1" ht="28.5" customHeight="1">
      <c r="A283" s="187"/>
      <c r="B283" s="128"/>
      <c r="C283" s="181"/>
      <c r="D283" s="181"/>
      <c r="E283" s="200"/>
      <c r="F283" s="201"/>
      <c r="G283" s="190"/>
      <c r="H283" s="191"/>
      <c r="I283" s="183"/>
      <c r="J283" s="183"/>
      <c r="K283" s="193"/>
      <c r="L283" s="193"/>
      <c r="M283" s="194"/>
    </row>
    <row r="284" spans="1:13" s="195" customFormat="1" ht="28.5" customHeight="1">
      <c r="A284" s="187"/>
      <c r="B284" s="128"/>
      <c r="C284" s="181"/>
      <c r="D284" s="181"/>
      <c r="E284" s="200"/>
      <c r="F284" s="201"/>
      <c r="G284" s="190"/>
      <c r="H284" s="191"/>
      <c r="I284" s="183"/>
      <c r="J284" s="183"/>
      <c r="K284" s="193"/>
      <c r="L284" s="193"/>
      <c r="M284" s="194"/>
    </row>
    <row r="285" spans="1:13" s="195" customFormat="1" ht="28.5" customHeight="1">
      <c r="A285" s="187"/>
      <c r="B285" s="128"/>
      <c r="C285" s="181"/>
      <c r="D285" s="181"/>
      <c r="E285" s="200"/>
      <c r="F285" s="201"/>
      <c r="G285" s="190"/>
      <c r="H285" s="191"/>
      <c r="I285" s="183"/>
      <c r="J285" s="183"/>
      <c r="K285" s="193"/>
      <c r="L285" s="193"/>
      <c r="M285" s="194"/>
    </row>
    <row r="286" spans="1:13" s="195" customFormat="1" ht="28.5" customHeight="1">
      <c r="A286" s="187"/>
      <c r="B286" s="128"/>
      <c r="C286" s="181"/>
      <c r="D286" s="181"/>
      <c r="E286" s="200"/>
      <c r="F286" s="201"/>
      <c r="G286" s="190"/>
      <c r="H286" s="191"/>
      <c r="I286" s="183"/>
      <c r="J286" s="183"/>
      <c r="K286" s="193"/>
      <c r="L286" s="193"/>
      <c r="M286" s="194"/>
    </row>
    <row r="287" spans="1:13" s="195" customFormat="1" ht="28.5" customHeight="1">
      <c r="A287" s="187"/>
      <c r="B287" s="128"/>
      <c r="C287" s="181"/>
      <c r="D287" s="181"/>
      <c r="E287" s="200"/>
      <c r="F287" s="201"/>
      <c r="G287" s="190"/>
      <c r="H287" s="191"/>
      <c r="I287" s="183"/>
      <c r="J287" s="183"/>
      <c r="K287" s="193"/>
      <c r="L287" s="193"/>
      <c r="M287" s="194"/>
    </row>
    <row r="288" spans="1:13" s="195" customFormat="1" ht="28.5" customHeight="1">
      <c r="A288" s="187"/>
      <c r="B288" s="128"/>
      <c r="C288" s="181"/>
      <c r="D288" s="181"/>
      <c r="E288" s="200"/>
      <c r="F288" s="201"/>
      <c r="G288" s="190"/>
      <c r="H288" s="191"/>
      <c r="I288" s="183"/>
      <c r="J288" s="183"/>
      <c r="K288" s="193"/>
      <c r="L288" s="193"/>
      <c r="M288" s="194"/>
    </row>
    <row r="289" spans="1:13" s="195" customFormat="1" ht="28.5" customHeight="1">
      <c r="A289" s="187"/>
      <c r="B289" s="128"/>
      <c r="C289" s="181"/>
      <c r="D289" s="181"/>
      <c r="E289" s="200"/>
      <c r="F289" s="201"/>
      <c r="G289" s="190"/>
      <c r="H289" s="191"/>
      <c r="I289" s="183"/>
      <c r="J289" s="183"/>
      <c r="K289" s="193"/>
      <c r="L289" s="193"/>
      <c r="M289" s="194"/>
    </row>
    <row r="290" spans="1:13" s="195" customFormat="1" ht="28.5" customHeight="1">
      <c r="A290" s="187"/>
      <c r="B290" s="128"/>
      <c r="C290" s="181"/>
      <c r="D290" s="181"/>
      <c r="E290" s="200"/>
      <c r="F290" s="201"/>
      <c r="G290" s="190"/>
      <c r="H290" s="191"/>
      <c r="I290" s="183"/>
      <c r="J290" s="183"/>
      <c r="K290" s="193"/>
      <c r="L290" s="193"/>
      <c r="M290" s="194"/>
    </row>
    <row r="291" spans="1:13" s="195" customFormat="1" ht="28.5" customHeight="1">
      <c r="A291" s="187"/>
      <c r="B291" s="128"/>
      <c r="C291" s="181"/>
      <c r="D291" s="181"/>
      <c r="E291" s="200"/>
      <c r="F291" s="201"/>
      <c r="G291" s="190"/>
      <c r="H291" s="191"/>
      <c r="I291" s="183"/>
      <c r="J291" s="183"/>
      <c r="K291" s="193"/>
      <c r="L291" s="193"/>
      <c r="M291" s="194"/>
    </row>
    <row r="292" spans="1:13" s="195" customFormat="1" ht="28.5" customHeight="1">
      <c r="A292" s="187"/>
      <c r="B292" s="128"/>
      <c r="C292" s="181"/>
      <c r="D292" s="181"/>
      <c r="E292" s="200"/>
      <c r="F292" s="201"/>
      <c r="G292" s="190"/>
      <c r="H292" s="191"/>
      <c r="I292" s="183"/>
      <c r="J292" s="183"/>
      <c r="K292" s="193"/>
      <c r="L292" s="193"/>
      <c r="M292" s="194"/>
    </row>
    <row r="293" spans="1:13" s="195" customFormat="1" ht="28.5" customHeight="1">
      <c r="A293" s="187"/>
      <c r="B293" s="128"/>
      <c r="C293" s="181"/>
      <c r="D293" s="181"/>
      <c r="E293" s="200"/>
      <c r="F293" s="201"/>
      <c r="G293" s="190"/>
      <c r="H293" s="191"/>
      <c r="I293" s="183"/>
      <c r="J293" s="183"/>
      <c r="K293" s="193"/>
      <c r="L293" s="193"/>
      <c r="M293" s="194"/>
    </row>
    <row r="294" spans="1:13" s="195" customFormat="1" ht="28.5" customHeight="1">
      <c r="A294" s="187"/>
      <c r="B294" s="128"/>
      <c r="C294" s="181"/>
      <c r="D294" s="181"/>
      <c r="E294" s="200"/>
      <c r="F294" s="201"/>
      <c r="G294" s="190"/>
      <c r="H294" s="191"/>
      <c r="I294" s="183"/>
      <c r="J294" s="183"/>
      <c r="K294" s="193"/>
      <c r="L294" s="193"/>
      <c r="M294" s="194"/>
    </row>
    <row r="295" spans="1:13" s="195" customFormat="1" ht="28.5" customHeight="1">
      <c r="A295" s="187"/>
      <c r="B295" s="128"/>
      <c r="C295" s="181"/>
      <c r="D295" s="181"/>
      <c r="E295" s="200"/>
      <c r="F295" s="201"/>
      <c r="G295" s="190"/>
      <c r="H295" s="191"/>
      <c r="I295" s="183"/>
      <c r="J295" s="183"/>
      <c r="K295" s="193"/>
      <c r="L295" s="193"/>
      <c r="M295" s="194"/>
    </row>
    <row r="296" spans="1:13" s="195" customFormat="1" ht="28.5" customHeight="1">
      <c r="A296" s="187"/>
      <c r="B296" s="128"/>
      <c r="C296" s="181"/>
      <c r="D296" s="181"/>
      <c r="E296" s="200"/>
      <c r="F296" s="201"/>
      <c r="G296" s="190"/>
      <c r="H296" s="191"/>
      <c r="I296" s="183"/>
      <c r="J296" s="183"/>
      <c r="K296" s="193"/>
      <c r="L296" s="193"/>
      <c r="M296" s="194"/>
    </row>
    <row r="297" spans="1:13" s="195" customFormat="1" ht="28.5" customHeight="1">
      <c r="A297" s="187"/>
      <c r="B297" s="128"/>
      <c r="C297" s="181"/>
      <c r="D297" s="181"/>
      <c r="E297" s="200"/>
      <c r="F297" s="201"/>
      <c r="G297" s="190"/>
      <c r="H297" s="191"/>
      <c r="I297" s="183"/>
      <c r="J297" s="183"/>
      <c r="K297" s="193"/>
      <c r="L297" s="193"/>
      <c r="M297" s="194"/>
    </row>
    <row r="298" spans="1:13" s="195" customFormat="1" ht="28.5" customHeight="1">
      <c r="A298" s="187"/>
      <c r="B298" s="128"/>
      <c r="C298" s="181"/>
      <c r="D298" s="181"/>
      <c r="E298" s="200"/>
      <c r="F298" s="201"/>
      <c r="G298" s="190"/>
      <c r="H298" s="191"/>
      <c r="I298" s="183"/>
      <c r="J298" s="183"/>
      <c r="K298" s="193"/>
      <c r="L298" s="193"/>
      <c r="M298" s="194"/>
    </row>
    <row r="299" spans="1:13" s="195" customFormat="1" ht="28.5" customHeight="1">
      <c r="A299" s="187"/>
      <c r="B299" s="149"/>
      <c r="C299" s="196"/>
      <c r="D299" s="196"/>
      <c r="E299" s="188"/>
      <c r="F299" s="189"/>
      <c r="G299" s="190"/>
      <c r="H299" s="197"/>
      <c r="I299" s="192"/>
      <c r="J299" s="192"/>
      <c r="K299" s="198"/>
      <c r="L299" s="193"/>
      <c r="M299" s="199"/>
    </row>
    <row r="300" spans="1:13" s="195" customFormat="1" ht="28.5" customHeight="1">
      <c r="A300" s="187"/>
      <c r="B300" s="149"/>
      <c r="C300" s="196"/>
      <c r="D300" s="196"/>
      <c r="E300" s="188"/>
      <c r="F300" s="189"/>
      <c r="G300" s="190"/>
      <c r="H300" s="197"/>
      <c r="I300" s="192"/>
      <c r="J300" s="192"/>
      <c r="K300" s="198"/>
      <c r="L300" s="193"/>
      <c r="M300" s="199"/>
    </row>
    <row r="301" spans="1:13" s="195" customFormat="1" ht="28.5" customHeight="1">
      <c r="A301" s="187"/>
      <c r="B301" s="149"/>
      <c r="C301" s="196"/>
      <c r="D301" s="196"/>
      <c r="E301" s="188"/>
      <c r="F301" s="189"/>
      <c r="G301" s="190"/>
      <c r="H301" s="197"/>
      <c r="I301" s="192"/>
      <c r="J301" s="192"/>
      <c r="K301" s="198"/>
      <c r="L301" s="193"/>
      <c r="M301" s="199"/>
    </row>
    <row r="302" spans="1:13" s="195" customFormat="1" ht="28.5" customHeight="1">
      <c r="A302" s="187"/>
      <c r="B302" s="149"/>
      <c r="C302" s="196"/>
      <c r="D302" s="196"/>
      <c r="E302" s="188"/>
      <c r="F302" s="189"/>
      <c r="G302" s="190"/>
      <c r="H302" s="197"/>
      <c r="I302" s="192"/>
      <c r="J302" s="192"/>
      <c r="K302" s="198"/>
      <c r="L302" s="193"/>
      <c r="M302" s="199"/>
    </row>
    <row r="303" spans="1:13" s="195" customFormat="1" ht="28.5" customHeight="1">
      <c r="A303" s="187"/>
      <c r="B303" s="149"/>
      <c r="C303" s="196"/>
      <c r="D303" s="196"/>
      <c r="E303" s="188"/>
      <c r="F303" s="189"/>
      <c r="G303" s="190"/>
      <c r="H303" s="197"/>
      <c r="I303" s="192"/>
      <c r="J303" s="192"/>
      <c r="K303" s="198"/>
      <c r="L303" s="193"/>
      <c r="M303" s="199"/>
    </row>
    <row r="304" spans="1:13" s="195" customFormat="1" ht="28.5" customHeight="1">
      <c r="A304" s="187"/>
      <c r="B304" s="149"/>
      <c r="C304" s="196"/>
      <c r="D304" s="196"/>
      <c r="E304" s="188"/>
      <c r="F304" s="189"/>
      <c r="G304" s="190"/>
      <c r="H304" s="197"/>
      <c r="I304" s="192"/>
      <c r="J304" s="192"/>
      <c r="K304" s="198"/>
      <c r="L304" s="193"/>
      <c r="M304" s="199"/>
    </row>
    <row r="305" spans="1:13" s="195" customFormat="1" ht="28.5" customHeight="1">
      <c r="A305" s="187"/>
      <c r="B305" s="149"/>
      <c r="C305" s="196"/>
      <c r="D305" s="196"/>
      <c r="E305" s="188"/>
      <c r="F305" s="189"/>
      <c r="G305" s="190"/>
      <c r="H305" s="197"/>
      <c r="I305" s="192"/>
      <c r="J305" s="192"/>
      <c r="K305" s="198"/>
      <c r="L305" s="193"/>
      <c r="M305" s="199"/>
    </row>
    <row r="306" spans="1:13" s="195" customFormat="1" ht="28.5" customHeight="1">
      <c r="A306" s="187"/>
      <c r="B306" s="128"/>
      <c r="C306" s="196"/>
      <c r="D306" s="196"/>
      <c r="E306" s="188"/>
      <c r="F306" s="189"/>
      <c r="G306" s="190"/>
      <c r="H306" s="197"/>
      <c r="I306" s="192"/>
      <c r="J306" s="192"/>
      <c r="K306" s="198"/>
      <c r="L306" s="193"/>
      <c r="M306" s="199"/>
    </row>
    <row r="307" spans="1:13" s="195" customFormat="1" ht="28.5" customHeight="1">
      <c r="A307" s="187"/>
      <c r="B307" s="128"/>
      <c r="C307" s="196"/>
      <c r="D307" s="196"/>
      <c r="E307" s="188"/>
      <c r="F307" s="189"/>
      <c r="G307" s="190"/>
      <c r="H307" s="197"/>
      <c r="I307" s="192"/>
      <c r="J307" s="192"/>
      <c r="K307" s="198"/>
      <c r="L307" s="193"/>
      <c r="M307" s="199"/>
    </row>
    <row r="308" spans="1:13" s="195" customFormat="1" ht="28.5" customHeight="1">
      <c r="A308" s="187"/>
      <c r="B308" s="128"/>
      <c r="C308" s="196"/>
      <c r="D308" s="196"/>
      <c r="E308" s="188"/>
      <c r="F308" s="189"/>
      <c r="G308" s="190"/>
      <c r="H308" s="197"/>
      <c r="I308" s="192"/>
      <c r="J308" s="192"/>
      <c r="K308" s="198"/>
      <c r="L308" s="193"/>
      <c r="M308" s="199"/>
    </row>
    <row r="309" spans="1:13" s="195" customFormat="1" ht="28.5" customHeight="1">
      <c r="A309" s="187"/>
      <c r="B309" s="128"/>
      <c r="C309" s="196"/>
      <c r="D309" s="196"/>
      <c r="E309" s="188"/>
      <c r="F309" s="189"/>
      <c r="G309" s="190"/>
      <c r="H309" s="197"/>
      <c r="I309" s="192"/>
      <c r="J309" s="192"/>
      <c r="K309" s="198"/>
      <c r="L309" s="193"/>
      <c r="M309" s="199"/>
    </row>
    <row r="310" spans="1:13" s="195" customFormat="1" ht="28.5" customHeight="1">
      <c r="A310" s="187"/>
      <c r="B310" s="128"/>
      <c r="C310" s="196"/>
      <c r="D310" s="196"/>
      <c r="E310" s="188"/>
      <c r="F310" s="189"/>
      <c r="G310" s="190"/>
      <c r="H310" s="197"/>
      <c r="I310" s="192"/>
      <c r="J310" s="192"/>
      <c r="K310" s="198"/>
      <c r="L310" s="193"/>
      <c r="M310" s="199"/>
    </row>
    <row r="311" spans="1:13" s="195" customFormat="1" ht="28.5" customHeight="1">
      <c r="A311" s="187"/>
      <c r="B311" s="128"/>
      <c r="C311" s="196"/>
      <c r="D311" s="196"/>
      <c r="E311" s="188"/>
      <c r="F311" s="189"/>
      <c r="G311" s="190"/>
      <c r="H311" s="197"/>
      <c r="I311" s="192"/>
      <c r="J311" s="192"/>
      <c r="K311" s="198"/>
      <c r="L311" s="193"/>
      <c r="M311" s="199"/>
    </row>
    <row r="312" spans="1:13" s="195" customFormat="1" ht="28.5" customHeight="1">
      <c r="A312" s="187"/>
      <c r="B312" s="128"/>
      <c r="C312" s="181"/>
      <c r="D312" s="181"/>
      <c r="E312" s="200"/>
      <c r="F312" s="201"/>
      <c r="G312" s="190"/>
      <c r="H312" s="191"/>
      <c r="I312" s="183"/>
      <c r="J312" s="183"/>
      <c r="K312" s="193"/>
      <c r="L312" s="193"/>
      <c r="M312" s="194"/>
    </row>
    <row r="313" spans="1:13" s="195" customFormat="1" ht="28.5" customHeight="1">
      <c r="A313" s="187"/>
      <c r="B313" s="128"/>
      <c r="C313" s="181"/>
      <c r="D313" s="181"/>
      <c r="E313" s="200"/>
      <c r="F313" s="201"/>
      <c r="G313" s="190"/>
      <c r="H313" s="191"/>
      <c r="I313" s="183"/>
      <c r="J313" s="183"/>
      <c r="K313" s="193"/>
      <c r="L313" s="193"/>
      <c r="M313" s="194"/>
    </row>
    <row r="314" spans="1:13" s="195" customFormat="1" ht="28.5" customHeight="1">
      <c r="A314" s="187"/>
      <c r="B314" s="128"/>
      <c r="C314" s="181"/>
      <c r="D314" s="181"/>
      <c r="E314" s="200"/>
      <c r="F314" s="201"/>
      <c r="G314" s="190"/>
      <c r="H314" s="191"/>
      <c r="I314" s="183"/>
      <c r="J314" s="183"/>
      <c r="K314" s="193"/>
      <c r="L314" s="193"/>
      <c r="M314" s="194"/>
    </row>
    <row r="315" spans="1:13" s="195" customFormat="1" ht="28.5" customHeight="1">
      <c r="A315" s="187"/>
      <c r="B315" s="128"/>
      <c r="C315" s="181"/>
      <c r="D315" s="181"/>
      <c r="E315" s="200"/>
      <c r="F315" s="201"/>
      <c r="G315" s="190"/>
      <c r="H315" s="191"/>
      <c r="I315" s="183"/>
      <c r="J315" s="183"/>
      <c r="K315" s="193"/>
      <c r="L315" s="193"/>
      <c r="M315" s="194"/>
    </row>
    <row r="316" spans="1:13" s="195" customFormat="1" ht="28.5" customHeight="1">
      <c r="A316" s="187"/>
      <c r="B316" s="128"/>
      <c r="C316" s="181"/>
      <c r="D316" s="181"/>
      <c r="E316" s="200"/>
      <c r="F316" s="201"/>
      <c r="G316" s="190"/>
      <c r="H316" s="191"/>
      <c r="I316" s="183"/>
      <c r="J316" s="183"/>
      <c r="K316" s="193"/>
      <c r="L316" s="193"/>
      <c r="M316" s="194"/>
    </row>
    <row r="317" spans="1:13" s="195" customFormat="1" ht="28.5" customHeight="1">
      <c r="A317" s="187"/>
      <c r="B317" s="128"/>
      <c r="C317" s="181"/>
      <c r="D317" s="181"/>
      <c r="E317" s="200"/>
      <c r="F317" s="201"/>
      <c r="G317" s="190"/>
      <c r="H317" s="191"/>
      <c r="I317" s="183"/>
      <c r="J317" s="183"/>
      <c r="K317" s="193"/>
      <c r="L317" s="193"/>
      <c r="M317" s="194"/>
    </row>
    <row r="318" spans="1:13" s="195" customFormat="1" ht="28.5" customHeight="1">
      <c r="A318" s="187"/>
      <c r="B318" s="128"/>
      <c r="C318" s="181"/>
      <c r="D318" s="181"/>
      <c r="E318" s="200"/>
      <c r="F318" s="201"/>
      <c r="G318" s="190"/>
      <c r="H318" s="191"/>
      <c r="I318" s="183"/>
      <c r="J318" s="183"/>
      <c r="K318" s="193"/>
      <c r="L318" s="193"/>
      <c r="M318" s="194"/>
    </row>
    <row r="319" spans="1:13" s="195" customFormat="1" ht="28.5" customHeight="1">
      <c r="A319" s="187"/>
      <c r="B319" s="128"/>
      <c r="C319" s="181"/>
      <c r="D319" s="181"/>
      <c r="E319" s="200"/>
      <c r="F319" s="201"/>
      <c r="G319" s="190"/>
      <c r="H319" s="191"/>
      <c r="I319" s="183"/>
      <c r="J319" s="183"/>
      <c r="K319" s="193"/>
      <c r="L319" s="193"/>
      <c r="M319" s="194"/>
    </row>
    <row r="320" spans="1:13" s="195" customFormat="1" ht="28.5" customHeight="1">
      <c r="A320" s="187"/>
      <c r="B320" s="128"/>
      <c r="C320" s="181"/>
      <c r="D320" s="181"/>
      <c r="E320" s="200"/>
      <c r="F320" s="201"/>
      <c r="G320" s="190"/>
      <c r="H320" s="191"/>
      <c r="I320" s="183"/>
      <c r="J320" s="183"/>
      <c r="K320" s="193"/>
      <c r="L320" s="193"/>
      <c r="M320" s="194"/>
    </row>
    <row r="321" spans="1:13" s="195" customFormat="1" ht="28.5" customHeight="1">
      <c r="A321" s="187"/>
      <c r="B321" s="128"/>
      <c r="C321" s="181"/>
      <c r="D321" s="181"/>
      <c r="E321" s="200"/>
      <c r="F321" s="201"/>
      <c r="G321" s="190"/>
      <c r="H321" s="191"/>
      <c r="I321" s="183"/>
      <c r="J321" s="183"/>
      <c r="K321" s="193"/>
      <c r="L321" s="193"/>
      <c r="M321" s="194"/>
    </row>
    <row r="322" spans="1:13" s="195" customFormat="1" ht="28.5" customHeight="1">
      <c r="A322" s="187"/>
      <c r="B322" s="128"/>
      <c r="C322" s="181"/>
      <c r="D322" s="181"/>
      <c r="E322" s="200"/>
      <c r="F322" s="201"/>
      <c r="G322" s="190"/>
      <c r="H322" s="191"/>
      <c r="I322" s="183"/>
      <c r="J322" s="183"/>
      <c r="K322" s="193"/>
      <c r="L322" s="193"/>
      <c r="M322" s="194"/>
    </row>
    <row r="323" spans="1:13" s="195" customFormat="1" ht="28.5" customHeight="1">
      <c r="A323" s="187"/>
      <c r="B323" s="128"/>
      <c r="C323" s="181"/>
      <c r="D323" s="181"/>
      <c r="E323" s="200"/>
      <c r="F323" s="201"/>
      <c r="G323" s="190"/>
      <c r="H323" s="191"/>
      <c r="I323" s="183"/>
      <c r="J323" s="183"/>
      <c r="K323" s="193"/>
      <c r="L323" s="193"/>
      <c r="M323" s="194"/>
    </row>
    <row r="324" spans="1:13" s="195" customFormat="1" ht="28.5" customHeight="1">
      <c r="A324" s="187"/>
      <c r="B324" s="128"/>
      <c r="C324" s="181"/>
      <c r="D324" s="181"/>
      <c r="E324" s="200"/>
      <c r="F324" s="201"/>
      <c r="G324" s="190"/>
      <c r="H324" s="191"/>
      <c r="I324" s="183"/>
      <c r="J324" s="183"/>
      <c r="K324" s="193"/>
      <c r="L324" s="193"/>
      <c r="M324" s="194"/>
    </row>
    <row r="325" spans="1:13" s="195" customFormat="1" ht="28.5" customHeight="1">
      <c r="A325" s="187"/>
      <c r="B325" s="128"/>
      <c r="C325" s="181"/>
      <c r="D325" s="181"/>
      <c r="E325" s="200"/>
      <c r="F325" s="201"/>
      <c r="G325" s="190"/>
      <c r="H325" s="191"/>
      <c r="I325" s="183"/>
      <c r="J325" s="183"/>
      <c r="K325" s="193"/>
      <c r="L325" s="193"/>
      <c r="M325" s="194"/>
    </row>
    <row r="326" spans="1:13" s="195" customFormat="1" ht="28.5" customHeight="1">
      <c r="A326" s="187"/>
      <c r="B326" s="128"/>
      <c r="C326" s="181"/>
      <c r="D326" s="181"/>
      <c r="E326" s="200"/>
      <c r="F326" s="201"/>
      <c r="G326" s="190"/>
      <c r="H326" s="191"/>
      <c r="I326" s="183"/>
      <c r="J326" s="183"/>
      <c r="K326" s="193"/>
      <c r="L326" s="193"/>
      <c r="M326" s="194"/>
    </row>
    <row r="327" spans="1:13" s="195" customFormat="1" ht="28.5" customHeight="1">
      <c r="A327" s="187"/>
      <c r="B327" s="128"/>
      <c r="C327" s="181"/>
      <c r="D327" s="181"/>
      <c r="E327" s="200"/>
      <c r="F327" s="201"/>
      <c r="G327" s="190"/>
      <c r="H327" s="191"/>
      <c r="I327" s="183"/>
      <c r="J327" s="183"/>
      <c r="K327" s="193"/>
      <c r="L327" s="193"/>
      <c r="M327" s="194"/>
    </row>
    <row r="328" spans="1:13" s="195" customFormat="1" ht="28.5" customHeight="1">
      <c r="A328" s="187"/>
      <c r="B328" s="149"/>
      <c r="C328" s="196"/>
      <c r="D328" s="196"/>
      <c r="E328" s="200"/>
      <c r="F328" s="201"/>
      <c r="G328" s="190"/>
      <c r="H328" s="197"/>
      <c r="I328" s="192"/>
      <c r="J328" s="192"/>
      <c r="K328" s="198"/>
      <c r="L328" s="193"/>
      <c r="M328" s="199"/>
    </row>
    <row r="329" spans="1:13" s="195" customFormat="1" ht="28.5" customHeight="1">
      <c r="A329" s="187"/>
      <c r="B329" s="149"/>
      <c r="C329" s="196"/>
      <c r="D329" s="196"/>
      <c r="E329" s="200"/>
      <c r="F329" s="189"/>
      <c r="G329" s="190"/>
      <c r="H329" s="197"/>
      <c r="I329" s="192"/>
      <c r="J329" s="192"/>
      <c r="K329" s="198"/>
      <c r="L329" s="193"/>
      <c r="M329" s="199"/>
    </row>
    <row r="330" spans="1:13" s="195" customFormat="1" ht="28.5" customHeight="1">
      <c r="A330" s="187"/>
      <c r="B330" s="149"/>
      <c r="C330" s="196"/>
      <c r="D330" s="196"/>
      <c r="E330" s="200"/>
      <c r="F330" s="189"/>
      <c r="G330" s="190"/>
      <c r="H330" s="197"/>
      <c r="I330" s="192"/>
      <c r="J330" s="192"/>
      <c r="K330" s="198"/>
      <c r="L330" s="193"/>
      <c r="M330" s="199"/>
    </row>
    <row r="331" spans="1:13" s="195" customFormat="1" ht="28.5" customHeight="1">
      <c r="A331" s="187"/>
      <c r="B331" s="149"/>
      <c r="C331" s="196"/>
      <c r="D331" s="196"/>
      <c r="E331" s="200"/>
      <c r="F331" s="189"/>
      <c r="G331" s="190"/>
      <c r="H331" s="197"/>
      <c r="I331" s="192"/>
      <c r="J331" s="192"/>
      <c r="K331" s="198"/>
      <c r="L331" s="193"/>
      <c r="M331" s="199"/>
    </row>
    <row r="332" spans="1:13" s="195" customFormat="1" ht="28.5" customHeight="1">
      <c r="A332" s="187"/>
      <c r="B332" s="149"/>
      <c r="C332" s="196"/>
      <c r="D332" s="196"/>
      <c r="E332" s="200"/>
      <c r="F332" s="189"/>
      <c r="G332" s="190"/>
      <c r="H332" s="197"/>
      <c r="I332" s="192"/>
      <c r="J332" s="192"/>
      <c r="K332" s="198"/>
      <c r="L332" s="193"/>
      <c r="M332" s="199"/>
    </row>
    <row r="333" spans="1:13" s="195" customFormat="1" ht="28.5" customHeight="1">
      <c r="A333" s="187"/>
      <c r="B333" s="149"/>
      <c r="C333" s="196"/>
      <c r="D333" s="196"/>
      <c r="E333" s="188"/>
      <c r="F333" s="189"/>
      <c r="G333" s="190"/>
      <c r="H333" s="197"/>
      <c r="I333" s="192"/>
      <c r="J333" s="192"/>
      <c r="K333" s="198"/>
      <c r="L333" s="193"/>
      <c r="M333" s="199"/>
    </row>
    <row r="334" spans="1:13" s="195" customFormat="1" ht="28.5" customHeight="1">
      <c r="A334" s="187"/>
      <c r="B334" s="149"/>
      <c r="C334" s="196"/>
      <c r="D334" s="196"/>
      <c r="E334" s="188"/>
      <c r="F334" s="189"/>
      <c r="G334" s="190"/>
      <c r="H334" s="197"/>
      <c r="I334" s="192"/>
      <c r="J334" s="192"/>
      <c r="K334" s="198"/>
      <c r="L334" s="193"/>
      <c r="M334" s="199"/>
    </row>
    <row r="335" spans="1:13" s="195" customFormat="1" ht="28.5" customHeight="1">
      <c r="A335" s="187"/>
      <c r="B335" s="128"/>
      <c r="C335" s="196"/>
      <c r="D335" s="196"/>
      <c r="E335" s="200"/>
      <c r="F335" s="189"/>
      <c r="G335" s="190"/>
      <c r="H335" s="197"/>
      <c r="I335" s="192"/>
      <c r="J335" s="192"/>
      <c r="K335" s="198"/>
      <c r="L335" s="193"/>
      <c r="M335" s="199"/>
    </row>
    <row r="336" spans="1:13" s="195" customFormat="1" ht="28.5" customHeight="1">
      <c r="A336" s="187"/>
      <c r="B336" s="128"/>
      <c r="C336" s="196"/>
      <c r="D336" s="196"/>
      <c r="E336" s="200"/>
      <c r="F336" s="189"/>
      <c r="G336" s="190"/>
      <c r="H336" s="197"/>
      <c r="I336" s="192"/>
      <c r="J336" s="192"/>
      <c r="K336" s="198"/>
      <c r="L336" s="193"/>
      <c r="M336" s="199"/>
    </row>
    <row r="337" spans="1:13" s="195" customFormat="1" ht="28.5" customHeight="1">
      <c r="A337" s="187"/>
      <c r="B337" s="128"/>
      <c r="C337" s="196"/>
      <c r="D337" s="196"/>
      <c r="E337" s="200"/>
      <c r="F337" s="189"/>
      <c r="G337" s="190"/>
      <c r="H337" s="197"/>
      <c r="I337" s="192"/>
      <c r="J337" s="192"/>
      <c r="K337" s="198"/>
      <c r="L337" s="193"/>
      <c r="M337" s="199"/>
    </row>
    <row r="338" spans="1:13" s="195" customFormat="1" ht="28.5" customHeight="1">
      <c r="A338" s="187"/>
      <c r="B338" s="128"/>
      <c r="C338" s="196"/>
      <c r="D338" s="196"/>
      <c r="E338" s="200"/>
      <c r="F338" s="189"/>
      <c r="G338" s="190"/>
      <c r="H338" s="197"/>
      <c r="I338" s="192"/>
      <c r="J338" s="192"/>
      <c r="K338" s="198"/>
      <c r="L338" s="193"/>
      <c r="M338" s="199"/>
    </row>
    <row r="339" spans="1:13" s="195" customFormat="1" ht="28.5" customHeight="1">
      <c r="A339" s="187"/>
      <c r="B339" s="128"/>
      <c r="C339" s="196"/>
      <c r="D339" s="196"/>
      <c r="E339" s="188"/>
      <c r="F339" s="189"/>
      <c r="G339" s="190"/>
      <c r="H339" s="197"/>
      <c r="I339" s="192"/>
      <c r="J339" s="192"/>
      <c r="K339" s="198"/>
      <c r="L339" s="193"/>
      <c r="M339" s="199"/>
    </row>
    <row r="340" spans="1:13" s="195" customFormat="1" ht="28.5" customHeight="1">
      <c r="A340" s="187"/>
      <c r="B340" s="128"/>
      <c r="C340" s="196"/>
      <c r="D340" s="196"/>
      <c r="E340" s="188"/>
      <c r="F340" s="189"/>
      <c r="G340" s="190"/>
      <c r="H340" s="197"/>
      <c r="I340" s="192"/>
      <c r="J340" s="192"/>
      <c r="K340" s="198"/>
      <c r="L340" s="193"/>
      <c r="M340" s="199"/>
    </row>
    <row r="341" spans="1:13" s="195" customFormat="1" ht="28.5" customHeight="1">
      <c r="A341" s="187"/>
      <c r="B341" s="128"/>
      <c r="C341" s="181"/>
      <c r="D341" s="181"/>
      <c r="E341" s="200"/>
      <c r="F341" s="201"/>
      <c r="G341" s="190"/>
      <c r="H341" s="191"/>
      <c r="I341" s="183"/>
      <c r="J341" s="183"/>
      <c r="K341" s="193"/>
      <c r="L341" s="193"/>
      <c r="M341" s="194"/>
    </row>
    <row r="342" spans="1:13" s="195" customFormat="1" ht="28.5" customHeight="1">
      <c r="A342" s="187"/>
      <c r="B342" s="128"/>
      <c r="C342" s="181"/>
      <c r="D342" s="181"/>
      <c r="E342" s="200"/>
      <c r="F342" s="201"/>
      <c r="G342" s="190"/>
      <c r="H342" s="191"/>
      <c r="I342" s="183"/>
      <c r="J342" s="183"/>
      <c r="K342" s="193"/>
      <c r="L342" s="193"/>
      <c r="M342" s="194"/>
    </row>
    <row r="343" spans="1:13" s="195" customFormat="1" ht="28.5" customHeight="1">
      <c r="A343" s="187"/>
      <c r="B343" s="128"/>
      <c r="C343" s="181"/>
      <c r="D343" s="181"/>
      <c r="E343" s="200"/>
      <c r="F343" s="201"/>
      <c r="G343" s="190"/>
      <c r="H343" s="191"/>
      <c r="I343" s="183"/>
      <c r="J343" s="183"/>
      <c r="K343" s="193"/>
      <c r="L343" s="193"/>
      <c r="M343" s="194"/>
    </row>
    <row r="344" spans="1:13" s="195" customFormat="1" ht="28.5" customHeight="1">
      <c r="A344" s="187"/>
      <c r="B344" s="128"/>
      <c r="C344" s="181"/>
      <c r="D344" s="181"/>
      <c r="E344" s="200"/>
      <c r="F344" s="201"/>
      <c r="G344" s="190"/>
      <c r="H344" s="191"/>
      <c r="I344" s="183"/>
      <c r="J344" s="183"/>
      <c r="K344" s="193"/>
      <c r="L344" s="193"/>
      <c r="M344" s="194"/>
    </row>
    <row r="345" spans="1:13" s="195" customFormat="1" ht="28.5" customHeight="1">
      <c r="A345" s="187"/>
      <c r="B345" s="128"/>
      <c r="C345" s="181"/>
      <c r="D345" s="181"/>
      <c r="E345" s="200"/>
      <c r="F345" s="201"/>
      <c r="G345" s="190"/>
      <c r="H345" s="191"/>
      <c r="I345" s="183"/>
      <c r="J345" s="183"/>
      <c r="K345" s="193"/>
      <c r="L345" s="193"/>
      <c r="M345" s="194"/>
    </row>
    <row r="346" spans="1:13" s="195" customFormat="1" ht="28.5" customHeight="1">
      <c r="A346" s="187"/>
      <c r="B346" s="128"/>
      <c r="C346" s="181"/>
      <c r="D346" s="181"/>
      <c r="E346" s="200"/>
      <c r="F346" s="201"/>
      <c r="G346" s="190"/>
      <c r="H346" s="191"/>
      <c r="I346" s="183"/>
      <c r="J346" s="183"/>
      <c r="K346" s="193"/>
      <c r="L346" s="193"/>
      <c r="M346" s="194"/>
    </row>
    <row r="347" spans="1:13" s="195" customFormat="1" ht="28.5" customHeight="1">
      <c r="A347" s="187"/>
      <c r="B347" s="128"/>
      <c r="C347" s="181"/>
      <c r="D347" s="181"/>
      <c r="E347" s="200"/>
      <c r="F347" s="201"/>
      <c r="G347" s="190"/>
      <c r="H347" s="191"/>
      <c r="I347" s="183"/>
      <c r="J347" s="183"/>
      <c r="K347" s="193"/>
      <c r="L347" s="193"/>
      <c r="M347" s="194"/>
    </row>
    <row r="348" spans="1:13" s="195" customFormat="1" ht="28.5" customHeight="1">
      <c r="A348" s="187"/>
      <c r="B348" s="128"/>
      <c r="C348" s="181"/>
      <c r="D348" s="181"/>
      <c r="E348" s="200"/>
      <c r="F348" s="201"/>
      <c r="G348" s="190"/>
      <c r="H348" s="191"/>
      <c r="I348" s="183"/>
      <c r="J348" s="183"/>
      <c r="K348" s="193"/>
      <c r="L348" s="193"/>
      <c r="M348" s="194"/>
    </row>
    <row r="349" spans="1:13" s="195" customFormat="1" ht="28.5" customHeight="1">
      <c r="A349" s="187"/>
      <c r="B349" s="128"/>
      <c r="C349" s="181"/>
      <c r="D349" s="181"/>
      <c r="E349" s="200"/>
      <c r="F349" s="201"/>
      <c r="G349" s="190"/>
      <c r="H349" s="191"/>
      <c r="I349" s="183"/>
      <c r="J349" s="183"/>
      <c r="K349" s="193"/>
      <c r="L349" s="193"/>
      <c r="M349" s="194"/>
    </row>
    <row r="350" spans="1:13" s="195" customFormat="1" ht="28.5" customHeight="1">
      <c r="A350" s="187"/>
      <c r="B350" s="128"/>
      <c r="C350" s="181"/>
      <c r="D350" s="181"/>
      <c r="E350" s="200"/>
      <c r="F350" s="201"/>
      <c r="G350" s="190"/>
      <c r="H350" s="191"/>
      <c r="I350" s="183"/>
      <c r="J350" s="183"/>
      <c r="K350" s="193"/>
      <c r="L350" s="193"/>
      <c r="M350" s="194"/>
    </row>
    <row r="351" spans="1:13" s="195" customFormat="1" ht="28.5" customHeight="1">
      <c r="A351" s="187"/>
      <c r="B351" s="128"/>
      <c r="C351" s="181"/>
      <c r="D351" s="181"/>
      <c r="E351" s="200"/>
      <c r="F351" s="201"/>
      <c r="G351" s="190"/>
      <c r="H351" s="191"/>
      <c r="I351" s="183"/>
      <c r="J351" s="183"/>
      <c r="K351" s="193"/>
      <c r="L351" s="193"/>
      <c r="M351" s="194"/>
    </row>
    <row r="352" spans="1:13" s="195" customFormat="1" ht="28.5" customHeight="1">
      <c r="A352" s="187"/>
      <c r="B352" s="128"/>
      <c r="C352" s="181"/>
      <c r="D352" s="181"/>
      <c r="E352" s="200"/>
      <c r="F352" s="201"/>
      <c r="G352" s="190"/>
      <c r="H352" s="191"/>
      <c r="I352" s="183"/>
      <c r="J352" s="183"/>
      <c r="K352" s="193"/>
      <c r="L352" s="193"/>
      <c r="M352" s="194"/>
    </row>
    <row r="353" spans="1:13" s="195" customFormat="1" ht="28.5" customHeight="1">
      <c r="A353" s="187"/>
      <c r="B353" s="128"/>
      <c r="C353" s="181"/>
      <c r="D353" s="181"/>
      <c r="E353" s="200"/>
      <c r="F353" s="201"/>
      <c r="G353" s="190"/>
      <c r="H353" s="191"/>
      <c r="I353" s="183"/>
      <c r="J353" s="183"/>
      <c r="K353" s="193"/>
      <c r="L353" s="193"/>
      <c r="M353" s="194"/>
    </row>
    <row r="354" spans="1:13" s="195" customFormat="1" ht="28.5" customHeight="1">
      <c r="A354" s="187"/>
      <c r="B354" s="128"/>
      <c r="C354" s="181"/>
      <c r="D354" s="181"/>
      <c r="E354" s="200"/>
      <c r="F354" s="201"/>
      <c r="G354" s="190"/>
      <c r="H354" s="191"/>
      <c r="I354" s="183"/>
      <c r="J354" s="183"/>
      <c r="K354" s="193"/>
      <c r="L354" s="193"/>
      <c r="M354" s="194"/>
    </row>
    <row r="355" spans="1:13" s="195" customFormat="1" ht="28.5" customHeight="1">
      <c r="A355" s="187"/>
      <c r="B355" s="128"/>
      <c r="C355" s="181"/>
      <c r="D355" s="181"/>
      <c r="E355" s="200"/>
      <c r="F355" s="201"/>
      <c r="G355" s="190"/>
      <c r="H355" s="191"/>
      <c r="I355" s="183"/>
      <c r="J355" s="183"/>
      <c r="K355" s="193"/>
      <c r="L355" s="193"/>
      <c r="M355" s="194"/>
    </row>
    <row r="356" spans="1:13" s="195" customFormat="1" ht="28.5" customHeight="1">
      <c r="A356" s="187"/>
      <c r="B356" s="128"/>
      <c r="C356" s="181"/>
      <c r="D356" s="181"/>
      <c r="E356" s="200"/>
      <c r="F356" s="201"/>
      <c r="G356" s="190"/>
      <c r="H356" s="191"/>
      <c r="I356" s="183"/>
      <c r="J356" s="183"/>
      <c r="K356" s="193"/>
      <c r="L356" s="193"/>
      <c r="M356" s="194"/>
    </row>
    <row r="357" spans="1:13" s="195" customFormat="1" ht="28.5" customHeight="1">
      <c r="A357" s="187"/>
      <c r="B357" s="149"/>
      <c r="C357" s="196"/>
      <c r="D357" s="196"/>
      <c r="E357" s="188"/>
      <c r="F357" s="189"/>
      <c r="G357" s="190"/>
      <c r="H357" s="197"/>
      <c r="I357" s="192"/>
      <c r="J357" s="192"/>
      <c r="K357" s="198"/>
      <c r="L357" s="193"/>
      <c r="M357" s="199"/>
    </row>
    <row r="358" spans="1:13" s="195" customFormat="1" ht="28.5" customHeight="1">
      <c r="A358" s="187"/>
      <c r="B358" s="149"/>
      <c r="C358" s="196"/>
      <c r="D358" s="196"/>
      <c r="E358" s="188"/>
      <c r="F358" s="189"/>
      <c r="G358" s="190"/>
      <c r="H358" s="197"/>
      <c r="I358" s="192"/>
      <c r="J358" s="192"/>
      <c r="K358" s="198"/>
      <c r="L358" s="193"/>
      <c r="M358" s="199"/>
    </row>
    <row r="359" spans="1:13" s="195" customFormat="1" ht="28.5" customHeight="1">
      <c r="A359" s="187"/>
      <c r="B359" s="149"/>
      <c r="C359" s="196"/>
      <c r="D359" s="196"/>
      <c r="E359" s="188"/>
      <c r="F359" s="189"/>
      <c r="G359" s="190"/>
      <c r="H359" s="197"/>
      <c r="I359" s="192"/>
      <c r="J359" s="192"/>
      <c r="K359" s="198"/>
      <c r="L359" s="193"/>
      <c r="M359" s="199"/>
    </row>
    <row r="360" spans="1:13" s="195" customFormat="1" ht="28.5" customHeight="1">
      <c r="A360" s="187"/>
      <c r="B360" s="149"/>
      <c r="C360" s="196"/>
      <c r="D360" s="196"/>
      <c r="E360" s="188"/>
      <c r="F360" s="189"/>
      <c r="G360" s="190"/>
      <c r="H360" s="197"/>
      <c r="I360" s="192"/>
      <c r="J360" s="192"/>
      <c r="K360" s="198"/>
      <c r="L360" s="193"/>
      <c r="M360" s="199"/>
    </row>
    <row r="361" spans="1:13" s="195" customFormat="1" ht="28.5" customHeight="1">
      <c r="A361" s="187"/>
      <c r="B361" s="149"/>
      <c r="C361" s="196"/>
      <c r="D361" s="196"/>
      <c r="E361" s="188"/>
      <c r="F361" s="189"/>
      <c r="G361" s="190"/>
      <c r="H361" s="197"/>
      <c r="I361" s="192"/>
      <c r="J361" s="192"/>
      <c r="K361" s="198"/>
      <c r="L361" s="193"/>
      <c r="M361" s="199"/>
    </row>
    <row r="362" spans="1:13" s="195" customFormat="1" ht="28.5" customHeight="1">
      <c r="A362" s="187"/>
      <c r="B362" s="149"/>
      <c r="C362" s="196"/>
      <c r="D362" s="196"/>
      <c r="E362" s="188"/>
      <c r="F362" s="189"/>
      <c r="G362" s="190"/>
      <c r="H362" s="197"/>
      <c r="I362" s="192"/>
      <c r="J362" s="192"/>
      <c r="K362" s="198"/>
      <c r="L362" s="193"/>
      <c r="M362" s="199"/>
    </row>
    <row r="363" spans="1:13" s="195" customFormat="1" ht="28.5" customHeight="1">
      <c r="A363" s="187"/>
      <c r="B363" s="149"/>
      <c r="C363" s="196"/>
      <c r="D363" s="196"/>
      <c r="E363" s="188"/>
      <c r="F363" s="189"/>
      <c r="G363" s="190"/>
      <c r="H363" s="197"/>
      <c r="I363" s="192"/>
      <c r="J363" s="192"/>
      <c r="K363" s="198"/>
      <c r="L363" s="193"/>
      <c r="M363" s="199"/>
    </row>
    <row r="364" spans="1:13" s="195" customFormat="1" ht="28.5" customHeight="1">
      <c r="A364" s="187"/>
      <c r="B364" s="128"/>
      <c r="C364" s="196"/>
      <c r="D364" s="196"/>
      <c r="E364" s="188"/>
      <c r="F364" s="189"/>
      <c r="G364" s="190"/>
      <c r="H364" s="197"/>
      <c r="I364" s="192"/>
      <c r="J364" s="192"/>
      <c r="K364" s="198"/>
      <c r="L364" s="193"/>
      <c r="M364" s="199"/>
    </row>
    <row r="365" spans="1:13" s="195" customFormat="1" ht="28.5" customHeight="1">
      <c r="A365" s="187"/>
      <c r="B365" s="128"/>
      <c r="C365" s="196"/>
      <c r="D365" s="196"/>
      <c r="E365" s="188"/>
      <c r="F365" s="189"/>
      <c r="G365" s="190"/>
      <c r="H365" s="197"/>
      <c r="I365" s="192"/>
      <c r="J365" s="192"/>
      <c r="K365" s="198"/>
      <c r="L365" s="193"/>
      <c r="M365" s="199"/>
    </row>
    <row r="366" spans="1:13" s="195" customFormat="1" ht="28.5" customHeight="1">
      <c r="A366" s="187"/>
      <c r="B366" s="128"/>
      <c r="C366" s="196"/>
      <c r="D366" s="196"/>
      <c r="E366" s="188"/>
      <c r="F366" s="189"/>
      <c r="G366" s="190"/>
      <c r="H366" s="197"/>
      <c r="I366" s="192"/>
      <c r="J366" s="192"/>
      <c r="K366" s="198"/>
      <c r="L366" s="193"/>
      <c r="M366" s="199"/>
    </row>
    <row r="367" spans="1:13" s="195" customFormat="1" ht="28.5" customHeight="1">
      <c r="A367" s="187"/>
      <c r="B367" s="128"/>
      <c r="C367" s="196"/>
      <c r="D367" s="196"/>
      <c r="E367" s="188"/>
      <c r="F367" s="189"/>
      <c r="G367" s="190"/>
      <c r="H367" s="197"/>
      <c r="I367" s="192"/>
      <c r="J367" s="192"/>
      <c r="K367" s="198"/>
      <c r="L367" s="193"/>
      <c r="M367" s="199"/>
    </row>
    <row r="368" spans="1:13" s="195" customFormat="1" ht="28.5" customHeight="1">
      <c r="A368" s="187"/>
      <c r="B368" s="128"/>
      <c r="C368" s="196"/>
      <c r="D368" s="196"/>
      <c r="E368" s="188"/>
      <c r="F368" s="189"/>
      <c r="G368" s="190"/>
      <c r="H368" s="197"/>
      <c r="I368" s="192"/>
      <c r="J368" s="192"/>
      <c r="K368" s="198"/>
      <c r="L368" s="193"/>
      <c r="M368" s="199"/>
    </row>
    <row r="369" spans="1:13" s="195" customFormat="1" ht="28.5" customHeight="1">
      <c r="A369" s="187"/>
      <c r="B369" s="128"/>
      <c r="C369" s="196"/>
      <c r="D369" s="196"/>
      <c r="E369" s="188"/>
      <c r="F369" s="189"/>
      <c r="G369" s="190"/>
      <c r="H369" s="197"/>
      <c r="I369" s="192"/>
      <c r="J369" s="192"/>
      <c r="K369" s="198"/>
      <c r="L369" s="193"/>
      <c r="M369" s="199"/>
    </row>
    <row r="370" spans="1:13" s="195" customFormat="1" ht="28.5" customHeight="1">
      <c r="A370" s="187"/>
      <c r="B370" s="128"/>
      <c r="C370" s="181"/>
      <c r="D370" s="181"/>
      <c r="E370" s="200"/>
      <c r="F370" s="201"/>
      <c r="G370" s="190"/>
      <c r="H370" s="191"/>
      <c r="I370" s="183"/>
      <c r="J370" s="183"/>
      <c r="K370" s="193"/>
      <c r="L370" s="193"/>
      <c r="M370" s="194"/>
    </row>
    <row r="371" spans="1:13" s="195" customFormat="1" ht="28.5" customHeight="1">
      <c r="A371" s="187"/>
      <c r="B371" s="128"/>
      <c r="C371" s="181"/>
      <c r="D371" s="181"/>
      <c r="E371" s="200"/>
      <c r="F371" s="201"/>
      <c r="G371" s="190"/>
      <c r="H371" s="191"/>
      <c r="I371" s="183"/>
      <c r="J371" s="183"/>
      <c r="K371" s="193"/>
      <c r="L371" s="193"/>
      <c r="M371" s="194"/>
    </row>
    <row r="372" spans="1:13" s="195" customFormat="1" ht="28.5" customHeight="1">
      <c r="A372" s="187"/>
      <c r="B372" s="128"/>
      <c r="C372" s="181"/>
      <c r="D372" s="181"/>
      <c r="E372" s="200"/>
      <c r="F372" s="201"/>
      <c r="G372" s="190"/>
      <c r="H372" s="191"/>
      <c r="I372" s="183"/>
      <c r="J372" s="183"/>
      <c r="K372" s="193"/>
      <c r="L372" s="193"/>
      <c r="M372" s="194"/>
    </row>
    <row r="373" spans="1:13" s="195" customFormat="1" ht="28.5" customHeight="1">
      <c r="A373" s="187"/>
      <c r="B373" s="128"/>
      <c r="C373" s="181"/>
      <c r="D373" s="181"/>
      <c r="E373" s="200"/>
      <c r="F373" s="201"/>
      <c r="G373" s="190"/>
      <c r="H373" s="191"/>
      <c r="I373" s="183"/>
      <c r="J373" s="183"/>
      <c r="K373" s="193"/>
      <c r="L373" s="193"/>
      <c r="M373" s="194"/>
    </row>
    <row r="374" spans="1:13" s="195" customFormat="1" ht="28.5" customHeight="1">
      <c r="A374" s="187"/>
      <c r="B374" s="128"/>
      <c r="C374" s="181"/>
      <c r="D374" s="181"/>
      <c r="E374" s="200"/>
      <c r="F374" s="201"/>
      <c r="G374" s="190"/>
      <c r="H374" s="191"/>
      <c r="I374" s="183"/>
      <c r="J374" s="183"/>
      <c r="K374" s="193"/>
      <c r="L374" s="193"/>
      <c r="M374" s="194"/>
    </row>
    <row r="375" spans="1:13" s="195" customFormat="1" ht="28.5" customHeight="1">
      <c r="A375" s="187"/>
      <c r="B375" s="128"/>
      <c r="C375" s="181"/>
      <c r="D375" s="181"/>
      <c r="E375" s="200"/>
      <c r="F375" s="201"/>
      <c r="G375" s="190"/>
      <c r="H375" s="191"/>
      <c r="I375" s="183"/>
      <c r="J375" s="183"/>
      <c r="K375" s="193"/>
      <c r="L375" s="193"/>
      <c r="M375" s="194"/>
    </row>
    <row r="376" spans="1:13" s="195" customFormat="1" ht="28.5" customHeight="1">
      <c r="A376" s="187"/>
      <c r="B376" s="128"/>
      <c r="C376" s="181"/>
      <c r="D376" s="181"/>
      <c r="E376" s="200"/>
      <c r="F376" s="201"/>
      <c r="G376" s="190"/>
      <c r="H376" s="191"/>
      <c r="I376" s="183"/>
      <c r="J376" s="183"/>
      <c r="K376" s="193"/>
      <c r="L376" s="193"/>
      <c r="M376" s="194"/>
    </row>
    <row r="377" spans="1:13" s="195" customFormat="1" ht="28.5" customHeight="1">
      <c r="A377" s="187"/>
      <c r="B377" s="128"/>
      <c r="C377" s="181"/>
      <c r="D377" s="181"/>
      <c r="E377" s="200"/>
      <c r="F377" s="201"/>
      <c r="G377" s="190"/>
      <c r="H377" s="191"/>
      <c r="I377" s="183"/>
      <c r="J377" s="183"/>
      <c r="K377" s="193"/>
      <c r="L377" s="193"/>
      <c r="M377" s="194"/>
    </row>
    <row r="378" spans="1:13" s="195" customFormat="1" ht="28.5" customHeight="1">
      <c r="A378" s="187"/>
      <c r="B378" s="128"/>
      <c r="C378" s="181"/>
      <c r="D378" s="181"/>
      <c r="E378" s="200"/>
      <c r="F378" s="201"/>
      <c r="G378" s="190"/>
      <c r="H378" s="191"/>
      <c r="I378" s="183"/>
      <c r="J378" s="183"/>
      <c r="K378" s="193"/>
      <c r="L378" s="193"/>
      <c r="M378" s="194"/>
    </row>
    <row r="379" spans="1:13" s="195" customFormat="1" ht="28.5" customHeight="1">
      <c r="A379" s="187"/>
      <c r="B379" s="128"/>
      <c r="C379" s="181"/>
      <c r="D379" s="181"/>
      <c r="E379" s="200"/>
      <c r="F379" s="201"/>
      <c r="G379" s="190"/>
      <c r="H379" s="191"/>
      <c r="I379" s="183"/>
      <c r="J379" s="183"/>
      <c r="K379" s="193"/>
      <c r="L379" s="193"/>
      <c r="M379" s="194"/>
    </row>
    <row r="380" spans="1:13" s="195" customFormat="1" ht="28.5" customHeight="1">
      <c r="A380" s="187"/>
      <c r="B380" s="128"/>
      <c r="C380" s="181"/>
      <c r="D380" s="181"/>
      <c r="E380" s="200"/>
      <c r="F380" s="201"/>
      <c r="G380" s="190"/>
      <c r="H380" s="191"/>
      <c r="I380" s="183"/>
      <c r="J380" s="183"/>
      <c r="K380" s="193"/>
      <c r="L380" s="193"/>
      <c r="M380" s="194"/>
    </row>
    <row r="381" spans="1:13" s="195" customFormat="1" ht="28.5" customHeight="1">
      <c r="A381" s="187"/>
      <c r="B381" s="128"/>
      <c r="C381" s="181"/>
      <c r="D381" s="181"/>
      <c r="E381" s="200"/>
      <c r="F381" s="201"/>
      <c r="G381" s="190"/>
      <c r="H381" s="191"/>
      <c r="I381" s="183"/>
      <c r="J381" s="183"/>
      <c r="K381" s="193"/>
      <c r="L381" s="193"/>
      <c r="M381" s="194"/>
    </row>
    <row r="382" spans="1:13" s="195" customFormat="1" ht="28.5" customHeight="1">
      <c r="A382" s="187"/>
      <c r="B382" s="128"/>
      <c r="C382" s="181"/>
      <c r="D382" s="181"/>
      <c r="E382" s="200"/>
      <c r="F382" s="201"/>
      <c r="G382" s="190"/>
      <c r="H382" s="191"/>
      <c r="I382" s="183"/>
      <c r="J382" s="183"/>
      <c r="K382" s="193"/>
      <c r="L382" s="193"/>
      <c r="M382" s="194"/>
    </row>
    <row r="383" spans="1:13" s="195" customFormat="1" ht="28.5" customHeight="1">
      <c r="A383" s="187"/>
      <c r="B383" s="128"/>
      <c r="C383" s="181"/>
      <c r="D383" s="181"/>
      <c r="E383" s="200"/>
      <c r="F383" s="201"/>
      <c r="G383" s="190"/>
      <c r="H383" s="191"/>
      <c r="I383" s="183"/>
      <c r="J383" s="183"/>
      <c r="K383" s="193"/>
      <c r="L383" s="193"/>
      <c r="M383" s="194"/>
    </row>
    <row r="384" spans="1:13" s="195" customFormat="1" ht="28.5" customHeight="1">
      <c r="A384" s="187"/>
      <c r="B384" s="128"/>
      <c r="C384" s="181"/>
      <c r="D384" s="181"/>
      <c r="E384" s="200"/>
      <c r="F384" s="201"/>
      <c r="G384" s="190"/>
      <c r="H384" s="191"/>
      <c r="I384" s="183"/>
      <c r="J384" s="183"/>
      <c r="K384" s="193"/>
      <c r="L384" s="193"/>
      <c r="M384" s="194"/>
    </row>
    <row r="385" spans="1:13" s="195" customFormat="1" ht="28.5" customHeight="1">
      <c r="A385" s="187"/>
      <c r="B385" s="128"/>
      <c r="C385" s="181"/>
      <c r="D385" s="181"/>
      <c r="E385" s="200"/>
      <c r="F385" s="201"/>
      <c r="G385" s="190"/>
      <c r="H385" s="191"/>
      <c r="I385" s="183"/>
      <c r="J385" s="183"/>
      <c r="K385" s="193"/>
      <c r="L385" s="193"/>
      <c r="M385" s="194"/>
    </row>
    <row r="386" spans="1:13" s="195" customFormat="1" ht="28.5" customHeight="1">
      <c r="A386" s="187"/>
      <c r="B386" s="149"/>
      <c r="C386" s="196"/>
      <c r="D386" s="196"/>
      <c r="E386" s="188"/>
      <c r="F386" s="189"/>
      <c r="G386" s="190"/>
      <c r="H386" s="197"/>
      <c r="I386" s="192"/>
      <c r="J386" s="192"/>
      <c r="K386" s="198"/>
      <c r="L386" s="193"/>
      <c r="M386" s="199"/>
    </row>
    <row r="387" spans="1:13" s="195" customFormat="1" ht="28.5" customHeight="1">
      <c r="A387" s="187"/>
      <c r="B387" s="149"/>
      <c r="C387" s="196"/>
      <c r="D387" s="196"/>
      <c r="E387" s="188"/>
      <c r="F387" s="189"/>
      <c r="G387" s="190"/>
      <c r="H387" s="197"/>
      <c r="I387" s="192"/>
      <c r="J387" s="192"/>
      <c r="K387" s="198"/>
      <c r="L387" s="193"/>
      <c r="M387" s="199"/>
    </row>
    <row r="388" spans="1:13" s="195" customFormat="1" ht="28.5" customHeight="1">
      <c r="A388" s="187"/>
      <c r="B388" s="149"/>
      <c r="C388" s="196"/>
      <c r="D388" s="196"/>
      <c r="E388" s="188"/>
      <c r="F388" s="189"/>
      <c r="G388" s="190"/>
      <c r="H388" s="197"/>
      <c r="I388" s="192"/>
      <c r="J388" s="192"/>
      <c r="K388" s="198"/>
      <c r="L388" s="193"/>
      <c r="M388" s="199"/>
    </row>
    <row r="389" spans="1:13" s="195" customFormat="1" ht="28.5" customHeight="1">
      <c r="A389" s="187"/>
      <c r="B389" s="149"/>
      <c r="C389" s="196"/>
      <c r="D389" s="196"/>
      <c r="E389" s="188"/>
      <c r="F389" s="189"/>
      <c r="G389" s="190"/>
      <c r="H389" s="197"/>
      <c r="I389" s="192"/>
      <c r="J389" s="192"/>
      <c r="K389" s="198"/>
      <c r="L389" s="193"/>
      <c r="M389" s="199"/>
    </row>
    <row r="390" spans="1:13" s="195" customFormat="1" ht="28.5" customHeight="1">
      <c r="A390" s="187"/>
      <c r="B390" s="149"/>
      <c r="C390" s="196"/>
      <c r="D390" s="196"/>
      <c r="E390" s="188"/>
      <c r="F390" s="189"/>
      <c r="G390" s="190"/>
      <c r="H390" s="197"/>
      <c r="I390" s="192"/>
      <c r="J390" s="192"/>
      <c r="K390" s="198"/>
      <c r="L390" s="193"/>
      <c r="M390" s="199"/>
    </row>
    <row r="391" spans="1:13" s="195" customFormat="1" ht="28.5" customHeight="1">
      <c r="A391" s="187"/>
      <c r="B391" s="149"/>
      <c r="C391" s="196"/>
      <c r="D391" s="196"/>
      <c r="E391" s="188"/>
      <c r="F391" s="189"/>
      <c r="G391" s="190"/>
      <c r="H391" s="197"/>
      <c r="I391" s="192"/>
      <c r="J391" s="192"/>
      <c r="K391" s="198"/>
      <c r="L391" s="193"/>
      <c r="M391" s="199"/>
    </row>
    <row r="392" spans="1:13" s="195" customFormat="1" ht="28.5" customHeight="1">
      <c r="A392" s="187"/>
      <c r="B392" s="149"/>
      <c r="C392" s="196"/>
      <c r="D392" s="196"/>
      <c r="E392" s="188"/>
      <c r="F392" s="189"/>
      <c r="G392" s="190"/>
      <c r="H392" s="197"/>
      <c r="I392" s="192"/>
      <c r="J392" s="192"/>
      <c r="K392" s="198"/>
      <c r="L392" s="193"/>
      <c r="M392" s="199"/>
    </row>
    <row r="393" spans="1:13" s="195" customFormat="1" ht="28.5" customHeight="1">
      <c r="A393" s="187"/>
      <c r="B393" s="128"/>
      <c r="C393" s="196"/>
      <c r="D393" s="196"/>
      <c r="E393" s="188"/>
      <c r="F393" s="189"/>
      <c r="G393" s="190"/>
      <c r="H393" s="197"/>
      <c r="I393" s="192"/>
      <c r="J393" s="192"/>
      <c r="K393" s="198"/>
      <c r="L393" s="193"/>
      <c r="M393" s="199"/>
    </row>
    <row r="394" spans="1:13" s="195" customFormat="1" ht="28.5" customHeight="1">
      <c r="A394" s="187"/>
      <c r="B394" s="128"/>
      <c r="C394" s="196"/>
      <c r="D394" s="196"/>
      <c r="E394" s="188"/>
      <c r="F394" s="189"/>
      <c r="G394" s="190"/>
      <c r="H394" s="197"/>
      <c r="I394" s="192"/>
      <c r="J394" s="192"/>
      <c r="K394" s="198"/>
      <c r="L394" s="193"/>
      <c r="M394" s="199"/>
    </row>
    <row r="395" spans="1:13" s="195" customFormat="1" ht="28.5" customHeight="1">
      <c r="A395" s="187"/>
      <c r="B395" s="128"/>
      <c r="C395" s="196"/>
      <c r="D395" s="196"/>
      <c r="E395" s="188"/>
      <c r="F395" s="189"/>
      <c r="G395" s="190"/>
      <c r="H395" s="197"/>
      <c r="I395" s="192"/>
      <c r="J395" s="192"/>
      <c r="K395" s="198"/>
      <c r="L395" s="193"/>
      <c r="M395" s="199"/>
    </row>
    <row r="396" spans="1:13" s="195" customFormat="1" ht="28.5" customHeight="1">
      <c r="A396" s="187"/>
      <c r="B396" s="128"/>
      <c r="C396" s="196"/>
      <c r="D396" s="196"/>
      <c r="E396" s="188"/>
      <c r="F396" s="189"/>
      <c r="G396" s="190"/>
      <c r="H396" s="197"/>
      <c r="I396" s="192"/>
      <c r="J396" s="192"/>
      <c r="K396" s="198"/>
      <c r="L396" s="193"/>
      <c r="M396" s="199"/>
    </row>
    <row r="397" spans="1:13" s="195" customFormat="1" ht="28.5" customHeight="1">
      <c r="A397" s="187"/>
      <c r="B397" s="128"/>
      <c r="C397" s="196"/>
      <c r="D397" s="196"/>
      <c r="E397" s="188"/>
      <c r="F397" s="189"/>
      <c r="G397" s="190"/>
      <c r="H397" s="197"/>
      <c r="I397" s="192"/>
      <c r="J397" s="192"/>
      <c r="K397" s="198"/>
      <c r="L397" s="193"/>
      <c r="M397" s="199"/>
    </row>
    <row r="398" spans="1:13" s="195" customFormat="1" ht="28.5" customHeight="1">
      <c r="A398" s="187"/>
      <c r="B398" s="128"/>
      <c r="C398" s="196"/>
      <c r="D398" s="196"/>
      <c r="E398" s="188"/>
      <c r="F398" s="189"/>
      <c r="G398" s="190"/>
      <c r="H398" s="197"/>
      <c r="I398" s="192"/>
      <c r="J398" s="192"/>
      <c r="K398" s="198"/>
      <c r="L398" s="193"/>
      <c r="M398" s="199"/>
    </row>
    <row r="399" spans="1:13" s="195" customFormat="1" ht="28.5" customHeight="1">
      <c r="A399" s="187"/>
      <c r="B399" s="128"/>
      <c r="C399" s="181"/>
      <c r="D399" s="181"/>
      <c r="E399" s="200"/>
      <c r="F399" s="201"/>
      <c r="G399" s="190"/>
      <c r="H399" s="191"/>
      <c r="I399" s="183"/>
      <c r="J399" s="183"/>
      <c r="K399" s="193"/>
      <c r="L399" s="193"/>
      <c r="M399" s="194"/>
    </row>
    <row r="400" spans="1:13" s="195" customFormat="1" ht="28.5" customHeight="1">
      <c r="A400" s="187"/>
      <c r="B400" s="128"/>
      <c r="C400" s="181"/>
      <c r="D400" s="181"/>
      <c r="E400" s="200"/>
      <c r="F400" s="201"/>
      <c r="G400" s="190"/>
      <c r="H400" s="191"/>
      <c r="I400" s="183"/>
      <c r="J400" s="183"/>
      <c r="K400" s="193"/>
      <c r="L400" s="193"/>
      <c r="M400" s="194"/>
    </row>
    <row r="401" spans="1:13" s="195" customFormat="1" ht="28.5" customHeight="1">
      <c r="A401" s="187"/>
      <c r="B401" s="128"/>
      <c r="C401" s="181"/>
      <c r="D401" s="181"/>
      <c r="E401" s="200"/>
      <c r="F401" s="201"/>
      <c r="G401" s="190"/>
      <c r="H401" s="191"/>
      <c r="I401" s="183"/>
      <c r="J401" s="183"/>
      <c r="K401" s="193"/>
      <c r="L401" s="193"/>
      <c r="M401" s="194"/>
    </row>
    <row r="402" spans="1:13" s="195" customFormat="1" ht="28.5" customHeight="1">
      <c r="A402" s="187"/>
      <c r="B402" s="128"/>
      <c r="C402" s="181"/>
      <c r="D402" s="181"/>
      <c r="E402" s="200"/>
      <c r="F402" s="201"/>
      <c r="G402" s="190"/>
      <c r="H402" s="191"/>
      <c r="I402" s="183"/>
      <c r="J402" s="183"/>
      <c r="K402" s="193"/>
      <c r="L402" s="193"/>
      <c r="M402" s="194"/>
    </row>
    <row r="403" spans="1:13" s="195" customFormat="1" ht="28.5" customHeight="1">
      <c r="A403" s="187"/>
      <c r="B403" s="128"/>
      <c r="C403" s="181"/>
      <c r="D403" s="181"/>
      <c r="E403" s="200"/>
      <c r="F403" s="201"/>
      <c r="G403" s="190"/>
      <c r="H403" s="191"/>
      <c r="I403" s="183"/>
      <c r="J403" s="183"/>
      <c r="K403" s="193"/>
      <c r="L403" s="193"/>
      <c r="M403" s="194"/>
    </row>
    <row r="404" spans="1:13" s="195" customFormat="1" ht="28.5" customHeight="1">
      <c r="A404" s="187"/>
      <c r="B404" s="128"/>
      <c r="C404" s="181"/>
      <c r="D404" s="181"/>
      <c r="E404" s="200"/>
      <c r="F404" s="201"/>
      <c r="G404" s="190"/>
      <c r="H404" s="191"/>
      <c r="I404" s="183"/>
      <c r="J404" s="183"/>
      <c r="K404" s="193"/>
      <c r="L404" s="193"/>
      <c r="M404" s="194"/>
    </row>
    <row r="405" spans="1:13" s="195" customFormat="1" ht="28.5" customHeight="1">
      <c r="A405" s="187"/>
      <c r="B405" s="128"/>
      <c r="C405" s="181"/>
      <c r="D405" s="181"/>
      <c r="E405" s="200"/>
      <c r="F405" s="201"/>
      <c r="G405" s="190"/>
      <c r="H405" s="191"/>
      <c r="I405" s="183"/>
      <c r="J405" s="183"/>
      <c r="K405" s="193"/>
      <c r="L405" s="193"/>
      <c r="M405" s="194"/>
    </row>
    <row r="406" spans="1:13" s="195" customFormat="1" ht="28.5" customHeight="1">
      <c r="A406" s="187"/>
      <c r="B406" s="128"/>
      <c r="C406" s="181"/>
      <c r="D406" s="181"/>
      <c r="E406" s="200"/>
      <c r="F406" s="201"/>
      <c r="G406" s="190"/>
      <c r="H406" s="191"/>
      <c r="I406" s="183"/>
      <c r="J406" s="183"/>
      <c r="K406" s="193"/>
      <c r="L406" s="193"/>
      <c r="M406" s="194"/>
    </row>
    <row r="407" spans="1:13" s="195" customFormat="1" ht="28.5" customHeight="1">
      <c r="A407" s="187"/>
      <c r="B407" s="128"/>
      <c r="C407" s="181"/>
      <c r="D407" s="181"/>
      <c r="E407" s="200"/>
      <c r="F407" s="201"/>
      <c r="G407" s="190"/>
      <c r="H407" s="191"/>
      <c r="I407" s="183"/>
      <c r="J407" s="183"/>
      <c r="K407" s="193"/>
      <c r="L407" s="193"/>
      <c r="M407" s="194"/>
    </row>
    <row r="408" spans="1:13" s="195" customFormat="1" ht="28.5" customHeight="1">
      <c r="A408" s="187"/>
      <c r="B408" s="128"/>
      <c r="C408" s="181"/>
      <c r="D408" s="181"/>
      <c r="E408" s="200"/>
      <c r="F408" s="201"/>
      <c r="G408" s="190"/>
      <c r="H408" s="191"/>
      <c r="I408" s="183"/>
      <c r="J408" s="183"/>
      <c r="K408" s="193"/>
      <c r="L408" s="193"/>
      <c r="M408" s="194"/>
    </row>
    <row r="409" spans="1:13" s="195" customFormat="1" ht="28.5" customHeight="1">
      <c r="A409" s="187"/>
      <c r="B409" s="128"/>
      <c r="C409" s="181"/>
      <c r="D409" s="181"/>
      <c r="E409" s="200"/>
      <c r="F409" s="201"/>
      <c r="G409" s="190"/>
      <c r="H409" s="191"/>
      <c r="I409" s="183"/>
      <c r="J409" s="183"/>
      <c r="K409" s="193"/>
      <c r="L409" s="193"/>
      <c r="M409" s="194"/>
    </row>
    <row r="410" spans="1:13" s="195" customFormat="1" ht="28.5" customHeight="1">
      <c r="A410" s="187"/>
      <c r="B410" s="128"/>
      <c r="C410" s="181"/>
      <c r="D410" s="181"/>
      <c r="E410" s="200"/>
      <c r="F410" s="201"/>
      <c r="G410" s="190"/>
      <c r="H410" s="191"/>
      <c r="I410" s="183"/>
      <c r="J410" s="183"/>
      <c r="K410" s="193"/>
      <c r="L410" s="193"/>
      <c r="M410" s="194"/>
    </row>
    <row r="411" spans="1:13" s="195" customFormat="1" ht="28.5" customHeight="1">
      <c r="A411" s="187"/>
      <c r="B411" s="128"/>
      <c r="C411" s="181"/>
      <c r="D411" s="181"/>
      <c r="E411" s="200"/>
      <c r="F411" s="201"/>
      <c r="G411" s="190"/>
      <c r="H411" s="191"/>
      <c r="I411" s="183"/>
      <c r="J411" s="183"/>
      <c r="K411" s="193"/>
      <c r="L411" s="193"/>
      <c r="M411" s="194"/>
    </row>
    <row r="412" spans="1:13" s="195" customFormat="1" ht="28.5" customHeight="1">
      <c r="A412" s="187"/>
      <c r="B412" s="128"/>
      <c r="C412" s="181"/>
      <c r="D412" s="181"/>
      <c r="E412" s="200"/>
      <c r="F412" s="201"/>
      <c r="G412" s="190"/>
      <c r="H412" s="191"/>
      <c r="I412" s="183"/>
      <c r="J412" s="183"/>
      <c r="K412" s="193"/>
      <c r="L412" s="193"/>
      <c r="M412" s="194"/>
    </row>
    <row r="413" spans="1:13" s="195" customFormat="1" ht="28.5" customHeight="1">
      <c r="A413" s="187"/>
      <c r="B413" s="128"/>
      <c r="C413" s="181"/>
      <c r="D413" s="181"/>
      <c r="E413" s="200"/>
      <c r="F413" s="201"/>
      <c r="G413" s="190"/>
      <c r="H413" s="191"/>
      <c r="I413" s="183"/>
      <c r="J413" s="183"/>
      <c r="K413" s="193"/>
      <c r="L413" s="193"/>
      <c r="M413" s="194"/>
    </row>
    <row r="414" spans="1:13" s="195" customFormat="1" ht="28.5" customHeight="1">
      <c r="A414" s="187"/>
      <c r="B414" s="128"/>
      <c r="C414" s="181"/>
      <c r="D414" s="181"/>
      <c r="E414" s="200"/>
      <c r="F414" s="201"/>
      <c r="G414" s="190"/>
      <c r="H414" s="191"/>
      <c r="I414" s="183"/>
      <c r="J414" s="183"/>
      <c r="K414" s="193"/>
      <c r="L414" s="193"/>
      <c r="M414" s="194"/>
    </row>
    <row r="415" spans="1:13" s="195" customFormat="1" ht="28.5" customHeight="1">
      <c r="A415" s="187"/>
      <c r="B415" s="149"/>
      <c r="C415" s="196"/>
      <c r="D415" s="196"/>
      <c r="E415" s="188"/>
      <c r="F415" s="189"/>
      <c r="G415" s="190"/>
      <c r="H415" s="197"/>
      <c r="I415" s="192"/>
      <c r="J415" s="192"/>
      <c r="K415" s="198"/>
      <c r="L415" s="193"/>
      <c r="M415" s="199"/>
    </row>
    <row r="416" spans="1:13" s="195" customFormat="1" ht="28.5" customHeight="1">
      <c r="A416" s="187"/>
      <c r="B416" s="149"/>
      <c r="C416" s="196"/>
      <c r="D416" s="196"/>
      <c r="E416" s="188"/>
      <c r="F416" s="189"/>
      <c r="G416" s="190"/>
      <c r="H416" s="197"/>
      <c r="I416" s="192"/>
      <c r="J416" s="192"/>
      <c r="K416" s="198"/>
      <c r="L416" s="193"/>
      <c r="M416" s="199"/>
    </row>
    <row r="417" spans="1:13" s="195" customFormat="1" ht="28.5" customHeight="1">
      <c r="A417" s="187"/>
      <c r="B417" s="149"/>
      <c r="C417" s="196"/>
      <c r="D417" s="196"/>
      <c r="E417" s="188"/>
      <c r="F417" s="189"/>
      <c r="G417" s="190"/>
      <c r="H417" s="197"/>
      <c r="I417" s="192"/>
      <c r="J417" s="192"/>
      <c r="K417" s="198"/>
      <c r="L417" s="193"/>
      <c r="M417" s="199"/>
    </row>
    <row r="418" spans="1:13" s="195" customFormat="1" ht="28.5" customHeight="1">
      <c r="A418" s="187"/>
      <c r="B418" s="149"/>
      <c r="C418" s="196"/>
      <c r="D418" s="196"/>
      <c r="E418" s="188"/>
      <c r="F418" s="189"/>
      <c r="G418" s="190"/>
      <c r="H418" s="197"/>
      <c r="I418" s="192"/>
      <c r="J418" s="192"/>
      <c r="K418" s="198"/>
      <c r="L418" s="193"/>
      <c r="M418" s="199"/>
    </row>
    <row r="419" spans="1:13" s="195" customFormat="1" ht="28.5" customHeight="1">
      <c r="A419" s="187"/>
      <c r="B419" s="149"/>
      <c r="C419" s="196"/>
      <c r="D419" s="196"/>
      <c r="E419" s="188"/>
      <c r="F419" s="189"/>
      <c r="G419" s="190"/>
      <c r="H419" s="197"/>
      <c r="I419" s="192"/>
      <c r="J419" s="192"/>
      <c r="K419" s="198"/>
      <c r="L419" s="193"/>
      <c r="M419" s="199"/>
    </row>
    <row r="420" spans="1:13" s="195" customFormat="1" ht="28.5" customHeight="1">
      <c r="A420" s="187"/>
      <c r="B420" s="149"/>
      <c r="C420" s="196"/>
      <c r="D420" s="196"/>
      <c r="E420" s="188"/>
      <c r="F420" s="189"/>
      <c r="G420" s="190"/>
      <c r="H420" s="197"/>
      <c r="I420" s="192"/>
      <c r="J420" s="192"/>
      <c r="K420" s="198"/>
      <c r="L420" s="193"/>
      <c r="M420" s="199"/>
    </row>
    <row r="421" spans="1:13" s="195" customFormat="1" ht="28.5" customHeight="1">
      <c r="A421" s="187"/>
      <c r="B421" s="149"/>
      <c r="C421" s="196"/>
      <c r="D421" s="196"/>
      <c r="E421" s="188"/>
      <c r="F421" s="189"/>
      <c r="G421" s="190"/>
      <c r="H421" s="197"/>
      <c r="I421" s="192"/>
      <c r="J421" s="192"/>
      <c r="K421" s="198"/>
      <c r="L421" s="193"/>
      <c r="M421" s="199"/>
    </row>
    <row r="422" spans="1:13" s="195" customFormat="1" ht="28.5" customHeight="1">
      <c r="A422" s="187"/>
      <c r="B422" s="128"/>
      <c r="C422" s="196"/>
      <c r="D422" s="196"/>
      <c r="E422" s="188"/>
      <c r="F422" s="189"/>
      <c r="G422" s="190"/>
      <c r="H422" s="197"/>
      <c r="I422" s="192"/>
      <c r="J422" s="192"/>
      <c r="K422" s="198"/>
      <c r="L422" s="193"/>
      <c r="M422" s="199"/>
    </row>
    <row r="423" spans="1:13" s="195" customFormat="1" ht="28.5" customHeight="1">
      <c r="A423" s="187"/>
      <c r="B423" s="128"/>
      <c r="C423" s="196"/>
      <c r="D423" s="196"/>
      <c r="E423" s="188"/>
      <c r="F423" s="189"/>
      <c r="G423" s="190"/>
      <c r="H423" s="197"/>
      <c r="I423" s="192"/>
      <c r="J423" s="192"/>
      <c r="K423" s="198"/>
      <c r="L423" s="193"/>
      <c r="M423" s="199"/>
    </row>
    <row r="424" spans="1:13" s="195" customFormat="1" ht="28.5" customHeight="1">
      <c r="A424" s="187"/>
      <c r="B424" s="128"/>
      <c r="C424" s="196"/>
      <c r="D424" s="196"/>
      <c r="E424" s="188"/>
      <c r="F424" s="189"/>
      <c r="G424" s="190"/>
      <c r="H424" s="197"/>
      <c r="I424" s="192"/>
      <c r="J424" s="192"/>
      <c r="K424" s="198"/>
      <c r="L424" s="193"/>
      <c r="M424" s="199"/>
    </row>
    <row r="425" spans="1:13" s="195" customFormat="1" ht="28.5" customHeight="1">
      <c r="A425" s="187"/>
      <c r="B425" s="128"/>
      <c r="C425" s="196"/>
      <c r="D425" s="196"/>
      <c r="E425" s="188"/>
      <c r="F425" s="189"/>
      <c r="G425" s="190"/>
      <c r="H425" s="197"/>
      <c r="I425" s="192"/>
      <c r="J425" s="192"/>
      <c r="K425" s="198"/>
      <c r="L425" s="193"/>
      <c r="M425" s="199"/>
    </row>
    <row r="426" spans="1:13" s="195" customFormat="1" ht="28.5" customHeight="1">
      <c r="A426" s="187"/>
      <c r="B426" s="128"/>
      <c r="C426" s="196"/>
      <c r="D426" s="196"/>
      <c r="E426" s="188"/>
      <c r="F426" s="189"/>
      <c r="G426" s="190"/>
      <c r="H426" s="197"/>
      <c r="I426" s="192"/>
      <c r="J426" s="192"/>
      <c r="K426" s="198"/>
      <c r="L426" s="193"/>
      <c r="M426" s="199"/>
    </row>
    <row r="427" spans="1:13" s="195" customFormat="1" ht="28.5" customHeight="1">
      <c r="A427" s="187"/>
      <c r="B427" s="128"/>
      <c r="C427" s="196"/>
      <c r="D427" s="196"/>
      <c r="E427" s="188"/>
      <c r="F427" s="189"/>
      <c r="G427" s="190"/>
      <c r="H427" s="197"/>
      <c r="I427" s="192"/>
      <c r="J427" s="192"/>
      <c r="K427" s="198"/>
      <c r="L427" s="193"/>
      <c r="M427" s="199"/>
    </row>
    <row r="428" spans="1:13" s="195" customFormat="1" ht="28.5" customHeight="1">
      <c r="A428" s="187"/>
      <c r="B428" s="128"/>
      <c r="C428" s="181"/>
      <c r="D428" s="181"/>
      <c r="E428" s="200"/>
      <c r="F428" s="201"/>
      <c r="G428" s="190"/>
      <c r="H428" s="191"/>
      <c r="I428" s="183"/>
      <c r="J428" s="183"/>
      <c r="K428" s="193"/>
      <c r="L428" s="193"/>
      <c r="M428" s="194"/>
    </row>
    <row r="429" spans="1:13" s="195" customFormat="1" ht="28.5" customHeight="1">
      <c r="A429" s="187"/>
      <c r="B429" s="128"/>
      <c r="C429" s="181"/>
      <c r="D429" s="181"/>
      <c r="E429" s="200"/>
      <c r="F429" s="201"/>
      <c r="G429" s="190"/>
      <c r="H429" s="191"/>
      <c r="I429" s="183"/>
      <c r="J429" s="183"/>
      <c r="K429" s="193"/>
      <c r="L429" s="193"/>
      <c r="M429" s="194"/>
    </row>
    <row r="430" spans="1:13" s="195" customFormat="1" ht="28.5" customHeight="1">
      <c r="A430" s="187"/>
      <c r="B430" s="128"/>
      <c r="C430" s="181"/>
      <c r="D430" s="181"/>
      <c r="E430" s="200"/>
      <c r="F430" s="201"/>
      <c r="G430" s="190"/>
      <c r="H430" s="191"/>
      <c r="I430" s="183"/>
      <c r="J430" s="183"/>
      <c r="K430" s="193"/>
      <c r="L430" s="193"/>
      <c r="M430" s="194"/>
    </row>
    <row r="431" spans="1:13" s="195" customFormat="1" ht="28.5" customHeight="1">
      <c r="A431" s="187"/>
      <c r="B431" s="128"/>
      <c r="C431" s="181"/>
      <c r="D431" s="181"/>
      <c r="E431" s="200"/>
      <c r="F431" s="201"/>
      <c r="G431" s="190"/>
      <c r="H431" s="191"/>
      <c r="I431" s="183"/>
      <c r="J431" s="183"/>
      <c r="K431" s="193"/>
      <c r="L431" s="193"/>
      <c r="M431" s="194"/>
    </row>
    <row r="432" spans="1:13" s="195" customFormat="1" ht="28.5" customHeight="1">
      <c r="A432" s="187"/>
      <c r="B432" s="128"/>
      <c r="C432" s="181"/>
      <c r="D432" s="181"/>
      <c r="E432" s="200"/>
      <c r="F432" s="201"/>
      <c r="G432" s="190"/>
      <c r="H432" s="191"/>
      <c r="I432" s="183"/>
      <c r="J432" s="183"/>
      <c r="K432" s="193"/>
      <c r="L432" s="193"/>
      <c r="M432" s="194"/>
    </row>
    <row r="433" spans="1:13" s="195" customFormat="1" ht="28.5" customHeight="1">
      <c r="A433" s="187"/>
      <c r="B433" s="128"/>
      <c r="C433" s="181"/>
      <c r="D433" s="181"/>
      <c r="E433" s="200"/>
      <c r="F433" s="201"/>
      <c r="G433" s="190"/>
      <c r="H433" s="191"/>
      <c r="I433" s="183"/>
      <c r="J433" s="183"/>
      <c r="K433" s="193"/>
      <c r="L433" s="193"/>
      <c r="M433" s="194"/>
    </row>
    <row r="434" spans="1:13" s="195" customFormat="1" ht="28.5" customHeight="1">
      <c r="A434" s="187"/>
      <c r="B434" s="128"/>
      <c r="C434" s="181"/>
      <c r="D434" s="181"/>
      <c r="E434" s="200"/>
      <c r="F434" s="201"/>
      <c r="G434" s="190"/>
      <c r="H434" s="191"/>
      <c r="I434" s="183"/>
      <c r="J434" s="183"/>
      <c r="K434" s="193"/>
      <c r="L434" s="193"/>
      <c r="M434" s="194"/>
    </row>
    <row r="435" spans="1:13" s="195" customFormat="1" ht="28.5" customHeight="1">
      <c r="A435" s="187"/>
      <c r="B435" s="128"/>
      <c r="C435" s="181"/>
      <c r="D435" s="181"/>
      <c r="E435" s="200"/>
      <c r="F435" s="201"/>
      <c r="G435" s="190"/>
      <c r="H435" s="191"/>
      <c r="I435" s="183"/>
      <c r="J435" s="183"/>
      <c r="K435" s="193"/>
      <c r="L435" s="193"/>
      <c r="M435" s="194"/>
    </row>
    <row r="436" spans="1:13" s="195" customFormat="1" ht="28.5" customHeight="1">
      <c r="A436" s="187"/>
      <c r="B436" s="128"/>
      <c r="C436" s="181"/>
      <c r="D436" s="181"/>
      <c r="E436" s="200"/>
      <c r="F436" s="201"/>
      <c r="G436" s="190"/>
      <c r="H436" s="191"/>
      <c r="I436" s="183"/>
      <c r="J436" s="183"/>
      <c r="K436" s="193"/>
      <c r="L436" s="193"/>
      <c r="M436" s="194"/>
    </row>
    <row r="437" spans="1:13" s="195" customFormat="1" ht="28.5" customHeight="1">
      <c r="A437" s="187"/>
      <c r="B437" s="128"/>
      <c r="C437" s="181"/>
      <c r="D437" s="181"/>
      <c r="E437" s="200"/>
      <c r="F437" s="201"/>
      <c r="G437" s="190"/>
      <c r="H437" s="191"/>
      <c r="I437" s="183"/>
      <c r="J437" s="183"/>
      <c r="K437" s="193"/>
      <c r="L437" s="193"/>
      <c r="M437" s="194"/>
    </row>
    <row r="438" spans="1:13" s="195" customFormat="1" ht="28.5" customHeight="1">
      <c r="A438" s="187"/>
      <c r="B438" s="128"/>
      <c r="C438" s="181"/>
      <c r="D438" s="181"/>
      <c r="E438" s="200"/>
      <c r="F438" s="201"/>
      <c r="G438" s="190"/>
      <c r="H438" s="191"/>
      <c r="I438" s="183"/>
      <c r="J438" s="183"/>
      <c r="K438" s="193"/>
      <c r="L438" s="193"/>
      <c r="M438" s="194"/>
    </row>
    <row r="439" spans="1:13" s="195" customFormat="1" ht="28.5" customHeight="1">
      <c r="A439" s="187"/>
      <c r="B439" s="128"/>
      <c r="C439" s="181"/>
      <c r="D439" s="181"/>
      <c r="E439" s="200"/>
      <c r="F439" s="201"/>
      <c r="G439" s="190"/>
      <c r="H439" s="191"/>
      <c r="I439" s="183"/>
      <c r="J439" s="183"/>
      <c r="K439" s="193"/>
      <c r="L439" s="193"/>
      <c r="M439" s="194"/>
    </row>
    <row r="440" spans="1:13" s="195" customFormat="1" ht="28.5" customHeight="1">
      <c r="A440" s="187"/>
      <c r="B440" s="128"/>
      <c r="C440" s="181"/>
      <c r="D440" s="181"/>
      <c r="E440" s="200"/>
      <c r="F440" s="201"/>
      <c r="G440" s="190"/>
      <c r="H440" s="191"/>
      <c r="I440" s="183"/>
      <c r="J440" s="183"/>
      <c r="K440" s="193"/>
      <c r="L440" s="193"/>
      <c r="M440" s="194"/>
    </row>
    <row r="441" spans="1:13" s="195" customFormat="1" ht="28.5" customHeight="1">
      <c r="A441" s="187"/>
      <c r="B441" s="128"/>
      <c r="C441" s="181"/>
      <c r="D441" s="181"/>
      <c r="E441" s="200"/>
      <c r="F441" s="201"/>
      <c r="G441" s="190"/>
      <c r="H441" s="191"/>
      <c r="I441" s="183"/>
      <c r="J441" s="183"/>
      <c r="K441" s="193"/>
      <c r="L441" s="193"/>
      <c r="M441" s="194"/>
    </row>
    <row r="442" spans="1:13" s="195" customFormat="1" ht="28.5" customHeight="1">
      <c r="A442" s="187"/>
      <c r="B442" s="128"/>
      <c r="C442" s="181"/>
      <c r="D442" s="181"/>
      <c r="E442" s="200"/>
      <c r="F442" s="201"/>
      <c r="G442" s="190"/>
      <c r="H442" s="191"/>
      <c r="I442" s="183"/>
      <c r="J442" s="183"/>
      <c r="K442" s="193"/>
      <c r="L442" s="193"/>
      <c r="M442" s="194"/>
    </row>
    <row r="443" spans="1:13" s="195" customFormat="1" ht="28.5" customHeight="1">
      <c r="A443" s="187"/>
      <c r="B443" s="128"/>
      <c r="C443" s="181"/>
      <c r="D443" s="181"/>
      <c r="E443" s="200"/>
      <c r="F443" s="201"/>
      <c r="G443" s="190"/>
      <c r="H443" s="191"/>
      <c r="I443" s="183"/>
      <c r="J443" s="183"/>
      <c r="K443" s="193"/>
      <c r="L443" s="193"/>
      <c r="M443" s="194"/>
    </row>
    <row r="444" spans="1:13" s="195" customFormat="1" ht="28.5" customHeight="1">
      <c r="A444" s="187"/>
      <c r="B444" s="149"/>
      <c r="C444" s="196"/>
      <c r="D444" s="196"/>
      <c r="E444" s="188"/>
      <c r="F444" s="189"/>
      <c r="G444" s="190"/>
      <c r="H444" s="197"/>
      <c r="I444" s="192"/>
      <c r="J444" s="192"/>
      <c r="K444" s="198"/>
      <c r="L444" s="193"/>
      <c r="M444" s="199"/>
    </row>
    <row r="445" spans="1:13" s="195" customFormat="1" ht="28.5" customHeight="1">
      <c r="A445" s="187"/>
      <c r="B445" s="149"/>
      <c r="C445" s="196"/>
      <c r="D445" s="196"/>
      <c r="E445" s="188"/>
      <c r="F445" s="189"/>
      <c r="G445" s="190"/>
      <c r="H445" s="197"/>
      <c r="I445" s="192"/>
      <c r="J445" s="192"/>
      <c r="K445" s="198"/>
      <c r="L445" s="193"/>
      <c r="M445" s="199"/>
    </row>
    <row r="446" spans="1:13" s="195" customFormat="1" ht="28.5" customHeight="1">
      <c r="A446" s="187"/>
      <c r="B446" s="149"/>
      <c r="C446" s="196"/>
      <c r="D446" s="196"/>
      <c r="E446" s="188"/>
      <c r="F446" s="189"/>
      <c r="G446" s="190"/>
      <c r="H446" s="197"/>
      <c r="I446" s="192"/>
      <c r="J446" s="192"/>
      <c r="K446" s="198"/>
      <c r="L446" s="193"/>
      <c r="M446" s="199"/>
    </row>
    <row r="447" spans="1:13" s="195" customFormat="1" ht="28.5" customHeight="1">
      <c r="A447" s="187"/>
      <c r="B447" s="149"/>
      <c r="C447" s="196"/>
      <c r="D447" s="196"/>
      <c r="E447" s="188"/>
      <c r="F447" s="189"/>
      <c r="G447" s="190"/>
      <c r="H447" s="197"/>
      <c r="I447" s="192"/>
      <c r="J447" s="192"/>
      <c r="K447" s="198"/>
      <c r="L447" s="193"/>
      <c r="M447" s="199"/>
    </row>
    <row r="448" spans="1:13" s="195" customFormat="1" ht="28.5" customHeight="1">
      <c r="A448" s="187"/>
      <c r="B448" s="149"/>
      <c r="C448" s="196"/>
      <c r="D448" s="196"/>
      <c r="E448" s="188"/>
      <c r="F448" s="189"/>
      <c r="G448" s="190"/>
      <c r="H448" s="197"/>
      <c r="I448" s="192"/>
      <c r="J448" s="192"/>
      <c r="K448" s="198"/>
      <c r="L448" s="193"/>
      <c r="M448" s="199"/>
    </row>
    <row r="449" spans="1:13" s="195" customFormat="1" ht="28.5" customHeight="1">
      <c r="A449" s="187"/>
      <c r="B449" s="149"/>
      <c r="C449" s="196"/>
      <c r="D449" s="196"/>
      <c r="E449" s="188"/>
      <c r="F449" s="189"/>
      <c r="G449" s="190"/>
      <c r="H449" s="197"/>
      <c r="I449" s="192"/>
      <c r="J449" s="192"/>
      <c r="K449" s="198"/>
      <c r="L449" s="193"/>
      <c r="M449" s="199"/>
    </row>
    <row r="450" spans="1:13" s="195" customFormat="1" ht="28.5" customHeight="1">
      <c r="A450" s="187"/>
      <c r="B450" s="149"/>
      <c r="C450" s="196"/>
      <c r="D450" s="196"/>
      <c r="E450" s="188"/>
      <c r="F450" s="189"/>
      <c r="G450" s="190"/>
      <c r="H450" s="197"/>
      <c r="I450" s="192"/>
      <c r="J450" s="192"/>
      <c r="K450" s="198"/>
      <c r="L450" s="193"/>
      <c r="M450" s="199"/>
    </row>
    <row r="451" spans="1:13" s="195" customFormat="1" ht="28.5" customHeight="1">
      <c r="A451" s="187"/>
      <c r="B451" s="128"/>
      <c r="C451" s="196"/>
      <c r="D451" s="196"/>
      <c r="E451" s="188"/>
      <c r="F451" s="189"/>
      <c r="G451" s="190"/>
      <c r="H451" s="197"/>
      <c r="I451" s="192"/>
      <c r="J451" s="192"/>
      <c r="K451" s="198"/>
      <c r="L451" s="193"/>
      <c r="M451" s="199"/>
    </row>
    <row r="452" spans="1:13" s="195" customFormat="1" ht="28.5" customHeight="1">
      <c r="A452" s="187"/>
      <c r="B452" s="128"/>
      <c r="C452" s="196"/>
      <c r="D452" s="196"/>
      <c r="E452" s="188"/>
      <c r="F452" s="189"/>
      <c r="G452" s="190"/>
      <c r="H452" s="197"/>
      <c r="I452" s="192"/>
      <c r="J452" s="192"/>
      <c r="K452" s="198"/>
      <c r="L452" s="193"/>
      <c r="M452" s="199"/>
    </row>
    <row r="453" spans="1:13" s="195" customFormat="1" ht="28.5" customHeight="1">
      <c r="A453" s="187"/>
      <c r="B453" s="128"/>
      <c r="C453" s="196"/>
      <c r="D453" s="196"/>
      <c r="E453" s="188"/>
      <c r="F453" s="189"/>
      <c r="G453" s="190"/>
      <c r="H453" s="197"/>
      <c r="I453" s="192"/>
      <c r="J453" s="192"/>
      <c r="K453" s="198"/>
      <c r="L453" s="193"/>
      <c r="M453" s="199"/>
    </row>
    <row r="454" spans="1:13" s="195" customFormat="1" ht="28.5" customHeight="1">
      <c r="A454" s="187"/>
      <c r="B454" s="128"/>
      <c r="C454" s="196"/>
      <c r="D454" s="196"/>
      <c r="E454" s="188"/>
      <c r="F454" s="189"/>
      <c r="G454" s="190"/>
      <c r="H454" s="197"/>
      <c r="I454" s="192"/>
      <c r="J454" s="192"/>
      <c r="K454" s="198"/>
      <c r="L454" s="193"/>
      <c r="M454" s="199"/>
    </row>
    <row r="455" spans="1:13" s="195" customFormat="1" ht="28.5" customHeight="1">
      <c r="A455" s="187"/>
      <c r="B455" s="128"/>
      <c r="C455" s="196"/>
      <c r="D455" s="196"/>
      <c r="E455" s="188"/>
      <c r="F455" s="189"/>
      <c r="G455" s="190"/>
      <c r="H455" s="197"/>
      <c r="I455" s="192"/>
      <c r="J455" s="192"/>
      <c r="K455" s="198"/>
      <c r="L455" s="193"/>
      <c r="M455" s="199"/>
    </row>
    <row r="456" spans="1:13" s="195" customFormat="1" ht="28.5" customHeight="1">
      <c r="A456" s="187"/>
      <c r="B456" s="128"/>
      <c r="C456" s="196"/>
      <c r="D456" s="196"/>
      <c r="E456" s="188"/>
      <c r="F456" s="189"/>
      <c r="G456" s="190"/>
      <c r="H456" s="197"/>
      <c r="I456" s="192"/>
      <c r="J456" s="192"/>
      <c r="K456" s="198"/>
      <c r="L456" s="193"/>
      <c r="M456" s="199"/>
    </row>
    <row r="457" spans="1:13" s="195" customFormat="1" ht="28.5" customHeight="1">
      <c r="A457" s="187"/>
      <c r="B457" s="128"/>
      <c r="C457" s="181"/>
      <c r="D457" s="181"/>
      <c r="E457" s="200"/>
      <c r="F457" s="201"/>
      <c r="G457" s="190"/>
      <c r="H457" s="191"/>
      <c r="I457" s="183"/>
      <c r="J457" s="183"/>
      <c r="K457" s="193"/>
      <c r="L457" s="193"/>
      <c r="M457" s="194"/>
    </row>
    <row r="458" spans="1:13" s="195" customFormat="1" ht="28.5" customHeight="1">
      <c r="A458" s="187"/>
      <c r="B458" s="128"/>
      <c r="C458" s="181"/>
      <c r="D458" s="181"/>
      <c r="E458" s="200"/>
      <c r="F458" s="201"/>
      <c r="G458" s="190"/>
      <c r="H458" s="191"/>
      <c r="I458" s="183"/>
      <c r="J458" s="183"/>
      <c r="K458" s="193"/>
      <c r="L458" s="193"/>
      <c r="M458" s="194"/>
    </row>
    <row r="459" spans="1:13" s="195" customFormat="1" ht="28.5" customHeight="1">
      <c r="A459" s="187"/>
      <c r="B459" s="128"/>
      <c r="C459" s="181"/>
      <c r="D459" s="181"/>
      <c r="E459" s="200"/>
      <c r="F459" s="201"/>
      <c r="G459" s="190"/>
      <c r="H459" s="191"/>
      <c r="I459" s="183"/>
      <c r="J459" s="183"/>
      <c r="K459" s="193"/>
      <c r="L459" s="193"/>
      <c r="M459" s="194"/>
    </row>
    <row r="460" spans="1:13" s="195" customFormat="1" ht="28.5" customHeight="1">
      <c r="A460" s="187"/>
      <c r="B460" s="128"/>
      <c r="C460" s="181"/>
      <c r="D460" s="181"/>
      <c r="E460" s="200"/>
      <c r="F460" s="201"/>
      <c r="G460" s="190"/>
      <c r="H460" s="191"/>
      <c r="I460" s="183"/>
      <c r="J460" s="183"/>
      <c r="K460" s="193"/>
      <c r="L460" s="193"/>
      <c r="M460" s="194"/>
    </row>
    <row r="461" spans="1:13" s="195" customFormat="1" ht="28.5" customHeight="1">
      <c r="A461" s="187"/>
      <c r="B461" s="128"/>
      <c r="C461" s="181"/>
      <c r="D461" s="181"/>
      <c r="E461" s="200"/>
      <c r="F461" s="201"/>
      <c r="G461" s="190"/>
      <c r="H461" s="191"/>
      <c r="I461" s="183"/>
      <c r="J461" s="183"/>
      <c r="K461" s="193"/>
      <c r="L461" s="193"/>
      <c r="M461" s="194"/>
    </row>
    <row r="462" spans="1:13" s="195" customFormat="1" ht="28.5" customHeight="1">
      <c r="A462" s="187"/>
      <c r="B462" s="128"/>
      <c r="C462" s="181"/>
      <c r="D462" s="181"/>
      <c r="E462" s="200"/>
      <c r="F462" s="201"/>
      <c r="G462" s="190"/>
      <c r="H462" s="191"/>
      <c r="I462" s="183"/>
      <c r="J462" s="183"/>
      <c r="K462" s="193"/>
      <c r="L462" s="193"/>
      <c r="M462" s="194"/>
    </row>
    <row r="463" spans="1:13" s="195" customFormat="1" ht="28.5" customHeight="1">
      <c r="A463" s="187"/>
      <c r="B463" s="128"/>
      <c r="C463" s="181"/>
      <c r="D463" s="181"/>
      <c r="E463" s="200"/>
      <c r="F463" s="201"/>
      <c r="G463" s="190"/>
      <c r="H463" s="191"/>
      <c r="I463" s="183"/>
      <c r="J463" s="183"/>
      <c r="K463" s="193"/>
      <c r="L463" s="193"/>
      <c r="M463" s="194"/>
    </row>
    <row r="464" spans="1:13" s="195" customFormat="1" ht="28.5" customHeight="1">
      <c r="A464" s="187"/>
      <c r="B464" s="128"/>
      <c r="C464" s="181"/>
      <c r="D464" s="181"/>
      <c r="E464" s="200"/>
      <c r="F464" s="201"/>
      <c r="G464" s="190"/>
      <c r="H464" s="191"/>
      <c r="I464" s="183"/>
      <c r="J464" s="183"/>
      <c r="K464" s="193"/>
      <c r="L464" s="193"/>
      <c r="M464" s="194"/>
    </row>
    <row r="465" spans="1:13" s="195" customFormat="1" ht="28.5" customHeight="1">
      <c r="A465" s="187"/>
      <c r="B465" s="128"/>
      <c r="C465" s="181"/>
      <c r="D465" s="181"/>
      <c r="E465" s="200"/>
      <c r="F465" s="201"/>
      <c r="G465" s="190"/>
      <c r="H465" s="191"/>
      <c r="I465" s="183"/>
      <c r="J465" s="183"/>
      <c r="K465" s="193"/>
      <c r="L465" s="193"/>
      <c r="M465" s="194"/>
    </row>
    <row r="466" spans="1:13" s="195" customFormat="1" ht="28.5" customHeight="1">
      <c r="A466" s="187"/>
      <c r="B466" s="128"/>
      <c r="C466" s="181"/>
      <c r="D466" s="181"/>
      <c r="E466" s="200"/>
      <c r="F466" s="201"/>
      <c r="G466" s="190"/>
      <c r="H466" s="191"/>
      <c r="I466" s="183"/>
      <c r="J466" s="183"/>
      <c r="K466" s="193"/>
      <c r="L466" s="193"/>
      <c r="M466" s="194"/>
    </row>
    <row r="467" spans="1:13" s="195" customFormat="1" ht="28.5" customHeight="1">
      <c r="A467" s="187"/>
      <c r="B467" s="128"/>
      <c r="C467" s="181"/>
      <c r="D467" s="181"/>
      <c r="E467" s="200"/>
      <c r="F467" s="201"/>
      <c r="G467" s="190"/>
      <c r="H467" s="191"/>
      <c r="I467" s="183"/>
      <c r="J467" s="183"/>
      <c r="K467" s="193"/>
      <c r="L467" s="193"/>
      <c r="M467" s="194"/>
    </row>
    <row r="468" spans="1:13" s="195" customFormat="1" ht="28.5" customHeight="1">
      <c r="A468" s="187"/>
      <c r="B468" s="128"/>
      <c r="C468" s="181"/>
      <c r="D468" s="181"/>
      <c r="E468" s="200"/>
      <c r="F468" s="201"/>
      <c r="G468" s="190"/>
      <c r="H468" s="191"/>
      <c r="I468" s="183"/>
      <c r="J468" s="183"/>
      <c r="K468" s="193"/>
      <c r="L468" s="193"/>
      <c r="M468" s="194"/>
    </row>
    <row r="469" spans="1:13" s="195" customFormat="1" ht="28.5" customHeight="1">
      <c r="A469" s="187"/>
      <c r="B469" s="128"/>
      <c r="C469" s="181"/>
      <c r="D469" s="181"/>
      <c r="E469" s="200"/>
      <c r="F469" s="201"/>
      <c r="G469" s="190"/>
      <c r="H469" s="191"/>
      <c r="I469" s="183"/>
      <c r="J469" s="183"/>
      <c r="K469" s="193"/>
      <c r="L469" s="193"/>
      <c r="M469" s="194"/>
    </row>
    <row r="470" spans="1:13" s="195" customFormat="1" ht="28.5" customHeight="1">
      <c r="A470" s="187"/>
      <c r="B470" s="128"/>
      <c r="C470" s="181"/>
      <c r="D470" s="181"/>
      <c r="E470" s="200"/>
      <c r="F470" s="201"/>
      <c r="G470" s="190"/>
      <c r="H470" s="191"/>
      <c r="I470" s="183"/>
      <c r="J470" s="183"/>
      <c r="K470" s="193"/>
      <c r="L470" s="193"/>
      <c r="M470" s="194"/>
    </row>
    <row r="471" spans="1:13" s="195" customFormat="1" ht="28.5" customHeight="1">
      <c r="A471" s="187"/>
      <c r="B471" s="128"/>
      <c r="C471" s="181"/>
      <c r="D471" s="181"/>
      <c r="E471" s="200"/>
      <c r="F471" s="201"/>
      <c r="G471" s="190"/>
      <c r="H471" s="191"/>
      <c r="I471" s="183"/>
      <c r="J471" s="183"/>
      <c r="K471" s="193"/>
      <c r="L471" s="193"/>
      <c r="M471" s="194"/>
    </row>
    <row r="472" spans="1:13" s="195" customFormat="1" ht="28.5" customHeight="1">
      <c r="A472" s="187"/>
      <c r="B472" s="128"/>
      <c r="C472" s="181"/>
      <c r="D472" s="181"/>
      <c r="E472" s="200"/>
      <c r="F472" s="201"/>
      <c r="G472" s="190"/>
      <c r="H472" s="191"/>
      <c r="I472" s="183"/>
      <c r="J472" s="183"/>
      <c r="K472" s="193"/>
      <c r="L472" s="193"/>
      <c r="M472" s="194"/>
    </row>
    <row r="473" spans="1:13" s="195" customFormat="1" ht="28.5" customHeight="1">
      <c r="A473" s="187"/>
      <c r="B473" s="149"/>
      <c r="C473" s="196"/>
      <c r="D473" s="196"/>
      <c r="E473" s="188"/>
      <c r="F473" s="189"/>
      <c r="G473" s="190"/>
      <c r="H473" s="197"/>
      <c r="I473" s="192"/>
      <c r="J473" s="192"/>
      <c r="K473" s="198"/>
      <c r="L473" s="193"/>
      <c r="M473" s="199"/>
    </row>
    <row r="474" spans="1:13" s="195" customFormat="1" ht="28.5" customHeight="1">
      <c r="A474" s="187"/>
      <c r="B474" s="149"/>
      <c r="C474" s="196"/>
      <c r="D474" s="196"/>
      <c r="E474" s="188"/>
      <c r="F474" s="189"/>
      <c r="G474" s="190"/>
      <c r="H474" s="197"/>
      <c r="I474" s="192"/>
      <c r="J474" s="192"/>
      <c r="K474" s="198"/>
      <c r="L474" s="193"/>
      <c r="M474" s="199"/>
    </row>
    <row r="475" spans="1:13" s="195" customFormat="1" ht="28.5" customHeight="1">
      <c r="A475" s="187"/>
      <c r="B475" s="149"/>
      <c r="C475" s="196"/>
      <c r="D475" s="196"/>
      <c r="E475" s="188"/>
      <c r="F475" s="189"/>
      <c r="G475" s="190"/>
      <c r="H475" s="197"/>
      <c r="I475" s="192"/>
      <c r="J475" s="192"/>
      <c r="K475" s="198"/>
      <c r="L475" s="193"/>
      <c r="M475" s="199"/>
    </row>
    <row r="476" spans="1:13" s="195" customFormat="1" ht="28.5" customHeight="1">
      <c r="A476" s="187"/>
      <c r="B476" s="149"/>
      <c r="C476" s="196"/>
      <c r="D476" s="196"/>
      <c r="E476" s="188"/>
      <c r="F476" s="189"/>
      <c r="G476" s="190"/>
      <c r="H476" s="197"/>
      <c r="I476" s="192"/>
      <c r="J476" s="192"/>
      <c r="K476" s="198"/>
      <c r="L476" s="193"/>
      <c r="M476" s="199"/>
    </row>
    <row r="477" spans="1:13" s="195" customFormat="1" ht="28.5" customHeight="1">
      <c r="A477" s="187"/>
      <c r="B477" s="149"/>
      <c r="C477" s="196"/>
      <c r="D477" s="196"/>
      <c r="E477" s="188"/>
      <c r="F477" s="189"/>
      <c r="G477" s="190"/>
      <c r="H477" s="197"/>
      <c r="I477" s="192"/>
      <c r="J477" s="192"/>
      <c r="K477" s="198"/>
      <c r="L477" s="193"/>
      <c r="M477" s="199"/>
    </row>
    <row r="478" spans="1:13" s="195" customFormat="1" ht="28.5" customHeight="1">
      <c r="A478" s="187"/>
      <c r="B478" s="149"/>
      <c r="C478" s="196"/>
      <c r="D478" s="196"/>
      <c r="E478" s="188"/>
      <c r="F478" s="189"/>
      <c r="G478" s="190"/>
      <c r="H478" s="197"/>
      <c r="I478" s="192"/>
      <c r="J478" s="192"/>
      <c r="K478" s="198"/>
      <c r="L478" s="193"/>
      <c r="M478" s="199"/>
    </row>
    <row r="479" spans="1:13" s="195" customFormat="1" ht="28.5" customHeight="1">
      <c r="A479" s="187"/>
      <c r="B479" s="149"/>
      <c r="C479" s="196"/>
      <c r="D479" s="196"/>
      <c r="E479" s="188"/>
      <c r="F479" s="189"/>
      <c r="G479" s="190"/>
      <c r="H479" s="197"/>
      <c r="I479" s="192"/>
      <c r="J479" s="192"/>
      <c r="K479" s="198"/>
      <c r="L479" s="193"/>
      <c r="M479" s="199"/>
    </row>
    <row r="480" spans="1:13" s="195" customFormat="1" ht="28.5" customHeight="1">
      <c r="A480" s="187"/>
      <c r="B480" s="128"/>
      <c r="C480" s="196"/>
      <c r="D480" s="196"/>
      <c r="E480" s="188"/>
      <c r="F480" s="189"/>
      <c r="G480" s="190"/>
      <c r="H480" s="197"/>
      <c r="I480" s="192"/>
      <c r="J480" s="192"/>
      <c r="K480" s="198"/>
      <c r="L480" s="193"/>
      <c r="M480" s="199"/>
    </row>
    <row r="481" spans="1:13" s="195" customFormat="1" ht="28.5" customHeight="1">
      <c r="A481" s="187"/>
      <c r="B481" s="128"/>
      <c r="C481" s="196"/>
      <c r="D481" s="196"/>
      <c r="E481" s="188"/>
      <c r="F481" s="189"/>
      <c r="G481" s="190"/>
      <c r="H481" s="197"/>
      <c r="I481" s="192"/>
      <c r="J481" s="192"/>
      <c r="K481" s="198"/>
      <c r="L481" s="193"/>
      <c r="M481" s="199"/>
    </row>
    <row r="482" spans="1:13" s="195" customFormat="1" ht="28.5" customHeight="1">
      <c r="A482" s="187"/>
      <c r="B482" s="128"/>
      <c r="C482" s="196"/>
      <c r="D482" s="196"/>
      <c r="E482" s="188"/>
      <c r="F482" s="189"/>
      <c r="G482" s="190"/>
      <c r="H482" s="197"/>
      <c r="I482" s="192"/>
      <c r="J482" s="192"/>
      <c r="K482" s="198"/>
      <c r="L482" s="193"/>
      <c r="M482" s="199"/>
    </row>
    <row r="483" spans="1:13" s="195" customFormat="1" ht="28.5" customHeight="1">
      <c r="A483" s="187"/>
      <c r="B483" s="128"/>
      <c r="C483" s="196"/>
      <c r="D483" s="196"/>
      <c r="E483" s="188"/>
      <c r="F483" s="189"/>
      <c r="G483" s="190"/>
      <c r="H483" s="197"/>
      <c r="I483" s="192"/>
      <c r="J483" s="192"/>
      <c r="K483" s="198"/>
      <c r="L483" s="193"/>
      <c r="M483" s="199"/>
    </row>
    <row r="484" spans="1:13" s="195" customFormat="1" ht="28.5" customHeight="1">
      <c r="A484" s="187"/>
      <c r="B484" s="128"/>
      <c r="C484" s="196"/>
      <c r="D484" s="196"/>
      <c r="E484" s="188"/>
      <c r="F484" s="189"/>
      <c r="G484" s="190"/>
      <c r="H484" s="197"/>
      <c r="I484" s="192"/>
      <c r="J484" s="192"/>
      <c r="K484" s="198"/>
      <c r="L484" s="193"/>
      <c r="M484" s="199"/>
    </row>
    <row r="485" spans="1:13" s="195" customFormat="1" ht="28.5" customHeight="1">
      <c r="A485" s="187"/>
      <c r="B485" s="128"/>
      <c r="C485" s="196"/>
      <c r="D485" s="196"/>
      <c r="E485" s="188"/>
      <c r="F485" s="189"/>
      <c r="G485" s="190"/>
      <c r="H485" s="197"/>
      <c r="I485" s="192"/>
      <c r="J485" s="192"/>
      <c r="K485" s="198"/>
      <c r="L485" s="193"/>
      <c r="M485" s="199"/>
    </row>
    <row r="486" spans="1:13" s="195" customFormat="1" ht="28.5" customHeight="1">
      <c r="A486" s="187"/>
      <c r="B486" s="128"/>
      <c r="C486" s="181"/>
      <c r="D486" s="181"/>
      <c r="E486" s="200"/>
      <c r="F486" s="201"/>
      <c r="G486" s="190"/>
      <c r="H486" s="191"/>
      <c r="I486" s="183"/>
      <c r="J486" s="183"/>
      <c r="K486" s="193"/>
      <c r="L486" s="193"/>
      <c r="M486" s="194"/>
    </row>
    <row r="487" spans="1:13" s="195" customFormat="1" ht="28.5" customHeight="1">
      <c r="A487" s="187"/>
      <c r="B487" s="128"/>
      <c r="C487" s="181"/>
      <c r="D487" s="181"/>
      <c r="E487" s="200"/>
      <c r="F487" s="201"/>
      <c r="G487" s="190"/>
      <c r="H487" s="191"/>
      <c r="I487" s="183"/>
      <c r="J487" s="183"/>
      <c r="K487" s="193"/>
      <c r="L487" s="193"/>
      <c r="M487" s="194"/>
    </row>
    <row r="488" spans="1:13" s="195" customFormat="1" ht="28.5" customHeight="1">
      <c r="A488" s="187"/>
      <c r="B488" s="128"/>
      <c r="C488" s="181"/>
      <c r="D488" s="181"/>
      <c r="E488" s="200"/>
      <c r="F488" s="201"/>
      <c r="G488" s="190"/>
      <c r="H488" s="191"/>
      <c r="I488" s="183"/>
      <c r="J488" s="183"/>
      <c r="K488" s="193"/>
      <c r="L488" s="193"/>
      <c r="M488" s="194"/>
    </row>
    <row r="489" spans="1:13" s="195" customFormat="1" ht="28.5" customHeight="1">
      <c r="A489" s="187"/>
      <c r="B489" s="128"/>
      <c r="C489" s="181"/>
      <c r="D489" s="181"/>
      <c r="E489" s="200"/>
      <c r="F489" s="201"/>
      <c r="G489" s="190"/>
      <c r="H489" s="191"/>
      <c r="I489" s="183"/>
      <c r="J489" s="183"/>
      <c r="K489" s="193"/>
      <c r="L489" s="193"/>
      <c r="M489" s="194"/>
    </row>
    <row r="490" spans="1:13" s="195" customFormat="1" ht="28.5" customHeight="1">
      <c r="A490" s="187"/>
      <c r="B490" s="128"/>
      <c r="C490" s="181"/>
      <c r="D490" s="181"/>
      <c r="E490" s="200"/>
      <c r="F490" s="201"/>
      <c r="G490" s="190"/>
      <c r="H490" s="191"/>
      <c r="I490" s="183"/>
      <c r="J490" s="183"/>
      <c r="K490" s="193"/>
      <c r="L490" s="193"/>
      <c r="M490" s="194"/>
    </row>
    <row r="491" spans="1:13" s="195" customFormat="1" ht="28.5" customHeight="1">
      <c r="A491" s="187"/>
      <c r="B491" s="128"/>
      <c r="C491" s="181"/>
      <c r="D491" s="181"/>
      <c r="E491" s="200"/>
      <c r="F491" s="201"/>
      <c r="G491" s="190"/>
      <c r="H491" s="191"/>
      <c r="I491" s="183"/>
      <c r="J491" s="183"/>
      <c r="K491" s="193"/>
      <c r="L491" s="193"/>
      <c r="M491" s="194"/>
    </row>
    <row r="492" spans="1:13" s="195" customFormat="1" ht="28.5" customHeight="1">
      <c r="A492" s="187"/>
      <c r="B492" s="128"/>
      <c r="C492" s="181"/>
      <c r="D492" s="181"/>
      <c r="E492" s="200"/>
      <c r="F492" s="201"/>
      <c r="G492" s="190"/>
      <c r="H492" s="191"/>
      <c r="I492" s="183"/>
      <c r="J492" s="183"/>
      <c r="K492" s="193"/>
      <c r="L492" s="193"/>
      <c r="M492" s="194"/>
    </row>
    <row r="493" spans="1:13" s="195" customFormat="1" ht="28.5" customHeight="1">
      <c r="A493" s="187"/>
      <c r="B493" s="128"/>
      <c r="C493" s="181"/>
      <c r="D493" s="181"/>
      <c r="E493" s="200"/>
      <c r="F493" s="201"/>
      <c r="G493" s="190"/>
      <c r="H493" s="191"/>
      <c r="I493" s="183"/>
      <c r="J493" s="183"/>
      <c r="K493" s="193"/>
      <c r="L493" s="193"/>
      <c r="M493" s="194"/>
    </row>
    <row r="494" spans="1:13" s="195" customFormat="1" ht="28.5" customHeight="1">
      <c r="A494" s="187"/>
      <c r="B494" s="128"/>
      <c r="C494" s="181"/>
      <c r="D494" s="181"/>
      <c r="E494" s="200"/>
      <c r="F494" s="201"/>
      <c r="G494" s="190"/>
      <c r="H494" s="191"/>
      <c r="I494" s="183"/>
      <c r="J494" s="183"/>
      <c r="K494" s="193"/>
      <c r="L494" s="193"/>
      <c r="M494" s="194"/>
    </row>
    <row r="495" spans="1:13" s="195" customFormat="1" ht="28.5" customHeight="1">
      <c r="A495" s="187"/>
      <c r="B495" s="128"/>
      <c r="C495" s="181"/>
      <c r="D495" s="181"/>
      <c r="E495" s="200"/>
      <c r="F495" s="201"/>
      <c r="G495" s="190"/>
      <c r="H495" s="191"/>
      <c r="I495" s="183"/>
      <c r="J495" s="183"/>
      <c r="K495" s="193"/>
      <c r="L495" s="193"/>
      <c r="M495" s="194"/>
    </row>
    <row r="496" spans="1:13" s="195" customFormat="1" ht="28.5" customHeight="1">
      <c r="A496" s="187"/>
      <c r="B496" s="128"/>
      <c r="C496" s="181"/>
      <c r="D496" s="181"/>
      <c r="E496" s="200"/>
      <c r="F496" s="201"/>
      <c r="G496" s="190"/>
      <c r="H496" s="191"/>
      <c r="I496" s="183"/>
      <c r="J496" s="183"/>
      <c r="K496" s="193"/>
      <c r="L496" s="193"/>
      <c r="M496" s="194"/>
    </row>
    <row r="497" spans="1:13" s="195" customFormat="1" ht="28.5" customHeight="1">
      <c r="A497" s="187"/>
      <c r="B497" s="128"/>
      <c r="C497" s="181"/>
      <c r="D497" s="181"/>
      <c r="E497" s="200"/>
      <c r="F497" s="201"/>
      <c r="G497" s="190"/>
      <c r="H497" s="191"/>
      <c r="I497" s="183"/>
      <c r="J497" s="183"/>
      <c r="K497" s="193"/>
      <c r="L497" s="193"/>
      <c r="M497" s="194"/>
    </row>
    <row r="498" spans="1:13" s="195" customFormat="1" ht="28.5" customHeight="1">
      <c r="A498" s="187"/>
      <c r="B498" s="128"/>
      <c r="C498" s="181"/>
      <c r="D498" s="181"/>
      <c r="E498" s="200"/>
      <c r="F498" s="201"/>
      <c r="G498" s="190"/>
      <c r="H498" s="191"/>
      <c r="I498" s="183"/>
      <c r="J498" s="183"/>
      <c r="K498" s="193"/>
      <c r="L498" s="193"/>
      <c r="M498" s="194"/>
    </row>
    <row r="499" spans="1:13" s="195" customFormat="1" ht="28.5" customHeight="1">
      <c r="A499" s="187"/>
      <c r="B499" s="128"/>
      <c r="C499" s="181"/>
      <c r="D499" s="181"/>
      <c r="E499" s="200"/>
      <c r="F499" s="201"/>
      <c r="G499" s="190"/>
      <c r="H499" s="191"/>
      <c r="I499" s="183"/>
      <c r="J499" s="183"/>
      <c r="K499" s="193"/>
      <c r="L499" s="193"/>
      <c r="M499" s="194"/>
    </row>
    <row r="500" spans="1:13" s="195" customFormat="1" ht="28.5" customHeight="1">
      <c r="A500" s="187"/>
      <c r="B500" s="128"/>
      <c r="C500" s="181"/>
      <c r="D500" s="181"/>
      <c r="E500" s="200"/>
      <c r="F500" s="201"/>
      <c r="G500" s="190"/>
      <c r="H500" s="191"/>
      <c r="I500" s="183"/>
      <c r="J500" s="183"/>
      <c r="K500" s="193"/>
      <c r="L500" s="193"/>
      <c r="M500" s="194"/>
    </row>
    <row r="501" spans="1:13" s="195" customFormat="1" ht="28.5" customHeight="1">
      <c r="A501" s="187"/>
      <c r="B501" s="128"/>
      <c r="C501" s="181"/>
      <c r="D501" s="181"/>
      <c r="E501" s="200"/>
      <c r="F501" s="201"/>
      <c r="G501" s="190"/>
      <c r="H501" s="191"/>
      <c r="I501" s="183"/>
      <c r="J501" s="183"/>
      <c r="K501" s="193"/>
      <c r="L501" s="193"/>
      <c r="M501" s="194"/>
    </row>
    <row r="502" spans="1:13" s="195" customFormat="1" ht="28.5" customHeight="1">
      <c r="A502" s="187"/>
      <c r="B502" s="149"/>
      <c r="C502" s="196"/>
      <c r="D502" s="196"/>
      <c r="E502" s="188"/>
      <c r="F502" s="189"/>
      <c r="G502" s="190"/>
      <c r="H502" s="197"/>
      <c r="I502" s="192"/>
      <c r="J502" s="192"/>
      <c r="K502" s="198"/>
      <c r="L502" s="193"/>
      <c r="M502" s="199"/>
    </row>
    <row r="503" spans="1:13" s="195" customFormat="1" ht="28.5" customHeight="1">
      <c r="A503" s="187"/>
      <c r="B503" s="149"/>
      <c r="C503" s="196"/>
      <c r="D503" s="196"/>
      <c r="E503" s="188"/>
      <c r="F503" s="189"/>
      <c r="G503" s="190"/>
      <c r="H503" s="197"/>
      <c r="I503" s="192"/>
      <c r="J503" s="192"/>
      <c r="K503" s="198"/>
      <c r="L503" s="193"/>
      <c r="M503" s="199"/>
    </row>
    <row r="504" spans="1:13" s="195" customFormat="1" ht="28.5" customHeight="1">
      <c r="A504" s="187"/>
      <c r="B504" s="149"/>
      <c r="C504" s="196"/>
      <c r="D504" s="196"/>
      <c r="E504" s="188"/>
      <c r="F504" s="189"/>
      <c r="G504" s="190"/>
      <c r="H504" s="197"/>
      <c r="I504" s="192"/>
      <c r="J504" s="192"/>
      <c r="K504" s="198"/>
      <c r="L504" s="193"/>
      <c r="M504" s="199"/>
    </row>
    <row r="505" spans="1:13" s="195" customFormat="1" ht="28.5" customHeight="1">
      <c r="A505" s="187"/>
      <c r="B505" s="149"/>
      <c r="C505" s="196"/>
      <c r="D505" s="196"/>
      <c r="E505" s="188"/>
      <c r="F505" s="189"/>
      <c r="G505" s="190"/>
      <c r="H505" s="197"/>
      <c r="I505" s="192"/>
      <c r="J505" s="192"/>
      <c r="K505" s="198"/>
      <c r="L505" s="193"/>
      <c r="M505" s="199"/>
    </row>
    <row r="506" spans="1:13" s="195" customFormat="1" ht="28.5" customHeight="1">
      <c r="A506" s="187"/>
      <c r="B506" s="149"/>
      <c r="C506" s="196"/>
      <c r="D506" s="196"/>
      <c r="E506" s="188"/>
      <c r="F506" s="189"/>
      <c r="G506" s="190"/>
      <c r="H506" s="197"/>
      <c r="I506" s="192"/>
      <c r="J506" s="192"/>
      <c r="K506" s="198"/>
      <c r="L506" s="193"/>
      <c r="M506" s="199"/>
    </row>
    <row r="507" spans="1:13" s="195" customFormat="1" ht="28.5" customHeight="1">
      <c r="A507" s="187"/>
      <c r="B507" s="149"/>
      <c r="C507" s="196"/>
      <c r="D507" s="196"/>
      <c r="E507" s="188"/>
      <c r="F507" s="189"/>
      <c r="G507" s="190"/>
      <c r="H507" s="197"/>
      <c r="I507" s="192"/>
      <c r="J507" s="192"/>
      <c r="K507" s="198"/>
      <c r="L507" s="193"/>
      <c r="M507" s="199"/>
    </row>
    <row r="508" spans="1:13" s="195" customFormat="1" ht="28.5" customHeight="1">
      <c r="A508" s="187"/>
      <c r="B508" s="149"/>
      <c r="C508" s="196"/>
      <c r="D508" s="196"/>
      <c r="E508" s="188"/>
      <c r="F508" s="189"/>
      <c r="G508" s="190"/>
      <c r="H508" s="197"/>
      <c r="I508" s="192"/>
      <c r="J508" s="192"/>
      <c r="K508" s="198"/>
      <c r="L508" s="193"/>
      <c r="M508" s="199"/>
    </row>
    <row r="509" spans="1:13" s="195" customFormat="1" ht="28.5" customHeight="1">
      <c r="A509" s="187"/>
      <c r="B509" s="128"/>
      <c r="C509" s="196"/>
      <c r="D509" s="196"/>
      <c r="E509" s="188"/>
      <c r="F509" s="189"/>
      <c r="G509" s="190"/>
      <c r="H509" s="197"/>
      <c r="I509" s="192"/>
      <c r="J509" s="192"/>
      <c r="K509" s="198"/>
      <c r="L509" s="193"/>
      <c r="M509" s="199"/>
    </row>
    <row r="510" spans="1:13" s="195" customFormat="1" ht="28.5" customHeight="1">
      <c r="A510" s="187"/>
      <c r="B510" s="128"/>
      <c r="C510" s="196"/>
      <c r="D510" s="196"/>
      <c r="E510" s="188"/>
      <c r="F510" s="189"/>
      <c r="G510" s="190"/>
      <c r="H510" s="197"/>
      <c r="I510" s="192"/>
      <c r="J510" s="192"/>
      <c r="K510" s="198"/>
      <c r="L510" s="193"/>
      <c r="M510" s="199"/>
    </row>
    <row r="511" spans="1:13" s="195" customFormat="1" ht="28.5" customHeight="1">
      <c r="A511" s="187"/>
      <c r="B511" s="128"/>
      <c r="C511" s="196"/>
      <c r="D511" s="196"/>
      <c r="E511" s="188"/>
      <c r="F511" s="189"/>
      <c r="G511" s="190"/>
      <c r="H511" s="197"/>
      <c r="I511" s="192"/>
      <c r="J511" s="192"/>
      <c r="K511" s="198"/>
      <c r="L511" s="193"/>
      <c r="M511" s="199"/>
    </row>
    <row r="512" spans="1:13" s="195" customFormat="1" ht="28.5" customHeight="1">
      <c r="A512" s="187"/>
      <c r="B512" s="128"/>
      <c r="C512" s="196"/>
      <c r="D512" s="196"/>
      <c r="E512" s="188"/>
      <c r="F512" s="189"/>
      <c r="G512" s="190"/>
      <c r="H512" s="197"/>
      <c r="I512" s="192"/>
      <c r="J512" s="192"/>
      <c r="K512" s="198"/>
      <c r="L512" s="193"/>
      <c r="M512" s="199"/>
    </row>
    <row r="513" spans="1:13" s="195" customFormat="1" ht="28.5" customHeight="1">
      <c r="A513" s="187"/>
      <c r="B513" s="128"/>
      <c r="C513" s="196"/>
      <c r="D513" s="196"/>
      <c r="E513" s="188"/>
      <c r="F513" s="189"/>
      <c r="G513" s="190"/>
      <c r="H513" s="197"/>
      <c r="I513" s="192"/>
      <c r="J513" s="192"/>
      <c r="K513" s="198"/>
      <c r="L513" s="193"/>
      <c r="M513" s="199"/>
    </row>
    <row r="514" spans="1:13" s="195" customFormat="1" ht="28.5" customHeight="1">
      <c r="A514" s="187"/>
      <c r="B514" s="128"/>
      <c r="C514" s="196"/>
      <c r="D514" s="196"/>
      <c r="E514" s="188"/>
      <c r="F514" s="189"/>
      <c r="G514" s="190"/>
      <c r="H514" s="197"/>
      <c r="I514" s="192"/>
      <c r="J514" s="192"/>
      <c r="K514" s="198"/>
      <c r="L514" s="193"/>
      <c r="M514" s="199"/>
    </row>
    <row r="515" spans="1:13" s="195" customFormat="1" ht="28.5" customHeight="1">
      <c r="A515" s="187"/>
      <c r="B515" s="128"/>
      <c r="C515" s="181"/>
      <c r="D515" s="181"/>
      <c r="E515" s="200"/>
      <c r="F515" s="201"/>
      <c r="G515" s="190"/>
      <c r="H515" s="191"/>
      <c r="I515" s="183"/>
      <c r="J515" s="183"/>
      <c r="K515" s="193"/>
      <c r="L515" s="193"/>
      <c r="M515" s="194"/>
    </row>
    <row r="516" spans="1:13" s="195" customFormat="1" ht="28.5" customHeight="1">
      <c r="A516" s="187"/>
      <c r="B516" s="128"/>
      <c r="C516" s="181"/>
      <c r="D516" s="181"/>
      <c r="E516" s="200"/>
      <c r="F516" s="201"/>
      <c r="G516" s="190"/>
      <c r="H516" s="191"/>
      <c r="I516" s="183"/>
      <c r="J516" s="183"/>
      <c r="K516" s="193"/>
      <c r="L516" s="193"/>
      <c r="M516" s="194"/>
    </row>
    <row r="517" spans="1:13" s="195" customFormat="1" ht="28.5" customHeight="1">
      <c r="A517" s="187"/>
      <c r="B517" s="128"/>
      <c r="C517" s="181"/>
      <c r="D517" s="181"/>
      <c r="E517" s="200"/>
      <c r="F517" s="201"/>
      <c r="G517" s="190"/>
      <c r="H517" s="191"/>
      <c r="I517" s="183"/>
      <c r="J517" s="183"/>
      <c r="K517" s="193"/>
      <c r="L517" s="193"/>
      <c r="M517" s="194"/>
    </row>
    <row r="518" spans="1:13" s="195" customFormat="1" ht="28.5" customHeight="1">
      <c r="A518" s="187"/>
      <c r="B518" s="128"/>
      <c r="C518" s="181"/>
      <c r="D518" s="181"/>
      <c r="E518" s="200"/>
      <c r="F518" s="201"/>
      <c r="G518" s="190"/>
      <c r="H518" s="191"/>
      <c r="I518" s="183"/>
      <c r="J518" s="183"/>
      <c r="K518" s="193"/>
      <c r="L518" s="193"/>
      <c r="M518" s="194"/>
    </row>
    <row r="519" spans="1:13" s="195" customFormat="1" ht="28.5" customHeight="1">
      <c r="A519" s="187"/>
      <c r="B519" s="128"/>
      <c r="C519" s="181"/>
      <c r="D519" s="181"/>
      <c r="E519" s="200"/>
      <c r="F519" s="201"/>
      <c r="G519" s="190"/>
      <c r="H519" s="191"/>
      <c r="I519" s="183"/>
      <c r="J519" s="183"/>
      <c r="K519" s="193"/>
      <c r="L519" s="193"/>
      <c r="M519" s="194"/>
    </row>
    <row r="520" spans="1:13" s="195" customFormat="1" ht="28.5" customHeight="1">
      <c r="A520" s="187"/>
      <c r="B520" s="128"/>
      <c r="C520" s="181"/>
      <c r="D520" s="181"/>
      <c r="E520" s="200"/>
      <c r="F520" s="201"/>
      <c r="G520" s="190"/>
      <c r="H520" s="191"/>
      <c r="I520" s="183"/>
      <c r="J520" s="183"/>
      <c r="K520" s="193"/>
      <c r="L520" s="193"/>
      <c r="M520" s="194"/>
    </row>
    <row r="521" spans="1:13" s="195" customFormat="1" ht="28.5" customHeight="1">
      <c r="A521" s="187"/>
      <c r="B521" s="128"/>
      <c r="C521" s="181"/>
      <c r="D521" s="181"/>
      <c r="E521" s="200"/>
      <c r="F521" s="201"/>
      <c r="G521" s="190"/>
      <c r="H521" s="191"/>
      <c r="I521" s="183"/>
      <c r="J521" s="183"/>
      <c r="K521" s="193"/>
      <c r="L521" s="193"/>
      <c r="M521" s="194"/>
    </row>
    <row r="522" spans="1:13" s="195" customFormat="1" ht="28.5" customHeight="1">
      <c r="A522" s="187"/>
      <c r="B522" s="128"/>
      <c r="C522" s="181"/>
      <c r="D522" s="181"/>
      <c r="E522" s="200"/>
      <c r="F522" s="201"/>
      <c r="G522" s="190"/>
      <c r="H522" s="191"/>
      <c r="I522" s="183"/>
      <c r="J522" s="183"/>
      <c r="K522" s="193"/>
      <c r="L522" s="193"/>
      <c r="M522" s="194"/>
    </row>
    <row r="523" spans="1:13" s="195" customFormat="1" ht="28.5" customHeight="1">
      <c r="A523" s="187"/>
      <c r="B523" s="128"/>
      <c r="C523" s="181"/>
      <c r="D523" s="181"/>
      <c r="E523" s="200"/>
      <c r="F523" s="201"/>
      <c r="G523" s="190"/>
      <c r="H523" s="191"/>
      <c r="I523" s="183"/>
      <c r="J523" s="183"/>
      <c r="K523" s="193"/>
      <c r="L523" s="193"/>
      <c r="M523" s="194"/>
    </row>
    <row r="524" spans="1:13" s="195" customFormat="1" ht="28.5" customHeight="1">
      <c r="A524" s="187"/>
      <c r="B524" s="128"/>
      <c r="C524" s="181"/>
      <c r="D524" s="181"/>
      <c r="E524" s="200"/>
      <c r="F524" s="201"/>
      <c r="G524" s="190"/>
      <c r="H524" s="191"/>
      <c r="I524" s="183"/>
      <c r="J524" s="183"/>
      <c r="K524" s="193"/>
      <c r="L524" s="193"/>
      <c r="M524" s="194"/>
    </row>
    <row r="525" spans="1:13" s="195" customFormat="1" ht="28.5" customHeight="1">
      <c r="A525" s="187"/>
      <c r="B525" s="128"/>
      <c r="C525" s="181"/>
      <c r="D525" s="181"/>
      <c r="E525" s="200"/>
      <c r="F525" s="201"/>
      <c r="G525" s="190"/>
      <c r="H525" s="191"/>
      <c r="I525" s="183"/>
      <c r="J525" s="183"/>
      <c r="K525" s="193"/>
      <c r="L525" s="193"/>
      <c r="M525" s="194"/>
    </row>
    <row r="526" spans="1:13" s="195" customFormat="1" ht="28.5" customHeight="1">
      <c r="A526" s="187"/>
      <c r="B526" s="128"/>
      <c r="C526" s="181"/>
      <c r="D526" s="181"/>
      <c r="E526" s="200"/>
      <c r="F526" s="201"/>
      <c r="G526" s="190"/>
      <c r="H526" s="191"/>
      <c r="I526" s="183"/>
      <c r="J526" s="183"/>
      <c r="K526" s="193"/>
      <c r="L526" s="193"/>
      <c r="M526" s="194"/>
    </row>
    <row r="527" spans="1:13" s="195" customFormat="1" ht="28.5" customHeight="1">
      <c r="A527" s="187"/>
      <c r="B527" s="128"/>
      <c r="C527" s="181"/>
      <c r="D527" s="181"/>
      <c r="E527" s="200"/>
      <c r="F527" s="201"/>
      <c r="G527" s="190"/>
      <c r="H527" s="191"/>
      <c r="I527" s="183"/>
      <c r="J527" s="183"/>
      <c r="K527" s="193"/>
      <c r="L527" s="193"/>
      <c r="M527" s="194"/>
    </row>
    <row r="528" spans="1:13" s="195" customFormat="1" ht="28.5" customHeight="1">
      <c r="A528" s="187"/>
      <c r="B528" s="128"/>
      <c r="C528" s="181"/>
      <c r="D528" s="181"/>
      <c r="E528" s="200"/>
      <c r="F528" s="201"/>
      <c r="G528" s="190"/>
      <c r="H528" s="191"/>
      <c r="I528" s="183"/>
      <c r="J528" s="183"/>
      <c r="K528" s="193"/>
      <c r="L528" s="193"/>
      <c r="M528" s="194"/>
    </row>
    <row r="529" spans="1:13" s="195" customFormat="1" ht="28.5" customHeight="1">
      <c r="A529" s="187"/>
      <c r="B529" s="128"/>
      <c r="C529" s="181"/>
      <c r="D529" s="181"/>
      <c r="E529" s="200"/>
      <c r="F529" s="201"/>
      <c r="G529" s="190"/>
      <c r="H529" s="191"/>
      <c r="I529" s="183"/>
      <c r="J529" s="183"/>
      <c r="K529" s="193"/>
      <c r="L529" s="193"/>
      <c r="M529" s="194"/>
    </row>
    <row r="530" spans="1:13" s="195" customFormat="1" ht="28.5" customHeight="1">
      <c r="A530" s="187"/>
      <c r="B530" s="128"/>
      <c r="C530" s="181"/>
      <c r="D530" s="181"/>
      <c r="E530" s="200"/>
      <c r="F530" s="201"/>
      <c r="G530" s="190"/>
      <c r="H530" s="191"/>
      <c r="I530" s="183"/>
      <c r="J530" s="183"/>
      <c r="K530" s="193"/>
      <c r="L530" s="193"/>
      <c r="M530" s="194"/>
    </row>
    <row r="531" spans="1:13" s="195" customFormat="1" ht="28.5" customHeight="1">
      <c r="A531" s="187"/>
      <c r="B531" s="149"/>
      <c r="C531" s="196"/>
      <c r="D531" s="196"/>
      <c r="E531" s="188"/>
      <c r="F531" s="189"/>
      <c r="G531" s="190"/>
      <c r="H531" s="197"/>
      <c r="I531" s="192"/>
      <c r="J531" s="192"/>
      <c r="K531" s="198"/>
      <c r="L531" s="193"/>
      <c r="M531" s="199"/>
    </row>
    <row r="532" spans="1:13" s="195" customFormat="1" ht="28.5" customHeight="1">
      <c r="A532" s="187"/>
      <c r="B532" s="149"/>
      <c r="C532" s="196"/>
      <c r="D532" s="196"/>
      <c r="E532" s="200"/>
      <c r="F532" s="189"/>
      <c r="G532" s="190"/>
      <c r="H532" s="197"/>
      <c r="I532" s="192"/>
      <c r="J532" s="192"/>
      <c r="K532" s="198"/>
      <c r="L532" s="193"/>
      <c r="M532" s="199"/>
    </row>
    <row r="533" spans="1:13" s="195" customFormat="1" ht="28.5" customHeight="1">
      <c r="A533" s="187"/>
      <c r="B533" s="149"/>
      <c r="C533" s="196"/>
      <c r="D533" s="196"/>
      <c r="E533" s="200"/>
      <c r="F533" s="189"/>
      <c r="G533" s="190"/>
      <c r="H533" s="197"/>
      <c r="I533" s="192"/>
      <c r="J533" s="192"/>
      <c r="K533" s="198"/>
      <c r="L533" s="193"/>
      <c r="M533" s="199"/>
    </row>
    <row r="534" spans="1:13" s="195" customFormat="1" ht="28.5" customHeight="1">
      <c r="A534" s="187"/>
      <c r="B534" s="149"/>
      <c r="C534" s="196"/>
      <c r="D534" s="196"/>
      <c r="E534" s="200"/>
      <c r="F534" s="189"/>
      <c r="G534" s="190"/>
      <c r="H534" s="197"/>
      <c r="I534" s="192"/>
      <c r="J534" s="192"/>
      <c r="K534" s="198"/>
      <c r="L534" s="193"/>
      <c r="M534" s="199"/>
    </row>
    <row r="535" spans="1:13" s="195" customFormat="1" ht="28.5" customHeight="1">
      <c r="A535" s="187"/>
      <c r="B535" s="149"/>
      <c r="C535" s="196"/>
      <c r="D535" s="196"/>
      <c r="E535" s="200"/>
      <c r="F535" s="189"/>
      <c r="G535" s="190"/>
      <c r="H535" s="197"/>
      <c r="I535" s="192"/>
      <c r="J535" s="192"/>
      <c r="K535" s="198"/>
      <c r="L535" s="193"/>
      <c r="M535" s="199"/>
    </row>
    <row r="536" spans="1:13" s="195" customFormat="1" ht="28.5" customHeight="1">
      <c r="A536" s="187"/>
      <c r="B536" s="149"/>
      <c r="C536" s="196"/>
      <c r="D536" s="196"/>
      <c r="E536" s="188"/>
      <c r="F536" s="189"/>
      <c r="G536" s="190"/>
      <c r="H536" s="197"/>
      <c r="I536" s="192"/>
      <c r="J536" s="192"/>
      <c r="K536" s="198"/>
      <c r="L536" s="193"/>
      <c r="M536" s="199"/>
    </row>
    <row r="537" spans="1:13" s="195" customFormat="1" ht="28.5" customHeight="1">
      <c r="A537" s="187"/>
      <c r="B537" s="149"/>
      <c r="C537" s="196"/>
      <c r="D537" s="196"/>
      <c r="E537" s="188"/>
      <c r="F537" s="189"/>
      <c r="G537" s="190"/>
      <c r="H537" s="197"/>
      <c r="I537" s="192"/>
      <c r="J537" s="192"/>
      <c r="K537" s="198"/>
      <c r="L537" s="193"/>
      <c r="M537" s="199"/>
    </row>
    <row r="538" spans="1:13" s="195" customFormat="1" ht="28.5" customHeight="1">
      <c r="A538" s="187"/>
      <c r="B538" s="128"/>
      <c r="C538" s="196"/>
      <c r="D538" s="196"/>
      <c r="E538" s="200"/>
      <c r="F538" s="189"/>
      <c r="G538" s="190"/>
      <c r="H538" s="197"/>
      <c r="I538" s="192"/>
      <c r="J538" s="192"/>
      <c r="K538" s="198"/>
      <c r="L538" s="193"/>
      <c r="M538" s="199"/>
    </row>
    <row r="539" spans="1:13" s="195" customFormat="1" ht="28.5" customHeight="1">
      <c r="A539" s="187"/>
      <c r="B539" s="128"/>
      <c r="C539" s="196"/>
      <c r="D539" s="196"/>
      <c r="E539" s="200"/>
      <c r="F539" s="189"/>
      <c r="G539" s="190"/>
      <c r="H539" s="197"/>
      <c r="I539" s="192"/>
      <c r="J539" s="192"/>
      <c r="K539" s="198"/>
      <c r="L539" s="193"/>
      <c r="M539" s="199"/>
    </row>
    <row r="540" spans="1:13" s="195" customFormat="1" ht="28.5" customHeight="1">
      <c r="A540" s="187"/>
      <c r="B540" s="128"/>
      <c r="C540" s="196"/>
      <c r="D540" s="196"/>
      <c r="E540" s="200"/>
      <c r="F540" s="189"/>
      <c r="G540" s="190"/>
      <c r="H540" s="197"/>
      <c r="I540" s="192"/>
      <c r="J540" s="192"/>
      <c r="K540" s="198"/>
      <c r="L540" s="193"/>
      <c r="M540" s="199"/>
    </row>
    <row r="541" spans="1:13" s="195" customFormat="1" ht="28.5" customHeight="1">
      <c r="A541" s="187"/>
      <c r="B541" s="128"/>
      <c r="C541" s="196"/>
      <c r="D541" s="196"/>
      <c r="E541" s="200"/>
      <c r="F541" s="189"/>
      <c r="G541" s="190"/>
      <c r="H541" s="197"/>
      <c r="I541" s="192"/>
      <c r="J541" s="192"/>
      <c r="K541" s="198"/>
      <c r="L541" s="193"/>
      <c r="M541" s="199"/>
    </row>
    <row r="542" spans="1:13" s="195" customFormat="1" ht="28.5" customHeight="1">
      <c r="A542" s="187"/>
      <c r="B542" s="128"/>
      <c r="C542" s="196"/>
      <c r="D542" s="196"/>
      <c r="E542" s="200"/>
      <c r="F542" s="189"/>
      <c r="G542" s="190"/>
      <c r="H542" s="197"/>
      <c r="I542" s="192"/>
      <c r="J542" s="192"/>
      <c r="K542" s="198"/>
      <c r="L542" s="193"/>
      <c r="M542" s="199"/>
    </row>
    <row r="543" spans="1:13" s="195" customFormat="1" ht="28.5" customHeight="1">
      <c r="A543" s="187"/>
      <c r="B543" s="128"/>
      <c r="C543" s="196"/>
      <c r="D543" s="196"/>
      <c r="E543" s="188"/>
      <c r="F543" s="189"/>
      <c r="G543" s="190"/>
      <c r="H543" s="197"/>
      <c r="I543" s="192"/>
      <c r="J543" s="192"/>
      <c r="K543" s="198"/>
      <c r="L543" s="193"/>
      <c r="M543" s="199"/>
    </row>
    <row r="544" spans="1:13" s="195" customFormat="1" ht="28.5" customHeight="1">
      <c r="A544" s="187"/>
      <c r="B544" s="128"/>
      <c r="C544" s="181"/>
      <c r="D544" s="181"/>
      <c r="E544" s="200"/>
      <c r="F544" s="201"/>
      <c r="G544" s="190"/>
      <c r="H544" s="191"/>
      <c r="I544" s="183"/>
      <c r="J544" s="183"/>
      <c r="K544" s="193"/>
      <c r="L544" s="193"/>
      <c r="M544" s="194"/>
    </row>
    <row r="545" spans="1:13" s="195" customFormat="1" ht="28.5" customHeight="1">
      <c r="A545" s="187"/>
      <c r="B545" s="128"/>
      <c r="C545" s="181"/>
      <c r="D545" s="181"/>
      <c r="E545" s="200"/>
      <c r="F545" s="201"/>
      <c r="G545" s="190"/>
      <c r="H545" s="191"/>
      <c r="I545" s="183"/>
      <c r="J545" s="183"/>
      <c r="K545" s="193"/>
      <c r="L545" s="193"/>
      <c r="M545" s="194"/>
    </row>
    <row r="546" spans="1:13" s="195" customFormat="1" ht="28.5" customHeight="1">
      <c r="A546" s="187"/>
      <c r="B546" s="128"/>
      <c r="C546" s="181"/>
      <c r="D546" s="181"/>
      <c r="E546" s="200"/>
      <c r="F546" s="201"/>
      <c r="G546" s="190"/>
      <c r="H546" s="191"/>
      <c r="I546" s="183"/>
      <c r="J546" s="183"/>
      <c r="K546" s="193"/>
      <c r="L546" s="193"/>
      <c r="M546" s="194"/>
    </row>
    <row r="547" spans="1:13" s="195" customFormat="1" ht="28.5" customHeight="1">
      <c r="A547" s="187"/>
      <c r="B547" s="128"/>
      <c r="C547" s="181"/>
      <c r="D547" s="181"/>
      <c r="E547" s="200"/>
      <c r="F547" s="201"/>
      <c r="G547" s="190"/>
      <c r="H547" s="191"/>
      <c r="I547" s="183"/>
      <c r="J547" s="183"/>
      <c r="K547" s="193"/>
      <c r="L547" s="193"/>
      <c r="M547" s="194"/>
    </row>
    <row r="548" spans="1:13" s="195" customFormat="1" ht="28.5" customHeight="1">
      <c r="A548" s="187"/>
      <c r="B548" s="128"/>
      <c r="C548" s="181"/>
      <c r="D548" s="181"/>
      <c r="E548" s="200"/>
      <c r="F548" s="201"/>
      <c r="G548" s="190"/>
      <c r="H548" s="191"/>
      <c r="I548" s="183"/>
      <c r="J548" s="183"/>
      <c r="K548" s="193"/>
      <c r="L548" s="193"/>
      <c r="M548" s="194"/>
    </row>
    <row r="549" spans="1:13" s="195" customFormat="1" ht="28.5" customHeight="1">
      <c r="A549" s="187"/>
      <c r="B549" s="128"/>
      <c r="C549" s="181"/>
      <c r="D549" s="181"/>
      <c r="E549" s="200"/>
      <c r="F549" s="201"/>
      <c r="G549" s="190"/>
      <c r="H549" s="191"/>
      <c r="I549" s="183"/>
      <c r="J549" s="183"/>
      <c r="K549" s="193"/>
      <c r="L549" s="193"/>
      <c r="M549" s="194"/>
    </row>
    <row r="550" spans="1:13" s="195" customFormat="1" ht="28.5" customHeight="1">
      <c r="A550" s="187"/>
      <c r="B550" s="128"/>
      <c r="C550" s="181"/>
      <c r="D550" s="181"/>
      <c r="E550" s="200"/>
      <c r="F550" s="201"/>
      <c r="G550" s="190"/>
      <c r="H550" s="191"/>
      <c r="I550" s="183"/>
      <c r="J550" s="183"/>
      <c r="K550" s="193"/>
      <c r="L550" s="193"/>
      <c r="M550" s="194"/>
    </row>
    <row r="551" spans="1:13" s="195" customFormat="1" ht="28.5" customHeight="1">
      <c r="A551" s="187"/>
      <c r="B551" s="128"/>
      <c r="C551" s="181"/>
      <c r="D551" s="181"/>
      <c r="E551" s="200"/>
      <c r="F551" s="201"/>
      <c r="G551" s="190"/>
      <c r="H551" s="191"/>
      <c r="I551" s="183"/>
      <c r="J551" s="183"/>
      <c r="K551" s="193"/>
      <c r="L551" s="193"/>
      <c r="M551" s="194"/>
    </row>
    <row r="552" spans="1:13" s="195" customFormat="1" ht="28.5" customHeight="1">
      <c r="A552" s="187"/>
      <c r="B552" s="128"/>
      <c r="C552" s="181"/>
      <c r="D552" s="181"/>
      <c r="E552" s="200"/>
      <c r="F552" s="201"/>
      <c r="G552" s="190"/>
      <c r="H552" s="191"/>
      <c r="I552" s="183"/>
      <c r="J552" s="183"/>
      <c r="K552" s="193"/>
      <c r="L552" s="193"/>
      <c r="M552" s="194"/>
    </row>
    <row r="553" spans="1:13" s="195" customFormat="1" ht="28.5" customHeight="1">
      <c r="A553" s="187"/>
      <c r="B553" s="128"/>
      <c r="C553" s="181"/>
      <c r="D553" s="181"/>
      <c r="E553" s="200"/>
      <c r="F553" s="201"/>
      <c r="G553" s="190"/>
      <c r="H553" s="191"/>
      <c r="I553" s="183"/>
      <c r="J553" s="183"/>
      <c r="K553" s="193"/>
      <c r="L553" s="193"/>
      <c r="M553" s="194"/>
    </row>
    <row r="554" spans="1:13" s="195" customFormat="1" ht="28.5" customHeight="1">
      <c r="A554" s="187"/>
      <c r="B554" s="128"/>
      <c r="C554" s="181"/>
      <c r="D554" s="181"/>
      <c r="E554" s="200"/>
      <c r="F554" s="201"/>
      <c r="G554" s="190"/>
      <c r="H554" s="191"/>
      <c r="I554" s="183"/>
      <c r="J554" s="183"/>
      <c r="K554" s="193"/>
      <c r="L554" s="193"/>
      <c r="M554" s="194"/>
    </row>
    <row r="555" spans="1:13" s="195" customFormat="1" ht="28.5" customHeight="1">
      <c r="A555" s="187"/>
      <c r="B555" s="128"/>
      <c r="C555" s="181"/>
      <c r="D555" s="181"/>
      <c r="E555" s="200"/>
      <c r="F555" s="201"/>
      <c r="G555" s="190"/>
      <c r="H555" s="191"/>
      <c r="I555" s="183"/>
      <c r="J555" s="183"/>
      <c r="K555" s="193"/>
      <c r="L555" s="193"/>
      <c r="M555" s="194"/>
    </row>
    <row r="556" spans="1:13" s="195" customFormat="1" ht="28.5" customHeight="1">
      <c r="A556" s="187"/>
      <c r="B556" s="128"/>
      <c r="C556" s="181"/>
      <c r="D556" s="181"/>
      <c r="E556" s="200"/>
      <c r="F556" s="201"/>
      <c r="G556" s="190"/>
      <c r="H556" s="191"/>
      <c r="I556" s="183"/>
      <c r="J556" s="183"/>
      <c r="K556" s="193"/>
      <c r="L556" s="193"/>
      <c r="M556" s="194"/>
    </row>
    <row r="557" spans="1:13" s="195" customFormat="1" ht="28.5" customHeight="1">
      <c r="A557" s="187"/>
      <c r="B557" s="128"/>
      <c r="C557" s="181"/>
      <c r="D557" s="181"/>
      <c r="E557" s="200"/>
      <c r="F557" s="201"/>
      <c r="G557" s="190"/>
      <c r="H557" s="191"/>
      <c r="I557" s="183"/>
      <c r="J557" s="183"/>
      <c r="K557" s="193"/>
      <c r="L557" s="193"/>
      <c r="M557" s="194"/>
    </row>
    <row r="558" spans="1:13" s="195" customFormat="1" ht="28.5" customHeight="1">
      <c r="A558" s="187"/>
      <c r="B558" s="128"/>
      <c r="C558" s="181"/>
      <c r="D558" s="181"/>
      <c r="E558" s="200"/>
      <c r="F558" s="201"/>
      <c r="G558" s="190"/>
      <c r="H558" s="191"/>
      <c r="I558" s="183"/>
      <c r="J558" s="183"/>
      <c r="K558" s="193"/>
      <c r="L558" s="193"/>
      <c r="M558" s="194"/>
    </row>
    <row r="559" spans="1:13" s="195" customFormat="1" ht="28.5" customHeight="1">
      <c r="A559" s="187"/>
      <c r="B559" s="128"/>
      <c r="C559" s="181"/>
      <c r="D559" s="181"/>
      <c r="E559" s="200"/>
      <c r="F559" s="201"/>
      <c r="G559" s="190"/>
      <c r="H559" s="191"/>
      <c r="I559" s="183"/>
      <c r="J559" s="183"/>
      <c r="K559" s="193"/>
      <c r="L559" s="193"/>
      <c r="M559" s="194"/>
    </row>
    <row r="560" spans="1:13" s="195" customFormat="1" ht="28.5" customHeight="1">
      <c r="A560" s="187"/>
      <c r="B560" s="149"/>
      <c r="C560" s="196"/>
      <c r="D560" s="196"/>
      <c r="E560" s="188"/>
      <c r="F560" s="189"/>
      <c r="G560" s="190"/>
      <c r="H560" s="197"/>
      <c r="I560" s="192"/>
      <c r="J560" s="192"/>
      <c r="K560" s="198"/>
      <c r="L560" s="193"/>
      <c r="M560" s="199"/>
    </row>
    <row r="561" spans="1:13" s="195" customFormat="1" ht="28.5" customHeight="1">
      <c r="A561" s="187"/>
      <c r="B561" s="149"/>
      <c r="C561" s="196"/>
      <c r="D561" s="196"/>
      <c r="E561" s="188"/>
      <c r="F561" s="189"/>
      <c r="G561" s="190"/>
      <c r="H561" s="197"/>
      <c r="I561" s="192"/>
      <c r="J561" s="192"/>
      <c r="K561" s="198"/>
      <c r="L561" s="193"/>
      <c r="M561" s="199"/>
    </row>
    <row r="562" spans="1:13" s="195" customFormat="1" ht="28.5" customHeight="1">
      <c r="A562" s="187"/>
      <c r="B562" s="149"/>
      <c r="C562" s="196"/>
      <c r="D562" s="196"/>
      <c r="E562" s="188"/>
      <c r="F562" s="189"/>
      <c r="G562" s="190"/>
      <c r="H562" s="197"/>
      <c r="I562" s="192"/>
      <c r="J562" s="192"/>
      <c r="K562" s="198"/>
      <c r="L562" s="193"/>
      <c r="M562" s="199"/>
    </row>
    <row r="563" spans="1:13" s="195" customFormat="1" ht="28.5" customHeight="1">
      <c r="A563" s="187"/>
      <c r="B563" s="149"/>
      <c r="C563" s="196"/>
      <c r="D563" s="196"/>
      <c r="E563" s="188"/>
      <c r="F563" s="189"/>
      <c r="G563" s="190"/>
      <c r="H563" s="197"/>
      <c r="I563" s="192"/>
      <c r="J563" s="192"/>
      <c r="K563" s="198"/>
      <c r="L563" s="193"/>
      <c r="M563" s="199"/>
    </row>
    <row r="564" spans="1:13" s="195" customFormat="1" ht="28.5" customHeight="1">
      <c r="A564" s="187"/>
      <c r="B564" s="149"/>
      <c r="C564" s="196"/>
      <c r="D564" s="196"/>
      <c r="E564" s="188"/>
      <c r="F564" s="189"/>
      <c r="G564" s="190"/>
      <c r="H564" s="197"/>
      <c r="I564" s="192"/>
      <c r="J564" s="192"/>
      <c r="K564" s="198"/>
      <c r="L564" s="193"/>
      <c r="M564" s="199"/>
    </row>
    <row r="565" spans="1:13" s="195" customFormat="1" ht="28.5" customHeight="1">
      <c r="A565" s="187"/>
      <c r="B565" s="149"/>
      <c r="C565" s="196"/>
      <c r="D565" s="196"/>
      <c r="E565" s="188"/>
      <c r="F565" s="189"/>
      <c r="G565" s="190"/>
      <c r="H565" s="197"/>
      <c r="I565" s="192"/>
      <c r="J565" s="192"/>
      <c r="K565" s="198"/>
      <c r="L565" s="193"/>
      <c r="M565" s="199"/>
    </row>
    <row r="566" spans="1:13" s="195" customFormat="1" ht="28.5" customHeight="1">
      <c r="A566" s="187"/>
      <c r="B566" s="149"/>
      <c r="C566" s="196"/>
      <c r="D566" s="196"/>
      <c r="E566" s="188"/>
      <c r="F566" s="189"/>
      <c r="G566" s="190"/>
      <c r="H566" s="197"/>
      <c r="I566" s="192"/>
      <c r="J566" s="192"/>
      <c r="K566" s="198"/>
      <c r="L566" s="193"/>
      <c r="M566" s="199"/>
    </row>
    <row r="567" spans="1:13" s="195" customFormat="1" ht="28.5" customHeight="1">
      <c r="A567" s="187"/>
      <c r="B567" s="128"/>
      <c r="C567" s="196"/>
      <c r="D567" s="196"/>
      <c r="E567" s="188"/>
      <c r="F567" s="189"/>
      <c r="G567" s="190"/>
      <c r="H567" s="197"/>
      <c r="I567" s="192"/>
      <c r="J567" s="192"/>
      <c r="K567" s="198"/>
      <c r="L567" s="193"/>
      <c r="M567" s="199"/>
    </row>
    <row r="568" spans="1:13" s="195" customFormat="1" ht="28.5" customHeight="1">
      <c r="A568" s="187"/>
      <c r="B568" s="128"/>
      <c r="C568" s="196"/>
      <c r="D568" s="196"/>
      <c r="E568" s="188"/>
      <c r="F568" s="189"/>
      <c r="G568" s="190"/>
      <c r="H568" s="197"/>
      <c r="I568" s="192"/>
      <c r="J568" s="192"/>
      <c r="K568" s="198"/>
      <c r="L568" s="193"/>
      <c r="M568" s="199"/>
    </row>
    <row r="569" spans="1:13" s="195" customFormat="1" ht="28.5" customHeight="1">
      <c r="A569" s="187"/>
      <c r="B569" s="128"/>
      <c r="C569" s="196"/>
      <c r="D569" s="196"/>
      <c r="E569" s="188"/>
      <c r="F569" s="189"/>
      <c r="G569" s="190"/>
      <c r="H569" s="197"/>
      <c r="I569" s="192"/>
      <c r="J569" s="192"/>
      <c r="K569" s="198"/>
      <c r="L569" s="193"/>
      <c r="M569" s="199"/>
    </row>
    <row r="570" spans="1:13" s="195" customFormat="1" ht="28.5" customHeight="1">
      <c r="A570" s="187"/>
      <c r="B570" s="128"/>
      <c r="C570" s="196"/>
      <c r="D570" s="196"/>
      <c r="E570" s="188"/>
      <c r="F570" s="189"/>
      <c r="G570" s="190"/>
      <c r="H570" s="197"/>
      <c r="I570" s="192"/>
      <c r="J570" s="192"/>
      <c r="K570" s="198"/>
      <c r="L570" s="193"/>
      <c r="M570" s="199"/>
    </row>
    <row r="571" spans="1:13" s="195" customFormat="1" ht="28.5" customHeight="1">
      <c r="A571" s="187"/>
      <c r="B571" s="128"/>
      <c r="C571" s="196"/>
      <c r="D571" s="196"/>
      <c r="E571" s="188"/>
      <c r="F571" s="189"/>
      <c r="G571" s="190"/>
      <c r="H571" s="197"/>
      <c r="I571" s="192"/>
      <c r="J571" s="192"/>
      <c r="K571" s="198"/>
      <c r="L571" s="193"/>
      <c r="M571" s="199"/>
    </row>
    <row r="572" spans="1:13" s="195" customFormat="1" ht="28.5" customHeight="1">
      <c r="A572" s="187"/>
      <c r="B572" s="128"/>
      <c r="C572" s="196"/>
      <c r="D572" s="196"/>
      <c r="E572" s="188"/>
      <c r="F572" s="189"/>
      <c r="G572" s="190"/>
      <c r="H572" s="197"/>
      <c r="I572" s="192"/>
      <c r="J572" s="192"/>
      <c r="K572" s="198"/>
      <c r="L572" s="193"/>
      <c r="M572" s="199"/>
    </row>
    <row r="573" spans="1:13" s="195" customFormat="1" ht="28.5" customHeight="1">
      <c r="A573" s="187"/>
      <c r="B573" s="128"/>
      <c r="C573" s="181"/>
      <c r="D573" s="181"/>
      <c r="E573" s="200"/>
      <c r="F573" s="201"/>
      <c r="G573" s="190"/>
      <c r="H573" s="191"/>
      <c r="I573" s="183"/>
      <c r="J573" s="183"/>
      <c r="K573" s="193"/>
      <c r="L573" s="193"/>
      <c r="M573" s="194"/>
    </row>
    <row r="574" spans="1:13" s="195" customFormat="1" ht="28.5" customHeight="1">
      <c r="A574" s="187"/>
      <c r="B574" s="128"/>
      <c r="C574" s="181"/>
      <c r="D574" s="181"/>
      <c r="E574" s="200"/>
      <c r="F574" s="201"/>
      <c r="G574" s="190"/>
      <c r="H574" s="191"/>
      <c r="I574" s="183"/>
      <c r="J574" s="183"/>
      <c r="K574" s="193"/>
      <c r="L574" s="193"/>
      <c r="M574" s="194"/>
    </row>
    <row r="575" spans="1:13" s="195" customFormat="1" ht="28.5" customHeight="1">
      <c r="A575" s="187"/>
      <c r="B575" s="128"/>
      <c r="C575" s="181"/>
      <c r="D575" s="181"/>
      <c r="E575" s="200"/>
      <c r="F575" s="201"/>
      <c r="G575" s="190"/>
      <c r="H575" s="191"/>
      <c r="I575" s="183"/>
      <c r="J575" s="183"/>
      <c r="K575" s="193"/>
      <c r="L575" s="193"/>
      <c r="M575" s="194"/>
    </row>
    <row r="576" spans="1:13" s="195" customFormat="1" ht="28.5" customHeight="1">
      <c r="A576" s="187"/>
      <c r="B576" s="128"/>
      <c r="C576" s="181"/>
      <c r="D576" s="181"/>
      <c r="E576" s="200"/>
      <c r="F576" s="201"/>
      <c r="G576" s="190"/>
      <c r="H576" s="191"/>
      <c r="I576" s="183"/>
      <c r="J576" s="183"/>
      <c r="K576" s="193"/>
      <c r="L576" s="193"/>
      <c r="M576" s="194"/>
    </row>
    <row r="577" spans="1:13" s="195" customFormat="1" ht="28.5" customHeight="1">
      <c r="A577" s="187"/>
      <c r="B577" s="128"/>
      <c r="C577" s="181"/>
      <c r="D577" s="181"/>
      <c r="E577" s="200"/>
      <c r="F577" s="201"/>
      <c r="G577" s="190"/>
      <c r="H577" s="191"/>
      <c r="I577" s="183"/>
      <c r="J577" s="183"/>
      <c r="K577" s="193"/>
      <c r="L577" s="193"/>
      <c r="M577" s="194"/>
    </row>
    <row r="578" spans="1:13" s="195" customFormat="1" ht="28.5" customHeight="1">
      <c r="A578" s="187"/>
      <c r="B578" s="128"/>
      <c r="C578" s="181"/>
      <c r="D578" s="181"/>
      <c r="E578" s="200"/>
      <c r="F578" s="201"/>
      <c r="G578" s="190"/>
      <c r="H578" s="191"/>
      <c r="I578" s="183"/>
      <c r="J578" s="183"/>
      <c r="K578" s="193"/>
      <c r="L578" s="193"/>
      <c r="M578" s="194"/>
    </row>
    <row r="579" spans="1:13" s="195" customFormat="1" ht="28.5" customHeight="1">
      <c r="A579" s="187"/>
      <c r="B579" s="128"/>
      <c r="C579" s="181"/>
      <c r="D579" s="181"/>
      <c r="E579" s="200"/>
      <c r="F579" s="201"/>
      <c r="G579" s="190"/>
      <c r="H579" s="191"/>
      <c r="I579" s="183"/>
      <c r="J579" s="183"/>
      <c r="K579" s="193"/>
      <c r="L579" s="193"/>
      <c r="M579" s="194"/>
    </row>
    <row r="580" spans="1:13" s="195" customFormat="1" ht="28.5" customHeight="1">
      <c r="A580" s="187"/>
      <c r="B580" s="128"/>
      <c r="C580" s="181"/>
      <c r="D580" s="181"/>
      <c r="E580" s="200"/>
      <c r="F580" s="201"/>
      <c r="G580" s="190"/>
      <c r="H580" s="191"/>
      <c r="I580" s="183"/>
      <c r="J580" s="183"/>
      <c r="K580" s="193"/>
      <c r="L580" s="193"/>
      <c r="M580" s="194"/>
    </row>
    <row r="581" spans="1:13" s="195" customFormat="1" ht="28.5" customHeight="1">
      <c r="A581" s="187"/>
      <c r="B581" s="128"/>
      <c r="C581" s="181"/>
      <c r="D581" s="181"/>
      <c r="E581" s="200"/>
      <c r="F581" s="201"/>
      <c r="G581" s="190"/>
      <c r="H581" s="191"/>
      <c r="I581" s="183"/>
      <c r="J581" s="183"/>
      <c r="K581" s="193"/>
      <c r="L581" s="193"/>
      <c r="M581" s="194"/>
    </row>
    <row r="582" spans="1:13" s="195" customFormat="1" ht="28.5" customHeight="1">
      <c r="A582" s="187"/>
      <c r="B582" s="128"/>
      <c r="C582" s="181"/>
      <c r="D582" s="181"/>
      <c r="E582" s="200"/>
      <c r="F582" s="201"/>
      <c r="G582" s="190"/>
      <c r="H582" s="191"/>
      <c r="I582" s="183"/>
      <c r="J582" s="183"/>
      <c r="K582" s="193"/>
      <c r="L582" s="193"/>
      <c r="M582" s="194"/>
    </row>
    <row r="583" spans="1:13" s="195" customFormat="1" ht="28.5" customHeight="1">
      <c r="A583" s="187"/>
      <c r="B583" s="128"/>
      <c r="C583" s="181"/>
      <c r="D583" s="181"/>
      <c r="E583" s="200"/>
      <c r="F583" s="201"/>
      <c r="G583" s="190"/>
      <c r="H583" s="191"/>
      <c r="I583" s="183"/>
      <c r="J583" s="183"/>
      <c r="K583" s="193"/>
      <c r="L583" s="193"/>
      <c r="M583" s="194"/>
    </row>
    <row r="584" spans="1:13" s="195" customFormat="1" ht="28.5" customHeight="1">
      <c r="A584" s="187"/>
      <c r="B584" s="128"/>
      <c r="C584" s="181"/>
      <c r="D584" s="181"/>
      <c r="E584" s="200"/>
      <c r="F584" s="201"/>
      <c r="G584" s="190"/>
      <c r="H584" s="191"/>
      <c r="I584" s="183"/>
      <c r="J584" s="183"/>
      <c r="K584" s="193"/>
      <c r="L584" s="193"/>
      <c r="M584" s="194"/>
    </row>
    <row r="585" spans="1:13" s="195" customFormat="1" ht="28.5" customHeight="1">
      <c r="A585" s="187"/>
      <c r="B585" s="128"/>
      <c r="C585" s="181"/>
      <c r="D585" s="181"/>
      <c r="E585" s="200"/>
      <c r="F585" s="201"/>
      <c r="G585" s="190"/>
      <c r="H585" s="191"/>
      <c r="I585" s="183"/>
      <c r="J585" s="183"/>
      <c r="K585" s="193"/>
      <c r="L585" s="193"/>
      <c r="M585" s="194"/>
    </row>
    <row r="586" spans="1:13" s="195" customFormat="1" ht="28.5" customHeight="1">
      <c r="A586" s="187"/>
      <c r="B586" s="128"/>
      <c r="C586" s="181"/>
      <c r="D586" s="181"/>
      <c r="E586" s="200"/>
      <c r="F586" s="201"/>
      <c r="G586" s="190"/>
      <c r="H586" s="191"/>
      <c r="I586" s="183"/>
      <c r="J586" s="183"/>
      <c r="K586" s="193"/>
      <c r="L586" s="193"/>
      <c r="M586" s="194"/>
    </row>
    <row r="587" spans="1:13" s="195" customFormat="1" ht="28.5" customHeight="1">
      <c r="A587" s="187"/>
      <c r="B587" s="128"/>
      <c r="C587" s="181"/>
      <c r="D587" s="181"/>
      <c r="E587" s="200"/>
      <c r="F587" s="201"/>
      <c r="G587" s="190"/>
      <c r="H587" s="191"/>
      <c r="I587" s="183"/>
      <c r="J587" s="183"/>
      <c r="K587" s="193"/>
      <c r="L587" s="193"/>
      <c r="M587" s="194"/>
    </row>
    <row r="588" spans="1:13" s="195" customFormat="1" ht="28.5" customHeight="1">
      <c r="A588" s="187"/>
      <c r="B588" s="128"/>
      <c r="C588" s="181"/>
      <c r="D588" s="181"/>
      <c r="E588" s="200"/>
      <c r="F588" s="201"/>
      <c r="G588" s="190"/>
      <c r="H588" s="191"/>
      <c r="I588" s="183"/>
      <c r="J588" s="183"/>
      <c r="K588" s="193"/>
      <c r="L588" s="193"/>
      <c r="M588" s="194"/>
    </row>
    <row r="589" spans="1:13" s="195" customFormat="1" ht="28.5" customHeight="1">
      <c r="A589" s="187"/>
      <c r="B589" s="149"/>
      <c r="C589" s="196"/>
      <c r="D589" s="196"/>
      <c r="E589" s="188"/>
      <c r="F589" s="189"/>
      <c r="G589" s="190"/>
      <c r="H589" s="197"/>
      <c r="I589" s="192"/>
      <c r="J589" s="192"/>
      <c r="K589" s="198"/>
      <c r="L589" s="193"/>
      <c r="M589" s="199"/>
    </row>
    <row r="590" spans="1:13" s="195" customFormat="1" ht="28.5" customHeight="1">
      <c r="A590" s="187"/>
      <c r="B590" s="149"/>
      <c r="C590" s="196"/>
      <c r="D590" s="196"/>
      <c r="E590" s="188"/>
      <c r="F590" s="189"/>
      <c r="G590" s="190"/>
      <c r="H590" s="197"/>
      <c r="I590" s="192"/>
      <c r="J590" s="192"/>
      <c r="K590" s="198"/>
      <c r="L590" s="193"/>
      <c r="M590" s="199"/>
    </row>
    <row r="591" spans="1:13" s="195" customFormat="1" ht="28.5" customHeight="1">
      <c r="A591" s="187"/>
      <c r="B591" s="149"/>
      <c r="C591" s="196"/>
      <c r="D591" s="196"/>
      <c r="E591" s="188"/>
      <c r="F591" s="189"/>
      <c r="G591" s="190"/>
      <c r="H591" s="197"/>
      <c r="I591" s="192"/>
      <c r="J591" s="192"/>
      <c r="K591" s="198"/>
      <c r="L591" s="193"/>
      <c r="M591" s="199"/>
    </row>
    <row r="592" spans="1:13" s="195" customFormat="1" ht="28.5" customHeight="1">
      <c r="A592" s="187"/>
      <c r="B592" s="149"/>
      <c r="C592" s="196"/>
      <c r="D592" s="196"/>
      <c r="E592" s="188"/>
      <c r="F592" s="189"/>
      <c r="G592" s="190"/>
      <c r="H592" s="197"/>
      <c r="I592" s="192"/>
      <c r="J592" s="192"/>
      <c r="K592" s="198"/>
      <c r="L592" s="193"/>
      <c r="M592" s="199"/>
    </row>
    <row r="593" spans="1:13" s="195" customFormat="1" ht="28.5" customHeight="1">
      <c r="A593" s="187"/>
      <c r="B593" s="149"/>
      <c r="C593" s="196"/>
      <c r="D593" s="196"/>
      <c r="E593" s="188"/>
      <c r="F593" s="189"/>
      <c r="G593" s="190"/>
      <c r="H593" s="197"/>
      <c r="I593" s="192"/>
      <c r="J593" s="192"/>
      <c r="K593" s="198"/>
      <c r="L593" s="193"/>
      <c r="M593" s="199"/>
    </row>
    <row r="594" spans="1:13" s="195" customFormat="1" ht="28.5" customHeight="1">
      <c r="A594" s="187"/>
      <c r="B594" s="149"/>
      <c r="C594" s="196"/>
      <c r="D594" s="196"/>
      <c r="E594" s="188"/>
      <c r="F594" s="189"/>
      <c r="G594" s="190"/>
      <c r="H594" s="197"/>
      <c r="I594" s="192"/>
      <c r="J594" s="192"/>
      <c r="K594" s="198"/>
      <c r="L594" s="193"/>
      <c r="M594" s="199"/>
    </row>
    <row r="595" spans="1:13" s="195" customFormat="1" ht="28.5" customHeight="1">
      <c r="A595" s="187"/>
      <c r="B595" s="149"/>
      <c r="C595" s="196"/>
      <c r="D595" s="196"/>
      <c r="E595" s="188"/>
      <c r="F595" s="189"/>
      <c r="G595" s="190"/>
      <c r="H595" s="197"/>
      <c r="I595" s="192"/>
      <c r="J595" s="192"/>
      <c r="K595" s="198"/>
      <c r="L595" s="193"/>
      <c r="M595" s="199"/>
    </row>
    <row r="596" spans="1:13" s="195" customFormat="1" ht="28.5" customHeight="1">
      <c r="A596" s="187"/>
      <c r="B596" s="128"/>
      <c r="C596" s="196"/>
      <c r="D596" s="196"/>
      <c r="E596" s="188"/>
      <c r="F596" s="189"/>
      <c r="G596" s="190"/>
      <c r="H596" s="197"/>
      <c r="I596" s="192"/>
      <c r="J596" s="192"/>
      <c r="K596" s="198"/>
      <c r="L596" s="193"/>
      <c r="M596" s="199"/>
    </row>
    <row r="597" spans="1:13" s="195" customFormat="1" ht="28.5" customHeight="1">
      <c r="A597" s="187"/>
      <c r="B597" s="128"/>
      <c r="C597" s="196"/>
      <c r="D597" s="196"/>
      <c r="E597" s="188"/>
      <c r="F597" s="189"/>
      <c r="G597" s="190"/>
      <c r="H597" s="197"/>
      <c r="I597" s="192"/>
      <c r="J597" s="192"/>
      <c r="K597" s="198"/>
      <c r="L597" s="193"/>
      <c r="M597" s="199"/>
    </row>
    <row r="598" spans="1:13" s="195" customFormat="1" ht="28.5" customHeight="1">
      <c r="A598" s="187"/>
      <c r="B598" s="128"/>
      <c r="C598" s="196"/>
      <c r="D598" s="196"/>
      <c r="E598" s="188"/>
      <c r="F598" s="189"/>
      <c r="G598" s="190"/>
      <c r="H598" s="197"/>
      <c r="I598" s="192"/>
      <c r="J598" s="192"/>
      <c r="K598" s="198"/>
      <c r="L598" s="193"/>
      <c r="M598" s="199"/>
    </row>
    <row r="599" spans="1:13" s="195" customFormat="1" ht="28.5" customHeight="1">
      <c r="A599" s="187"/>
      <c r="B599" s="128"/>
      <c r="C599" s="196"/>
      <c r="D599" s="196"/>
      <c r="E599" s="188"/>
      <c r="F599" s="189"/>
      <c r="G599" s="190"/>
      <c r="H599" s="197"/>
      <c r="I599" s="192"/>
      <c r="J599" s="192"/>
      <c r="K599" s="198"/>
      <c r="L599" s="193"/>
      <c r="M599" s="199"/>
    </row>
    <row r="600" spans="1:13" s="195" customFormat="1" ht="28.5" customHeight="1">
      <c r="A600" s="187"/>
      <c r="B600" s="128"/>
      <c r="C600" s="196"/>
      <c r="D600" s="196"/>
      <c r="E600" s="188"/>
      <c r="F600" s="189"/>
      <c r="G600" s="190"/>
      <c r="H600" s="197"/>
      <c r="I600" s="192"/>
      <c r="J600" s="192"/>
      <c r="K600" s="198"/>
      <c r="L600" s="193"/>
      <c r="M600" s="199"/>
    </row>
    <row r="601" spans="1:13" s="195" customFormat="1" ht="28.5" customHeight="1">
      <c r="A601" s="187"/>
      <c r="B601" s="128"/>
      <c r="C601" s="196"/>
      <c r="D601" s="196"/>
      <c r="E601" s="188"/>
      <c r="F601" s="189"/>
      <c r="G601" s="190"/>
      <c r="H601" s="197"/>
      <c r="I601" s="192"/>
      <c r="J601" s="192"/>
      <c r="K601" s="198"/>
      <c r="L601" s="193"/>
      <c r="M601" s="199"/>
    </row>
    <row r="602" spans="1:13" s="195" customFormat="1" ht="28.5" customHeight="1">
      <c r="A602" s="187"/>
      <c r="B602" s="128"/>
      <c r="C602" s="181"/>
      <c r="D602" s="181"/>
      <c r="E602" s="200"/>
      <c r="F602" s="201"/>
      <c r="G602" s="190"/>
      <c r="H602" s="191"/>
      <c r="I602" s="183"/>
      <c r="J602" s="183"/>
      <c r="K602" s="193"/>
      <c r="L602" s="193"/>
      <c r="M602" s="194"/>
    </row>
    <row r="603" spans="1:13" s="195" customFormat="1" ht="28.5" customHeight="1">
      <c r="A603" s="187"/>
      <c r="B603" s="128"/>
      <c r="C603" s="181"/>
      <c r="D603" s="181"/>
      <c r="E603" s="200"/>
      <c r="F603" s="201"/>
      <c r="G603" s="190"/>
      <c r="H603" s="191"/>
      <c r="I603" s="183"/>
      <c r="J603" s="183"/>
      <c r="K603" s="193"/>
      <c r="L603" s="193"/>
      <c r="M603" s="194"/>
    </row>
    <row r="604" spans="1:13" s="195" customFormat="1" ht="28.5" customHeight="1">
      <c r="A604" s="187"/>
      <c r="B604" s="128"/>
      <c r="C604" s="181"/>
      <c r="D604" s="181"/>
      <c r="E604" s="200"/>
      <c r="F604" s="201"/>
      <c r="G604" s="190"/>
      <c r="H604" s="191"/>
      <c r="I604" s="183"/>
      <c r="J604" s="183"/>
      <c r="K604" s="193"/>
      <c r="L604" s="193"/>
      <c r="M604" s="194"/>
    </row>
    <row r="605" spans="1:13" s="195" customFormat="1" ht="28.5" customHeight="1">
      <c r="A605" s="187"/>
      <c r="B605" s="128"/>
      <c r="C605" s="181"/>
      <c r="D605" s="181"/>
      <c r="E605" s="200"/>
      <c r="F605" s="201"/>
      <c r="G605" s="190"/>
      <c r="H605" s="191"/>
      <c r="I605" s="183"/>
      <c r="J605" s="183"/>
      <c r="K605" s="193"/>
      <c r="L605" s="193"/>
      <c r="M605" s="194"/>
    </row>
    <row r="606" spans="1:13" s="195" customFormat="1" ht="28.5" customHeight="1">
      <c r="A606" s="187"/>
      <c r="B606" s="128"/>
      <c r="C606" s="181"/>
      <c r="D606" s="181"/>
      <c r="E606" s="200"/>
      <c r="F606" s="201"/>
      <c r="G606" s="190"/>
      <c r="H606" s="191"/>
      <c r="I606" s="183"/>
      <c r="J606" s="183"/>
      <c r="K606" s="193"/>
      <c r="L606" s="193"/>
      <c r="M606" s="194"/>
    </row>
    <row r="607" spans="1:13" s="195" customFormat="1" ht="28.5" customHeight="1">
      <c r="A607" s="187"/>
      <c r="B607" s="128"/>
      <c r="C607" s="181"/>
      <c r="D607" s="181"/>
      <c r="E607" s="200"/>
      <c r="F607" s="201"/>
      <c r="G607" s="190"/>
      <c r="H607" s="191"/>
      <c r="I607" s="183"/>
      <c r="J607" s="183"/>
      <c r="K607" s="193"/>
      <c r="L607" s="193"/>
      <c r="M607" s="194"/>
    </row>
    <row r="608" spans="1:13" s="195" customFormat="1" ht="28.5" customHeight="1">
      <c r="A608" s="187"/>
      <c r="B608" s="128"/>
      <c r="C608" s="181"/>
      <c r="D608" s="181"/>
      <c r="E608" s="200"/>
      <c r="F608" s="201"/>
      <c r="G608" s="190"/>
      <c r="H608" s="191"/>
      <c r="I608" s="183"/>
      <c r="J608" s="183"/>
      <c r="K608" s="193"/>
      <c r="L608" s="193"/>
      <c r="M608" s="194"/>
    </row>
    <row r="609" spans="1:13" s="195" customFormat="1" ht="28.5" customHeight="1">
      <c r="A609" s="187"/>
      <c r="B609" s="128"/>
      <c r="C609" s="181"/>
      <c r="D609" s="181"/>
      <c r="E609" s="200"/>
      <c r="F609" s="201"/>
      <c r="G609" s="190"/>
      <c r="H609" s="191"/>
      <c r="I609" s="183"/>
      <c r="J609" s="183"/>
      <c r="K609" s="193"/>
      <c r="L609" s="193"/>
      <c r="M609" s="194"/>
    </row>
    <row r="610" spans="1:13" s="195" customFormat="1" ht="28.5" customHeight="1">
      <c r="A610" s="187"/>
      <c r="B610" s="128"/>
      <c r="C610" s="181"/>
      <c r="D610" s="181"/>
      <c r="E610" s="200"/>
      <c r="F610" s="201"/>
      <c r="G610" s="190"/>
      <c r="H610" s="191"/>
      <c r="I610" s="183"/>
      <c r="J610" s="183"/>
      <c r="K610" s="193"/>
      <c r="L610" s="193"/>
      <c r="M610" s="194"/>
    </row>
    <row r="611" spans="1:13" s="195" customFormat="1" ht="28.5" customHeight="1">
      <c r="A611" s="187"/>
      <c r="B611" s="128"/>
      <c r="C611" s="181"/>
      <c r="D611" s="181"/>
      <c r="E611" s="200"/>
      <c r="F611" s="201"/>
      <c r="G611" s="190"/>
      <c r="H611" s="191"/>
      <c r="I611" s="183"/>
      <c r="J611" s="183"/>
      <c r="K611" s="193"/>
      <c r="L611" s="193"/>
      <c r="M611" s="194"/>
    </row>
    <row r="612" spans="1:13" s="195" customFormat="1" ht="28.5" customHeight="1">
      <c r="A612" s="187"/>
      <c r="B612" s="128"/>
      <c r="C612" s="181"/>
      <c r="D612" s="181"/>
      <c r="E612" s="200"/>
      <c r="F612" s="201"/>
      <c r="G612" s="190"/>
      <c r="H612" s="191"/>
      <c r="I612" s="183"/>
      <c r="J612" s="183"/>
      <c r="K612" s="193"/>
      <c r="L612" s="193"/>
      <c r="M612" s="194"/>
    </row>
    <row r="613" spans="1:13" s="195" customFormat="1" ht="28.5" customHeight="1">
      <c r="A613" s="187"/>
      <c r="B613" s="128"/>
      <c r="C613" s="181"/>
      <c r="D613" s="181"/>
      <c r="E613" s="200"/>
      <c r="F613" s="201"/>
      <c r="G613" s="190"/>
      <c r="H613" s="191"/>
      <c r="I613" s="183"/>
      <c r="J613" s="183"/>
      <c r="K613" s="193"/>
      <c r="L613" s="193"/>
      <c r="M613" s="194"/>
    </row>
    <row r="614" spans="1:13" s="195" customFormat="1" ht="28.5" customHeight="1">
      <c r="A614" s="187"/>
      <c r="B614" s="128"/>
      <c r="C614" s="181"/>
      <c r="D614" s="181"/>
      <c r="E614" s="200"/>
      <c r="F614" s="201"/>
      <c r="G614" s="190"/>
      <c r="H614" s="191"/>
      <c r="I614" s="183"/>
      <c r="J614" s="183"/>
      <c r="K614" s="193"/>
      <c r="L614" s="193"/>
      <c r="M614" s="194"/>
    </row>
    <row r="615" spans="1:13" s="195" customFormat="1" ht="28.5" customHeight="1">
      <c r="A615" s="187"/>
      <c r="B615" s="128"/>
      <c r="C615" s="181"/>
      <c r="D615" s="181"/>
      <c r="E615" s="200"/>
      <c r="F615" s="201"/>
      <c r="G615" s="190"/>
      <c r="H615" s="191"/>
      <c r="I615" s="183"/>
      <c r="J615" s="183"/>
      <c r="K615" s="193"/>
      <c r="L615" s="193"/>
      <c r="M615" s="194"/>
    </row>
    <row r="616" spans="1:13" s="195" customFormat="1" ht="28.5" customHeight="1">
      <c r="A616" s="187"/>
      <c r="B616" s="128"/>
      <c r="C616" s="181"/>
      <c r="D616" s="181"/>
      <c r="E616" s="200"/>
      <c r="F616" s="201"/>
      <c r="G616" s="190"/>
      <c r="H616" s="191"/>
      <c r="I616" s="183"/>
      <c r="J616" s="183"/>
      <c r="K616" s="193"/>
      <c r="L616" s="193"/>
      <c r="M616" s="194"/>
    </row>
    <row r="617" spans="1:13" s="195" customFormat="1" ht="28.5" customHeight="1">
      <c r="A617" s="187"/>
      <c r="B617" s="128"/>
      <c r="C617" s="181"/>
      <c r="D617" s="181"/>
      <c r="E617" s="200"/>
      <c r="F617" s="201"/>
      <c r="G617" s="190"/>
      <c r="H617" s="191"/>
      <c r="I617" s="183"/>
      <c r="J617" s="183"/>
      <c r="K617" s="193"/>
      <c r="L617" s="193"/>
      <c r="M617" s="194"/>
    </row>
    <row r="618" spans="1:13" s="195" customFormat="1" ht="28.5" customHeight="1">
      <c r="A618" s="187"/>
      <c r="B618" s="149"/>
      <c r="C618" s="196"/>
      <c r="D618" s="196"/>
      <c r="E618" s="188"/>
      <c r="F618" s="189"/>
      <c r="G618" s="190"/>
      <c r="H618" s="197"/>
      <c r="I618" s="192"/>
      <c r="J618" s="192"/>
      <c r="K618" s="198"/>
      <c r="L618" s="193"/>
      <c r="M618" s="199"/>
    </row>
    <row r="619" spans="1:13" s="195" customFormat="1" ht="28.5" customHeight="1">
      <c r="A619" s="187"/>
      <c r="B619" s="149"/>
      <c r="C619" s="196"/>
      <c r="D619" s="196"/>
      <c r="E619" s="188"/>
      <c r="F619" s="189"/>
      <c r="G619" s="190"/>
      <c r="H619" s="197"/>
      <c r="I619" s="192"/>
      <c r="J619" s="192"/>
      <c r="K619" s="198"/>
      <c r="L619" s="193"/>
      <c r="M619" s="199"/>
    </row>
    <row r="620" spans="1:13" s="195" customFormat="1" ht="28.5" customHeight="1">
      <c r="A620" s="187"/>
      <c r="B620" s="149"/>
      <c r="C620" s="196"/>
      <c r="D620" s="196"/>
      <c r="E620" s="188"/>
      <c r="F620" s="189"/>
      <c r="G620" s="190"/>
      <c r="H620" s="197"/>
      <c r="I620" s="192"/>
      <c r="J620" s="192"/>
      <c r="K620" s="198"/>
      <c r="L620" s="193"/>
      <c r="M620" s="199"/>
    </row>
    <row r="621" spans="1:13" s="195" customFormat="1" ht="28.5" customHeight="1">
      <c r="A621" s="187"/>
      <c r="B621" s="149"/>
      <c r="C621" s="196"/>
      <c r="D621" s="196"/>
      <c r="E621" s="188"/>
      <c r="F621" s="189"/>
      <c r="G621" s="190"/>
      <c r="H621" s="197"/>
      <c r="I621" s="192"/>
      <c r="J621" s="192"/>
      <c r="K621" s="198"/>
      <c r="L621" s="193"/>
      <c r="M621" s="199"/>
    </row>
    <row r="622" spans="1:13" s="195" customFormat="1" ht="28.5" customHeight="1">
      <c r="A622" s="187"/>
      <c r="B622" s="149"/>
      <c r="C622" s="196"/>
      <c r="D622" s="196"/>
      <c r="E622" s="188"/>
      <c r="F622" s="189"/>
      <c r="G622" s="190"/>
      <c r="H622" s="197"/>
      <c r="I622" s="192"/>
      <c r="J622" s="192"/>
      <c r="K622" s="198"/>
      <c r="L622" s="193"/>
      <c r="M622" s="199"/>
    </row>
    <row r="623" spans="1:13" s="195" customFormat="1" ht="28.5" customHeight="1">
      <c r="A623" s="187"/>
      <c r="B623" s="149"/>
      <c r="C623" s="196"/>
      <c r="D623" s="196"/>
      <c r="E623" s="188"/>
      <c r="F623" s="189"/>
      <c r="G623" s="190"/>
      <c r="H623" s="197"/>
      <c r="I623" s="192"/>
      <c r="J623" s="192"/>
      <c r="K623" s="198"/>
      <c r="L623" s="193"/>
      <c r="M623" s="199"/>
    </row>
    <row r="624" spans="1:13" s="195" customFormat="1" ht="28.5" customHeight="1">
      <c r="A624" s="187"/>
      <c r="B624" s="149"/>
      <c r="C624" s="196"/>
      <c r="D624" s="196"/>
      <c r="E624" s="188"/>
      <c r="F624" s="189"/>
      <c r="G624" s="190"/>
      <c r="H624" s="197"/>
      <c r="I624" s="192"/>
      <c r="J624" s="192"/>
      <c r="K624" s="198"/>
      <c r="L624" s="193"/>
      <c r="M624" s="199"/>
    </row>
    <row r="625" spans="1:13" s="195" customFormat="1" ht="28.5" customHeight="1">
      <c r="A625" s="187"/>
      <c r="B625" s="128"/>
      <c r="C625" s="196"/>
      <c r="D625" s="196"/>
      <c r="E625" s="188"/>
      <c r="F625" s="189"/>
      <c r="G625" s="190"/>
      <c r="H625" s="197"/>
      <c r="I625" s="192"/>
      <c r="J625" s="192"/>
      <c r="K625" s="198"/>
      <c r="L625" s="193"/>
      <c r="M625" s="199"/>
    </row>
    <row r="626" spans="1:13" s="195" customFormat="1" ht="28.5" customHeight="1">
      <c r="A626" s="187"/>
      <c r="B626" s="128"/>
      <c r="C626" s="196"/>
      <c r="D626" s="196"/>
      <c r="E626" s="188"/>
      <c r="F626" s="189"/>
      <c r="G626" s="190"/>
      <c r="H626" s="197"/>
      <c r="I626" s="192"/>
      <c r="J626" s="192"/>
      <c r="K626" s="198"/>
      <c r="L626" s="193"/>
      <c r="M626" s="199"/>
    </row>
    <row r="627" spans="1:13" s="195" customFormat="1" ht="28.5" customHeight="1">
      <c r="A627" s="187"/>
      <c r="B627" s="128"/>
      <c r="C627" s="196"/>
      <c r="D627" s="196"/>
      <c r="E627" s="188"/>
      <c r="F627" s="189"/>
      <c r="G627" s="190"/>
      <c r="H627" s="197"/>
      <c r="I627" s="192"/>
      <c r="J627" s="192"/>
      <c r="K627" s="198"/>
      <c r="L627" s="193"/>
      <c r="M627" s="199"/>
    </row>
    <row r="628" spans="1:13" s="195" customFormat="1" ht="28.5" customHeight="1">
      <c r="A628" s="187"/>
      <c r="B628" s="128"/>
      <c r="C628" s="196"/>
      <c r="D628" s="196"/>
      <c r="E628" s="188"/>
      <c r="F628" s="189"/>
      <c r="G628" s="190"/>
      <c r="H628" s="197"/>
      <c r="I628" s="192"/>
      <c r="J628" s="192"/>
      <c r="K628" s="198"/>
      <c r="L628" s="193"/>
      <c r="M628" s="199"/>
    </row>
    <row r="629" spans="1:13" s="195" customFormat="1" ht="28.5" customHeight="1">
      <c r="A629" s="187"/>
      <c r="B629" s="128"/>
      <c r="C629" s="196"/>
      <c r="D629" s="196"/>
      <c r="E629" s="188"/>
      <c r="F629" s="189"/>
      <c r="G629" s="190"/>
      <c r="H629" s="197"/>
      <c r="I629" s="192"/>
      <c r="J629" s="192"/>
      <c r="K629" s="198"/>
      <c r="L629" s="193"/>
      <c r="M629" s="199"/>
    </row>
    <row r="630" spans="1:13" s="195" customFormat="1" ht="28.5" customHeight="1">
      <c r="A630" s="187"/>
      <c r="B630" s="128"/>
      <c r="C630" s="196"/>
      <c r="D630" s="196"/>
      <c r="E630" s="188"/>
      <c r="F630" s="189"/>
      <c r="G630" s="190"/>
      <c r="H630" s="197"/>
      <c r="I630" s="192"/>
      <c r="J630" s="192"/>
      <c r="K630" s="198"/>
      <c r="L630" s="193"/>
      <c r="M630" s="199"/>
    </row>
    <row r="631" spans="1:13" s="195" customFormat="1" ht="28.5" customHeight="1">
      <c r="A631" s="187"/>
      <c r="B631" s="128"/>
      <c r="C631" s="181"/>
      <c r="D631" s="181"/>
      <c r="E631" s="200"/>
      <c r="F631" s="201"/>
      <c r="G631" s="190"/>
      <c r="H631" s="191"/>
      <c r="I631" s="183"/>
      <c r="J631" s="183"/>
      <c r="K631" s="193"/>
      <c r="L631" s="193"/>
      <c r="M631" s="194"/>
    </row>
    <row r="632" spans="1:13" s="195" customFormat="1" ht="28.5" customHeight="1">
      <c r="A632" s="187"/>
      <c r="B632" s="128"/>
      <c r="C632" s="181"/>
      <c r="D632" s="181"/>
      <c r="E632" s="200"/>
      <c r="F632" s="201"/>
      <c r="G632" s="190"/>
      <c r="H632" s="191"/>
      <c r="I632" s="183"/>
      <c r="J632" s="183"/>
      <c r="K632" s="193"/>
      <c r="L632" s="193"/>
      <c r="M632" s="194"/>
    </row>
    <row r="633" spans="1:13" s="195" customFormat="1" ht="28.5" customHeight="1">
      <c r="A633" s="187"/>
      <c r="B633" s="128"/>
      <c r="C633" s="181"/>
      <c r="D633" s="181"/>
      <c r="E633" s="200"/>
      <c r="F633" s="201"/>
      <c r="G633" s="190"/>
      <c r="H633" s="191"/>
      <c r="I633" s="183"/>
      <c r="J633" s="183"/>
      <c r="K633" s="193"/>
      <c r="L633" s="193"/>
      <c r="M633" s="194"/>
    </row>
    <row r="634" spans="1:13" s="195" customFormat="1" ht="28.5" customHeight="1">
      <c r="A634" s="187"/>
      <c r="B634" s="128"/>
      <c r="C634" s="181"/>
      <c r="D634" s="181"/>
      <c r="E634" s="200"/>
      <c r="F634" s="201"/>
      <c r="G634" s="190"/>
      <c r="H634" s="191"/>
      <c r="I634" s="183"/>
      <c r="J634" s="183"/>
      <c r="K634" s="193"/>
      <c r="L634" s="193"/>
      <c r="M634" s="194"/>
    </row>
    <row r="635" spans="1:13" s="195" customFormat="1" ht="28.5" customHeight="1">
      <c r="A635" s="187"/>
      <c r="B635" s="128"/>
      <c r="C635" s="181"/>
      <c r="D635" s="181"/>
      <c r="E635" s="200"/>
      <c r="F635" s="201"/>
      <c r="G635" s="190"/>
      <c r="H635" s="191"/>
      <c r="I635" s="183"/>
      <c r="J635" s="183"/>
      <c r="K635" s="193"/>
      <c r="L635" s="193"/>
      <c r="M635" s="194"/>
    </row>
    <row r="636" spans="1:13" s="195" customFormat="1" ht="28.5" customHeight="1">
      <c r="A636" s="187"/>
      <c r="B636" s="128"/>
      <c r="C636" s="181"/>
      <c r="D636" s="181"/>
      <c r="E636" s="200"/>
      <c r="F636" s="201"/>
      <c r="G636" s="190"/>
      <c r="H636" s="191"/>
      <c r="I636" s="183"/>
      <c r="J636" s="183"/>
      <c r="K636" s="193"/>
      <c r="L636" s="193"/>
      <c r="M636" s="194"/>
    </row>
    <row r="637" spans="1:13" s="195" customFormat="1" ht="28.5" customHeight="1">
      <c r="A637" s="187"/>
      <c r="B637" s="128"/>
      <c r="C637" s="181"/>
      <c r="D637" s="181"/>
      <c r="E637" s="200"/>
      <c r="F637" s="201"/>
      <c r="G637" s="190"/>
      <c r="H637" s="191"/>
      <c r="I637" s="183"/>
      <c r="J637" s="183"/>
      <c r="K637" s="193"/>
      <c r="L637" s="193"/>
      <c r="M637" s="194"/>
    </row>
    <row r="638" spans="1:13" s="195" customFormat="1" ht="28.5" customHeight="1">
      <c r="A638" s="187"/>
      <c r="B638" s="128"/>
      <c r="C638" s="181"/>
      <c r="D638" s="181"/>
      <c r="E638" s="200"/>
      <c r="F638" s="201"/>
      <c r="G638" s="190"/>
      <c r="H638" s="191"/>
      <c r="I638" s="183"/>
      <c r="J638" s="183"/>
      <c r="K638" s="193"/>
      <c r="L638" s="193"/>
      <c r="M638" s="194"/>
    </row>
    <row r="639" spans="1:13" s="195" customFormat="1" ht="28.5" customHeight="1">
      <c r="A639" s="187"/>
      <c r="B639" s="128"/>
      <c r="C639" s="181"/>
      <c r="D639" s="181"/>
      <c r="E639" s="200"/>
      <c r="F639" s="201"/>
      <c r="G639" s="190"/>
      <c r="H639" s="191"/>
      <c r="I639" s="183"/>
      <c r="J639" s="183"/>
      <c r="K639" s="193"/>
      <c r="L639" s="193"/>
      <c r="M639" s="194"/>
    </row>
    <row r="640" spans="1:13" s="195" customFormat="1" ht="28.5" customHeight="1">
      <c r="A640" s="187"/>
      <c r="B640" s="128"/>
      <c r="C640" s="181"/>
      <c r="D640" s="181"/>
      <c r="E640" s="200"/>
      <c r="F640" s="201"/>
      <c r="G640" s="190"/>
      <c r="H640" s="191"/>
      <c r="I640" s="183"/>
      <c r="J640" s="183"/>
      <c r="K640" s="193"/>
      <c r="L640" s="193"/>
      <c r="M640" s="194"/>
    </row>
    <row r="641" spans="1:13" s="195" customFormat="1" ht="28.5" customHeight="1">
      <c r="A641" s="187"/>
      <c r="B641" s="128"/>
      <c r="C641" s="181"/>
      <c r="D641" s="181"/>
      <c r="E641" s="200"/>
      <c r="F641" s="201"/>
      <c r="G641" s="190"/>
      <c r="H641" s="191"/>
      <c r="I641" s="183"/>
      <c r="J641" s="183"/>
      <c r="K641" s="193"/>
      <c r="L641" s="193"/>
      <c r="M641" s="194"/>
    </row>
    <row r="642" spans="1:13" s="195" customFormat="1" ht="28.5" customHeight="1">
      <c r="A642" s="187"/>
      <c r="B642" s="128"/>
      <c r="C642" s="181"/>
      <c r="D642" s="181"/>
      <c r="E642" s="200"/>
      <c r="F642" s="201"/>
      <c r="G642" s="190"/>
      <c r="H642" s="191"/>
      <c r="I642" s="183"/>
      <c r="J642" s="183"/>
      <c r="K642" s="193"/>
      <c r="L642" s="193"/>
      <c r="M642" s="194"/>
    </row>
    <row r="643" spans="1:13" s="195" customFormat="1" ht="28.5" customHeight="1">
      <c r="A643" s="187"/>
      <c r="B643" s="128"/>
      <c r="C643" s="181"/>
      <c r="D643" s="181"/>
      <c r="E643" s="200"/>
      <c r="F643" s="201"/>
      <c r="G643" s="190"/>
      <c r="H643" s="191"/>
      <c r="I643" s="183"/>
      <c r="J643" s="183"/>
      <c r="K643" s="193"/>
      <c r="L643" s="193"/>
      <c r="M643" s="194"/>
    </row>
    <row r="644" spans="1:13" s="195" customFormat="1" ht="28.5" customHeight="1">
      <c r="A644" s="187"/>
      <c r="B644" s="128"/>
      <c r="C644" s="181"/>
      <c r="D644" s="181"/>
      <c r="E644" s="200"/>
      <c r="F644" s="201"/>
      <c r="G644" s="190"/>
      <c r="H644" s="191"/>
      <c r="I644" s="183"/>
      <c r="J644" s="183"/>
      <c r="K644" s="193"/>
      <c r="L644" s="193"/>
      <c r="M644" s="194"/>
    </row>
    <row r="645" spans="1:13" s="195" customFormat="1" ht="28.5" customHeight="1">
      <c r="A645" s="187"/>
      <c r="B645" s="128"/>
      <c r="C645" s="181"/>
      <c r="D645" s="181"/>
      <c r="E645" s="200"/>
      <c r="F645" s="201"/>
      <c r="G645" s="190"/>
      <c r="H645" s="191"/>
      <c r="I645" s="183"/>
      <c r="J645" s="183"/>
      <c r="K645" s="193"/>
      <c r="L645" s="193"/>
      <c r="M645" s="194"/>
    </row>
    <row r="646" spans="1:13" s="195" customFormat="1" ht="28.5" customHeight="1">
      <c r="A646" s="187"/>
      <c r="B646" s="128"/>
      <c r="C646" s="181"/>
      <c r="D646" s="181"/>
      <c r="E646" s="200"/>
      <c r="F646" s="201"/>
      <c r="G646" s="190"/>
      <c r="H646" s="191"/>
      <c r="I646" s="183"/>
      <c r="J646" s="183"/>
      <c r="K646" s="193"/>
      <c r="L646" s="193"/>
      <c r="M646" s="194"/>
    </row>
    <row r="647" spans="1:13" s="195" customFormat="1" ht="28.5" customHeight="1">
      <c r="A647" s="187"/>
      <c r="B647" s="149"/>
      <c r="C647" s="196"/>
      <c r="D647" s="196"/>
      <c r="E647" s="188"/>
      <c r="F647" s="189"/>
      <c r="G647" s="190"/>
      <c r="H647" s="197"/>
      <c r="I647" s="192"/>
      <c r="J647" s="192"/>
      <c r="K647" s="198"/>
      <c r="L647" s="193"/>
      <c r="M647" s="199"/>
    </row>
    <row r="648" spans="1:13" s="195" customFormat="1" ht="28.5" customHeight="1">
      <c r="A648" s="187"/>
      <c r="B648" s="149"/>
      <c r="C648" s="196"/>
      <c r="D648" s="196"/>
      <c r="E648" s="188"/>
      <c r="F648" s="189"/>
      <c r="G648" s="190"/>
      <c r="H648" s="197"/>
      <c r="I648" s="192"/>
      <c r="J648" s="192"/>
      <c r="K648" s="198"/>
      <c r="L648" s="193"/>
      <c r="M648" s="199"/>
    </row>
    <row r="649" spans="1:13" s="195" customFormat="1" ht="28.5" customHeight="1">
      <c r="A649" s="187"/>
      <c r="B649" s="149"/>
      <c r="C649" s="196"/>
      <c r="D649" s="196"/>
      <c r="E649" s="188"/>
      <c r="F649" s="189"/>
      <c r="G649" s="190"/>
      <c r="H649" s="197"/>
      <c r="I649" s="192"/>
      <c r="J649" s="192"/>
      <c r="K649" s="198"/>
      <c r="L649" s="193"/>
      <c r="M649" s="199"/>
    </row>
    <row r="650" spans="1:13" s="195" customFormat="1" ht="28.5" customHeight="1">
      <c r="A650" s="187"/>
      <c r="B650" s="149"/>
      <c r="C650" s="196"/>
      <c r="D650" s="196"/>
      <c r="E650" s="188"/>
      <c r="F650" s="189"/>
      <c r="G650" s="190"/>
      <c r="H650" s="197"/>
      <c r="I650" s="192"/>
      <c r="J650" s="192"/>
      <c r="K650" s="198"/>
      <c r="L650" s="193"/>
      <c r="M650" s="199"/>
    </row>
    <row r="651" spans="1:13" s="195" customFormat="1" ht="28.5" customHeight="1">
      <c r="A651" s="187"/>
      <c r="B651" s="149"/>
      <c r="C651" s="196"/>
      <c r="D651" s="196"/>
      <c r="E651" s="188"/>
      <c r="F651" s="189"/>
      <c r="G651" s="190"/>
      <c r="H651" s="197"/>
      <c r="I651" s="192"/>
      <c r="J651" s="192"/>
      <c r="K651" s="198"/>
      <c r="L651" s="193"/>
      <c r="M651" s="199"/>
    </row>
    <row r="652" spans="1:13" s="195" customFormat="1" ht="28.5" customHeight="1">
      <c r="A652" s="187"/>
      <c r="B652" s="149"/>
      <c r="C652" s="196"/>
      <c r="D652" s="196"/>
      <c r="E652" s="188"/>
      <c r="F652" s="189"/>
      <c r="G652" s="190"/>
      <c r="H652" s="197"/>
      <c r="I652" s="192"/>
      <c r="J652" s="192"/>
      <c r="K652" s="198"/>
      <c r="L652" s="193"/>
      <c r="M652" s="199"/>
    </row>
    <row r="653" spans="1:13" s="195" customFormat="1" ht="28.5" customHeight="1">
      <c r="A653" s="187"/>
      <c r="B653" s="149"/>
      <c r="C653" s="196"/>
      <c r="D653" s="196"/>
      <c r="E653" s="188"/>
      <c r="F653" s="189"/>
      <c r="G653" s="190"/>
      <c r="H653" s="197"/>
      <c r="I653" s="192"/>
      <c r="J653" s="192"/>
      <c r="K653" s="198"/>
      <c r="L653" s="193"/>
      <c r="M653" s="199"/>
    </row>
    <row r="654" spans="1:13" s="195" customFormat="1" ht="28.5" customHeight="1">
      <c r="A654" s="187"/>
      <c r="B654" s="128"/>
      <c r="C654" s="196"/>
      <c r="D654" s="196"/>
      <c r="E654" s="188"/>
      <c r="F654" s="189"/>
      <c r="G654" s="190"/>
      <c r="H654" s="197"/>
      <c r="I654" s="192"/>
      <c r="J654" s="192"/>
      <c r="K654" s="198"/>
      <c r="L654" s="193"/>
      <c r="M654" s="199"/>
    </row>
    <row r="655" spans="1:13" s="195" customFormat="1" ht="28.5" customHeight="1">
      <c r="A655" s="187"/>
      <c r="B655" s="128"/>
      <c r="C655" s="196"/>
      <c r="D655" s="196"/>
      <c r="E655" s="188"/>
      <c r="F655" s="189"/>
      <c r="G655" s="190"/>
      <c r="H655" s="197"/>
      <c r="I655" s="192"/>
      <c r="J655" s="192"/>
      <c r="K655" s="198"/>
      <c r="L655" s="193"/>
      <c r="M655" s="199"/>
    </row>
    <row r="656" spans="1:13" s="195" customFormat="1" ht="28.5" customHeight="1">
      <c r="A656" s="187"/>
      <c r="B656" s="128"/>
      <c r="C656" s="196"/>
      <c r="D656" s="196"/>
      <c r="E656" s="188"/>
      <c r="F656" s="189"/>
      <c r="G656" s="190"/>
      <c r="H656" s="197"/>
      <c r="I656" s="192"/>
      <c r="J656" s="192"/>
      <c r="K656" s="198"/>
      <c r="L656" s="193"/>
      <c r="M656" s="199"/>
    </row>
    <row r="657" spans="1:13" s="195" customFormat="1" ht="28.5" customHeight="1">
      <c r="A657" s="187"/>
      <c r="B657" s="128"/>
      <c r="C657" s="196"/>
      <c r="D657" s="196"/>
      <c r="E657" s="188"/>
      <c r="F657" s="189"/>
      <c r="G657" s="190"/>
      <c r="H657" s="197"/>
      <c r="I657" s="192"/>
      <c r="J657" s="192"/>
      <c r="K657" s="198"/>
      <c r="L657" s="193"/>
      <c r="M657" s="199"/>
    </row>
    <row r="658" spans="1:13" s="195" customFormat="1" ht="28.5" customHeight="1">
      <c r="A658" s="187"/>
      <c r="B658" s="128"/>
      <c r="C658" s="196"/>
      <c r="D658" s="196"/>
      <c r="E658" s="188"/>
      <c r="F658" s="189"/>
      <c r="G658" s="190"/>
      <c r="H658" s="197"/>
      <c r="I658" s="192"/>
      <c r="J658" s="192"/>
      <c r="K658" s="198"/>
      <c r="L658" s="193"/>
      <c r="M658" s="199"/>
    </row>
    <row r="659" spans="1:13" s="195" customFormat="1" ht="28.5" customHeight="1">
      <c r="A659" s="187"/>
      <c r="B659" s="128"/>
      <c r="C659" s="196"/>
      <c r="D659" s="196"/>
      <c r="E659" s="188"/>
      <c r="F659" s="189"/>
      <c r="G659" s="190"/>
      <c r="H659" s="197"/>
      <c r="I659" s="192"/>
      <c r="J659" s="192"/>
      <c r="K659" s="198"/>
      <c r="L659" s="193"/>
      <c r="M659" s="199"/>
    </row>
    <row r="660" spans="1:13" s="195" customFormat="1" ht="28.5" customHeight="1">
      <c r="A660" s="187"/>
      <c r="B660" s="128"/>
      <c r="C660" s="181"/>
      <c r="D660" s="203"/>
      <c r="E660" s="200"/>
      <c r="F660" s="201"/>
      <c r="G660" s="190"/>
      <c r="H660" s="191"/>
      <c r="I660" s="183"/>
      <c r="J660" s="183"/>
      <c r="K660" s="193"/>
      <c r="L660" s="193"/>
      <c r="M660" s="194"/>
    </row>
    <row r="661" spans="1:13" s="195" customFormat="1" ht="28.5" customHeight="1">
      <c r="A661" s="187"/>
      <c r="B661" s="128"/>
      <c r="C661" s="181"/>
      <c r="D661" s="203"/>
      <c r="E661" s="200"/>
      <c r="F661" s="201"/>
      <c r="G661" s="190"/>
      <c r="H661" s="191"/>
      <c r="I661" s="183"/>
      <c r="J661" s="183"/>
      <c r="K661" s="193"/>
      <c r="L661" s="193"/>
      <c r="M661" s="194"/>
    </row>
    <row r="662" spans="1:13" s="195" customFormat="1" ht="28.5" customHeight="1">
      <c r="A662" s="187"/>
      <c r="B662" s="128"/>
      <c r="C662" s="181"/>
      <c r="D662" s="203"/>
      <c r="E662" s="200"/>
      <c r="F662" s="201"/>
      <c r="G662" s="190"/>
      <c r="H662" s="191"/>
      <c r="I662" s="183"/>
      <c r="J662" s="183"/>
      <c r="K662" s="193"/>
      <c r="L662" s="193"/>
      <c r="M662" s="194"/>
    </row>
    <row r="663" spans="1:13" s="195" customFormat="1" ht="28.5" customHeight="1">
      <c r="A663" s="187"/>
      <c r="B663" s="128"/>
      <c r="C663" s="181"/>
      <c r="D663" s="203"/>
      <c r="E663" s="200"/>
      <c r="F663" s="201"/>
      <c r="G663" s="190"/>
      <c r="H663" s="191"/>
      <c r="I663" s="183"/>
      <c r="J663" s="183"/>
      <c r="K663" s="193"/>
      <c r="L663" s="193"/>
      <c r="M663" s="194"/>
    </row>
    <row r="664" spans="1:13" s="195" customFormat="1" ht="28.5" customHeight="1">
      <c r="A664" s="187"/>
      <c r="B664" s="128"/>
      <c r="C664" s="181"/>
      <c r="D664" s="203"/>
      <c r="E664" s="200"/>
      <c r="F664" s="201"/>
      <c r="G664" s="190"/>
      <c r="H664" s="191"/>
      <c r="I664" s="183"/>
      <c r="J664" s="183"/>
      <c r="K664" s="193"/>
      <c r="L664" s="193"/>
      <c r="M664" s="194"/>
    </row>
    <row r="665" spans="1:13" s="195" customFormat="1" ht="28.5" customHeight="1">
      <c r="A665" s="187"/>
      <c r="B665" s="128"/>
      <c r="C665" s="181"/>
      <c r="D665" s="203"/>
      <c r="E665" s="200"/>
      <c r="F665" s="201"/>
      <c r="G665" s="190"/>
      <c r="H665" s="191"/>
      <c r="I665" s="183"/>
      <c r="J665" s="183"/>
      <c r="K665" s="193"/>
      <c r="L665" s="193"/>
      <c r="M665" s="194"/>
    </row>
    <row r="666" spans="1:13" s="195" customFormat="1" ht="28.5" customHeight="1">
      <c r="A666" s="187"/>
      <c r="B666" s="128"/>
      <c r="C666" s="181"/>
      <c r="D666" s="203"/>
      <c r="E666" s="200"/>
      <c r="F666" s="201"/>
      <c r="G666" s="190"/>
      <c r="H666" s="191"/>
      <c r="I666" s="183"/>
      <c r="J666" s="183"/>
      <c r="K666" s="193"/>
      <c r="L666" s="193"/>
      <c r="M666" s="194"/>
    </row>
    <row r="667" spans="1:13" s="195" customFormat="1" ht="28.5" customHeight="1">
      <c r="A667" s="187"/>
      <c r="B667" s="128"/>
      <c r="C667" s="181"/>
      <c r="D667" s="203"/>
      <c r="E667" s="200"/>
      <c r="F667" s="201"/>
      <c r="G667" s="190"/>
      <c r="H667" s="191"/>
      <c r="I667" s="183"/>
      <c r="J667" s="183"/>
      <c r="K667" s="193"/>
      <c r="L667" s="193"/>
      <c r="M667" s="194"/>
    </row>
    <row r="668" spans="1:13" s="195" customFormat="1" ht="28.5" customHeight="1">
      <c r="A668" s="187"/>
      <c r="B668" s="128"/>
      <c r="C668" s="181"/>
      <c r="D668" s="203"/>
      <c r="E668" s="200"/>
      <c r="F668" s="201"/>
      <c r="G668" s="190"/>
      <c r="H668" s="191"/>
      <c r="I668" s="183"/>
      <c r="J668" s="183"/>
      <c r="K668" s="193"/>
      <c r="L668" s="193"/>
      <c r="M668" s="194"/>
    </row>
    <row r="669" spans="1:13" s="195" customFormat="1" ht="28.5" customHeight="1">
      <c r="A669" s="187"/>
      <c r="B669" s="128"/>
      <c r="C669" s="181"/>
      <c r="D669" s="203"/>
      <c r="E669" s="200"/>
      <c r="F669" s="201"/>
      <c r="G669" s="190"/>
      <c r="H669" s="191"/>
      <c r="I669" s="183"/>
      <c r="J669" s="183"/>
      <c r="K669" s="193"/>
      <c r="L669" s="193"/>
      <c r="M669" s="194"/>
    </row>
    <row r="670" spans="1:13" s="195" customFormat="1" ht="28.5" customHeight="1">
      <c r="A670" s="187"/>
      <c r="B670" s="128"/>
      <c r="C670" s="181"/>
      <c r="D670" s="203"/>
      <c r="E670" s="200"/>
      <c r="F670" s="201"/>
      <c r="G670" s="190"/>
      <c r="H670" s="191"/>
      <c r="I670" s="183"/>
      <c r="J670" s="183"/>
      <c r="K670" s="193"/>
      <c r="L670" s="193"/>
      <c r="M670" s="194"/>
    </row>
    <row r="671" spans="1:13" s="195" customFormat="1" ht="28.5" customHeight="1">
      <c r="A671" s="187"/>
      <c r="B671" s="128"/>
      <c r="C671" s="181"/>
      <c r="D671" s="203"/>
      <c r="E671" s="200"/>
      <c r="F671" s="201"/>
      <c r="G671" s="190"/>
      <c r="H671" s="191"/>
      <c r="I671" s="183"/>
      <c r="J671" s="183"/>
      <c r="K671" s="193"/>
      <c r="L671" s="193"/>
      <c r="M671" s="194"/>
    </row>
    <row r="672" spans="1:13" s="195" customFormat="1" ht="28.5" customHeight="1">
      <c r="A672" s="187"/>
      <c r="B672" s="128"/>
      <c r="C672" s="181"/>
      <c r="D672" s="203"/>
      <c r="E672" s="200"/>
      <c r="F672" s="201"/>
      <c r="G672" s="190"/>
      <c r="H672" s="191"/>
      <c r="I672" s="183"/>
      <c r="J672" s="183"/>
      <c r="K672" s="193"/>
      <c r="L672" s="193"/>
      <c r="M672" s="194"/>
    </row>
    <row r="673" spans="1:13" s="195" customFormat="1" ht="28.5" customHeight="1">
      <c r="A673" s="187"/>
      <c r="B673" s="128"/>
      <c r="C673" s="181"/>
      <c r="D673" s="203"/>
      <c r="E673" s="200"/>
      <c r="F673" s="201"/>
      <c r="G673" s="190"/>
      <c r="H673" s="191"/>
      <c r="I673" s="183"/>
      <c r="J673" s="183"/>
      <c r="K673" s="193"/>
      <c r="L673" s="193"/>
      <c r="M673" s="194"/>
    </row>
    <row r="674" spans="1:13" s="195" customFormat="1" ht="28.5" customHeight="1">
      <c r="A674" s="187"/>
      <c r="B674" s="128"/>
      <c r="C674" s="181"/>
      <c r="D674" s="203"/>
      <c r="E674" s="200"/>
      <c r="F674" s="201"/>
      <c r="G674" s="190"/>
      <c r="H674" s="191"/>
      <c r="I674" s="183"/>
      <c r="J674" s="183"/>
      <c r="K674" s="193"/>
      <c r="L674" s="193"/>
      <c r="M674" s="194"/>
    </row>
    <row r="675" spans="1:13" s="195" customFormat="1" ht="28.5" customHeight="1">
      <c r="A675" s="187"/>
      <c r="B675" s="128"/>
      <c r="C675" s="181"/>
      <c r="D675" s="203"/>
      <c r="E675" s="200"/>
      <c r="F675" s="201"/>
      <c r="G675" s="190"/>
      <c r="H675" s="191"/>
      <c r="I675" s="183"/>
      <c r="J675" s="183"/>
      <c r="K675" s="193"/>
      <c r="L675" s="193"/>
      <c r="M675" s="194"/>
    </row>
    <row r="676" spans="1:13" s="195" customFormat="1" ht="28.5" customHeight="1">
      <c r="A676" s="187"/>
      <c r="B676" s="149"/>
      <c r="C676" s="196"/>
      <c r="D676" s="204"/>
      <c r="E676" s="188"/>
      <c r="F676" s="189"/>
      <c r="G676" s="190"/>
      <c r="H676" s="197"/>
      <c r="I676" s="192"/>
      <c r="J676" s="192"/>
      <c r="K676" s="198"/>
      <c r="L676" s="193"/>
      <c r="M676" s="199"/>
    </row>
    <row r="677" spans="1:13" s="195" customFormat="1" ht="28.5" customHeight="1">
      <c r="A677" s="187"/>
      <c r="B677" s="149"/>
      <c r="C677" s="196"/>
      <c r="D677" s="196"/>
      <c r="E677" s="188"/>
      <c r="F677" s="189"/>
      <c r="G677" s="190"/>
      <c r="H677" s="197"/>
      <c r="I677" s="192"/>
      <c r="J677" s="192"/>
      <c r="K677" s="198"/>
      <c r="L677" s="193"/>
      <c r="M677" s="199"/>
    </row>
    <row r="678" spans="1:13" s="195" customFormat="1" ht="28.5" customHeight="1">
      <c r="A678" s="187"/>
      <c r="B678" s="149"/>
      <c r="C678" s="196"/>
      <c r="D678" s="196"/>
      <c r="E678" s="188"/>
      <c r="F678" s="189"/>
      <c r="G678" s="190"/>
      <c r="H678" s="197"/>
      <c r="I678" s="192"/>
      <c r="J678" s="192"/>
      <c r="K678" s="198"/>
      <c r="L678" s="193"/>
      <c r="M678" s="199"/>
    </row>
    <row r="679" spans="1:13" s="195" customFormat="1" ht="28.5" customHeight="1">
      <c r="A679" s="187"/>
      <c r="B679" s="149"/>
      <c r="C679" s="196"/>
      <c r="D679" s="196"/>
      <c r="E679" s="188"/>
      <c r="F679" s="189"/>
      <c r="G679" s="190"/>
      <c r="H679" s="197"/>
      <c r="I679" s="192"/>
      <c r="J679" s="192"/>
      <c r="K679" s="198"/>
      <c r="L679" s="193"/>
      <c r="M679" s="199"/>
    </row>
    <row r="680" spans="1:13" s="195" customFormat="1" ht="28.5" customHeight="1">
      <c r="A680" s="187"/>
      <c r="B680" s="149"/>
      <c r="C680" s="196"/>
      <c r="D680" s="196"/>
      <c r="E680" s="188"/>
      <c r="F680" s="189"/>
      <c r="G680" s="190"/>
      <c r="H680" s="197"/>
      <c r="I680" s="192"/>
      <c r="J680" s="192"/>
      <c r="K680" s="198"/>
      <c r="L680" s="193"/>
      <c r="M680" s="199"/>
    </row>
    <row r="681" spans="1:13" s="195" customFormat="1" ht="28.5" customHeight="1">
      <c r="A681" s="187"/>
      <c r="B681" s="149"/>
      <c r="C681" s="196"/>
      <c r="D681" s="196"/>
      <c r="E681" s="188"/>
      <c r="F681" s="189"/>
      <c r="G681" s="190"/>
      <c r="H681" s="197"/>
      <c r="I681" s="192"/>
      <c r="J681" s="192"/>
      <c r="K681" s="198"/>
      <c r="L681" s="193"/>
      <c r="M681" s="199"/>
    </row>
    <row r="682" spans="1:13" s="195" customFormat="1" ht="28.5" customHeight="1">
      <c r="A682" s="187"/>
      <c r="B682" s="149"/>
      <c r="C682" s="196"/>
      <c r="D682" s="196"/>
      <c r="E682" s="188"/>
      <c r="F682" s="189"/>
      <c r="G682" s="190"/>
      <c r="H682" s="197"/>
      <c r="I682" s="192"/>
      <c r="J682" s="192"/>
      <c r="K682" s="198"/>
      <c r="L682" s="193"/>
      <c r="M682" s="199"/>
    </row>
    <row r="683" spans="1:13" s="195" customFormat="1" ht="28.5" customHeight="1">
      <c r="A683" s="187"/>
      <c r="B683" s="128"/>
      <c r="C683" s="196"/>
      <c r="D683" s="196"/>
      <c r="E683" s="188"/>
      <c r="F683" s="189"/>
      <c r="G683" s="190"/>
      <c r="H683" s="197"/>
      <c r="I683" s="192"/>
      <c r="J683" s="192"/>
      <c r="K683" s="198"/>
      <c r="L683" s="193"/>
      <c r="M683" s="199"/>
    </row>
    <row r="684" spans="1:13" s="195" customFormat="1" ht="28.5" customHeight="1">
      <c r="A684" s="187"/>
      <c r="B684" s="128"/>
      <c r="C684" s="196"/>
      <c r="D684" s="196"/>
      <c r="E684" s="188"/>
      <c r="F684" s="189"/>
      <c r="G684" s="190"/>
      <c r="H684" s="197"/>
      <c r="I684" s="192"/>
      <c r="J684" s="192"/>
      <c r="K684" s="198"/>
      <c r="L684" s="193"/>
      <c r="M684" s="199"/>
    </row>
    <row r="685" spans="1:13" s="195" customFormat="1" ht="28.5" customHeight="1">
      <c r="A685" s="187"/>
      <c r="B685" s="128"/>
      <c r="C685" s="196"/>
      <c r="D685" s="196"/>
      <c r="E685" s="188"/>
      <c r="F685" s="189"/>
      <c r="G685" s="190"/>
      <c r="H685" s="197"/>
      <c r="I685" s="192"/>
      <c r="J685" s="192"/>
      <c r="K685" s="198"/>
      <c r="L685" s="193"/>
      <c r="M685" s="199"/>
    </row>
    <row r="686" spans="1:13" s="195" customFormat="1" ht="28.5" customHeight="1">
      <c r="A686" s="187"/>
      <c r="B686" s="128"/>
      <c r="C686" s="196"/>
      <c r="D686" s="196"/>
      <c r="E686" s="188"/>
      <c r="F686" s="189"/>
      <c r="G686" s="190"/>
      <c r="H686" s="197"/>
      <c r="I686" s="192"/>
      <c r="J686" s="192"/>
      <c r="K686" s="198"/>
      <c r="L686" s="193"/>
      <c r="M686" s="199"/>
    </row>
    <row r="687" spans="1:13" s="195" customFormat="1" ht="28.5" customHeight="1">
      <c r="A687" s="187"/>
      <c r="B687" s="128"/>
      <c r="C687" s="196"/>
      <c r="D687" s="196"/>
      <c r="E687" s="188"/>
      <c r="F687" s="189"/>
      <c r="G687" s="190"/>
      <c r="H687" s="197"/>
      <c r="I687" s="192"/>
      <c r="J687" s="192"/>
      <c r="K687" s="198"/>
      <c r="L687" s="193"/>
      <c r="M687" s="199"/>
    </row>
    <row r="688" spans="1:13" s="195" customFormat="1" ht="28.5" customHeight="1">
      <c r="A688" s="187"/>
      <c r="B688" s="128"/>
      <c r="C688" s="196"/>
      <c r="D688" s="196"/>
      <c r="E688" s="188"/>
      <c r="F688" s="189"/>
      <c r="G688" s="190"/>
      <c r="H688" s="197"/>
      <c r="I688" s="192"/>
      <c r="J688" s="192"/>
      <c r="K688" s="198"/>
      <c r="L688" s="193"/>
      <c r="M688" s="199"/>
    </row>
    <row r="689" spans="1:13" s="195" customFormat="1" ht="28.5" customHeight="1">
      <c r="A689" s="187"/>
      <c r="B689" s="128"/>
      <c r="C689" s="181"/>
      <c r="D689" s="181"/>
      <c r="E689" s="200"/>
      <c r="F689" s="201"/>
      <c r="G689" s="190"/>
      <c r="H689" s="191"/>
      <c r="I689" s="183"/>
      <c r="J689" s="183"/>
      <c r="K689" s="193"/>
      <c r="L689" s="193"/>
      <c r="M689" s="194"/>
    </row>
    <row r="690" spans="1:13" s="195" customFormat="1" ht="28.5" customHeight="1">
      <c r="A690" s="187"/>
      <c r="B690" s="128"/>
      <c r="C690" s="181"/>
      <c r="D690" s="181"/>
      <c r="E690" s="200"/>
      <c r="F690" s="201"/>
      <c r="G690" s="190"/>
      <c r="H690" s="191"/>
      <c r="I690" s="183"/>
      <c r="J690" s="183"/>
      <c r="K690" s="193"/>
      <c r="L690" s="193"/>
      <c r="M690" s="194"/>
    </row>
    <row r="691" spans="1:13" s="195" customFormat="1" ht="28.5" customHeight="1">
      <c r="A691" s="187"/>
      <c r="B691" s="128"/>
      <c r="C691" s="181"/>
      <c r="D691" s="181"/>
      <c r="E691" s="200"/>
      <c r="F691" s="201"/>
      <c r="G691" s="190"/>
      <c r="H691" s="191"/>
      <c r="I691" s="183"/>
      <c r="J691" s="183"/>
      <c r="K691" s="193"/>
      <c r="L691" s="193"/>
      <c r="M691" s="194"/>
    </row>
    <row r="692" spans="1:13" s="195" customFormat="1" ht="28.5" customHeight="1">
      <c r="A692" s="187"/>
      <c r="B692" s="128"/>
      <c r="C692" s="181"/>
      <c r="D692" s="181"/>
      <c r="E692" s="200"/>
      <c r="F692" s="201"/>
      <c r="G692" s="190"/>
      <c r="H692" s="191"/>
      <c r="I692" s="183"/>
      <c r="J692" s="183"/>
      <c r="K692" s="193"/>
      <c r="L692" s="193"/>
      <c r="M692" s="194"/>
    </row>
    <row r="693" spans="1:13" s="195" customFormat="1" ht="28.5" customHeight="1">
      <c r="A693" s="187"/>
      <c r="B693" s="128"/>
      <c r="C693" s="181"/>
      <c r="D693" s="181"/>
      <c r="E693" s="200"/>
      <c r="F693" s="201"/>
      <c r="G693" s="190"/>
      <c r="H693" s="191"/>
      <c r="I693" s="183"/>
      <c r="J693" s="183"/>
      <c r="K693" s="193"/>
      <c r="L693" s="193"/>
      <c r="M693" s="194"/>
    </row>
    <row r="694" spans="1:13" s="195" customFormat="1" ht="28.5" customHeight="1">
      <c r="A694" s="187"/>
      <c r="B694" s="128"/>
      <c r="C694" s="181"/>
      <c r="D694" s="181"/>
      <c r="E694" s="200"/>
      <c r="F694" s="201"/>
      <c r="G694" s="190"/>
      <c r="H694" s="191"/>
      <c r="I694" s="183"/>
      <c r="J694" s="183"/>
      <c r="K694" s="193"/>
      <c r="L694" s="193"/>
      <c r="M694" s="194"/>
    </row>
    <row r="695" spans="1:13" s="195" customFormat="1" ht="28.5" customHeight="1">
      <c r="A695" s="187"/>
      <c r="B695" s="128"/>
      <c r="C695" s="181"/>
      <c r="D695" s="181"/>
      <c r="E695" s="200"/>
      <c r="F695" s="201"/>
      <c r="G695" s="190"/>
      <c r="H695" s="191"/>
      <c r="I695" s="183"/>
      <c r="J695" s="183"/>
      <c r="K695" s="193"/>
      <c r="L695" s="193"/>
      <c r="M695" s="194"/>
    </row>
    <row r="696" spans="1:13" s="195" customFormat="1" ht="28.5" customHeight="1">
      <c r="A696" s="187"/>
      <c r="B696" s="128"/>
      <c r="C696" s="181"/>
      <c r="D696" s="181"/>
      <c r="E696" s="200"/>
      <c r="F696" s="201"/>
      <c r="G696" s="190"/>
      <c r="H696" s="191"/>
      <c r="I696" s="183"/>
      <c r="J696" s="183"/>
      <c r="K696" s="193"/>
      <c r="L696" s="193"/>
      <c r="M696" s="194"/>
    </row>
    <row r="697" spans="1:13" s="195" customFormat="1" ht="28.5" customHeight="1">
      <c r="A697" s="187"/>
      <c r="B697" s="128"/>
      <c r="C697" s="181"/>
      <c r="D697" s="181"/>
      <c r="E697" s="200"/>
      <c r="F697" s="201"/>
      <c r="G697" s="190"/>
      <c r="H697" s="191"/>
      <c r="I697" s="183"/>
      <c r="J697" s="183"/>
      <c r="K697" s="193"/>
      <c r="L697" s="193"/>
      <c r="M697" s="194"/>
    </row>
    <row r="698" spans="1:13" s="195" customFormat="1" ht="28.5" customHeight="1">
      <c r="A698" s="187"/>
      <c r="B698" s="128"/>
      <c r="C698" s="181"/>
      <c r="D698" s="181"/>
      <c r="E698" s="200"/>
      <c r="F698" s="201"/>
      <c r="G698" s="190"/>
      <c r="H698" s="191"/>
      <c r="I698" s="183"/>
      <c r="J698" s="183"/>
      <c r="K698" s="193"/>
      <c r="L698" s="193"/>
      <c r="M698" s="194"/>
    </row>
    <row r="699" spans="1:13" s="195" customFormat="1" ht="28.5" customHeight="1">
      <c r="A699" s="187"/>
      <c r="B699" s="128"/>
      <c r="C699" s="181"/>
      <c r="D699" s="181"/>
      <c r="E699" s="200"/>
      <c r="F699" s="201"/>
      <c r="G699" s="190"/>
      <c r="H699" s="191"/>
      <c r="I699" s="183"/>
      <c r="J699" s="183"/>
      <c r="K699" s="193"/>
      <c r="L699" s="193"/>
      <c r="M699" s="194"/>
    </row>
    <row r="700" spans="1:13" s="195" customFormat="1" ht="28.5" customHeight="1">
      <c r="A700" s="187"/>
      <c r="B700" s="128"/>
      <c r="C700" s="181"/>
      <c r="D700" s="181"/>
      <c r="E700" s="200"/>
      <c r="F700" s="201"/>
      <c r="G700" s="190"/>
      <c r="H700" s="191"/>
      <c r="I700" s="183"/>
      <c r="J700" s="183"/>
      <c r="K700" s="193"/>
      <c r="L700" s="193"/>
      <c r="M700" s="194"/>
    </row>
    <row r="701" spans="1:13" s="195" customFormat="1" ht="28.5" customHeight="1">
      <c r="A701" s="187"/>
      <c r="B701" s="128"/>
      <c r="C701" s="181"/>
      <c r="D701" s="181"/>
      <c r="E701" s="200"/>
      <c r="F701" s="201"/>
      <c r="G701" s="190"/>
      <c r="H701" s="191"/>
      <c r="I701" s="183"/>
      <c r="J701" s="183"/>
      <c r="K701" s="193"/>
      <c r="L701" s="193"/>
      <c r="M701" s="194"/>
    </row>
    <row r="702" spans="1:13" s="195" customFormat="1" ht="28.5" customHeight="1">
      <c r="A702" s="187"/>
      <c r="B702" s="128"/>
      <c r="C702" s="181"/>
      <c r="D702" s="181"/>
      <c r="E702" s="200"/>
      <c r="F702" s="201"/>
      <c r="G702" s="190"/>
      <c r="H702" s="191"/>
      <c r="I702" s="183"/>
      <c r="J702" s="183"/>
      <c r="K702" s="193"/>
      <c r="L702" s="193"/>
      <c r="M702" s="194"/>
    </row>
    <row r="703" spans="1:13" s="195" customFormat="1" ht="28.5" customHeight="1">
      <c r="A703" s="187"/>
      <c r="B703" s="128"/>
      <c r="C703" s="181"/>
      <c r="D703" s="181"/>
      <c r="E703" s="200"/>
      <c r="F703" s="201"/>
      <c r="G703" s="190"/>
      <c r="H703" s="191"/>
      <c r="I703" s="183"/>
      <c r="J703" s="183"/>
      <c r="K703" s="193"/>
      <c r="L703" s="193"/>
      <c r="M703" s="194"/>
    </row>
    <row r="704" spans="1:13" s="195" customFormat="1" ht="28.5" customHeight="1">
      <c r="A704" s="187"/>
      <c r="B704" s="128"/>
      <c r="C704" s="181"/>
      <c r="D704" s="181"/>
      <c r="E704" s="200"/>
      <c r="F704" s="201"/>
      <c r="G704" s="190"/>
      <c r="H704" s="191"/>
      <c r="I704" s="183"/>
      <c r="J704" s="183"/>
      <c r="K704" s="193"/>
      <c r="L704" s="193"/>
      <c r="M704" s="194"/>
    </row>
    <row r="705" spans="1:13" s="195" customFormat="1" ht="28.5" customHeight="1">
      <c r="A705" s="187"/>
      <c r="B705" s="149"/>
      <c r="C705" s="196"/>
      <c r="D705" s="196"/>
      <c r="E705" s="188"/>
      <c r="F705" s="189"/>
      <c r="G705" s="190"/>
      <c r="H705" s="197"/>
      <c r="I705" s="192"/>
      <c r="J705" s="192"/>
      <c r="K705" s="198"/>
      <c r="L705" s="193"/>
      <c r="M705" s="199"/>
    </row>
    <row r="706" spans="1:13" s="195" customFormat="1" ht="28.5" customHeight="1">
      <c r="A706" s="187"/>
      <c r="B706" s="149"/>
      <c r="C706" s="196"/>
      <c r="D706" s="196"/>
      <c r="E706" s="188"/>
      <c r="F706" s="189"/>
      <c r="G706" s="190"/>
      <c r="H706" s="197"/>
      <c r="I706" s="192"/>
      <c r="J706" s="192"/>
      <c r="K706" s="198"/>
      <c r="L706" s="193"/>
      <c r="M706" s="199"/>
    </row>
    <row r="707" spans="1:13" s="195" customFormat="1" ht="28.5" customHeight="1">
      <c r="A707" s="187"/>
      <c r="B707" s="149"/>
      <c r="C707" s="196"/>
      <c r="D707" s="196"/>
      <c r="E707" s="188"/>
      <c r="F707" s="189"/>
      <c r="G707" s="190"/>
      <c r="H707" s="197"/>
      <c r="I707" s="192"/>
      <c r="J707" s="192"/>
      <c r="K707" s="198"/>
      <c r="L707" s="193"/>
      <c r="M707" s="199"/>
    </row>
    <row r="708" spans="1:13" s="195" customFormat="1" ht="28.5" customHeight="1">
      <c r="A708" s="187"/>
      <c r="B708" s="149"/>
      <c r="C708" s="196"/>
      <c r="D708" s="196"/>
      <c r="E708" s="188"/>
      <c r="F708" s="189"/>
      <c r="G708" s="190"/>
      <c r="H708" s="197"/>
      <c r="I708" s="192"/>
      <c r="J708" s="192"/>
      <c r="K708" s="198"/>
      <c r="L708" s="193"/>
      <c r="M708" s="199"/>
    </row>
    <row r="709" spans="1:13" s="195" customFormat="1" ht="28.5" customHeight="1">
      <c r="A709" s="187"/>
      <c r="B709" s="149"/>
      <c r="C709" s="196"/>
      <c r="D709" s="196"/>
      <c r="E709" s="188"/>
      <c r="F709" s="189"/>
      <c r="G709" s="190"/>
      <c r="H709" s="197"/>
      <c r="I709" s="192"/>
      <c r="J709" s="192"/>
      <c r="K709" s="198"/>
      <c r="L709" s="193"/>
      <c r="M709" s="199"/>
    </row>
    <row r="710" spans="1:13" s="195" customFormat="1" ht="28.5" customHeight="1">
      <c r="A710" s="187"/>
      <c r="B710" s="149"/>
      <c r="C710" s="196"/>
      <c r="D710" s="196"/>
      <c r="E710" s="188"/>
      <c r="F710" s="189"/>
      <c r="G710" s="190"/>
      <c r="H710" s="197"/>
      <c r="I710" s="192"/>
      <c r="J710" s="192"/>
      <c r="K710" s="198"/>
      <c r="L710" s="193"/>
      <c r="M710" s="199"/>
    </row>
    <row r="711" spans="1:13" s="195" customFormat="1" ht="28.5" customHeight="1">
      <c r="A711" s="187"/>
      <c r="B711" s="149"/>
      <c r="C711" s="196"/>
      <c r="D711" s="196"/>
      <c r="E711" s="188"/>
      <c r="F711" s="189"/>
      <c r="G711" s="190"/>
      <c r="H711" s="197"/>
      <c r="I711" s="192"/>
      <c r="J711" s="192"/>
      <c r="K711" s="198"/>
      <c r="L711" s="193"/>
      <c r="M711" s="199"/>
    </row>
    <row r="712" spans="1:13" s="195" customFormat="1" ht="28.5" customHeight="1">
      <c r="A712" s="187"/>
      <c r="B712" s="128"/>
      <c r="C712" s="196"/>
      <c r="D712" s="196"/>
      <c r="E712" s="188"/>
      <c r="F712" s="189"/>
      <c r="G712" s="190"/>
      <c r="H712" s="197"/>
      <c r="I712" s="192"/>
      <c r="J712" s="192"/>
      <c r="K712" s="198"/>
      <c r="L712" s="193"/>
      <c r="M712" s="199"/>
    </row>
    <row r="713" spans="1:13" s="195" customFormat="1" ht="28.5" customHeight="1">
      <c r="A713" s="187"/>
      <c r="B713" s="128"/>
      <c r="C713" s="196"/>
      <c r="D713" s="196"/>
      <c r="E713" s="188"/>
      <c r="F713" s="189"/>
      <c r="G713" s="190"/>
      <c r="H713" s="197"/>
      <c r="I713" s="192"/>
      <c r="J713" s="192"/>
      <c r="K713" s="198"/>
      <c r="L713" s="193"/>
      <c r="M713" s="199"/>
    </row>
    <row r="714" spans="1:13" s="195" customFormat="1" ht="28.5" customHeight="1">
      <c r="A714" s="187"/>
      <c r="B714" s="128"/>
      <c r="C714" s="196"/>
      <c r="D714" s="196"/>
      <c r="E714" s="188"/>
      <c r="F714" s="189"/>
      <c r="G714" s="190"/>
      <c r="H714" s="197"/>
      <c r="I714" s="192"/>
      <c r="J714" s="192"/>
      <c r="K714" s="198"/>
      <c r="L714" s="193"/>
      <c r="M714" s="199"/>
    </row>
    <row r="715" spans="1:13" s="195" customFormat="1" ht="28.5" customHeight="1">
      <c r="A715" s="187"/>
      <c r="B715" s="128"/>
      <c r="C715" s="196"/>
      <c r="D715" s="196"/>
      <c r="E715" s="188"/>
      <c r="F715" s="189"/>
      <c r="G715" s="190"/>
      <c r="H715" s="197"/>
      <c r="I715" s="192"/>
      <c r="J715" s="192"/>
      <c r="K715" s="198"/>
      <c r="L715" s="193"/>
      <c r="M715" s="199"/>
    </row>
    <row r="716" spans="1:13" s="195" customFormat="1" ht="28.5" customHeight="1">
      <c r="A716" s="187"/>
      <c r="B716" s="128"/>
      <c r="C716" s="196"/>
      <c r="D716" s="196"/>
      <c r="E716" s="188"/>
      <c r="F716" s="189"/>
      <c r="G716" s="190"/>
      <c r="H716" s="197"/>
      <c r="I716" s="192"/>
      <c r="J716" s="192"/>
      <c r="K716" s="198"/>
      <c r="L716" s="193"/>
      <c r="M716" s="199"/>
    </row>
    <row r="717" spans="1:13" s="195" customFormat="1" ht="28.5" customHeight="1">
      <c r="A717" s="187"/>
      <c r="B717" s="128"/>
      <c r="C717" s="196"/>
      <c r="D717" s="196"/>
      <c r="E717" s="188"/>
      <c r="F717" s="189"/>
      <c r="G717" s="190"/>
      <c r="H717" s="197"/>
      <c r="I717" s="192"/>
      <c r="J717" s="192"/>
      <c r="K717" s="198"/>
      <c r="L717" s="192"/>
      <c r="M717" s="199"/>
    </row>
    <row r="718" spans="1:13" s="195" customFormat="1" ht="28.5" customHeight="1">
      <c r="A718" s="187"/>
      <c r="B718" s="128"/>
      <c r="C718" s="181"/>
      <c r="D718" s="181"/>
      <c r="E718" s="200"/>
      <c r="F718" s="201"/>
      <c r="G718" s="190"/>
      <c r="H718" s="191"/>
      <c r="I718" s="183"/>
      <c r="J718" s="183"/>
      <c r="K718" s="193"/>
      <c r="L718" s="183"/>
      <c r="M718" s="194"/>
    </row>
    <row r="719" spans="1:13" s="195" customFormat="1" ht="28.5" customHeight="1">
      <c r="A719" s="187"/>
      <c r="B719" s="128"/>
      <c r="C719" s="181"/>
      <c r="D719" s="181"/>
      <c r="E719" s="200"/>
      <c r="F719" s="201"/>
      <c r="G719" s="190"/>
      <c r="H719" s="191"/>
      <c r="I719" s="183"/>
      <c r="J719" s="183"/>
      <c r="K719" s="193"/>
      <c r="L719" s="183"/>
      <c r="M719" s="194"/>
    </row>
    <row r="720" spans="1:13" s="195" customFormat="1" ht="28.5" customHeight="1">
      <c r="A720" s="187"/>
      <c r="B720" s="128"/>
      <c r="C720" s="181"/>
      <c r="D720" s="181"/>
      <c r="E720" s="200"/>
      <c r="F720" s="201"/>
      <c r="G720" s="190"/>
      <c r="H720" s="191"/>
      <c r="I720" s="183"/>
      <c r="J720" s="183"/>
      <c r="K720" s="193"/>
      <c r="L720" s="183"/>
      <c r="M720" s="194"/>
    </row>
    <row r="721" spans="1:13" s="195" customFormat="1" ht="28.5" customHeight="1">
      <c r="A721" s="187"/>
      <c r="B721" s="128"/>
      <c r="C721" s="181"/>
      <c r="D721" s="181"/>
      <c r="E721" s="200"/>
      <c r="F721" s="201"/>
      <c r="G721" s="190"/>
      <c r="H721" s="191"/>
      <c r="I721" s="183"/>
      <c r="J721" s="183"/>
      <c r="K721" s="193"/>
      <c r="L721" s="183"/>
      <c r="M721" s="194"/>
    </row>
    <row r="722" spans="1:13" s="195" customFormat="1" ht="28.5" customHeight="1">
      <c r="A722" s="187"/>
      <c r="B722" s="128"/>
      <c r="C722" s="181"/>
      <c r="D722" s="181"/>
      <c r="E722" s="200"/>
      <c r="F722" s="201"/>
      <c r="G722" s="190"/>
      <c r="H722" s="191"/>
      <c r="I722" s="183"/>
      <c r="J722" s="183"/>
      <c r="K722" s="193"/>
      <c r="L722" s="183"/>
      <c r="M722" s="194"/>
    </row>
    <row r="723" spans="1:13" s="195" customFormat="1" ht="28.5" customHeight="1">
      <c r="A723" s="187"/>
      <c r="B723" s="128"/>
      <c r="C723" s="181"/>
      <c r="D723" s="181"/>
      <c r="E723" s="200"/>
      <c r="F723" s="201"/>
      <c r="G723" s="190"/>
      <c r="H723" s="191"/>
      <c r="I723" s="183"/>
      <c r="J723" s="183"/>
      <c r="K723" s="193"/>
      <c r="L723" s="183"/>
      <c r="M723" s="194"/>
    </row>
    <row r="724" spans="1:13" s="195" customFormat="1" ht="28.5" customHeight="1">
      <c r="A724" s="187"/>
      <c r="B724" s="128"/>
      <c r="C724" s="181"/>
      <c r="D724" s="181"/>
      <c r="E724" s="200"/>
      <c r="F724" s="201"/>
      <c r="G724" s="190"/>
      <c r="H724" s="191"/>
      <c r="I724" s="183"/>
      <c r="J724" s="183"/>
      <c r="K724" s="193"/>
      <c r="L724" s="183"/>
      <c r="M724" s="194"/>
    </row>
    <row r="725" spans="1:13" s="195" customFormat="1" ht="28.5" customHeight="1">
      <c r="A725" s="187"/>
      <c r="B725" s="128"/>
      <c r="C725" s="181"/>
      <c r="D725" s="181"/>
      <c r="E725" s="200"/>
      <c r="F725" s="201"/>
      <c r="G725" s="190"/>
      <c r="H725" s="191"/>
      <c r="I725" s="183"/>
      <c r="J725" s="183"/>
      <c r="K725" s="193"/>
      <c r="L725" s="183"/>
      <c r="M725" s="194"/>
    </row>
    <row r="726" spans="1:13" s="195" customFormat="1" ht="28.5" customHeight="1">
      <c r="A726" s="187"/>
      <c r="B726" s="128"/>
      <c r="C726" s="181"/>
      <c r="D726" s="181"/>
      <c r="E726" s="200"/>
      <c r="F726" s="201"/>
      <c r="G726" s="190"/>
      <c r="H726" s="191"/>
      <c r="I726" s="183"/>
      <c r="J726" s="183"/>
      <c r="K726" s="193"/>
      <c r="L726" s="183"/>
      <c r="M726" s="194"/>
    </row>
    <row r="727" spans="1:13" s="195" customFormat="1" ht="28.5" customHeight="1">
      <c r="A727" s="187"/>
      <c r="B727" s="128"/>
      <c r="C727" s="181"/>
      <c r="D727" s="181"/>
      <c r="E727" s="200"/>
      <c r="F727" s="201"/>
      <c r="G727" s="190"/>
      <c r="H727" s="191"/>
      <c r="I727" s="183"/>
      <c r="J727" s="183"/>
      <c r="K727" s="193"/>
      <c r="L727" s="183"/>
      <c r="M727" s="194"/>
    </row>
    <row r="728" spans="1:13" s="195" customFormat="1" ht="28.5" customHeight="1">
      <c r="A728" s="187"/>
      <c r="B728" s="128"/>
      <c r="C728" s="181"/>
      <c r="D728" s="181"/>
      <c r="E728" s="200"/>
      <c r="F728" s="201"/>
      <c r="G728" s="190"/>
      <c r="H728" s="191"/>
      <c r="I728" s="183"/>
      <c r="J728" s="183"/>
      <c r="K728" s="193"/>
      <c r="L728" s="183"/>
      <c r="M728" s="194"/>
    </row>
    <row r="729" spans="1:13" s="195" customFormat="1" ht="28.5" customHeight="1">
      <c r="A729" s="187"/>
      <c r="B729" s="128"/>
      <c r="C729" s="181"/>
      <c r="D729" s="181"/>
      <c r="E729" s="200"/>
      <c r="F729" s="201"/>
      <c r="G729" s="190"/>
      <c r="H729" s="191"/>
      <c r="I729" s="183"/>
      <c r="J729" s="183"/>
      <c r="K729" s="193"/>
      <c r="L729" s="183"/>
      <c r="M729" s="194"/>
    </row>
    <row r="730" spans="1:13" s="195" customFormat="1" ht="28.5" customHeight="1">
      <c r="A730" s="187"/>
      <c r="B730" s="128"/>
      <c r="C730" s="181"/>
      <c r="D730" s="181"/>
      <c r="E730" s="200"/>
      <c r="F730" s="201"/>
      <c r="G730" s="190"/>
      <c r="H730" s="191"/>
      <c r="I730" s="183"/>
      <c r="J730" s="183"/>
      <c r="K730" s="193"/>
      <c r="L730" s="183"/>
      <c r="M730" s="194"/>
    </row>
    <row r="731" spans="1:13" s="195" customFormat="1" ht="28.5" customHeight="1">
      <c r="A731" s="187"/>
      <c r="B731" s="128"/>
      <c r="C731" s="181"/>
      <c r="D731" s="181"/>
      <c r="E731" s="200"/>
      <c r="F731" s="201"/>
      <c r="G731" s="190"/>
      <c r="H731" s="191"/>
      <c r="I731" s="183"/>
      <c r="J731" s="183"/>
      <c r="K731" s="193"/>
      <c r="L731" s="183"/>
      <c r="M731" s="194"/>
    </row>
    <row r="732" spans="1:13" s="195" customFormat="1" ht="28.5" customHeight="1">
      <c r="A732" s="187"/>
      <c r="B732" s="128"/>
      <c r="C732" s="181"/>
      <c r="D732" s="181"/>
      <c r="E732" s="200"/>
      <c r="F732" s="201"/>
      <c r="G732" s="190"/>
      <c r="H732" s="191"/>
      <c r="I732" s="183"/>
      <c r="J732" s="183"/>
      <c r="K732" s="193"/>
      <c r="L732" s="183"/>
      <c r="M732" s="194"/>
    </row>
    <row r="733" spans="1:13" s="195" customFormat="1" ht="28.5" customHeight="1">
      <c r="A733" s="187"/>
      <c r="B733" s="128"/>
      <c r="C733" s="181"/>
      <c r="D733" s="181"/>
      <c r="E733" s="200"/>
      <c r="F733" s="201"/>
      <c r="G733" s="190"/>
      <c r="H733" s="191"/>
      <c r="I733" s="183"/>
      <c r="J733" s="183"/>
      <c r="K733" s="193"/>
      <c r="L733" s="183"/>
      <c r="M733" s="194"/>
    </row>
    <row r="734" spans="1:13" s="195" customFormat="1" ht="28.5" customHeight="1">
      <c r="A734" s="187"/>
      <c r="B734" s="149"/>
      <c r="C734" s="196"/>
      <c r="D734" s="196"/>
      <c r="E734" s="188"/>
      <c r="F734" s="189"/>
      <c r="G734" s="190"/>
      <c r="H734" s="197"/>
      <c r="I734" s="183"/>
      <c r="J734" s="183"/>
      <c r="K734" s="193"/>
      <c r="L734" s="183"/>
      <c r="M734" s="194"/>
    </row>
    <row r="735" spans="1:13" s="195" customFormat="1" ht="28.5" customHeight="1">
      <c r="A735" s="187"/>
      <c r="B735" s="149"/>
      <c r="C735" s="196"/>
      <c r="D735" s="196"/>
      <c r="E735" s="188"/>
      <c r="F735" s="189"/>
      <c r="G735" s="190"/>
      <c r="H735" s="197"/>
      <c r="I735" s="183"/>
      <c r="J735" s="183"/>
      <c r="K735" s="193"/>
      <c r="L735" s="183"/>
      <c r="M735" s="194"/>
    </row>
    <row r="736" spans="1:13" s="195" customFormat="1" ht="28.5" customHeight="1">
      <c r="A736" s="187"/>
      <c r="B736" s="149"/>
      <c r="C736" s="196"/>
      <c r="D736" s="196"/>
      <c r="E736" s="188"/>
      <c r="F736" s="189"/>
      <c r="G736" s="190"/>
      <c r="H736" s="197"/>
      <c r="I736" s="183"/>
      <c r="J736" s="183"/>
      <c r="K736" s="193"/>
      <c r="L736" s="183"/>
      <c r="M736" s="194"/>
    </row>
    <row r="737" spans="1:13" s="195" customFormat="1" ht="28.5" customHeight="1">
      <c r="A737" s="187"/>
      <c r="B737" s="149"/>
      <c r="C737" s="196"/>
      <c r="D737" s="196"/>
      <c r="E737" s="188"/>
      <c r="F737" s="189"/>
      <c r="G737" s="190"/>
      <c r="H737" s="197"/>
      <c r="I737" s="183"/>
      <c r="J737" s="183"/>
      <c r="K737" s="193"/>
      <c r="L737" s="183"/>
      <c r="M737" s="194"/>
    </row>
    <row r="738" spans="1:13" s="195" customFormat="1" ht="28.5" customHeight="1">
      <c r="A738" s="187"/>
      <c r="B738" s="149"/>
      <c r="C738" s="196"/>
      <c r="D738" s="196"/>
      <c r="E738" s="188"/>
      <c r="F738" s="189"/>
      <c r="G738" s="190"/>
      <c r="H738" s="197"/>
      <c r="I738" s="183"/>
      <c r="J738" s="183"/>
      <c r="K738" s="193"/>
      <c r="L738" s="183"/>
      <c r="M738" s="194"/>
    </row>
    <row r="739" spans="1:13" s="195" customFormat="1" ht="28.5" customHeight="1">
      <c r="A739" s="187"/>
      <c r="B739" s="149"/>
      <c r="C739" s="196"/>
      <c r="D739" s="196"/>
      <c r="E739" s="188"/>
      <c r="F739" s="189"/>
      <c r="G739" s="190"/>
      <c r="H739" s="197"/>
      <c r="I739" s="183"/>
      <c r="J739" s="183"/>
      <c r="K739" s="193"/>
      <c r="L739" s="183"/>
      <c r="M739" s="194"/>
    </row>
    <row r="740" spans="1:13" s="195" customFormat="1" ht="28.5" customHeight="1">
      <c r="A740" s="187"/>
      <c r="B740" s="149"/>
      <c r="C740" s="196"/>
      <c r="D740" s="196"/>
      <c r="E740" s="188"/>
      <c r="F740" s="189"/>
      <c r="G740" s="190"/>
      <c r="H740" s="197"/>
      <c r="I740" s="183"/>
      <c r="J740" s="183"/>
      <c r="K740" s="193"/>
      <c r="L740" s="183"/>
      <c r="M740" s="194"/>
    </row>
    <row r="741" spans="1:13" s="195" customFormat="1" ht="28.5" customHeight="1">
      <c r="A741" s="187"/>
      <c r="B741" s="128"/>
      <c r="C741" s="196"/>
      <c r="D741" s="196"/>
      <c r="E741" s="188"/>
      <c r="F741" s="189"/>
      <c r="G741" s="190"/>
      <c r="H741" s="197"/>
      <c r="I741" s="183"/>
      <c r="J741" s="183"/>
      <c r="K741" s="193"/>
      <c r="L741" s="183"/>
      <c r="M741" s="194"/>
    </row>
    <row r="742" spans="1:13" s="195" customFormat="1" ht="28.5" customHeight="1">
      <c r="A742" s="187"/>
      <c r="B742" s="128"/>
      <c r="C742" s="196"/>
      <c r="D742" s="196"/>
      <c r="E742" s="188"/>
      <c r="F742" s="189"/>
      <c r="G742" s="190"/>
      <c r="H742" s="197"/>
      <c r="I742" s="183"/>
      <c r="J742" s="183"/>
      <c r="K742" s="193"/>
      <c r="L742" s="183"/>
      <c r="M742" s="194"/>
    </row>
    <row r="743" spans="1:13" s="195" customFormat="1" ht="28.5" customHeight="1">
      <c r="A743" s="187"/>
      <c r="B743" s="128"/>
      <c r="C743" s="196"/>
      <c r="D743" s="196"/>
      <c r="E743" s="188"/>
      <c r="F743" s="189"/>
      <c r="G743" s="190"/>
      <c r="H743" s="197"/>
      <c r="I743" s="183"/>
      <c r="J743" s="183"/>
      <c r="K743" s="193"/>
      <c r="L743" s="183"/>
      <c r="M743" s="194"/>
    </row>
    <row r="744" spans="1:13" s="195" customFormat="1" ht="28.5" customHeight="1">
      <c r="A744" s="187"/>
      <c r="B744" s="128"/>
      <c r="C744" s="196"/>
      <c r="D744" s="196"/>
      <c r="E744" s="188"/>
      <c r="F744" s="189"/>
      <c r="G744" s="190"/>
      <c r="H744" s="197"/>
      <c r="I744" s="183"/>
      <c r="J744" s="183"/>
      <c r="K744" s="193"/>
      <c r="L744" s="183"/>
      <c r="M744" s="194"/>
    </row>
    <row r="745" spans="1:13" s="195" customFormat="1" ht="28.5" customHeight="1">
      <c r="A745" s="187"/>
      <c r="B745" s="128"/>
      <c r="C745" s="196"/>
      <c r="D745" s="196"/>
      <c r="E745" s="188"/>
      <c r="F745" s="189"/>
      <c r="G745" s="190"/>
      <c r="H745" s="197"/>
      <c r="I745" s="183"/>
      <c r="J745" s="183"/>
      <c r="K745" s="193"/>
      <c r="L745" s="183"/>
      <c r="M745" s="194"/>
    </row>
    <row r="746" spans="1:13" s="195" customFormat="1" ht="28.5" customHeight="1">
      <c r="A746" s="187"/>
      <c r="B746" s="128"/>
      <c r="C746" s="181"/>
      <c r="D746" s="181"/>
      <c r="E746" s="200"/>
      <c r="F746" s="201"/>
      <c r="G746" s="190"/>
      <c r="H746" s="191"/>
      <c r="I746" s="183"/>
      <c r="J746" s="183"/>
      <c r="K746" s="193"/>
      <c r="L746" s="183"/>
      <c r="M746" s="194"/>
    </row>
    <row r="747" spans="1:13" s="195" customFormat="1" ht="28.5" customHeight="1">
      <c r="A747" s="187"/>
      <c r="B747" s="128"/>
      <c r="C747" s="181"/>
      <c r="D747" s="181"/>
      <c r="E747" s="200"/>
      <c r="F747" s="201"/>
      <c r="G747" s="190"/>
      <c r="H747" s="191"/>
      <c r="I747" s="183"/>
      <c r="J747" s="183"/>
      <c r="K747" s="193"/>
      <c r="L747" s="183"/>
      <c r="M747" s="194"/>
    </row>
    <row r="748" spans="1:13" s="195" customFormat="1" ht="28.5" customHeight="1">
      <c r="A748" s="187"/>
      <c r="B748" s="128"/>
      <c r="C748" s="181"/>
      <c r="D748" s="181"/>
      <c r="E748" s="200"/>
      <c r="F748" s="201"/>
      <c r="G748" s="190"/>
      <c r="H748" s="191"/>
      <c r="I748" s="183"/>
      <c r="J748" s="183"/>
      <c r="K748" s="193"/>
      <c r="L748" s="183"/>
      <c r="M748" s="194"/>
    </row>
    <row r="749" spans="1:13" s="195" customFormat="1" ht="28.5" customHeight="1">
      <c r="A749" s="187"/>
      <c r="B749" s="128"/>
      <c r="C749" s="181"/>
      <c r="D749" s="181"/>
      <c r="E749" s="200"/>
      <c r="F749" s="201"/>
      <c r="G749" s="190"/>
      <c r="H749" s="191"/>
      <c r="I749" s="183"/>
      <c r="J749" s="183"/>
      <c r="K749" s="193"/>
      <c r="L749" s="183"/>
      <c r="M749" s="194"/>
    </row>
    <row r="750" spans="1:13" s="195" customFormat="1" ht="28.5" customHeight="1">
      <c r="A750" s="187"/>
      <c r="B750" s="128"/>
      <c r="C750" s="181"/>
      <c r="D750" s="181"/>
      <c r="E750" s="200"/>
      <c r="F750" s="201"/>
      <c r="G750" s="190"/>
      <c r="H750" s="191"/>
      <c r="I750" s="183"/>
      <c r="J750" s="183"/>
      <c r="K750" s="193"/>
      <c r="L750" s="183"/>
      <c r="M750" s="194"/>
    </row>
    <row r="751" spans="1:13" s="195" customFormat="1" ht="28.5" customHeight="1">
      <c r="A751" s="187"/>
      <c r="B751" s="128"/>
      <c r="C751" s="181"/>
      <c r="D751" s="181"/>
      <c r="E751" s="200"/>
      <c r="F751" s="201"/>
      <c r="G751" s="190"/>
      <c r="H751" s="191"/>
      <c r="I751" s="183"/>
      <c r="J751" s="183"/>
      <c r="K751" s="193"/>
      <c r="L751" s="183"/>
      <c r="M751" s="194"/>
    </row>
    <row r="752" spans="1:13" s="195" customFormat="1" ht="28.5" customHeight="1">
      <c r="A752" s="187"/>
      <c r="B752" s="128"/>
      <c r="C752" s="181"/>
      <c r="D752" s="181"/>
      <c r="E752" s="200"/>
      <c r="F752" s="201"/>
      <c r="G752" s="190"/>
      <c r="H752" s="191"/>
      <c r="I752" s="183"/>
      <c r="J752" s="183"/>
      <c r="K752" s="193"/>
      <c r="L752" s="183"/>
      <c r="M752" s="194"/>
    </row>
    <row r="753" spans="1:13" s="195" customFormat="1" ht="28.5" customHeight="1">
      <c r="A753" s="187"/>
      <c r="B753" s="128"/>
      <c r="C753" s="181"/>
      <c r="D753" s="181"/>
      <c r="E753" s="200"/>
      <c r="F753" s="201"/>
      <c r="G753" s="190"/>
      <c r="H753" s="191"/>
      <c r="I753" s="183"/>
      <c r="J753" s="183"/>
      <c r="K753" s="193"/>
      <c r="L753" s="183"/>
      <c r="M753" s="194"/>
    </row>
    <row r="754" spans="1:13" s="195" customFormat="1" ht="28.5" customHeight="1">
      <c r="A754" s="187"/>
      <c r="B754" s="128"/>
      <c r="C754" s="181"/>
      <c r="D754" s="181"/>
      <c r="E754" s="200"/>
      <c r="F754" s="201"/>
      <c r="G754" s="190"/>
      <c r="H754" s="191"/>
      <c r="I754" s="183"/>
      <c r="J754" s="183"/>
      <c r="K754" s="193"/>
      <c r="L754" s="183"/>
      <c r="M754" s="194"/>
    </row>
    <row r="755" spans="1:13" s="195" customFormat="1" ht="28.5" customHeight="1">
      <c r="A755" s="187"/>
      <c r="B755" s="128"/>
      <c r="C755" s="181"/>
      <c r="D755" s="181"/>
      <c r="E755" s="200"/>
      <c r="F755" s="201"/>
      <c r="G755" s="190"/>
      <c r="H755" s="191"/>
      <c r="I755" s="183"/>
      <c r="J755" s="183"/>
      <c r="K755" s="193"/>
      <c r="L755" s="183"/>
      <c r="M755" s="194"/>
    </row>
    <row r="756" spans="1:13" s="195" customFormat="1" ht="28.5" customHeight="1">
      <c r="A756" s="187"/>
      <c r="B756" s="128"/>
      <c r="C756" s="181"/>
      <c r="D756" s="181"/>
      <c r="E756" s="200"/>
      <c r="F756" s="201"/>
      <c r="G756" s="190"/>
      <c r="H756" s="191"/>
      <c r="I756" s="183"/>
      <c r="J756" s="183"/>
      <c r="K756" s="193"/>
      <c r="L756" s="183"/>
      <c r="M756" s="194"/>
    </row>
    <row r="757" spans="1:13" s="195" customFormat="1" ht="28.5" customHeight="1">
      <c r="A757" s="187"/>
      <c r="B757" s="128"/>
      <c r="C757" s="181"/>
      <c r="D757" s="181"/>
      <c r="E757" s="200"/>
      <c r="F757" s="201"/>
      <c r="G757" s="190"/>
      <c r="H757" s="191"/>
      <c r="I757" s="183"/>
      <c r="J757" s="183"/>
      <c r="K757" s="193"/>
      <c r="L757" s="183"/>
      <c r="M757" s="194"/>
    </row>
    <row r="758" spans="1:13" s="195" customFormat="1" ht="28.5" customHeight="1">
      <c r="A758" s="187"/>
      <c r="B758" s="128"/>
      <c r="C758" s="181"/>
      <c r="D758" s="181"/>
      <c r="E758" s="200"/>
      <c r="F758" s="201"/>
      <c r="G758" s="190"/>
      <c r="H758" s="191"/>
      <c r="I758" s="183"/>
      <c r="J758" s="183"/>
      <c r="K758" s="193"/>
      <c r="L758" s="183"/>
      <c r="M758" s="194"/>
    </row>
    <row r="759" spans="1:13" s="195" customFormat="1" ht="28.5" customHeight="1">
      <c r="A759" s="187"/>
      <c r="B759" s="128"/>
      <c r="C759" s="181"/>
      <c r="D759" s="181"/>
      <c r="E759" s="200"/>
      <c r="F759" s="201"/>
      <c r="G759" s="190"/>
      <c r="H759" s="191"/>
      <c r="I759" s="183"/>
      <c r="J759" s="183"/>
      <c r="K759" s="193"/>
      <c r="L759" s="183"/>
      <c r="M759" s="194"/>
    </row>
    <row r="760" spans="1:13" s="195" customFormat="1" ht="28.5" customHeight="1">
      <c r="A760" s="187"/>
      <c r="B760" s="128"/>
      <c r="C760" s="181"/>
      <c r="D760" s="181"/>
      <c r="E760" s="200"/>
      <c r="F760" s="201"/>
      <c r="G760" s="190"/>
      <c r="H760" s="191"/>
      <c r="I760" s="183"/>
      <c r="J760" s="183"/>
      <c r="K760" s="193"/>
      <c r="L760" s="183"/>
      <c r="M760" s="194"/>
    </row>
    <row r="761" spans="1:13" s="195" customFormat="1" ht="28.5" customHeight="1">
      <c r="A761" s="187"/>
      <c r="B761" s="128"/>
      <c r="C761" s="181"/>
      <c r="D761" s="181"/>
      <c r="E761" s="200"/>
      <c r="F761" s="201"/>
      <c r="G761" s="190"/>
      <c r="H761" s="191"/>
      <c r="I761" s="183"/>
      <c r="J761" s="183"/>
      <c r="K761" s="193"/>
      <c r="L761" s="183"/>
      <c r="M761" s="194"/>
    </row>
    <row r="762" spans="1:13" s="195" customFormat="1" ht="28.5" customHeight="1">
      <c r="A762" s="187"/>
      <c r="B762" s="128"/>
      <c r="C762" s="181"/>
      <c r="D762" s="181"/>
      <c r="E762" s="200"/>
      <c r="F762" s="201"/>
      <c r="G762" s="190"/>
      <c r="H762" s="191"/>
      <c r="I762" s="183"/>
      <c r="J762" s="183"/>
      <c r="K762" s="193"/>
      <c r="L762" s="183"/>
      <c r="M762" s="194"/>
    </row>
    <row r="763" spans="1:13" s="195" customFormat="1" ht="28.5" customHeight="1">
      <c r="A763" s="187"/>
      <c r="B763" s="149"/>
      <c r="C763" s="181"/>
      <c r="D763" s="181"/>
      <c r="E763" s="200"/>
      <c r="F763" s="201"/>
      <c r="G763" s="190"/>
      <c r="H763" s="197"/>
      <c r="I763" s="183"/>
      <c r="J763" s="183"/>
      <c r="K763" s="193"/>
      <c r="L763" s="183"/>
      <c r="M763" s="194"/>
    </row>
    <row r="764" spans="1:13" s="195" customFormat="1" ht="28.5" customHeight="1">
      <c r="A764" s="187"/>
      <c r="B764" s="149"/>
      <c r="C764" s="181"/>
      <c r="D764" s="181"/>
      <c r="E764" s="200"/>
      <c r="F764" s="201"/>
      <c r="G764" s="190"/>
      <c r="H764" s="197"/>
      <c r="I764" s="183"/>
      <c r="J764" s="183"/>
      <c r="K764" s="193"/>
      <c r="L764" s="183"/>
      <c r="M764" s="194"/>
    </row>
    <row r="765" spans="1:13" s="195" customFormat="1" ht="28.5" customHeight="1">
      <c r="A765" s="187"/>
      <c r="B765" s="149"/>
      <c r="C765" s="181"/>
      <c r="D765" s="181"/>
      <c r="E765" s="200"/>
      <c r="F765" s="201"/>
      <c r="G765" s="190"/>
      <c r="H765" s="197"/>
      <c r="I765" s="183"/>
      <c r="J765" s="183"/>
      <c r="K765" s="193"/>
      <c r="L765" s="183"/>
      <c r="M765" s="194"/>
    </row>
    <row r="766" spans="1:13" s="195" customFormat="1" ht="28.5" customHeight="1">
      <c r="A766" s="187"/>
      <c r="B766" s="149"/>
      <c r="C766" s="181"/>
      <c r="D766" s="181"/>
      <c r="E766" s="200"/>
      <c r="F766" s="201"/>
      <c r="G766" s="190"/>
      <c r="H766" s="197"/>
      <c r="I766" s="183"/>
      <c r="J766" s="183"/>
      <c r="K766" s="193"/>
      <c r="L766" s="183"/>
      <c r="M766" s="194"/>
    </row>
    <row r="767" spans="1:13" s="195" customFormat="1" ht="28.5" customHeight="1">
      <c r="A767" s="187"/>
      <c r="B767" s="149"/>
      <c r="C767" s="181"/>
      <c r="D767" s="181"/>
      <c r="E767" s="200"/>
      <c r="F767" s="201"/>
      <c r="G767" s="190"/>
      <c r="H767" s="197"/>
      <c r="I767" s="183"/>
      <c r="J767" s="183"/>
      <c r="K767" s="193"/>
      <c r="L767" s="183"/>
      <c r="M767" s="194"/>
    </row>
    <row r="768" spans="1:13" s="195" customFormat="1" ht="28.5" customHeight="1">
      <c r="A768" s="187"/>
      <c r="B768" s="149"/>
      <c r="C768" s="181"/>
      <c r="D768" s="181"/>
      <c r="E768" s="200"/>
      <c r="F768" s="201"/>
      <c r="G768" s="190"/>
      <c r="H768" s="197"/>
      <c r="I768" s="183"/>
      <c r="J768" s="183"/>
      <c r="K768" s="193"/>
      <c r="L768" s="183"/>
      <c r="M768" s="194"/>
    </row>
    <row r="769" spans="1:13" s="195" customFormat="1" ht="28.5" customHeight="1">
      <c r="A769" s="187"/>
      <c r="B769" s="149"/>
      <c r="C769" s="181"/>
      <c r="D769" s="181"/>
      <c r="E769" s="200"/>
      <c r="F769" s="201"/>
      <c r="G769" s="190"/>
      <c r="H769" s="197"/>
      <c r="I769" s="183"/>
      <c r="J769" s="183"/>
      <c r="K769" s="193"/>
      <c r="L769" s="183"/>
      <c r="M769" s="194"/>
    </row>
    <row r="770" spans="1:13" s="195" customFormat="1" ht="28.5" customHeight="1">
      <c r="A770" s="187"/>
      <c r="B770" s="128"/>
      <c r="C770" s="181"/>
      <c r="D770" s="181"/>
      <c r="E770" s="200"/>
      <c r="F770" s="201"/>
      <c r="G770" s="190"/>
      <c r="H770" s="197"/>
      <c r="I770" s="183"/>
      <c r="J770" s="183"/>
      <c r="K770" s="193"/>
      <c r="L770" s="183"/>
      <c r="M770" s="194"/>
    </row>
    <row r="771" spans="1:13" s="195" customFormat="1" ht="28.5" customHeight="1">
      <c r="A771" s="187"/>
      <c r="B771" s="128"/>
      <c r="C771" s="181"/>
      <c r="D771" s="181"/>
      <c r="E771" s="200"/>
      <c r="F771" s="201"/>
      <c r="G771" s="190"/>
      <c r="H771" s="197"/>
      <c r="I771" s="183"/>
      <c r="J771" s="183"/>
      <c r="K771" s="193"/>
      <c r="L771" s="183"/>
      <c r="M771" s="194"/>
    </row>
    <row r="772" spans="1:13" s="195" customFormat="1" ht="28.5" customHeight="1">
      <c r="A772" s="187"/>
      <c r="B772" s="128"/>
      <c r="C772" s="181"/>
      <c r="D772" s="181"/>
      <c r="E772" s="200"/>
      <c r="F772" s="201"/>
      <c r="G772" s="190"/>
      <c r="H772" s="197"/>
      <c r="I772" s="183"/>
      <c r="J772" s="183"/>
      <c r="K772" s="193"/>
      <c r="L772" s="183"/>
      <c r="M772" s="194"/>
    </row>
    <row r="773" spans="1:13" s="195" customFormat="1" ht="28.5" customHeight="1">
      <c r="A773" s="187"/>
      <c r="B773" s="128"/>
      <c r="C773" s="181"/>
      <c r="D773" s="181"/>
      <c r="E773" s="200"/>
      <c r="F773" s="201"/>
      <c r="G773" s="190"/>
      <c r="H773" s="197"/>
      <c r="I773" s="183"/>
      <c r="J773" s="183"/>
      <c r="K773" s="193"/>
      <c r="L773" s="183"/>
      <c r="M773" s="194"/>
    </row>
    <row r="774" spans="1:13" s="195" customFormat="1" ht="28.5" customHeight="1">
      <c r="A774" s="187"/>
      <c r="B774" s="128"/>
      <c r="C774" s="181"/>
      <c r="D774" s="181"/>
      <c r="E774" s="200"/>
      <c r="F774" s="201"/>
      <c r="G774" s="190"/>
      <c r="H774" s="197"/>
      <c r="I774" s="183"/>
      <c r="J774" s="183"/>
      <c r="K774" s="193"/>
      <c r="L774" s="183"/>
      <c r="M774" s="194"/>
    </row>
    <row r="775" spans="1:13" s="195" customFormat="1" ht="28.5" customHeight="1">
      <c r="A775" s="187"/>
      <c r="B775" s="128"/>
      <c r="C775" s="181"/>
      <c r="D775" s="181"/>
      <c r="E775" s="200"/>
      <c r="F775" s="201"/>
      <c r="G775" s="190"/>
      <c r="H775" s="197"/>
      <c r="I775" s="183"/>
      <c r="J775" s="183"/>
      <c r="K775" s="193"/>
      <c r="L775" s="183"/>
      <c r="M775" s="194"/>
    </row>
    <row r="776" spans="1:13" s="195" customFormat="1" ht="28.5" customHeight="1">
      <c r="A776" s="187"/>
      <c r="B776" s="128"/>
      <c r="C776" s="181"/>
      <c r="D776" s="181"/>
      <c r="E776" s="200"/>
      <c r="F776" s="201"/>
      <c r="G776" s="190"/>
      <c r="H776" s="191"/>
      <c r="I776" s="183"/>
      <c r="J776" s="183"/>
      <c r="K776" s="193"/>
      <c r="L776" s="183"/>
      <c r="M776" s="194"/>
    </row>
    <row r="777" spans="1:13" s="195" customFormat="1" ht="28.5" customHeight="1">
      <c r="A777" s="187"/>
      <c r="B777" s="128"/>
      <c r="C777" s="181"/>
      <c r="D777" s="181"/>
      <c r="E777" s="200"/>
      <c r="F777" s="201"/>
      <c r="G777" s="190"/>
      <c r="H777" s="191"/>
      <c r="I777" s="183"/>
      <c r="J777" s="183"/>
      <c r="K777" s="193"/>
      <c r="L777" s="183"/>
      <c r="M777" s="194"/>
    </row>
    <row r="778" spans="1:13" s="195" customFormat="1" ht="28.5" customHeight="1">
      <c r="A778" s="187"/>
      <c r="B778" s="128"/>
      <c r="C778" s="181"/>
      <c r="D778" s="181"/>
      <c r="E778" s="200"/>
      <c r="F778" s="201"/>
      <c r="G778" s="190"/>
      <c r="H778" s="191"/>
      <c r="I778" s="183"/>
      <c r="J778" s="183"/>
      <c r="K778" s="193"/>
      <c r="L778" s="183"/>
      <c r="M778" s="194"/>
    </row>
    <row r="779" spans="1:13" s="195" customFormat="1" ht="28.5" customHeight="1">
      <c r="A779" s="187"/>
      <c r="B779" s="128"/>
      <c r="C779" s="181"/>
      <c r="D779" s="181"/>
      <c r="E779" s="200"/>
      <c r="F779" s="201"/>
      <c r="G779" s="190"/>
      <c r="H779" s="191"/>
      <c r="I779" s="183"/>
      <c r="J779" s="183"/>
      <c r="K779" s="193"/>
      <c r="L779" s="183"/>
      <c r="M779" s="194"/>
    </row>
    <row r="780" spans="1:13" s="195" customFormat="1" ht="28.5" customHeight="1">
      <c r="A780" s="187"/>
      <c r="B780" s="128"/>
      <c r="C780" s="181"/>
      <c r="D780" s="181"/>
      <c r="E780" s="200"/>
      <c r="F780" s="201"/>
      <c r="G780" s="190"/>
      <c r="H780" s="191"/>
      <c r="I780" s="183"/>
      <c r="J780" s="183"/>
      <c r="K780" s="193"/>
      <c r="L780" s="183"/>
      <c r="M780" s="194"/>
    </row>
    <row r="781" spans="1:13" s="195" customFormat="1" ht="28.5" customHeight="1">
      <c r="A781" s="187"/>
      <c r="B781" s="128"/>
      <c r="C781" s="181"/>
      <c r="D781" s="181"/>
      <c r="E781" s="200"/>
      <c r="F781" s="201"/>
      <c r="G781" s="190"/>
      <c r="H781" s="191"/>
      <c r="I781" s="183"/>
      <c r="J781" s="183"/>
      <c r="K781" s="193"/>
      <c r="L781" s="183"/>
      <c r="M781" s="194"/>
    </row>
    <row r="782" spans="1:13" s="195" customFormat="1" ht="28.5" customHeight="1">
      <c r="A782" s="187"/>
      <c r="B782" s="128"/>
      <c r="C782" s="181"/>
      <c r="D782" s="181"/>
      <c r="E782" s="200"/>
      <c r="F782" s="201"/>
      <c r="G782" s="190"/>
      <c r="H782" s="191"/>
      <c r="I782" s="183"/>
      <c r="J782" s="183"/>
      <c r="K782" s="193"/>
      <c r="L782" s="183"/>
      <c r="M782" s="194"/>
    </row>
    <row r="783" spans="1:13" s="195" customFormat="1" ht="28.5" customHeight="1">
      <c r="A783" s="187"/>
      <c r="B783" s="128"/>
      <c r="C783" s="181"/>
      <c r="D783" s="181"/>
      <c r="E783" s="200"/>
      <c r="F783" s="201"/>
      <c r="G783" s="190"/>
      <c r="H783" s="191"/>
      <c r="I783" s="183"/>
      <c r="J783" s="183"/>
      <c r="K783" s="193"/>
      <c r="L783" s="183"/>
      <c r="M783" s="194"/>
    </row>
    <row r="784" spans="1:13" s="195" customFormat="1" ht="28.5" customHeight="1">
      <c r="A784" s="187"/>
      <c r="B784" s="128"/>
      <c r="C784" s="181"/>
      <c r="D784" s="181"/>
      <c r="E784" s="200"/>
      <c r="F784" s="201"/>
      <c r="G784" s="190"/>
      <c r="H784" s="191"/>
      <c r="I784" s="183"/>
      <c r="J784" s="183"/>
      <c r="K784" s="193"/>
      <c r="L784" s="183"/>
      <c r="M784" s="194"/>
    </row>
    <row r="785" spans="1:13" s="195" customFormat="1" ht="28.5" customHeight="1">
      <c r="A785" s="187"/>
      <c r="B785" s="128"/>
      <c r="C785" s="181"/>
      <c r="D785" s="181"/>
      <c r="E785" s="200"/>
      <c r="F785" s="201"/>
      <c r="G785" s="190"/>
      <c r="H785" s="191"/>
      <c r="I785" s="183"/>
      <c r="J785" s="183"/>
      <c r="K785" s="193"/>
      <c r="L785" s="183"/>
      <c r="M785" s="194"/>
    </row>
    <row r="786" spans="1:13" s="195" customFormat="1" ht="28.5" customHeight="1">
      <c r="A786" s="187"/>
      <c r="B786" s="128"/>
      <c r="C786" s="181"/>
      <c r="D786" s="181"/>
      <c r="E786" s="200"/>
      <c r="F786" s="201"/>
      <c r="G786" s="190"/>
      <c r="H786" s="191"/>
      <c r="I786" s="183"/>
      <c r="J786" s="183"/>
      <c r="K786" s="193"/>
      <c r="L786" s="183"/>
      <c r="M786" s="194"/>
    </row>
    <row r="787" spans="1:13" s="195" customFormat="1" ht="28.5" customHeight="1">
      <c r="A787" s="187"/>
      <c r="B787" s="128"/>
      <c r="C787" s="181"/>
      <c r="D787" s="181"/>
      <c r="E787" s="200"/>
      <c r="F787" s="201"/>
      <c r="G787" s="190"/>
      <c r="H787" s="191"/>
      <c r="I787" s="183"/>
      <c r="J787" s="183"/>
      <c r="K787" s="193"/>
      <c r="L787" s="183"/>
      <c r="M787" s="194"/>
    </row>
    <row r="788" spans="1:13" s="195" customFormat="1" ht="28.5" customHeight="1">
      <c r="A788" s="187"/>
      <c r="B788" s="128"/>
      <c r="C788" s="181"/>
      <c r="D788" s="181"/>
      <c r="E788" s="200"/>
      <c r="F788" s="201"/>
      <c r="G788" s="190"/>
      <c r="H788" s="191"/>
      <c r="I788" s="183"/>
      <c r="J788" s="183"/>
      <c r="K788" s="193"/>
      <c r="L788" s="183"/>
      <c r="M788" s="194"/>
    </row>
    <row r="789" spans="1:13" s="195" customFormat="1" ht="28.5" customHeight="1">
      <c r="A789" s="187"/>
      <c r="B789" s="128"/>
      <c r="C789" s="181"/>
      <c r="D789" s="181"/>
      <c r="E789" s="200"/>
      <c r="F789" s="201"/>
      <c r="G789" s="190"/>
      <c r="H789" s="191"/>
      <c r="I789" s="183"/>
      <c r="J789" s="183"/>
      <c r="K789" s="193"/>
      <c r="L789" s="183"/>
      <c r="M789" s="194"/>
    </row>
    <row r="790" spans="1:13" s="195" customFormat="1" ht="28.5" customHeight="1">
      <c r="A790" s="187"/>
      <c r="B790" s="128"/>
      <c r="C790" s="181"/>
      <c r="D790" s="181"/>
      <c r="E790" s="200"/>
      <c r="F790" s="201"/>
      <c r="G790" s="190"/>
      <c r="H790" s="191"/>
      <c r="I790" s="183"/>
      <c r="J790" s="183"/>
      <c r="K790" s="193"/>
      <c r="L790" s="183"/>
      <c r="M790" s="194"/>
    </row>
    <row r="791" spans="1:13" s="195" customFormat="1" ht="28.5" customHeight="1">
      <c r="A791" s="187"/>
      <c r="B791" s="128"/>
      <c r="C791" s="181"/>
      <c r="D791" s="181"/>
      <c r="E791" s="200"/>
      <c r="F791" s="201"/>
      <c r="G791" s="190"/>
      <c r="H791" s="191"/>
      <c r="I791" s="183"/>
      <c r="J791" s="183"/>
      <c r="K791" s="193"/>
      <c r="L791" s="183"/>
      <c r="M791" s="194"/>
    </row>
    <row r="792" spans="1:13" s="195" customFormat="1" ht="28.5" customHeight="1">
      <c r="A792" s="187"/>
      <c r="B792" s="149"/>
      <c r="C792" s="181"/>
      <c r="D792" s="181"/>
      <c r="E792" s="200"/>
      <c r="F792" s="201"/>
      <c r="G792" s="190"/>
      <c r="H792" s="197"/>
      <c r="I792" s="183"/>
      <c r="J792" s="183"/>
      <c r="K792" s="193"/>
      <c r="L792" s="183"/>
      <c r="M792" s="194"/>
    </row>
    <row r="793" spans="1:13" s="195" customFormat="1" ht="28.5" customHeight="1">
      <c r="A793" s="187"/>
      <c r="B793" s="149"/>
      <c r="C793" s="181"/>
      <c r="D793" s="181"/>
      <c r="E793" s="200"/>
      <c r="F793" s="201"/>
      <c r="G793" s="190"/>
      <c r="H793" s="197"/>
      <c r="I793" s="183"/>
      <c r="J793" s="183"/>
      <c r="K793" s="193"/>
      <c r="L793" s="183"/>
      <c r="M793" s="194"/>
    </row>
    <row r="794" spans="1:13" s="195" customFormat="1" ht="28.5" customHeight="1">
      <c r="A794" s="187"/>
      <c r="B794" s="149"/>
      <c r="C794" s="181"/>
      <c r="D794" s="181"/>
      <c r="E794" s="200"/>
      <c r="F794" s="201"/>
      <c r="G794" s="190"/>
      <c r="H794" s="197"/>
      <c r="I794" s="183"/>
      <c r="J794" s="183"/>
      <c r="K794" s="193"/>
      <c r="L794" s="183"/>
      <c r="M794" s="194"/>
    </row>
    <row r="795" spans="1:13" s="195" customFormat="1" ht="28.5" customHeight="1">
      <c r="A795" s="187"/>
      <c r="B795" s="149"/>
      <c r="C795" s="181"/>
      <c r="D795" s="181"/>
      <c r="E795" s="200"/>
      <c r="F795" s="201"/>
      <c r="G795" s="190"/>
      <c r="H795" s="197"/>
      <c r="I795" s="183"/>
      <c r="J795" s="183"/>
      <c r="K795" s="193"/>
      <c r="L795" s="183"/>
      <c r="M795" s="194"/>
    </row>
    <row r="796" spans="1:13" s="195" customFormat="1" ht="28.5" customHeight="1">
      <c r="A796" s="187"/>
      <c r="B796" s="149"/>
      <c r="C796" s="181"/>
      <c r="D796" s="181"/>
      <c r="E796" s="200"/>
      <c r="F796" s="201"/>
      <c r="G796" s="190"/>
      <c r="H796" s="197"/>
      <c r="I796" s="183"/>
      <c r="J796" s="183"/>
      <c r="K796" s="193"/>
      <c r="L796" s="183"/>
      <c r="M796" s="194"/>
    </row>
    <row r="797" spans="1:13" s="195" customFormat="1" ht="28.5" customHeight="1">
      <c r="A797" s="187"/>
      <c r="B797" s="149"/>
      <c r="C797" s="181"/>
      <c r="D797" s="181"/>
      <c r="E797" s="200"/>
      <c r="F797" s="201"/>
      <c r="G797" s="190"/>
      <c r="H797" s="197"/>
      <c r="I797" s="183"/>
      <c r="J797" s="183"/>
      <c r="K797" s="193"/>
      <c r="L797" s="183"/>
      <c r="M797" s="194"/>
    </row>
    <row r="798" spans="1:13" s="195" customFormat="1" ht="28.5" customHeight="1">
      <c r="A798" s="187"/>
      <c r="B798" s="149"/>
      <c r="C798" s="181"/>
      <c r="D798" s="181"/>
      <c r="E798" s="200"/>
      <c r="F798" s="201"/>
      <c r="G798" s="190"/>
      <c r="H798" s="197"/>
      <c r="I798" s="183"/>
      <c r="J798" s="183"/>
      <c r="K798" s="193"/>
      <c r="L798" s="183"/>
      <c r="M798" s="194"/>
    </row>
    <row r="799" spans="1:13" s="195" customFormat="1" ht="28.5" customHeight="1">
      <c r="A799" s="187"/>
      <c r="B799" s="128"/>
      <c r="C799" s="181"/>
      <c r="D799" s="181"/>
      <c r="E799" s="200"/>
      <c r="F799" s="201"/>
      <c r="G799" s="190"/>
      <c r="H799" s="197"/>
      <c r="I799" s="183"/>
      <c r="J799" s="183"/>
      <c r="K799" s="193"/>
      <c r="L799" s="183"/>
      <c r="M799" s="194"/>
    </row>
    <row r="800" spans="1:13" s="195" customFormat="1" ht="28.5" customHeight="1">
      <c r="A800" s="187"/>
      <c r="B800" s="128"/>
      <c r="C800" s="181"/>
      <c r="D800" s="181"/>
      <c r="E800" s="200"/>
      <c r="F800" s="201"/>
      <c r="G800" s="190"/>
      <c r="H800" s="197"/>
      <c r="I800" s="183"/>
      <c r="J800" s="183"/>
      <c r="K800" s="193"/>
      <c r="L800" s="183"/>
      <c r="M800" s="194"/>
    </row>
    <row r="801" spans="1:13" s="195" customFormat="1" ht="28.5" customHeight="1">
      <c r="A801" s="187"/>
      <c r="B801" s="128"/>
      <c r="C801" s="181"/>
      <c r="D801" s="181"/>
      <c r="E801" s="200"/>
      <c r="F801" s="201"/>
      <c r="G801" s="190"/>
      <c r="H801" s="197"/>
      <c r="I801" s="183"/>
      <c r="J801" s="183"/>
      <c r="K801" s="193"/>
      <c r="L801" s="183"/>
      <c r="M801" s="194"/>
    </row>
    <row r="802" spans="1:13" s="195" customFormat="1" ht="28.5" customHeight="1">
      <c r="A802" s="187"/>
      <c r="B802" s="128"/>
      <c r="C802" s="181"/>
      <c r="D802" s="181"/>
      <c r="E802" s="200"/>
      <c r="F802" s="201"/>
      <c r="G802" s="190"/>
      <c r="H802" s="197"/>
      <c r="I802" s="183"/>
      <c r="J802" s="183"/>
      <c r="K802" s="193"/>
      <c r="L802" s="183"/>
      <c r="M802" s="194"/>
    </row>
    <row r="803" spans="1:13" s="195" customFormat="1" ht="28.5" customHeight="1">
      <c r="A803" s="187"/>
      <c r="B803" s="128"/>
      <c r="C803" s="181"/>
      <c r="D803" s="181"/>
      <c r="E803" s="200"/>
      <c r="F803" s="201"/>
      <c r="G803" s="190"/>
      <c r="H803" s="197"/>
      <c r="I803" s="183"/>
      <c r="J803" s="183"/>
      <c r="K803" s="193"/>
      <c r="L803" s="183"/>
      <c r="M803" s="194"/>
    </row>
    <row r="804" spans="1:13" s="195" customFormat="1" ht="28.5" customHeight="1">
      <c r="A804" s="187"/>
      <c r="B804" s="128"/>
      <c r="C804" s="181"/>
      <c r="D804" s="181"/>
      <c r="E804" s="200"/>
      <c r="F804" s="201"/>
      <c r="G804" s="190"/>
      <c r="H804" s="197"/>
      <c r="I804" s="183"/>
      <c r="J804" s="183"/>
      <c r="K804" s="193"/>
      <c r="L804" s="183"/>
      <c r="M804" s="194"/>
    </row>
    <row r="805" spans="1:13" s="195" customFormat="1" ht="28.5" customHeight="1">
      <c r="A805" s="187"/>
      <c r="B805" s="128"/>
      <c r="C805" s="181"/>
      <c r="D805" s="181"/>
      <c r="E805" s="200"/>
      <c r="F805" s="201"/>
      <c r="G805" s="190"/>
      <c r="H805" s="191"/>
      <c r="I805" s="183"/>
      <c r="J805" s="183"/>
      <c r="K805" s="193"/>
      <c r="L805" s="183"/>
      <c r="M805" s="194"/>
    </row>
    <row r="806" spans="1:13" s="195" customFormat="1" ht="28.5" customHeight="1">
      <c r="A806" s="187"/>
      <c r="B806" s="128"/>
      <c r="C806" s="181"/>
      <c r="D806" s="181"/>
      <c r="E806" s="200"/>
      <c r="F806" s="201"/>
      <c r="G806" s="190"/>
      <c r="H806" s="191"/>
      <c r="I806" s="183"/>
      <c r="J806" s="183"/>
      <c r="K806" s="193"/>
      <c r="L806" s="183"/>
      <c r="M806" s="194"/>
    </row>
    <row r="807" spans="1:13" s="195" customFormat="1" ht="28.5" customHeight="1">
      <c r="A807" s="187"/>
      <c r="B807" s="128"/>
      <c r="C807" s="181"/>
      <c r="D807" s="181"/>
      <c r="E807" s="200"/>
      <c r="F807" s="201"/>
      <c r="G807" s="190"/>
      <c r="H807" s="191"/>
      <c r="I807" s="183"/>
      <c r="J807" s="183"/>
      <c r="K807" s="193"/>
      <c r="L807" s="183"/>
      <c r="M807" s="194"/>
    </row>
    <row r="808" spans="1:13" s="195" customFormat="1" ht="28.5" customHeight="1">
      <c r="A808" s="187"/>
      <c r="B808" s="128"/>
      <c r="C808" s="181"/>
      <c r="D808" s="181"/>
      <c r="E808" s="200"/>
      <c r="F808" s="201"/>
      <c r="G808" s="190"/>
      <c r="H808" s="191"/>
      <c r="I808" s="183"/>
      <c r="J808" s="183"/>
      <c r="K808" s="193"/>
      <c r="L808" s="183"/>
      <c r="M808" s="194"/>
    </row>
    <row r="809" spans="1:13" s="195" customFormat="1" ht="28.5" customHeight="1">
      <c r="A809" s="187"/>
      <c r="B809" s="128"/>
      <c r="C809" s="181"/>
      <c r="D809" s="181"/>
      <c r="E809" s="200"/>
      <c r="F809" s="201"/>
      <c r="G809" s="190"/>
      <c r="H809" s="191"/>
      <c r="I809" s="183"/>
      <c r="J809" s="183"/>
      <c r="K809" s="193"/>
      <c r="L809" s="183"/>
      <c r="M809" s="194"/>
    </row>
    <row r="810" spans="1:13" s="195" customFormat="1" ht="28.5" customHeight="1">
      <c r="A810" s="187"/>
      <c r="B810" s="128"/>
      <c r="C810" s="181"/>
      <c r="D810" s="181"/>
      <c r="E810" s="200"/>
      <c r="F810" s="201"/>
      <c r="G810" s="190"/>
      <c r="H810" s="191"/>
      <c r="I810" s="183"/>
      <c r="J810" s="183"/>
      <c r="K810" s="193"/>
      <c r="L810" s="183"/>
      <c r="M810" s="194"/>
    </row>
    <row r="811" spans="1:13" s="195" customFormat="1" ht="28.5" customHeight="1">
      <c r="A811" s="187"/>
      <c r="B811" s="128"/>
      <c r="C811" s="181"/>
      <c r="D811" s="181"/>
      <c r="E811" s="200"/>
      <c r="F811" s="201"/>
      <c r="G811" s="190"/>
      <c r="H811" s="191"/>
      <c r="I811" s="183"/>
      <c r="J811" s="183"/>
      <c r="K811" s="193"/>
      <c r="L811" s="183"/>
      <c r="M811" s="194"/>
    </row>
    <row r="812" spans="1:13" s="195" customFormat="1" ht="28.5" customHeight="1">
      <c r="A812" s="187"/>
      <c r="B812" s="128"/>
      <c r="C812" s="181"/>
      <c r="D812" s="181"/>
      <c r="E812" s="200"/>
      <c r="F812" s="201"/>
      <c r="G812" s="190"/>
      <c r="H812" s="191"/>
      <c r="I812" s="183"/>
      <c r="J812" s="183"/>
      <c r="K812" s="193"/>
      <c r="L812" s="183"/>
      <c r="M812" s="194"/>
    </row>
    <row r="813" spans="1:13" s="195" customFormat="1" ht="28.5" customHeight="1">
      <c r="A813" s="187"/>
      <c r="B813" s="128"/>
      <c r="C813" s="181"/>
      <c r="D813" s="181"/>
      <c r="E813" s="200"/>
      <c r="F813" s="201"/>
      <c r="G813" s="190"/>
      <c r="H813" s="191"/>
      <c r="I813" s="183"/>
      <c r="J813" s="183"/>
      <c r="K813" s="193"/>
      <c r="L813" s="183"/>
      <c r="M813" s="194"/>
    </row>
    <row r="814" spans="1:13" s="195" customFormat="1" ht="28.5" customHeight="1">
      <c r="A814" s="187"/>
      <c r="B814" s="128"/>
      <c r="C814" s="181"/>
      <c r="D814" s="181"/>
      <c r="E814" s="200"/>
      <c r="F814" s="201"/>
      <c r="G814" s="190"/>
      <c r="H814" s="191"/>
      <c r="I814" s="183"/>
      <c r="J814" s="183"/>
      <c r="K814" s="193"/>
      <c r="L814" s="183"/>
      <c r="M814" s="194"/>
    </row>
    <row r="815" spans="1:13" s="195" customFormat="1" ht="28.5" customHeight="1">
      <c r="A815" s="187"/>
      <c r="B815" s="128"/>
      <c r="C815" s="181"/>
      <c r="D815" s="181"/>
      <c r="E815" s="200"/>
      <c r="F815" s="201"/>
      <c r="G815" s="190"/>
      <c r="H815" s="191"/>
      <c r="I815" s="183"/>
      <c r="J815" s="183"/>
      <c r="K815" s="193"/>
      <c r="L815" s="183"/>
      <c r="M815" s="194"/>
    </row>
    <row r="816" spans="1:13" s="195" customFormat="1" ht="28.5" customHeight="1">
      <c r="A816" s="187"/>
      <c r="B816" s="128"/>
      <c r="C816" s="181"/>
      <c r="D816" s="181"/>
      <c r="E816" s="200"/>
      <c r="F816" s="201"/>
      <c r="G816" s="190"/>
      <c r="H816" s="191"/>
      <c r="I816" s="183"/>
      <c r="J816" s="183"/>
      <c r="K816" s="193"/>
      <c r="L816" s="183"/>
      <c r="M816" s="194"/>
    </row>
    <row r="817" spans="1:13" s="195" customFormat="1" ht="28.5" customHeight="1">
      <c r="A817" s="187"/>
      <c r="B817" s="128"/>
      <c r="C817" s="181"/>
      <c r="D817" s="181"/>
      <c r="E817" s="200"/>
      <c r="F817" s="201"/>
      <c r="G817" s="190"/>
      <c r="H817" s="191"/>
      <c r="I817" s="183"/>
      <c r="J817" s="183"/>
      <c r="K817" s="193"/>
      <c r="L817" s="183"/>
      <c r="M817" s="194"/>
    </row>
    <row r="818" spans="1:13" s="195" customFormat="1" ht="28.5" customHeight="1">
      <c r="A818" s="187"/>
      <c r="B818" s="128"/>
      <c r="C818" s="181"/>
      <c r="D818" s="181"/>
      <c r="E818" s="200"/>
      <c r="F818" s="201"/>
      <c r="G818" s="190"/>
      <c r="H818" s="191"/>
      <c r="I818" s="183"/>
      <c r="J818" s="183"/>
      <c r="K818" s="193"/>
      <c r="L818" s="183"/>
      <c r="M818" s="194"/>
    </row>
    <row r="819" spans="1:13" s="195" customFormat="1" ht="28.5" customHeight="1">
      <c r="A819" s="187"/>
      <c r="B819" s="128"/>
      <c r="C819" s="181"/>
      <c r="D819" s="181"/>
      <c r="E819" s="200"/>
      <c r="F819" s="201"/>
      <c r="G819" s="190"/>
      <c r="H819" s="191"/>
      <c r="I819" s="183"/>
      <c r="J819" s="183"/>
      <c r="K819" s="193"/>
      <c r="L819" s="183"/>
      <c r="M819" s="194"/>
    </row>
    <row r="820" spans="1:13" s="195" customFormat="1" ht="28.5" customHeight="1">
      <c r="A820" s="187"/>
      <c r="B820" s="128"/>
      <c r="C820" s="181"/>
      <c r="D820" s="181"/>
      <c r="E820" s="200"/>
      <c r="F820" s="201"/>
      <c r="G820" s="190"/>
      <c r="H820" s="191"/>
      <c r="I820" s="183"/>
      <c r="J820" s="183"/>
      <c r="K820" s="193"/>
      <c r="L820" s="183"/>
      <c r="M820" s="194"/>
    </row>
    <row r="821" spans="1:13" s="195" customFormat="1" ht="28.5" customHeight="1">
      <c r="A821" s="187"/>
      <c r="B821" s="149"/>
      <c r="C821" s="181"/>
      <c r="D821" s="181"/>
      <c r="E821" s="200"/>
      <c r="F821" s="201"/>
      <c r="G821" s="190"/>
      <c r="H821" s="197"/>
      <c r="I821" s="183"/>
      <c r="J821" s="183"/>
      <c r="K821" s="193"/>
      <c r="L821" s="183"/>
      <c r="M821" s="194"/>
    </row>
    <row r="822" spans="1:13" s="195" customFormat="1" ht="28.5" customHeight="1">
      <c r="A822" s="187"/>
      <c r="B822" s="149"/>
      <c r="C822" s="181"/>
      <c r="D822" s="181"/>
      <c r="E822" s="200"/>
      <c r="F822" s="201"/>
      <c r="G822" s="190"/>
      <c r="H822" s="197"/>
      <c r="I822" s="183"/>
      <c r="J822" s="183"/>
      <c r="K822" s="193"/>
      <c r="L822" s="183"/>
      <c r="M822" s="194"/>
    </row>
    <row r="823" spans="1:13" s="195" customFormat="1" ht="28.5" customHeight="1">
      <c r="A823" s="187"/>
      <c r="B823" s="149"/>
      <c r="C823" s="181"/>
      <c r="D823" s="181"/>
      <c r="E823" s="200"/>
      <c r="F823" s="201"/>
      <c r="G823" s="190"/>
      <c r="H823" s="197"/>
      <c r="I823" s="183"/>
      <c r="J823" s="183"/>
      <c r="K823" s="193"/>
      <c r="L823" s="183"/>
      <c r="M823" s="194"/>
    </row>
    <row r="824" spans="1:13" s="195" customFormat="1" ht="28.5" customHeight="1">
      <c r="A824" s="187"/>
      <c r="B824" s="149"/>
      <c r="C824" s="181"/>
      <c r="D824" s="181"/>
      <c r="E824" s="200"/>
      <c r="F824" s="201"/>
      <c r="G824" s="190"/>
      <c r="H824" s="197"/>
      <c r="I824" s="183"/>
      <c r="J824" s="183"/>
      <c r="K824" s="193"/>
      <c r="L824" s="183"/>
      <c r="M824" s="194"/>
    </row>
    <row r="825" spans="1:13" s="195" customFormat="1" ht="28.5" customHeight="1">
      <c r="A825" s="187"/>
      <c r="B825" s="149"/>
      <c r="C825" s="181"/>
      <c r="D825" s="181"/>
      <c r="E825" s="200"/>
      <c r="F825" s="201"/>
      <c r="G825" s="190"/>
      <c r="H825" s="197"/>
      <c r="I825" s="183"/>
      <c r="J825" s="183"/>
      <c r="K825" s="193"/>
      <c r="L825" s="183"/>
      <c r="M825" s="194"/>
    </row>
    <row r="826" spans="1:13" s="195" customFormat="1" ht="28.5" customHeight="1">
      <c r="A826" s="187"/>
      <c r="B826" s="149"/>
      <c r="C826" s="181"/>
      <c r="D826" s="181"/>
      <c r="E826" s="200"/>
      <c r="F826" s="201"/>
      <c r="G826" s="190"/>
      <c r="H826" s="197"/>
      <c r="I826" s="183"/>
      <c r="J826" s="183"/>
      <c r="K826" s="193"/>
      <c r="L826" s="183"/>
      <c r="M826" s="194"/>
    </row>
    <row r="827" spans="1:13" s="195" customFormat="1" ht="28.5" customHeight="1">
      <c r="A827" s="187"/>
      <c r="B827" s="149"/>
      <c r="C827" s="181"/>
      <c r="D827" s="181"/>
      <c r="E827" s="200"/>
      <c r="F827" s="201"/>
      <c r="G827" s="190"/>
      <c r="H827" s="197"/>
      <c r="I827" s="183"/>
      <c r="J827" s="183"/>
      <c r="K827" s="193"/>
      <c r="L827" s="183"/>
      <c r="M827" s="194"/>
    </row>
    <row r="828" spans="1:13" s="195" customFormat="1" ht="28.5" customHeight="1">
      <c r="A828" s="187"/>
      <c r="B828" s="128"/>
      <c r="C828" s="181"/>
      <c r="D828" s="181"/>
      <c r="E828" s="200"/>
      <c r="F828" s="201"/>
      <c r="G828" s="190"/>
      <c r="H828" s="197"/>
      <c r="I828" s="183"/>
      <c r="J828" s="183"/>
      <c r="K828" s="193"/>
      <c r="L828" s="183"/>
      <c r="M828" s="194"/>
    </row>
    <row r="829" spans="1:13" s="195" customFormat="1" ht="28.5" customHeight="1">
      <c r="A829" s="187"/>
      <c r="B829" s="128"/>
      <c r="C829" s="181"/>
      <c r="D829" s="181"/>
      <c r="E829" s="200"/>
      <c r="F829" s="201"/>
      <c r="G829" s="190"/>
      <c r="H829" s="197"/>
      <c r="I829" s="183"/>
      <c r="J829" s="183"/>
      <c r="K829" s="193"/>
      <c r="L829" s="183"/>
      <c r="M829" s="194"/>
    </row>
    <row r="830" spans="1:13" s="195" customFormat="1" ht="28.5" customHeight="1">
      <c r="A830" s="187"/>
      <c r="B830" s="128"/>
      <c r="C830" s="181"/>
      <c r="D830" s="181"/>
      <c r="E830" s="200"/>
      <c r="F830" s="201"/>
      <c r="G830" s="190"/>
      <c r="H830" s="197"/>
      <c r="I830" s="183"/>
      <c r="J830" s="183"/>
      <c r="K830" s="193"/>
      <c r="L830" s="183"/>
      <c r="M830" s="194"/>
    </row>
    <row r="831" spans="1:13" s="195" customFormat="1" ht="28.5" customHeight="1">
      <c r="A831" s="187"/>
      <c r="B831" s="128"/>
      <c r="C831" s="181"/>
      <c r="D831" s="181"/>
      <c r="E831" s="200"/>
      <c r="F831" s="201"/>
      <c r="G831" s="190"/>
      <c r="H831" s="197"/>
      <c r="I831" s="183"/>
      <c r="J831" s="183"/>
      <c r="K831" s="193"/>
      <c r="L831" s="183"/>
      <c r="M831" s="194"/>
    </row>
    <row r="832" spans="1:13" s="195" customFormat="1" ht="28.5" customHeight="1">
      <c r="A832" s="187"/>
      <c r="B832" s="128"/>
      <c r="C832" s="181"/>
      <c r="D832" s="181"/>
      <c r="E832" s="200"/>
      <c r="F832" s="201"/>
      <c r="G832" s="190"/>
      <c r="H832" s="197"/>
      <c r="I832" s="183"/>
      <c r="J832" s="183"/>
      <c r="K832" s="193"/>
      <c r="L832" s="183"/>
      <c r="M832" s="194"/>
    </row>
    <row r="833" spans="1:13" s="195" customFormat="1" ht="28.5" customHeight="1">
      <c r="A833" s="187"/>
      <c r="B833" s="128"/>
      <c r="C833" s="181"/>
      <c r="D833" s="181"/>
      <c r="E833" s="200"/>
      <c r="F833" s="201"/>
      <c r="G833" s="190"/>
      <c r="H833" s="197"/>
      <c r="I833" s="183"/>
      <c r="J833" s="183"/>
      <c r="K833" s="193"/>
      <c r="L833" s="183"/>
      <c r="M833" s="194"/>
    </row>
    <row r="834" spans="1:13" s="195" customFormat="1" ht="28.5" customHeight="1">
      <c r="A834" s="187"/>
      <c r="B834" s="128"/>
      <c r="C834" s="181"/>
      <c r="D834" s="181"/>
      <c r="E834" s="200"/>
      <c r="F834" s="201"/>
      <c r="G834" s="190"/>
      <c r="H834" s="191"/>
      <c r="I834" s="183"/>
      <c r="J834" s="183"/>
      <c r="K834" s="193"/>
      <c r="L834" s="183"/>
      <c r="M834" s="194"/>
    </row>
    <row r="835" spans="1:13" s="195" customFormat="1" ht="28.5" customHeight="1">
      <c r="A835" s="187"/>
      <c r="B835" s="128"/>
      <c r="C835" s="181"/>
      <c r="D835" s="181"/>
      <c r="E835" s="200"/>
      <c r="F835" s="201"/>
      <c r="G835" s="190"/>
      <c r="H835" s="191"/>
      <c r="I835" s="183"/>
      <c r="J835" s="183"/>
      <c r="K835" s="193"/>
      <c r="L835" s="183"/>
      <c r="M835" s="194"/>
    </row>
    <row r="836" spans="1:13" s="195" customFormat="1" ht="28.5" customHeight="1">
      <c r="A836" s="187"/>
      <c r="B836" s="128"/>
      <c r="C836" s="181"/>
      <c r="D836" s="181"/>
      <c r="E836" s="200"/>
      <c r="F836" s="201"/>
      <c r="G836" s="190"/>
      <c r="H836" s="191"/>
      <c r="I836" s="183"/>
      <c r="J836" s="183"/>
      <c r="K836" s="193"/>
      <c r="L836" s="183"/>
      <c r="M836" s="194"/>
    </row>
    <row r="837" spans="1:13" s="195" customFormat="1" ht="28.5" customHeight="1">
      <c r="A837" s="187"/>
      <c r="B837" s="128"/>
      <c r="C837" s="181"/>
      <c r="D837" s="181"/>
      <c r="E837" s="200"/>
      <c r="F837" s="201"/>
      <c r="G837" s="190"/>
      <c r="H837" s="191"/>
      <c r="I837" s="183"/>
      <c r="J837" s="183"/>
      <c r="K837" s="193"/>
      <c r="L837" s="183"/>
      <c r="M837" s="194"/>
    </row>
    <row r="838" spans="1:13" s="195" customFormat="1" ht="28.5" customHeight="1">
      <c r="A838" s="187"/>
      <c r="B838" s="128"/>
      <c r="C838" s="181"/>
      <c r="D838" s="181"/>
      <c r="E838" s="200"/>
      <c r="F838" s="201"/>
      <c r="G838" s="190"/>
      <c r="H838" s="191"/>
      <c r="I838" s="183"/>
      <c r="J838" s="183"/>
      <c r="K838" s="193"/>
      <c r="L838" s="183"/>
      <c r="M838" s="194"/>
    </row>
    <row r="839" spans="1:13" s="195" customFormat="1" ht="28.5" customHeight="1">
      <c r="A839" s="187"/>
      <c r="B839" s="128"/>
      <c r="C839" s="181"/>
      <c r="D839" s="181"/>
      <c r="E839" s="200"/>
      <c r="F839" s="201"/>
      <c r="G839" s="190"/>
      <c r="H839" s="191"/>
      <c r="I839" s="183"/>
      <c r="J839" s="183"/>
      <c r="K839" s="193"/>
      <c r="L839" s="183"/>
      <c r="M839" s="194"/>
    </row>
    <row r="840" spans="1:13" s="195" customFormat="1" ht="28.5" customHeight="1">
      <c r="A840" s="187"/>
      <c r="B840" s="128"/>
      <c r="C840" s="181"/>
      <c r="D840" s="181"/>
      <c r="E840" s="200"/>
      <c r="F840" s="201"/>
      <c r="G840" s="190"/>
      <c r="H840" s="191"/>
      <c r="I840" s="183"/>
      <c r="J840" s="183"/>
      <c r="K840" s="193"/>
      <c r="L840" s="183"/>
      <c r="M840" s="194"/>
    </row>
    <row r="841" spans="1:13" s="195" customFormat="1" ht="28.5" customHeight="1">
      <c r="A841" s="187"/>
      <c r="B841" s="128"/>
      <c r="C841" s="181"/>
      <c r="D841" s="181"/>
      <c r="E841" s="200"/>
      <c r="F841" s="201"/>
      <c r="G841" s="190"/>
      <c r="H841" s="191"/>
      <c r="I841" s="183"/>
      <c r="J841" s="183"/>
      <c r="K841" s="193"/>
      <c r="L841" s="183"/>
      <c r="M841" s="194"/>
    </row>
    <row r="842" spans="1:13" s="195" customFormat="1" ht="28.5" customHeight="1">
      <c r="A842" s="187"/>
      <c r="B842" s="128"/>
      <c r="C842" s="181"/>
      <c r="D842" s="181"/>
      <c r="E842" s="200"/>
      <c r="F842" s="201"/>
      <c r="G842" s="190"/>
      <c r="H842" s="191"/>
      <c r="I842" s="183"/>
      <c r="J842" s="183"/>
      <c r="K842" s="193"/>
      <c r="L842" s="183"/>
      <c r="M842" s="194"/>
    </row>
    <row r="843" spans="1:13" s="195" customFormat="1" ht="28.5" customHeight="1">
      <c r="A843" s="187"/>
      <c r="B843" s="128"/>
      <c r="C843" s="181"/>
      <c r="D843" s="181"/>
      <c r="E843" s="200"/>
      <c r="F843" s="201"/>
      <c r="G843" s="190"/>
      <c r="H843" s="191"/>
      <c r="I843" s="183"/>
      <c r="J843" s="183"/>
      <c r="K843" s="193"/>
      <c r="L843" s="183"/>
      <c r="M843" s="194"/>
    </row>
    <row r="844" spans="1:13" s="195" customFormat="1" ht="28.5" customHeight="1">
      <c r="A844" s="187"/>
      <c r="B844" s="128"/>
      <c r="C844" s="181"/>
      <c r="D844" s="181"/>
      <c r="E844" s="200"/>
      <c r="F844" s="201"/>
      <c r="G844" s="190"/>
      <c r="H844" s="191"/>
      <c r="I844" s="183"/>
      <c r="J844" s="183"/>
      <c r="K844" s="193"/>
      <c r="L844" s="183"/>
      <c r="M844" s="194"/>
    </row>
    <row r="845" spans="1:13" s="195" customFormat="1" ht="28.5" customHeight="1">
      <c r="A845" s="187"/>
      <c r="B845" s="128"/>
      <c r="C845" s="181"/>
      <c r="D845" s="181"/>
      <c r="E845" s="200"/>
      <c r="F845" s="201"/>
      <c r="G845" s="190"/>
      <c r="H845" s="191"/>
      <c r="I845" s="183"/>
      <c r="J845" s="183"/>
      <c r="K845" s="193"/>
      <c r="L845" s="183"/>
      <c r="M845" s="194"/>
    </row>
    <row r="846" spans="1:13" s="195" customFormat="1" ht="28.5" customHeight="1">
      <c r="A846" s="187"/>
      <c r="B846" s="128"/>
      <c r="C846" s="181"/>
      <c r="D846" s="181"/>
      <c r="E846" s="200"/>
      <c r="F846" s="201"/>
      <c r="G846" s="190"/>
      <c r="H846" s="191"/>
      <c r="I846" s="183"/>
      <c r="J846" s="183"/>
      <c r="K846" s="193"/>
      <c r="L846" s="183"/>
      <c r="M846" s="194"/>
    </row>
    <row r="847" spans="1:13" s="195" customFormat="1" ht="28.5" customHeight="1">
      <c r="A847" s="187"/>
      <c r="B847" s="128"/>
      <c r="C847" s="181"/>
      <c r="D847" s="181"/>
      <c r="E847" s="200"/>
      <c r="F847" s="201"/>
      <c r="G847" s="190"/>
      <c r="H847" s="191"/>
      <c r="I847" s="183"/>
      <c r="J847" s="183"/>
      <c r="K847" s="193"/>
      <c r="L847" s="183"/>
      <c r="M847" s="194"/>
    </row>
    <row r="848" spans="1:13" s="195" customFormat="1" ht="28.5" customHeight="1">
      <c r="A848" s="187"/>
      <c r="B848" s="128"/>
      <c r="C848" s="181"/>
      <c r="D848" s="181"/>
      <c r="E848" s="200"/>
      <c r="F848" s="201"/>
      <c r="G848" s="190"/>
      <c r="H848" s="191"/>
      <c r="I848" s="183"/>
      <c r="J848" s="183"/>
      <c r="K848" s="193"/>
      <c r="L848" s="183"/>
      <c r="M848" s="194"/>
    </row>
    <row r="849" spans="1:13" s="195" customFormat="1" ht="28.5" customHeight="1">
      <c r="A849" s="187"/>
      <c r="B849" s="128"/>
      <c r="C849" s="181"/>
      <c r="D849" s="181"/>
      <c r="E849" s="200"/>
      <c r="F849" s="201"/>
      <c r="G849" s="190"/>
      <c r="H849" s="191"/>
      <c r="I849" s="183"/>
      <c r="J849" s="183"/>
      <c r="K849" s="193"/>
      <c r="L849" s="183"/>
      <c r="M849" s="194"/>
    </row>
    <row r="850" spans="1:13" s="195" customFormat="1" ht="28.5" customHeight="1">
      <c r="A850" s="187"/>
      <c r="B850" s="149"/>
      <c r="C850" s="181"/>
      <c r="D850" s="181"/>
      <c r="E850" s="200"/>
      <c r="F850" s="201"/>
      <c r="G850" s="190"/>
      <c r="H850" s="197"/>
      <c r="I850" s="183"/>
      <c r="J850" s="183"/>
      <c r="K850" s="193"/>
      <c r="L850" s="183"/>
      <c r="M850" s="194"/>
    </row>
    <row r="851" spans="1:13" s="195" customFormat="1" ht="28.5" customHeight="1">
      <c r="A851" s="187"/>
      <c r="B851" s="149"/>
      <c r="C851" s="181"/>
      <c r="D851" s="181"/>
      <c r="E851" s="200"/>
      <c r="F851" s="201"/>
      <c r="G851" s="190"/>
      <c r="H851" s="197"/>
      <c r="I851" s="183"/>
      <c r="J851" s="183"/>
      <c r="K851" s="193"/>
      <c r="L851" s="183"/>
      <c r="M851" s="194"/>
    </row>
    <row r="852" spans="1:13" s="195" customFormat="1" ht="28.5" customHeight="1">
      <c r="A852" s="187"/>
      <c r="B852" s="149"/>
      <c r="C852" s="181"/>
      <c r="D852" s="181"/>
      <c r="E852" s="200"/>
      <c r="F852" s="201"/>
      <c r="G852" s="190"/>
      <c r="H852" s="197"/>
      <c r="I852" s="183"/>
      <c r="J852" s="183"/>
      <c r="K852" s="193"/>
      <c r="L852" s="183"/>
      <c r="M852" s="194"/>
    </row>
    <row r="853" spans="1:13" s="195" customFormat="1" ht="28.5" customHeight="1">
      <c r="A853" s="187"/>
      <c r="B853" s="149"/>
      <c r="C853" s="181"/>
      <c r="D853" s="181"/>
      <c r="E853" s="200"/>
      <c r="F853" s="201"/>
      <c r="G853" s="190"/>
      <c r="H853" s="197"/>
      <c r="I853" s="183"/>
      <c r="J853" s="183"/>
      <c r="K853" s="193"/>
      <c r="L853" s="183"/>
      <c r="M853" s="194"/>
    </row>
    <row r="854" spans="1:13" s="195" customFormat="1" ht="28.5" customHeight="1">
      <c r="A854" s="187"/>
      <c r="B854" s="149"/>
      <c r="C854" s="181"/>
      <c r="D854" s="181"/>
      <c r="E854" s="200"/>
      <c r="F854" s="201"/>
      <c r="G854" s="190"/>
      <c r="H854" s="197"/>
      <c r="I854" s="183"/>
      <c r="J854" s="183"/>
      <c r="K854" s="193"/>
      <c r="L854" s="183"/>
      <c r="M854" s="194"/>
    </row>
    <row r="855" spans="1:13" s="195" customFormat="1" ht="28.5" customHeight="1">
      <c r="A855" s="187"/>
      <c r="B855" s="149"/>
      <c r="C855" s="181"/>
      <c r="D855" s="181"/>
      <c r="E855" s="200"/>
      <c r="F855" s="201"/>
      <c r="G855" s="190"/>
      <c r="H855" s="197"/>
      <c r="I855" s="183"/>
      <c r="J855" s="183"/>
      <c r="K855" s="193"/>
      <c r="L855" s="183"/>
      <c r="M855" s="194"/>
    </row>
    <row r="856" spans="1:13" s="195" customFormat="1" ht="28.5" customHeight="1">
      <c r="A856" s="187"/>
      <c r="B856" s="149"/>
      <c r="C856" s="181"/>
      <c r="D856" s="181"/>
      <c r="E856" s="200"/>
      <c r="F856" s="201"/>
      <c r="G856" s="190"/>
      <c r="H856" s="197"/>
      <c r="I856" s="183"/>
      <c r="J856" s="183"/>
      <c r="K856" s="193"/>
      <c r="L856" s="183"/>
      <c r="M856" s="194"/>
    </row>
    <row r="857" spans="1:13" s="195" customFormat="1" ht="28.5" customHeight="1">
      <c r="A857" s="187"/>
      <c r="B857" s="128"/>
      <c r="C857" s="181"/>
      <c r="D857" s="181"/>
      <c r="E857" s="200"/>
      <c r="F857" s="201"/>
      <c r="G857" s="190"/>
      <c r="H857" s="197"/>
      <c r="I857" s="183"/>
      <c r="J857" s="183"/>
      <c r="K857" s="193"/>
      <c r="L857" s="183"/>
      <c r="M857" s="194"/>
    </row>
    <row r="858" spans="1:13" s="195" customFormat="1" ht="28.5" customHeight="1">
      <c r="A858" s="187"/>
      <c r="B858" s="128"/>
      <c r="C858" s="181"/>
      <c r="D858" s="181"/>
      <c r="E858" s="200"/>
      <c r="F858" s="201"/>
      <c r="G858" s="190"/>
      <c r="H858" s="197"/>
      <c r="I858" s="183"/>
      <c r="J858" s="183"/>
      <c r="K858" s="193"/>
      <c r="L858" s="183"/>
      <c r="M858" s="194"/>
    </row>
    <row r="859" spans="1:13" s="195" customFormat="1" ht="28.5" customHeight="1">
      <c r="A859" s="187"/>
      <c r="B859" s="128"/>
      <c r="C859" s="181"/>
      <c r="D859" s="181"/>
      <c r="E859" s="200"/>
      <c r="F859" s="201"/>
      <c r="G859" s="190"/>
      <c r="H859" s="197"/>
      <c r="I859" s="183"/>
      <c r="J859" s="183"/>
      <c r="K859" s="193"/>
      <c r="L859" s="183"/>
      <c r="M859" s="194"/>
    </row>
    <row r="860" spans="1:13" s="195" customFormat="1" ht="28.5" customHeight="1">
      <c r="A860" s="187"/>
      <c r="B860" s="128"/>
      <c r="C860" s="181"/>
      <c r="D860" s="181"/>
      <c r="E860" s="200"/>
      <c r="F860" s="201"/>
      <c r="G860" s="190"/>
      <c r="H860" s="197"/>
      <c r="I860" s="183"/>
      <c r="J860" s="183"/>
      <c r="K860" s="193"/>
      <c r="L860" s="183"/>
      <c r="M860" s="194"/>
    </row>
    <row r="861" spans="1:13" s="195" customFormat="1" ht="28.5" customHeight="1">
      <c r="A861" s="187"/>
      <c r="B861" s="128"/>
      <c r="C861" s="181"/>
      <c r="D861" s="181"/>
      <c r="E861" s="200"/>
      <c r="F861" s="201"/>
      <c r="G861" s="190"/>
      <c r="H861" s="197"/>
      <c r="I861" s="183"/>
      <c r="J861" s="183"/>
      <c r="K861" s="193"/>
      <c r="L861" s="183"/>
      <c r="M861" s="194"/>
    </row>
    <row r="862" spans="1:13" s="195" customFormat="1" ht="28.5" customHeight="1">
      <c r="A862" s="187"/>
      <c r="B862" s="128"/>
      <c r="C862" s="181"/>
      <c r="D862" s="181"/>
      <c r="E862" s="200"/>
      <c r="F862" s="201"/>
      <c r="G862" s="190"/>
      <c r="H862" s="197"/>
      <c r="I862" s="183"/>
      <c r="J862" s="183"/>
      <c r="K862" s="193"/>
      <c r="L862" s="183"/>
      <c r="M862" s="194"/>
    </row>
    <row r="863" spans="1:13" s="195" customFormat="1" ht="28.5" customHeight="1">
      <c r="A863" s="187"/>
      <c r="B863" s="128"/>
      <c r="C863" s="181"/>
      <c r="D863" s="181"/>
      <c r="E863" s="200"/>
      <c r="F863" s="201"/>
      <c r="G863" s="190"/>
      <c r="H863" s="191"/>
      <c r="I863" s="183"/>
      <c r="J863" s="183"/>
      <c r="K863" s="193"/>
      <c r="L863" s="183"/>
      <c r="M863" s="194"/>
    </row>
    <row r="864" spans="1:13" s="195" customFormat="1" ht="28.5" customHeight="1">
      <c r="A864" s="187"/>
      <c r="B864" s="128"/>
      <c r="C864" s="181"/>
      <c r="D864" s="181"/>
      <c r="E864" s="200"/>
      <c r="F864" s="201"/>
      <c r="G864" s="190"/>
      <c r="H864" s="191"/>
      <c r="I864" s="183"/>
      <c r="J864" s="183"/>
      <c r="K864" s="193"/>
      <c r="L864" s="183"/>
      <c r="M864" s="194"/>
    </row>
    <row r="865" spans="1:13" s="195" customFormat="1" ht="28.5" customHeight="1">
      <c r="A865" s="187"/>
      <c r="B865" s="128"/>
      <c r="C865" s="181"/>
      <c r="D865" s="181"/>
      <c r="E865" s="200"/>
      <c r="F865" s="201"/>
      <c r="G865" s="190"/>
      <c r="H865" s="191"/>
      <c r="I865" s="183"/>
      <c r="J865" s="183"/>
      <c r="K865" s="193"/>
      <c r="L865" s="183"/>
      <c r="M865" s="194"/>
    </row>
    <row r="866" spans="1:13" s="195" customFormat="1" ht="28.5" customHeight="1">
      <c r="A866" s="187"/>
      <c r="B866" s="128"/>
      <c r="C866" s="181"/>
      <c r="D866" s="181"/>
      <c r="E866" s="200"/>
      <c r="F866" s="201"/>
      <c r="G866" s="190"/>
      <c r="H866" s="191"/>
      <c r="I866" s="183"/>
      <c r="J866" s="183"/>
      <c r="K866" s="193"/>
      <c r="L866" s="183"/>
      <c r="M866" s="194"/>
    </row>
    <row r="867" spans="1:13" s="195" customFormat="1" ht="28.5" customHeight="1">
      <c r="A867" s="187"/>
      <c r="B867" s="128"/>
      <c r="C867" s="181"/>
      <c r="D867" s="181"/>
      <c r="E867" s="200"/>
      <c r="F867" s="201"/>
      <c r="G867" s="190"/>
      <c r="H867" s="191"/>
      <c r="I867" s="183"/>
      <c r="J867" s="183"/>
      <c r="K867" s="193"/>
      <c r="L867" s="183"/>
      <c r="M867" s="194"/>
    </row>
    <row r="868" spans="1:13" s="195" customFormat="1" ht="28.5" customHeight="1">
      <c r="A868" s="187"/>
      <c r="B868" s="128"/>
      <c r="C868" s="181"/>
      <c r="D868" s="181"/>
      <c r="E868" s="200"/>
      <c r="F868" s="201"/>
      <c r="G868" s="190"/>
      <c r="H868" s="191"/>
      <c r="I868" s="183"/>
      <c r="J868" s="183"/>
      <c r="K868" s="193"/>
      <c r="L868" s="183"/>
      <c r="M868" s="194"/>
    </row>
    <row r="869" spans="1:13" s="195" customFormat="1" ht="28.5" customHeight="1">
      <c r="A869" s="187"/>
      <c r="B869" s="128"/>
      <c r="C869" s="181"/>
      <c r="D869" s="181"/>
      <c r="E869" s="200"/>
      <c r="F869" s="201"/>
      <c r="G869" s="190"/>
      <c r="H869" s="191"/>
      <c r="I869" s="183"/>
      <c r="J869" s="183"/>
      <c r="K869" s="193"/>
      <c r="L869" s="183"/>
      <c r="M869" s="194"/>
    </row>
    <row r="870" spans="1:13" s="195" customFormat="1" ht="28.5" customHeight="1">
      <c r="A870" s="187"/>
      <c r="B870" s="128"/>
      <c r="C870" s="181"/>
      <c r="D870" s="181"/>
      <c r="E870" s="200"/>
      <c r="F870" s="201"/>
      <c r="G870" s="190"/>
      <c r="H870" s="191"/>
      <c r="I870" s="183"/>
      <c r="J870" s="183"/>
      <c r="K870" s="193"/>
      <c r="L870" s="183"/>
      <c r="M870" s="194"/>
    </row>
    <row r="871" spans="1:13" s="195" customFormat="1" ht="28.5" customHeight="1">
      <c r="A871" s="187"/>
      <c r="B871" s="128"/>
      <c r="C871" s="181"/>
      <c r="D871" s="181"/>
      <c r="E871" s="200"/>
      <c r="F871" s="201"/>
      <c r="G871" s="190"/>
      <c r="H871" s="191"/>
      <c r="I871" s="183"/>
      <c r="J871" s="183"/>
      <c r="K871" s="193"/>
      <c r="L871" s="183"/>
      <c r="M871" s="194"/>
    </row>
    <row r="872" spans="1:13" s="195" customFormat="1" ht="28.5" customHeight="1">
      <c r="A872" s="187"/>
      <c r="B872" s="128"/>
      <c r="C872" s="181"/>
      <c r="D872" s="181"/>
      <c r="E872" s="200"/>
      <c r="F872" s="201"/>
      <c r="G872" s="190"/>
      <c r="H872" s="191"/>
      <c r="I872" s="183"/>
      <c r="J872" s="183"/>
      <c r="K872" s="193"/>
      <c r="L872" s="183"/>
      <c r="M872" s="194"/>
    </row>
    <row r="873" spans="1:13" s="195" customFormat="1" ht="28.5" customHeight="1">
      <c r="A873" s="187"/>
      <c r="B873" s="128"/>
      <c r="C873" s="181"/>
      <c r="D873" s="181"/>
      <c r="E873" s="200"/>
      <c r="F873" s="201"/>
      <c r="G873" s="190"/>
      <c r="H873" s="191"/>
      <c r="I873" s="183"/>
      <c r="J873" s="183"/>
      <c r="K873" s="193"/>
      <c r="L873" s="183"/>
      <c r="M873" s="194"/>
    </row>
    <row r="874" spans="1:13" s="195" customFormat="1" ht="28.5" customHeight="1">
      <c r="A874" s="187"/>
      <c r="B874" s="128"/>
      <c r="C874" s="181"/>
      <c r="D874" s="181"/>
      <c r="E874" s="200"/>
      <c r="F874" s="201"/>
      <c r="G874" s="190"/>
      <c r="H874" s="191"/>
      <c r="I874" s="183"/>
      <c r="J874" s="183"/>
      <c r="K874" s="193"/>
      <c r="L874" s="183"/>
      <c r="M874" s="194"/>
    </row>
    <row r="875" spans="1:13" s="195" customFormat="1" ht="28.5" customHeight="1">
      <c r="A875" s="187"/>
      <c r="B875" s="128"/>
      <c r="C875" s="181"/>
      <c r="D875" s="181"/>
      <c r="E875" s="200"/>
      <c r="F875" s="201"/>
      <c r="G875" s="190"/>
      <c r="H875" s="191"/>
      <c r="I875" s="183"/>
      <c r="J875" s="183"/>
      <c r="K875" s="193"/>
      <c r="L875" s="183"/>
      <c r="M875" s="194"/>
    </row>
    <row r="876" spans="1:13" s="195" customFormat="1" ht="28.5" customHeight="1">
      <c r="A876" s="187"/>
      <c r="B876" s="128"/>
      <c r="C876" s="181"/>
      <c r="D876" s="181"/>
      <c r="E876" s="200"/>
      <c r="F876" s="201"/>
      <c r="G876" s="190"/>
      <c r="H876" s="191"/>
      <c r="I876" s="183"/>
      <c r="J876" s="183"/>
      <c r="K876" s="193"/>
      <c r="L876" s="183"/>
      <c r="M876" s="194"/>
    </row>
    <row r="877" spans="1:13" s="195" customFormat="1" ht="28.5" customHeight="1">
      <c r="A877" s="187"/>
      <c r="B877" s="128"/>
      <c r="C877" s="181"/>
      <c r="D877" s="181"/>
      <c r="E877" s="200"/>
      <c r="F877" s="201"/>
      <c r="G877" s="190"/>
      <c r="H877" s="191"/>
      <c r="I877" s="183"/>
      <c r="J877" s="183"/>
      <c r="K877" s="193"/>
      <c r="L877" s="183"/>
      <c r="M877" s="194"/>
    </row>
    <row r="878" spans="1:13" s="195" customFormat="1" ht="28.5" customHeight="1">
      <c r="A878" s="187"/>
      <c r="B878" s="128"/>
      <c r="C878" s="181"/>
      <c r="D878" s="181"/>
      <c r="E878" s="200"/>
      <c r="F878" s="201"/>
      <c r="G878" s="190"/>
      <c r="H878" s="191"/>
      <c r="I878" s="183"/>
      <c r="J878" s="183"/>
      <c r="K878" s="193"/>
      <c r="L878" s="183"/>
      <c r="M878" s="194"/>
    </row>
    <row r="879" spans="1:13" s="195" customFormat="1" ht="28.5" customHeight="1">
      <c r="A879" s="187"/>
      <c r="B879" s="149"/>
      <c r="C879" s="181"/>
      <c r="D879" s="181"/>
      <c r="E879" s="200"/>
      <c r="F879" s="201"/>
      <c r="G879" s="190"/>
      <c r="H879" s="197"/>
      <c r="I879" s="183"/>
      <c r="J879" s="183"/>
      <c r="K879" s="193"/>
      <c r="L879" s="183"/>
      <c r="M879" s="194"/>
    </row>
    <row r="880" spans="1:13" s="195" customFormat="1" ht="28.5" customHeight="1">
      <c r="A880" s="187"/>
      <c r="B880" s="149"/>
      <c r="C880" s="181"/>
      <c r="D880" s="181"/>
      <c r="E880" s="200"/>
      <c r="F880" s="201"/>
      <c r="G880" s="190"/>
      <c r="H880" s="197"/>
      <c r="I880" s="183"/>
      <c r="J880" s="183"/>
      <c r="K880" s="193"/>
      <c r="L880" s="183"/>
      <c r="M880" s="194"/>
    </row>
    <row r="881" spans="1:13" s="195" customFormat="1" ht="28.5" customHeight="1">
      <c r="A881" s="187"/>
      <c r="B881" s="149"/>
      <c r="C881" s="181"/>
      <c r="D881" s="181"/>
      <c r="E881" s="200"/>
      <c r="F881" s="201"/>
      <c r="G881" s="190"/>
      <c r="H881" s="197"/>
      <c r="I881" s="183"/>
      <c r="J881" s="183"/>
      <c r="K881" s="193"/>
      <c r="L881" s="183"/>
      <c r="M881" s="194"/>
    </row>
    <row r="882" spans="1:13" s="195" customFormat="1" ht="28.5" customHeight="1">
      <c r="A882" s="187"/>
      <c r="B882" s="149"/>
      <c r="C882" s="181"/>
      <c r="D882" s="181"/>
      <c r="E882" s="200"/>
      <c r="F882" s="201"/>
      <c r="G882" s="190"/>
      <c r="H882" s="197"/>
      <c r="I882" s="183"/>
      <c r="J882" s="183"/>
      <c r="K882" s="193"/>
      <c r="L882" s="183"/>
      <c r="M882" s="194"/>
    </row>
    <row r="883" spans="1:13" s="195" customFormat="1" ht="28.5" customHeight="1">
      <c r="A883" s="187"/>
      <c r="B883" s="149"/>
      <c r="C883" s="181"/>
      <c r="D883" s="181"/>
      <c r="E883" s="200"/>
      <c r="F883" s="201"/>
      <c r="G883" s="190"/>
      <c r="H883" s="197"/>
      <c r="I883" s="183"/>
      <c r="J883" s="183"/>
      <c r="K883" s="193"/>
      <c r="L883" s="183"/>
      <c r="M883" s="194"/>
    </row>
    <row r="884" spans="1:13" s="195" customFormat="1" ht="28.5" customHeight="1">
      <c r="A884" s="187"/>
      <c r="B884" s="149"/>
      <c r="C884" s="181"/>
      <c r="D884" s="181"/>
      <c r="E884" s="200"/>
      <c r="F884" s="201"/>
      <c r="G884" s="190"/>
      <c r="H884" s="197"/>
      <c r="I884" s="183"/>
      <c r="J884" s="183"/>
      <c r="K884" s="193"/>
      <c r="L884" s="183"/>
      <c r="M884" s="194"/>
    </row>
    <row r="885" spans="1:13" s="195" customFormat="1" ht="28.5" customHeight="1">
      <c r="A885" s="187"/>
      <c r="B885" s="149"/>
      <c r="C885" s="181"/>
      <c r="D885" s="181"/>
      <c r="E885" s="200"/>
      <c r="F885" s="201"/>
      <c r="G885" s="190"/>
      <c r="H885" s="197"/>
      <c r="I885" s="183"/>
      <c r="J885" s="183"/>
      <c r="K885" s="193"/>
      <c r="L885" s="183"/>
      <c r="M885" s="194"/>
    </row>
    <row r="886" spans="1:13" s="195" customFormat="1" ht="28.5" customHeight="1">
      <c r="A886" s="187"/>
      <c r="B886" s="128"/>
      <c r="C886" s="181"/>
      <c r="D886" s="181"/>
      <c r="E886" s="200"/>
      <c r="F886" s="201"/>
      <c r="G886" s="190"/>
      <c r="H886" s="197"/>
      <c r="I886" s="183"/>
      <c r="J886" s="183"/>
      <c r="K886" s="193"/>
      <c r="L886" s="183"/>
      <c r="M886" s="194"/>
    </row>
    <row r="887" spans="1:13" s="195" customFormat="1" ht="28.5" customHeight="1">
      <c r="A887" s="187"/>
      <c r="B887" s="128"/>
      <c r="C887" s="181"/>
      <c r="D887" s="181"/>
      <c r="E887" s="200"/>
      <c r="F887" s="201"/>
      <c r="G887" s="190"/>
      <c r="H887" s="197"/>
      <c r="I887" s="183"/>
      <c r="J887" s="183"/>
      <c r="K887" s="193"/>
      <c r="L887" s="183"/>
      <c r="M887" s="194"/>
    </row>
    <row r="888" spans="1:13" s="195" customFormat="1" ht="28.5" customHeight="1">
      <c r="A888" s="187"/>
      <c r="B888" s="128"/>
      <c r="C888" s="181"/>
      <c r="D888" s="181"/>
      <c r="E888" s="200"/>
      <c r="F888" s="201"/>
      <c r="G888" s="190"/>
      <c r="H888" s="197"/>
      <c r="I888" s="183"/>
      <c r="J888" s="183"/>
      <c r="K888" s="193"/>
      <c r="L888" s="183"/>
      <c r="M888" s="194"/>
    </row>
    <row r="889" spans="1:13" s="195" customFormat="1" ht="28.5" customHeight="1">
      <c r="A889" s="187"/>
      <c r="B889" s="128"/>
      <c r="C889" s="181"/>
      <c r="D889" s="181"/>
      <c r="E889" s="200"/>
      <c r="F889" s="201"/>
      <c r="G889" s="190"/>
      <c r="H889" s="197"/>
      <c r="I889" s="183"/>
      <c r="J889" s="183"/>
      <c r="K889" s="193"/>
      <c r="L889" s="183"/>
      <c r="M889" s="194"/>
    </row>
    <row r="890" spans="1:13" s="195" customFormat="1" ht="28.5" customHeight="1">
      <c r="A890" s="187"/>
      <c r="B890" s="128"/>
      <c r="C890" s="181"/>
      <c r="D890" s="181"/>
      <c r="E890" s="200"/>
      <c r="F890" s="201"/>
      <c r="G890" s="190"/>
      <c r="H890" s="197"/>
      <c r="I890" s="183"/>
      <c r="J890" s="183"/>
      <c r="K890" s="193"/>
      <c r="L890" s="183"/>
      <c r="M890" s="194"/>
    </row>
    <row r="891" spans="1:13" s="195" customFormat="1" ht="28.5" customHeight="1">
      <c r="A891" s="187"/>
      <c r="B891" s="128"/>
      <c r="C891" s="181"/>
      <c r="D891" s="181"/>
      <c r="E891" s="200"/>
      <c r="F891" s="201"/>
      <c r="G891" s="190"/>
      <c r="H891" s="197"/>
      <c r="I891" s="183"/>
      <c r="J891" s="183"/>
      <c r="K891" s="193"/>
      <c r="L891" s="183"/>
      <c r="M891" s="194"/>
    </row>
    <row r="892" spans="1:13" s="195" customFormat="1" ht="28.5" customHeight="1">
      <c r="A892" s="187"/>
      <c r="B892" s="128"/>
      <c r="C892" s="181"/>
      <c r="D892" s="181"/>
      <c r="E892" s="200"/>
      <c r="F892" s="201"/>
      <c r="G892" s="190"/>
      <c r="H892" s="191"/>
      <c r="I892" s="183"/>
      <c r="J892" s="183"/>
      <c r="K892" s="193"/>
      <c r="L892" s="183"/>
      <c r="M892" s="194"/>
    </row>
    <row r="893" spans="1:13" s="195" customFormat="1" ht="28.5" customHeight="1">
      <c r="A893" s="187"/>
      <c r="B893" s="128"/>
      <c r="C893" s="181"/>
      <c r="D893" s="181"/>
      <c r="E893" s="200"/>
      <c r="F893" s="201"/>
      <c r="G893" s="190"/>
      <c r="H893" s="191"/>
      <c r="I893" s="183"/>
      <c r="J893" s="183"/>
      <c r="K893" s="193"/>
      <c r="L893" s="183"/>
      <c r="M893" s="194"/>
    </row>
    <row r="894" spans="1:13" s="195" customFormat="1" ht="28.5" customHeight="1">
      <c r="A894" s="187"/>
      <c r="B894" s="128"/>
      <c r="C894" s="181"/>
      <c r="D894" s="181"/>
      <c r="E894" s="200"/>
      <c r="F894" s="201"/>
      <c r="G894" s="190"/>
      <c r="H894" s="191"/>
      <c r="I894" s="183"/>
      <c r="J894" s="183"/>
      <c r="K894" s="193"/>
      <c r="L894" s="183"/>
      <c r="M894" s="194"/>
    </row>
    <row r="895" spans="1:13" s="195" customFormat="1" ht="28.5" customHeight="1">
      <c r="A895" s="187"/>
      <c r="B895" s="128"/>
      <c r="C895" s="181"/>
      <c r="D895" s="181"/>
      <c r="E895" s="200"/>
      <c r="F895" s="201"/>
      <c r="G895" s="190"/>
      <c r="H895" s="191"/>
      <c r="I895" s="183"/>
      <c r="J895" s="183"/>
      <c r="K895" s="193"/>
      <c r="L895" s="183"/>
      <c r="M895" s="194"/>
    </row>
    <row r="896" spans="1:13" s="195" customFormat="1" ht="28.5" customHeight="1">
      <c r="A896" s="187"/>
      <c r="B896" s="128"/>
      <c r="C896" s="181"/>
      <c r="D896" s="181"/>
      <c r="E896" s="200"/>
      <c r="F896" s="201"/>
      <c r="G896" s="190"/>
      <c r="H896" s="191"/>
      <c r="I896" s="183"/>
      <c r="J896" s="183"/>
      <c r="K896" s="193"/>
      <c r="L896" s="183"/>
      <c r="M896" s="194"/>
    </row>
    <row r="897" spans="1:13" s="195" customFormat="1" ht="28.5" customHeight="1">
      <c r="A897" s="187"/>
      <c r="B897" s="128"/>
      <c r="C897" s="181"/>
      <c r="D897" s="181"/>
      <c r="E897" s="200"/>
      <c r="F897" s="201"/>
      <c r="G897" s="190"/>
      <c r="H897" s="191"/>
      <c r="I897" s="183"/>
      <c r="J897" s="183"/>
      <c r="K897" s="193"/>
      <c r="L897" s="183"/>
      <c r="M897" s="194"/>
    </row>
    <row r="898" spans="1:13" s="195" customFormat="1" ht="28.5" customHeight="1">
      <c r="A898" s="187"/>
      <c r="B898" s="128"/>
      <c r="C898" s="181"/>
      <c r="D898" s="181"/>
      <c r="E898" s="200"/>
      <c r="F898" s="201"/>
      <c r="G898" s="190"/>
      <c r="H898" s="191"/>
      <c r="I898" s="183"/>
      <c r="J898" s="183"/>
      <c r="K898" s="193"/>
      <c r="L898" s="183"/>
      <c r="M898" s="194"/>
    </row>
    <row r="899" spans="1:13" s="195" customFormat="1" ht="28.5" customHeight="1">
      <c r="A899" s="187"/>
      <c r="B899" s="128"/>
      <c r="C899" s="181"/>
      <c r="D899" s="181"/>
      <c r="E899" s="200"/>
      <c r="F899" s="201"/>
      <c r="G899" s="190"/>
      <c r="H899" s="191"/>
      <c r="I899" s="183"/>
      <c r="J899" s="183"/>
      <c r="K899" s="193"/>
      <c r="L899" s="183"/>
      <c r="M899" s="194"/>
    </row>
    <row r="900" spans="1:13" s="195" customFormat="1" ht="28.5" customHeight="1">
      <c r="A900" s="187"/>
      <c r="B900" s="128"/>
      <c r="C900" s="181"/>
      <c r="D900" s="181"/>
      <c r="E900" s="200"/>
      <c r="F900" s="201"/>
      <c r="G900" s="190"/>
      <c r="H900" s="191"/>
      <c r="I900" s="183"/>
      <c r="J900" s="183"/>
      <c r="K900" s="193"/>
      <c r="L900" s="183"/>
      <c r="M900" s="194"/>
    </row>
    <row r="901" spans="1:13" s="195" customFormat="1" ht="28.5" customHeight="1">
      <c r="A901" s="187"/>
      <c r="B901" s="128"/>
      <c r="C901" s="181"/>
      <c r="D901" s="181"/>
      <c r="E901" s="200"/>
      <c r="F901" s="201"/>
      <c r="G901" s="190"/>
      <c r="H901" s="191"/>
      <c r="I901" s="183"/>
      <c r="J901" s="183"/>
      <c r="K901" s="193"/>
      <c r="L901" s="183"/>
      <c r="M901" s="194"/>
    </row>
    <row r="902" spans="1:13" s="195" customFormat="1" ht="28.5" customHeight="1">
      <c r="A902" s="187"/>
      <c r="B902" s="128"/>
      <c r="C902" s="181"/>
      <c r="D902" s="181"/>
      <c r="E902" s="200"/>
      <c r="F902" s="201"/>
      <c r="G902" s="190"/>
      <c r="H902" s="191"/>
      <c r="I902" s="183"/>
      <c r="J902" s="183"/>
      <c r="K902" s="193"/>
      <c r="L902" s="183"/>
      <c r="M902" s="194"/>
    </row>
    <row r="903" spans="1:13" s="195" customFormat="1" ht="28.5" customHeight="1">
      <c r="A903" s="187"/>
      <c r="B903" s="128"/>
      <c r="C903" s="181"/>
      <c r="D903" s="181"/>
      <c r="E903" s="200"/>
      <c r="F903" s="201"/>
      <c r="G903" s="190"/>
      <c r="H903" s="191"/>
      <c r="I903" s="183"/>
      <c r="J903" s="183"/>
      <c r="K903" s="193"/>
      <c r="L903" s="183"/>
      <c r="M903" s="194"/>
    </row>
    <row r="904" spans="1:13" s="195" customFormat="1" ht="28.5" customHeight="1">
      <c r="A904" s="187"/>
      <c r="B904" s="128"/>
      <c r="C904" s="181"/>
      <c r="D904" s="181"/>
      <c r="E904" s="200"/>
      <c r="F904" s="201"/>
      <c r="G904" s="190"/>
      <c r="H904" s="191"/>
      <c r="I904" s="183"/>
      <c r="J904" s="183"/>
      <c r="K904" s="193"/>
      <c r="L904" s="183"/>
      <c r="M904" s="194"/>
    </row>
    <row r="905" spans="1:13" s="195" customFormat="1" ht="28.5" customHeight="1">
      <c r="A905" s="187"/>
      <c r="B905" s="128"/>
      <c r="C905" s="181"/>
      <c r="D905" s="181"/>
      <c r="E905" s="200"/>
      <c r="F905" s="201"/>
      <c r="G905" s="190"/>
      <c r="H905" s="191"/>
      <c r="I905" s="183"/>
      <c r="J905" s="183"/>
      <c r="K905" s="193"/>
      <c r="L905" s="183"/>
      <c r="M905" s="194"/>
    </row>
    <row r="906" spans="1:13" s="195" customFormat="1" ht="28.5" customHeight="1">
      <c r="A906" s="187"/>
      <c r="B906" s="128"/>
      <c r="C906" s="181"/>
      <c r="D906" s="181"/>
      <c r="E906" s="200"/>
      <c r="F906" s="201"/>
      <c r="G906" s="190"/>
      <c r="H906" s="191"/>
      <c r="I906" s="183"/>
      <c r="J906" s="183"/>
      <c r="K906" s="193"/>
      <c r="L906" s="183"/>
      <c r="M906" s="194"/>
    </row>
    <row r="907" spans="1:13" s="195" customFormat="1" ht="28.5" customHeight="1">
      <c r="A907" s="187"/>
      <c r="B907" s="128"/>
      <c r="C907" s="181"/>
      <c r="D907" s="181"/>
      <c r="E907" s="200"/>
      <c r="F907" s="201"/>
      <c r="G907" s="190"/>
      <c r="H907" s="191"/>
      <c r="I907" s="183"/>
      <c r="J907" s="183"/>
      <c r="K907" s="193"/>
      <c r="L907" s="183"/>
      <c r="M907" s="194"/>
    </row>
    <row r="908" spans="1:13" s="195" customFormat="1" ht="28.5" customHeight="1">
      <c r="A908" s="187"/>
      <c r="B908" s="149"/>
      <c r="C908" s="181"/>
      <c r="D908" s="181"/>
      <c r="E908" s="200"/>
      <c r="F908" s="201"/>
      <c r="G908" s="190"/>
      <c r="H908" s="197"/>
      <c r="I908" s="183"/>
      <c r="J908" s="183"/>
      <c r="K908" s="193"/>
      <c r="L908" s="183"/>
      <c r="M908" s="194"/>
    </row>
    <row r="909" spans="1:13" s="195" customFormat="1" ht="28.5" customHeight="1">
      <c r="A909" s="187"/>
      <c r="B909" s="149"/>
      <c r="C909" s="181"/>
      <c r="D909" s="181"/>
      <c r="E909" s="200"/>
      <c r="F909" s="201"/>
      <c r="G909" s="190"/>
      <c r="H909" s="197"/>
      <c r="I909" s="183"/>
      <c r="J909" s="183"/>
      <c r="K909" s="193"/>
      <c r="L909" s="183"/>
      <c r="M909" s="194"/>
    </row>
    <row r="910" spans="1:13" s="195" customFormat="1" ht="28.5" customHeight="1">
      <c r="A910" s="187"/>
      <c r="B910" s="149"/>
      <c r="C910" s="181"/>
      <c r="D910" s="181"/>
      <c r="E910" s="200"/>
      <c r="F910" s="201"/>
      <c r="G910" s="190"/>
      <c r="H910" s="197"/>
      <c r="I910" s="183"/>
      <c r="J910" s="183"/>
      <c r="K910" s="193"/>
      <c r="L910" s="183"/>
      <c r="M910" s="194"/>
    </row>
    <row r="911" spans="1:13" s="195" customFormat="1" ht="28.5" customHeight="1">
      <c r="A911" s="187"/>
      <c r="B911" s="149"/>
      <c r="C911" s="181"/>
      <c r="D911" s="181"/>
      <c r="E911" s="200"/>
      <c r="F911" s="201"/>
      <c r="G911" s="190"/>
      <c r="H911" s="197"/>
      <c r="I911" s="183"/>
      <c r="J911" s="183"/>
      <c r="K911" s="193"/>
      <c r="L911" s="183"/>
      <c r="M911" s="194"/>
    </row>
    <row r="912" spans="1:13" s="195" customFormat="1" ht="28.5" customHeight="1">
      <c r="A912" s="187"/>
      <c r="B912" s="149"/>
      <c r="C912" s="181"/>
      <c r="D912" s="181"/>
      <c r="E912" s="200"/>
      <c r="F912" s="201"/>
      <c r="G912" s="190"/>
      <c r="H912" s="197"/>
      <c r="I912" s="183"/>
      <c r="J912" s="183"/>
      <c r="K912" s="193"/>
      <c r="L912" s="183"/>
      <c r="M912" s="194"/>
    </row>
    <row r="913" spans="1:13" s="195" customFormat="1" ht="28.5" customHeight="1">
      <c r="A913" s="187"/>
      <c r="B913" s="149"/>
      <c r="C913" s="181"/>
      <c r="D913" s="181"/>
      <c r="E913" s="200"/>
      <c r="F913" s="201"/>
      <c r="G913" s="190"/>
      <c r="H913" s="197"/>
      <c r="I913" s="183"/>
      <c r="J913" s="183"/>
      <c r="K913" s="193"/>
      <c r="L913" s="183"/>
      <c r="M913" s="194"/>
    </row>
    <row r="914" spans="1:13" s="195" customFormat="1" ht="28.5" customHeight="1">
      <c r="A914" s="187"/>
      <c r="B914" s="149"/>
      <c r="C914" s="181"/>
      <c r="D914" s="181"/>
      <c r="E914" s="200"/>
      <c r="F914" s="201"/>
      <c r="G914" s="190"/>
      <c r="H914" s="197"/>
      <c r="I914" s="183"/>
      <c r="J914" s="183"/>
      <c r="K914" s="193"/>
      <c r="L914" s="183"/>
      <c r="M914" s="194"/>
    </row>
    <row r="915" spans="1:13" s="195" customFormat="1" ht="28.5" customHeight="1">
      <c r="A915" s="187"/>
      <c r="B915" s="128"/>
      <c r="C915" s="181"/>
      <c r="D915" s="181"/>
      <c r="E915" s="200"/>
      <c r="F915" s="201"/>
      <c r="G915" s="190"/>
      <c r="H915" s="197"/>
      <c r="I915" s="183"/>
      <c r="J915" s="183"/>
      <c r="K915" s="193"/>
      <c r="L915" s="183"/>
      <c r="M915" s="194"/>
    </row>
    <row r="916" spans="1:13" s="195" customFormat="1" ht="28.5" customHeight="1">
      <c r="A916" s="187"/>
      <c r="B916" s="128"/>
      <c r="C916" s="181"/>
      <c r="D916" s="181"/>
      <c r="E916" s="200"/>
      <c r="F916" s="201"/>
      <c r="G916" s="190"/>
      <c r="H916" s="197"/>
      <c r="I916" s="183"/>
      <c r="J916" s="183"/>
      <c r="K916" s="193"/>
      <c r="L916" s="183"/>
      <c r="M916" s="194"/>
    </row>
    <row r="917" spans="1:13" s="195" customFormat="1" ht="28.5" customHeight="1">
      <c r="A917" s="187"/>
      <c r="B917" s="128"/>
      <c r="C917" s="181"/>
      <c r="D917" s="181"/>
      <c r="E917" s="200"/>
      <c r="F917" s="201"/>
      <c r="G917" s="190"/>
      <c r="H917" s="197"/>
      <c r="I917" s="183"/>
      <c r="J917" s="183"/>
      <c r="K917" s="193"/>
      <c r="L917" s="183"/>
      <c r="M917" s="194"/>
    </row>
    <row r="918" spans="1:13" s="195" customFormat="1" ht="28.5" customHeight="1">
      <c r="A918" s="187"/>
      <c r="B918" s="128"/>
      <c r="C918" s="181"/>
      <c r="D918" s="181"/>
      <c r="E918" s="200"/>
      <c r="F918" s="201"/>
      <c r="G918" s="190"/>
      <c r="H918" s="197"/>
      <c r="I918" s="183"/>
      <c r="J918" s="183"/>
      <c r="K918" s="193"/>
      <c r="L918" s="183"/>
      <c r="M918" s="194"/>
    </row>
    <row r="919" spans="1:13" s="195" customFormat="1" ht="28.5" customHeight="1">
      <c r="A919" s="187"/>
      <c r="B919" s="128"/>
      <c r="C919" s="181"/>
      <c r="D919" s="181"/>
      <c r="E919" s="200"/>
      <c r="F919" s="201"/>
      <c r="G919" s="190"/>
      <c r="H919" s="197"/>
      <c r="I919" s="183"/>
      <c r="J919" s="183"/>
      <c r="K919" s="193"/>
      <c r="L919" s="183"/>
      <c r="M919" s="194"/>
    </row>
    <row r="920" spans="1:13" s="195" customFormat="1" ht="28.5" customHeight="1">
      <c r="A920" s="187"/>
      <c r="B920" s="128"/>
      <c r="C920" s="181"/>
      <c r="D920" s="181"/>
      <c r="E920" s="200"/>
      <c r="F920" s="201"/>
      <c r="G920" s="190"/>
      <c r="H920" s="197"/>
      <c r="I920" s="183"/>
      <c r="J920" s="183"/>
      <c r="K920" s="193"/>
      <c r="L920" s="183"/>
      <c r="M920" s="194"/>
    </row>
    <row r="921" spans="1:13" s="195" customFormat="1" ht="28.5" customHeight="1">
      <c r="A921" s="187"/>
      <c r="B921" s="128"/>
      <c r="C921" s="181"/>
      <c r="D921" s="181"/>
      <c r="E921" s="200"/>
      <c r="F921" s="201"/>
      <c r="G921" s="190"/>
      <c r="H921" s="191"/>
      <c r="I921" s="183"/>
      <c r="J921" s="183"/>
      <c r="K921" s="193"/>
      <c r="L921" s="183"/>
      <c r="M921" s="194"/>
    </row>
    <row r="922" spans="1:13" s="195" customFormat="1" ht="28.5" customHeight="1">
      <c r="A922" s="187"/>
      <c r="B922" s="128"/>
      <c r="C922" s="181"/>
      <c r="D922" s="181"/>
      <c r="E922" s="200"/>
      <c r="F922" s="201"/>
      <c r="G922" s="190"/>
      <c r="H922" s="191"/>
      <c r="I922" s="183"/>
      <c r="J922" s="183"/>
      <c r="K922" s="193"/>
      <c r="L922" s="183"/>
      <c r="M922" s="194"/>
    </row>
    <row r="923" spans="1:13" s="195" customFormat="1" ht="28.5" customHeight="1">
      <c r="A923" s="187"/>
      <c r="B923" s="128"/>
      <c r="C923" s="181"/>
      <c r="D923" s="181"/>
      <c r="E923" s="200"/>
      <c r="F923" s="201"/>
      <c r="G923" s="190"/>
      <c r="H923" s="191"/>
      <c r="I923" s="183"/>
      <c r="J923" s="183"/>
      <c r="K923" s="193"/>
      <c r="L923" s="183"/>
      <c r="M923" s="194"/>
    </row>
    <row r="924" spans="1:13" s="195" customFormat="1" ht="28.5" customHeight="1">
      <c r="A924" s="187"/>
      <c r="B924" s="128"/>
      <c r="C924" s="181"/>
      <c r="D924" s="181"/>
      <c r="E924" s="200"/>
      <c r="F924" s="201"/>
      <c r="G924" s="190"/>
      <c r="H924" s="191"/>
      <c r="I924" s="183"/>
      <c r="J924" s="183"/>
      <c r="K924" s="193"/>
      <c r="L924" s="183"/>
      <c r="M924" s="194"/>
    </row>
    <row r="925" spans="1:13" s="195" customFormat="1" ht="28.5" customHeight="1">
      <c r="A925" s="187"/>
      <c r="B925" s="128"/>
      <c r="C925" s="181"/>
      <c r="D925" s="181"/>
      <c r="E925" s="200"/>
      <c r="F925" s="201"/>
      <c r="G925" s="190"/>
      <c r="H925" s="191"/>
      <c r="I925" s="183"/>
      <c r="J925" s="183"/>
      <c r="K925" s="193"/>
      <c r="L925" s="183"/>
      <c r="M925" s="194"/>
    </row>
    <row r="926" spans="1:13" s="195" customFormat="1" ht="28.5" customHeight="1">
      <c r="A926" s="187"/>
      <c r="B926" s="128"/>
      <c r="C926" s="181"/>
      <c r="D926" s="181"/>
      <c r="E926" s="200"/>
      <c r="F926" s="201"/>
      <c r="G926" s="190"/>
      <c r="H926" s="191"/>
      <c r="I926" s="183"/>
      <c r="J926" s="183"/>
      <c r="K926" s="193"/>
      <c r="L926" s="183"/>
      <c r="M926" s="194"/>
    </row>
    <row r="927" spans="1:13" s="195" customFormat="1" ht="28.5" customHeight="1">
      <c r="A927" s="187"/>
      <c r="B927" s="128"/>
      <c r="C927" s="181"/>
      <c r="D927" s="181"/>
      <c r="E927" s="200"/>
      <c r="F927" s="201"/>
      <c r="G927" s="190"/>
      <c r="H927" s="191"/>
      <c r="I927" s="183"/>
      <c r="J927" s="183"/>
      <c r="K927" s="193"/>
      <c r="L927" s="183"/>
      <c r="M927" s="194"/>
    </row>
    <row r="928" spans="1:13" s="195" customFormat="1" ht="28.5" customHeight="1">
      <c r="A928" s="187"/>
      <c r="B928" s="128"/>
      <c r="C928" s="181"/>
      <c r="D928" s="181"/>
      <c r="E928" s="200"/>
      <c r="F928" s="201"/>
      <c r="G928" s="190"/>
      <c r="H928" s="191"/>
      <c r="I928" s="183"/>
      <c r="J928" s="183"/>
      <c r="K928" s="193"/>
      <c r="L928" s="183"/>
      <c r="M928" s="194"/>
    </row>
    <row r="929" spans="1:13" s="195" customFormat="1" ht="28.5" customHeight="1">
      <c r="A929" s="187"/>
      <c r="B929" s="128"/>
      <c r="C929" s="181"/>
      <c r="D929" s="181"/>
      <c r="E929" s="200"/>
      <c r="F929" s="201"/>
      <c r="G929" s="190"/>
      <c r="H929" s="191"/>
      <c r="I929" s="183"/>
      <c r="J929" s="183"/>
      <c r="K929" s="193"/>
      <c r="L929" s="183"/>
      <c r="M929" s="194"/>
    </row>
    <row r="930" spans="1:13" s="195" customFormat="1" ht="28.5" customHeight="1">
      <c r="A930" s="187"/>
      <c r="B930" s="128"/>
      <c r="C930" s="181"/>
      <c r="D930" s="181"/>
      <c r="E930" s="200"/>
      <c r="F930" s="201"/>
      <c r="G930" s="190"/>
      <c r="H930" s="191"/>
      <c r="I930" s="183"/>
      <c r="J930" s="183"/>
      <c r="K930" s="193"/>
      <c r="L930" s="183"/>
      <c r="M930" s="194"/>
    </row>
    <row r="931" spans="1:13" s="195" customFormat="1" ht="28.5" customHeight="1">
      <c r="A931" s="187"/>
      <c r="B931" s="128"/>
      <c r="C931" s="181"/>
      <c r="D931" s="181"/>
      <c r="E931" s="200"/>
      <c r="F931" s="201"/>
      <c r="G931" s="190"/>
      <c r="H931" s="191"/>
      <c r="I931" s="183"/>
      <c r="J931" s="183"/>
      <c r="K931" s="193"/>
      <c r="L931" s="183"/>
      <c r="M931" s="194"/>
    </row>
    <row r="932" spans="1:13" s="195" customFormat="1" ht="28.5" customHeight="1">
      <c r="A932" s="187"/>
      <c r="B932" s="128"/>
      <c r="C932" s="181"/>
      <c r="D932" s="181"/>
      <c r="E932" s="200"/>
      <c r="F932" s="201"/>
      <c r="G932" s="190"/>
      <c r="H932" s="191"/>
      <c r="I932" s="183"/>
      <c r="J932" s="183"/>
      <c r="K932" s="193"/>
      <c r="L932" s="183"/>
      <c r="M932" s="194"/>
    </row>
    <row r="933" spans="1:13" s="195" customFormat="1" ht="28.5" customHeight="1">
      <c r="A933" s="187"/>
      <c r="B933" s="128"/>
      <c r="C933" s="181"/>
      <c r="D933" s="181"/>
      <c r="E933" s="200"/>
      <c r="F933" s="201"/>
      <c r="G933" s="190"/>
      <c r="H933" s="191"/>
      <c r="I933" s="183"/>
      <c r="J933" s="183"/>
      <c r="K933" s="193"/>
      <c r="L933" s="183"/>
      <c r="M933" s="194"/>
    </row>
    <row r="934" spans="1:13" s="195" customFormat="1" ht="28.5" customHeight="1">
      <c r="A934" s="187"/>
      <c r="B934" s="128"/>
      <c r="C934" s="181"/>
      <c r="D934" s="181"/>
      <c r="E934" s="200"/>
      <c r="F934" s="201"/>
      <c r="G934" s="190"/>
      <c r="H934" s="191"/>
      <c r="I934" s="183"/>
      <c r="J934" s="183"/>
      <c r="K934" s="193"/>
      <c r="L934" s="183"/>
      <c r="M934" s="194"/>
    </row>
    <row r="935" spans="1:13" s="195" customFormat="1" ht="28.5" customHeight="1">
      <c r="A935" s="187"/>
      <c r="B935" s="128"/>
      <c r="C935" s="181"/>
      <c r="D935" s="181"/>
      <c r="E935" s="200"/>
      <c r="F935" s="201"/>
      <c r="G935" s="190"/>
      <c r="H935" s="191"/>
      <c r="I935" s="183"/>
      <c r="J935" s="183"/>
      <c r="K935" s="193"/>
      <c r="L935" s="183"/>
      <c r="M935" s="194"/>
    </row>
    <row r="936" spans="1:13" s="195" customFormat="1" ht="28.5" customHeight="1">
      <c r="A936" s="187"/>
      <c r="B936" s="128"/>
      <c r="C936" s="181"/>
      <c r="D936" s="181"/>
      <c r="E936" s="200"/>
      <c r="F936" s="201"/>
      <c r="G936" s="190"/>
      <c r="H936" s="191"/>
      <c r="I936" s="183"/>
      <c r="J936" s="183"/>
      <c r="K936" s="193"/>
      <c r="L936" s="183"/>
      <c r="M936" s="194"/>
    </row>
    <row r="937" spans="1:13" s="195" customFormat="1" ht="28.5" customHeight="1">
      <c r="A937" s="187"/>
      <c r="B937" s="149"/>
      <c r="C937" s="181"/>
      <c r="D937" s="181"/>
      <c r="E937" s="200"/>
      <c r="F937" s="201"/>
      <c r="G937" s="190"/>
      <c r="H937" s="197"/>
      <c r="I937" s="183"/>
      <c r="J937" s="183"/>
      <c r="K937" s="193"/>
      <c r="L937" s="183"/>
      <c r="M937" s="194"/>
    </row>
    <row r="938" spans="1:13" s="195" customFormat="1" ht="28.5" customHeight="1">
      <c r="A938" s="187"/>
      <c r="B938" s="149"/>
      <c r="C938" s="181"/>
      <c r="D938" s="181"/>
      <c r="E938" s="200"/>
      <c r="F938" s="201"/>
      <c r="G938" s="190"/>
      <c r="H938" s="197"/>
      <c r="I938" s="183"/>
      <c r="J938" s="183"/>
      <c r="K938" s="193"/>
      <c r="L938" s="183"/>
      <c r="M938" s="194"/>
    </row>
    <row r="939" spans="1:13" s="195" customFormat="1" ht="28.5" customHeight="1">
      <c r="A939" s="187"/>
      <c r="B939" s="149"/>
      <c r="C939" s="181"/>
      <c r="D939" s="181"/>
      <c r="E939" s="200"/>
      <c r="F939" s="201"/>
      <c r="G939" s="190"/>
      <c r="H939" s="197"/>
      <c r="I939" s="183"/>
      <c r="J939" s="183"/>
      <c r="K939" s="193"/>
      <c r="L939" s="183"/>
      <c r="M939" s="194"/>
    </row>
    <row r="940" spans="1:13" s="195" customFormat="1" ht="28.5" customHeight="1">
      <c r="A940" s="187"/>
      <c r="B940" s="149"/>
      <c r="C940" s="181"/>
      <c r="D940" s="181"/>
      <c r="E940" s="200"/>
      <c r="F940" s="201"/>
      <c r="G940" s="190"/>
      <c r="H940" s="197"/>
      <c r="I940" s="183"/>
      <c r="J940" s="183"/>
      <c r="K940" s="193"/>
      <c r="L940" s="183"/>
      <c r="M940" s="194"/>
    </row>
    <row r="941" spans="1:13" s="195" customFormat="1" ht="28.5" customHeight="1">
      <c r="A941" s="187"/>
      <c r="B941" s="149"/>
      <c r="C941" s="181"/>
      <c r="D941" s="181"/>
      <c r="E941" s="200"/>
      <c r="F941" s="201"/>
      <c r="G941" s="190"/>
      <c r="H941" s="197"/>
      <c r="I941" s="183"/>
      <c r="J941" s="183"/>
      <c r="K941" s="193"/>
      <c r="L941" s="183"/>
      <c r="M941" s="194"/>
    </row>
    <row r="942" spans="1:13" s="195" customFormat="1" ht="28.5" customHeight="1">
      <c r="A942" s="187"/>
      <c r="B942" s="149"/>
      <c r="C942" s="181"/>
      <c r="D942" s="181"/>
      <c r="E942" s="200"/>
      <c r="F942" s="201"/>
      <c r="G942" s="190"/>
      <c r="H942" s="197"/>
      <c r="I942" s="183"/>
      <c r="J942" s="183"/>
      <c r="K942" s="193"/>
      <c r="L942" s="183"/>
      <c r="M942" s="194"/>
    </row>
    <row r="943" spans="1:13" s="195" customFormat="1" ht="28.5" customHeight="1">
      <c r="A943" s="187"/>
      <c r="B943" s="149"/>
      <c r="C943" s="181"/>
      <c r="D943" s="181"/>
      <c r="E943" s="200"/>
      <c r="F943" s="201"/>
      <c r="G943" s="190"/>
      <c r="H943" s="197"/>
      <c r="I943" s="183"/>
      <c r="J943" s="183"/>
      <c r="K943" s="193"/>
      <c r="L943" s="183"/>
      <c r="M943" s="194"/>
    </row>
    <row r="944" spans="1:13" s="195" customFormat="1" ht="28.5" customHeight="1">
      <c r="A944" s="187"/>
      <c r="B944" s="128"/>
      <c r="C944" s="181"/>
      <c r="D944" s="181"/>
      <c r="E944" s="200"/>
      <c r="F944" s="201"/>
      <c r="G944" s="190"/>
      <c r="H944" s="197"/>
      <c r="I944" s="183"/>
      <c r="J944" s="183"/>
      <c r="K944" s="193"/>
      <c r="L944" s="183"/>
      <c r="M944" s="194"/>
    </row>
    <row r="945" spans="1:13" s="195" customFormat="1" ht="28.5" customHeight="1">
      <c r="A945" s="187"/>
      <c r="B945" s="128"/>
      <c r="C945" s="181"/>
      <c r="D945" s="181"/>
      <c r="E945" s="200"/>
      <c r="F945" s="201"/>
      <c r="G945" s="190"/>
      <c r="H945" s="197"/>
      <c r="I945" s="183"/>
      <c r="J945" s="183"/>
      <c r="K945" s="193"/>
      <c r="L945" s="183"/>
      <c r="M945" s="194"/>
    </row>
    <row r="946" spans="1:13" s="195" customFormat="1" ht="28.5" customHeight="1">
      <c r="A946" s="187"/>
      <c r="B946" s="128"/>
      <c r="C946" s="181"/>
      <c r="D946" s="181"/>
      <c r="E946" s="200"/>
      <c r="F946" s="201"/>
      <c r="G946" s="190"/>
      <c r="H946" s="197"/>
      <c r="I946" s="183"/>
      <c r="J946" s="183"/>
      <c r="K946" s="193"/>
      <c r="L946" s="183"/>
      <c r="M946" s="194"/>
    </row>
    <row r="947" spans="1:13" s="195" customFormat="1" ht="28.5" customHeight="1">
      <c r="A947" s="187"/>
      <c r="B947" s="128"/>
      <c r="C947" s="181"/>
      <c r="D947" s="181"/>
      <c r="E947" s="200"/>
      <c r="F947" s="201"/>
      <c r="G947" s="190"/>
      <c r="H947" s="197"/>
      <c r="I947" s="183"/>
      <c r="J947" s="183"/>
      <c r="K947" s="193"/>
      <c r="L947" s="183"/>
      <c r="M947" s="194"/>
    </row>
    <row r="948" spans="1:13" s="195" customFormat="1" ht="28.5" customHeight="1">
      <c r="A948" s="187"/>
      <c r="B948" s="128"/>
      <c r="C948" s="181"/>
      <c r="D948" s="181"/>
      <c r="E948" s="200"/>
      <c r="F948" s="201"/>
      <c r="G948" s="190"/>
      <c r="H948" s="197"/>
      <c r="I948" s="183"/>
      <c r="J948" s="183"/>
      <c r="K948" s="193"/>
      <c r="L948" s="183"/>
      <c r="M948" s="194"/>
    </row>
    <row r="949" spans="1:13" s="195" customFormat="1" ht="28.5" customHeight="1">
      <c r="A949" s="187"/>
      <c r="B949" s="128"/>
      <c r="C949" s="181"/>
      <c r="D949" s="181"/>
      <c r="E949" s="200"/>
      <c r="F949" s="201"/>
      <c r="G949" s="190"/>
      <c r="H949" s="197"/>
      <c r="I949" s="183"/>
      <c r="J949" s="183"/>
      <c r="K949" s="193"/>
      <c r="L949" s="183"/>
      <c r="M949" s="194"/>
    </row>
    <row r="950" spans="1:13" s="195" customFormat="1" ht="28.5" customHeight="1">
      <c r="A950" s="187"/>
      <c r="B950" s="128"/>
      <c r="C950" s="181"/>
      <c r="D950" s="181"/>
      <c r="E950" s="200"/>
      <c r="F950" s="201"/>
      <c r="G950" s="190"/>
      <c r="H950" s="191"/>
      <c r="I950" s="183"/>
      <c r="J950" s="183"/>
      <c r="K950" s="193"/>
      <c r="L950" s="183"/>
      <c r="M950" s="194"/>
    </row>
    <row r="951" spans="1:13" s="195" customFormat="1" ht="28.5" customHeight="1">
      <c r="A951" s="187"/>
      <c r="B951" s="128"/>
      <c r="C951" s="181"/>
      <c r="D951" s="181"/>
      <c r="E951" s="200"/>
      <c r="F951" s="201"/>
      <c r="G951" s="190"/>
      <c r="H951" s="191"/>
      <c r="I951" s="183"/>
      <c r="J951" s="183"/>
      <c r="K951" s="193"/>
      <c r="L951" s="183"/>
      <c r="M951" s="194"/>
    </row>
    <row r="952" spans="1:13" s="195" customFormat="1" ht="28.5" customHeight="1">
      <c r="A952" s="187"/>
      <c r="B952" s="128"/>
      <c r="C952" s="181"/>
      <c r="D952" s="181"/>
      <c r="E952" s="200"/>
      <c r="F952" s="201"/>
      <c r="G952" s="190"/>
      <c r="H952" s="191"/>
      <c r="I952" s="183"/>
      <c r="J952" s="183"/>
      <c r="K952" s="193"/>
      <c r="L952" s="183"/>
      <c r="M952" s="194"/>
    </row>
    <row r="953" spans="1:13" s="195" customFormat="1" ht="28.5" customHeight="1">
      <c r="A953" s="187"/>
      <c r="B953" s="128"/>
      <c r="C953" s="181"/>
      <c r="D953" s="181"/>
      <c r="E953" s="200"/>
      <c r="F953" s="201"/>
      <c r="G953" s="190"/>
      <c r="H953" s="191"/>
      <c r="I953" s="183"/>
      <c r="J953" s="183"/>
      <c r="K953" s="193"/>
      <c r="L953" s="183"/>
      <c r="M953" s="194"/>
    </row>
    <row r="954" spans="1:13" s="195" customFormat="1" ht="28.5" customHeight="1">
      <c r="A954" s="187"/>
      <c r="B954" s="128"/>
      <c r="C954" s="181"/>
      <c r="D954" s="181"/>
      <c r="E954" s="200"/>
      <c r="F954" s="201"/>
      <c r="G954" s="190"/>
      <c r="H954" s="191"/>
      <c r="I954" s="183"/>
      <c r="J954" s="183"/>
      <c r="K954" s="193"/>
      <c r="L954" s="183"/>
      <c r="M954" s="194"/>
    </row>
    <row r="955" spans="1:13" s="195" customFormat="1" ht="28.5" customHeight="1">
      <c r="A955" s="187"/>
      <c r="B955" s="128"/>
      <c r="C955" s="181"/>
      <c r="D955" s="181"/>
      <c r="E955" s="200"/>
      <c r="F955" s="201"/>
      <c r="G955" s="190"/>
      <c r="H955" s="191"/>
      <c r="I955" s="183"/>
      <c r="J955" s="183"/>
      <c r="K955" s="193"/>
      <c r="L955" s="183"/>
      <c r="M955" s="194"/>
    </row>
    <row r="956" spans="1:13" s="195" customFormat="1" ht="28.5" customHeight="1">
      <c r="A956" s="187"/>
      <c r="B956" s="128"/>
      <c r="C956" s="181"/>
      <c r="D956" s="181"/>
      <c r="E956" s="200"/>
      <c r="F956" s="201"/>
      <c r="G956" s="190"/>
      <c r="H956" s="191"/>
      <c r="I956" s="183"/>
      <c r="J956" s="183"/>
      <c r="K956" s="193"/>
      <c r="L956" s="183"/>
      <c r="M956" s="194"/>
    </row>
    <row r="957" spans="1:13" s="195" customFormat="1" ht="28.5" customHeight="1">
      <c r="A957" s="187"/>
      <c r="B957" s="128"/>
      <c r="C957" s="181"/>
      <c r="D957" s="181"/>
      <c r="E957" s="200"/>
      <c r="F957" s="201"/>
      <c r="G957" s="190"/>
      <c r="H957" s="191"/>
      <c r="I957" s="183"/>
      <c r="J957" s="183"/>
      <c r="K957" s="193"/>
      <c r="L957" s="183"/>
      <c r="M957" s="194"/>
    </row>
    <row r="958" spans="1:13" s="195" customFormat="1" ht="28.5" customHeight="1">
      <c r="A958" s="187"/>
      <c r="B958" s="128"/>
      <c r="C958" s="181"/>
      <c r="D958" s="181"/>
      <c r="E958" s="200"/>
      <c r="F958" s="201"/>
      <c r="G958" s="190"/>
      <c r="H958" s="191"/>
      <c r="I958" s="183"/>
      <c r="J958" s="183"/>
      <c r="K958" s="193"/>
      <c r="L958" s="183"/>
      <c r="M958" s="194"/>
    </row>
    <row r="959" spans="1:13" s="195" customFormat="1" ht="28.5" customHeight="1">
      <c r="A959" s="187"/>
      <c r="B959" s="128"/>
      <c r="C959" s="181"/>
      <c r="D959" s="181"/>
      <c r="E959" s="200"/>
      <c r="F959" s="201"/>
      <c r="G959" s="190"/>
      <c r="H959" s="191"/>
      <c r="I959" s="183"/>
      <c r="J959" s="183"/>
      <c r="K959" s="193"/>
      <c r="L959" s="183"/>
      <c r="M959" s="194"/>
    </row>
    <row r="960" spans="1:13" s="195" customFormat="1" ht="28.5" customHeight="1">
      <c r="A960" s="187"/>
      <c r="B960" s="128"/>
      <c r="C960" s="181"/>
      <c r="D960" s="181"/>
      <c r="E960" s="200"/>
      <c r="F960" s="201"/>
      <c r="G960" s="190"/>
      <c r="H960" s="191"/>
      <c r="I960" s="183"/>
      <c r="J960" s="183"/>
      <c r="K960" s="193"/>
      <c r="L960" s="183"/>
      <c r="M960" s="194"/>
    </row>
    <row r="961" spans="1:13" s="195" customFormat="1" ht="28.5" customHeight="1">
      <c r="A961" s="187"/>
      <c r="B961" s="128"/>
      <c r="C961" s="181"/>
      <c r="D961" s="181"/>
      <c r="E961" s="200"/>
      <c r="F961" s="201"/>
      <c r="G961" s="190"/>
      <c r="H961" s="191"/>
      <c r="I961" s="183"/>
      <c r="J961" s="183"/>
      <c r="K961" s="193"/>
      <c r="L961" s="183"/>
      <c r="M961" s="194"/>
    </row>
    <row r="962" spans="1:13" s="195" customFormat="1" ht="28.5" customHeight="1">
      <c r="A962" s="187"/>
      <c r="B962" s="128"/>
      <c r="C962" s="181"/>
      <c r="D962" s="181"/>
      <c r="E962" s="200"/>
      <c r="F962" s="201"/>
      <c r="G962" s="190"/>
      <c r="H962" s="191"/>
      <c r="I962" s="183"/>
      <c r="J962" s="183"/>
      <c r="K962" s="193"/>
      <c r="L962" s="183"/>
      <c r="M962" s="194"/>
    </row>
    <row r="963" spans="1:13" s="195" customFormat="1" ht="28.5" customHeight="1">
      <c r="A963" s="187"/>
      <c r="B963" s="128"/>
      <c r="C963" s="181"/>
      <c r="D963" s="181"/>
      <c r="E963" s="200"/>
      <c r="F963" s="201"/>
      <c r="G963" s="190"/>
      <c r="H963" s="191"/>
      <c r="I963" s="183"/>
      <c r="J963" s="183"/>
      <c r="K963" s="193"/>
      <c r="L963" s="183"/>
      <c r="M963" s="194"/>
    </row>
    <row r="964" spans="1:13" s="195" customFormat="1" ht="28.5" customHeight="1">
      <c r="A964" s="187"/>
      <c r="B964" s="128"/>
      <c r="C964" s="181"/>
      <c r="D964" s="181"/>
      <c r="E964" s="200"/>
      <c r="F964" s="201"/>
      <c r="G964" s="190"/>
      <c r="H964" s="191"/>
      <c r="I964" s="183"/>
      <c r="J964" s="183"/>
      <c r="K964" s="193"/>
      <c r="L964" s="183"/>
      <c r="M964" s="194"/>
    </row>
    <row r="965" spans="1:13" s="195" customFormat="1" ht="28.5" customHeight="1">
      <c r="A965" s="187"/>
      <c r="B965" s="128"/>
      <c r="C965" s="181"/>
      <c r="D965" s="181"/>
      <c r="E965" s="200"/>
      <c r="F965" s="201"/>
      <c r="G965" s="190"/>
      <c r="H965" s="191"/>
      <c r="I965" s="183"/>
      <c r="J965" s="183"/>
      <c r="K965" s="193"/>
      <c r="L965" s="183"/>
      <c r="M965" s="194"/>
    </row>
    <row r="966" spans="1:13" s="195" customFormat="1" ht="28.5" customHeight="1">
      <c r="A966" s="187"/>
      <c r="B966" s="149"/>
      <c r="C966" s="181"/>
      <c r="D966" s="181"/>
      <c r="E966" s="200"/>
      <c r="F966" s="201"/>
      <c r="G966" s="190"/>
      <c r="H966" s="197"/>
      <c r="I966" s="183"/>
      <c r="J966" s="183"/>
      <c r="K966" s="193"/>
      <c r="L966" s="183"/>
      <c r="M966" s="194"/>
    </row>
    <row r="967" spans="1:13" s="195" customFormat="1" ht="28.5" customHeight="1">
      <c r="A967" s="187"/>
      <c r="B967" s="149"/>
      <c r="C967" s="181"/>
      <c r="D967" s="181"/>
      <c r="E967" s="200"/>
      <c r="F967" s="201"/>
      <c r="G967" s="190"/>
      <c r="H967" s="197"/>
      <c r="I967" s="183"/>
      <c r="J967" s="183"/>
      <c r="K967" s="193"/>
      <c r="L967" s="183"/>
      <c r="M967" s="194"/>
    </row>
    <row r="968" spans="1:13" s="195" customFormat="1" ht="28.5" customHeight="1">
      <c r="A968" s="187"/>
      <c r="B968" s="149"/>
      <c r="C968" s="181"/>
      <c r="D968" s="181"/>
      <c r="E968" s="200"/>
      <c r="F968" s="201"/>
      <c r="G968" s="190"/>
      <c r="H968" s="197"/>
      <c r="I968" s="183"/>
      <c r="J968" s="183"/>
      <c r="K968" s="193"/>
      <c r="L968" s="183"/>
      <c r="M968" s="194"/>
    </row>
    <row r="969" spans="1:13" s="195" customFormat="1" ht="28.5" customHeight="1">
      <c r="A969" s="187"/>
      <c r="B969" s="149"/>
      <c r="C969" s="181"/>
      <c r="D969" s="181"/>
      <c r="E969" s="200"/>
      <c r="F969" s="201"/>
      <c r="G969" s="190"/>
      <c r="H969" s="197"/>
      <c r="I969" s="183"/>
      <c r="J969" s="183"/>
      <c r="K969" s="193"/>
      <c r="L969" s="183"/>
      <c r="M969" s="194"/>
    </row>
    <row r="970" spans="1:13" s="195" customFormat="1" ht="28.5" customHeight="1">
      <c r="A970" s="187"/>
      <c r="B970" s="149"/>
      <c r="C970" s="181"/>
      <c r="D970" s="181"/>
      <c r="E970" s="200"/>
      <c r="F970" s="201"/>
      <c r="G970" s="190"/>
      <c r="H970" s="197"/>
      <c r="I970" s="183"/>
      <c r="J970" s="183"/>
      <c r="K970" s="193"/>
      <c r="L970" s="183"/>
      <c r="M970" s="194"/>
    </row>
    <row r="971" spans="1:13" s="195" customFormat="1" ht="28.5" customHeight="1">
      <c r="A971" s="187"/>
      <c r="B971" s="149"/>
      <c r="C971" s="181"/>
      <c r="D971" s="181"/>
      <c r="E971" s="200"/>
      <c r="F971" s="201"/>
      <c r="G971" s="190"/>
      <c r="H971" s="197"/>
      <c r="I971" s="183"/>
      <c r="J971" s="183"/>
      <c r="K971" s="193"/>
      <c r="L971" s="183"/>
      <c r="M971" s="194"/>
    </row>
    <row r="972" spans="1:13" s="195" customFormat="1" ht="28.5" customHeight="1">
      <c r="A972" s="187"/>
      <c r="B972" s="149"/>
      <c r="C972" s="181"/>
      <c r="D972" s="181"/>
      <c r="E972" s="200"/>
      <c r="F972" s="201"/>
      <c r="G972" s="190"/>
      <c r="H972" s="197"/>
      <c r="I972" s="183"/>
      <c r="J972" s="183"/>
      <c r="K972" s="193"/>
      <c r="L972" s="183"/>
      <c r="M972" s="194"/>
    </row>
    <row r="973" spans="1:13" s="195" customFormat="1" ht="28.5" customHeight="1">
      <c r="A973" s="187"/>
      <c r="B973" s="128"/>
      <c r="C973" s="181"/>
      <c r="D973" s="181"/>
      <c r="E973" s="200"/>
      <c r="F973" s="201"/>
      <c r="G973" s="190"/>
      <c r="H973" s="197"/>
      <c r="I973" s="183"/>
      <c r="J973" s="183"/>
      <c r="K973" s="193"/>
      <c r="L973" s="183"/>
      <c r="M973" s="194"/>
    </row>
    <row r="974" spans="1:13" s="195" customFormat="1" ht="28.5" customHeight="1">
      <c r="A974" s="187"/>
      <c r="B974" s="128"/>
      <c r="C974" s="181"/>
      <c r="D974" s="181"/>
      <c r="E974" s="200"/>
      <c r="F974" s="201"/>
      <c r="G974" s="190"/>
      <c r="H974" s="197"/>
      <c r="I974" s="183"/>
      <c r="J974" s="183"/>
      <c r="K974" s="193"/>
      <c r="L974" s="183"/>
      <c r="M974" s="194"/>
    </row>
    <row r="975" spans="1:13" s="195" customFormat="1" ht="28.5" customHeight="1">
      <c r="A975" s="187"/>
      <c r="B975" s="128"/>
      <c r="C975" s="181"/>
      <c r="D975" s="181"/>
      <c r="E975" s="200"/>
      <c r="F975" s="201"/>
      <c r="G975" s="190"/>
      <c r="H975" s="197"/>
      <c r="I975" s="183"/>
      <c r="J975" s="183"/>
      <c r="K975" s="193"/>
      <c r="L975" s="183"/>
      <c r="M975" s="194"/>
    </row>
    <row r="976" spans="1:13" s="195" customFormat="1" ht="28.5" customHeight="1">
      <c r="A976" s="187"/>
      <c r="B976" s="128"/>
      <c r="C976" s="181"/>
      <c r="D976" s="181"/>
      <c r="E976" s="200"/>
      <c r="F976" s="201"/>
      <c r="G976" s="190"/>
      <c r="H976" s="197"/>
      <c r="I976" s="183"/>
      <c r="J976" s="183"/>
      <c r="K976" s="193"/>
      <c r="L976" s="183"/>
      <c r="M976" s="194"/>
    </row>
    <row r="977" spans="1:13" s="195" customFormat="1" ht="28.5" customHeight="1">
      <c r="A977" s="187"/>
      <c r="B977" s="128"/>
      <c r="C977" s="181"/>
      <c r="D977" s="181"/>
      <c r="E977" s="200"/>
      <c r="F977" s="201"/>
      <c r="G977" s="190"/>
      <c r="H977" s="197"/>
      <c r="I977" s="183"/>
      <c r="J977" s="183"/>
      <c r="K977" s="193"/>
      <c r="L977" s="183"/>
      <c r="M977" s="194"/>
    </row>
    <row r="978" spans="1:13" s="195" customFormat="1" ht="28.5" customHeight="1">
      <c r="A978" s="187"/>
      <c r="B978" s="128"/>
      <c r="C978" s="181"/>
      <c r="D978" s="181"/>
      <c r="E978" s="200"/>
      <c r="F978" s="201"/>
      <c r="G978" s="190"/>
      <c r="H978" s="197"/>
      <c r="I978" s="183"/>
      <c r="J978" s="183"/>
      <c r="K978" s="193"/>
      <c r="L978" s="183"/>
      <c r="M978" s="194"/>
    </row>
    <row r="979" spans="1:13" s="195" customFormat="1" ht="28.5" customHeight="1">
      <c r="A979" s="187"/>
      <c r="B979" s="128"/>
      <c r="C979" s="181"/>
      <c r="D979" s="181"/>
      <c r="E979" s="200"/>
      <c r="F979" s="201"/>
      <c r="G979" s="190"/>
      <c r="H979" s="191"/>
      <c r="I979" s="183"/>
      <c r="J979" s="183"/>
      <c r="K979" s="193"/>
      <c r="L979" s="183"/>
      <c r="M979" s="194"/>
    </row>
    <row r="980" spans="1:13" s="195" customFormat="1" ht="28.5" customHeight="1">
      <c r="A980" s="187"/>
      <c r="B980" s="128"/>
      <c r="C980" s="181"/>
      <c r="D980" s="181"/>
      <c r="E980" s="200"/>
      <c r="F980" s="201"/>
      <c r="G980" s="190"/>
      <c r="H980" s="191"/>
      <c r="I980" s="183"/>
      <c r="J980" s="183"/>
      <c r="K980" s="193"/>
      <c r="L980" s="183"/>
      <c r="M980" s="194"/>
    </row>
    <row r="981" spans="1:13" s="195" customFormat="1" ht="28.5" customHeight="1">
      <c r="A981" s="187"/>
      <c r="B981" s="128"/>
      <c r="C981" s="181"/>
      <c r="D981" s="181"/>
      <c r="E981" s="200"/>
      <c r="F981" s="201"/>
      <c r="G981" s="190"/>
      <c r="H981" s="191"/>
      <c r="I981" s="183"/>
      <c r="J981" s="183"/>
      <c r="K981" s="193"/>
      <c r="L981" s="183"/>
      <c r="M981" s="194"/>
    </row>
    <row r="982" spans="1:13" s="195" customFormat="1" ht="28.5" customHeight="1">
      <c r="A982" s="187"/>
      <c r="B982" s="128"/>
      <c r="C982" s="181"/>
      <c r="D982" s="181"/>
      <c r="E982" s="200"/>
      <c r="F982" s="201"/>
      <c r="G982" s="190"/>
      <c r="H982" s="191"/>
      <c r="I982" s="183"/>
      <c r="J982" s="183"/>
      <c r="K982" s="193"/>
      <c r="L982" s="183"/>
      <c r="M982" s="194"/>
    </row>
    <row r="983" spans="1:13" s="195" customFormat="1" ht="28.5" customHeight="1">
      <c r="A983" s="187"/>
      <c r="B983" s="128"/>
      <c r="C983" s="181"/>
      <c r="D983" s="181"/>
      <c r="E983" s="200"/>
      <c r="F983" s="201"/>
      <c r="G983" s="190"/>
      <c r="H983" s="191"/>
      <c r="I983" s="183"/>
      <c r="J983" s="183"/>
      <c r="K983" s="193"/>
      <c r="L983" s="183"/>
      <c r="M983" s="194"/>
    </row>
    <row r="984" spans="1:13" s="195" customFormat="1" ht="28.5" customHeight="1">
      <c r="A984" s="187"/>
      <c r="B984" s="128"/>
      <c r="C984" s="181"/>
      <c r="D984" s="181"/>
      <c r="E984" s="200"/>
      <c r="F984" s="201"/>
      <c r="G984" s="190"/>
      <c r="H984" s="191"/>
      <c r="I984" s="183"/>
      <c r="J984" s="183"/>
      <c r="K984" s="193"/>
      <c r="L984" s="183"/>
      <c r="M984" s="194"/>
    </row>
    <row r="985" spans="1:13" s="195" customFormat="1" ht="28.5" customHeight="1">
      <c r="A985" s="187"/>
      <c r="B985" s="128"/>
      <c r="C985" s="181"/>
      <c r="D985" s="181"/>
      <c r="E985" s="200"/>
      <c r="F985" s="201"/>
      <c r="G985" s="190"/>
      <c r="H985" s="191"/>
      <c r="I985" s="183"/>
      <c r="J985" s="183"/>
      <c r="K985" s="193"/>
      <c r="L985" s="183"/>
      <c r="M985" s="194"/>
    </row>
    <row r="986" spans="1:13" s="195" customFormat="1" ht="28.5" customHeight="1">
      <c r="A986" s="187"/>
      <c r="B986" s="128"/>
      <c r="C986" s="181"/>
      <c r="D986" s="181"/>
      <c r="E986" s="200"/>
      <c r="F986" s="201"/>
      <c r="G986" s="190"/>
      <c r="H986" s="191"/>
      <c r="I986" s="183"/>
      <c r="J986" s="183"/>
      <c r="K986" s="193"/>
      <c r="L986" s="183"/>
      <c r="M986" s="194"/>
    </row>
    <row r="987" spans="1:13" s="195" customFormat="1" ht="28.5" customHeight="1">
      <c r="A987" s="187"/>
      <c r="B987" s="128"/>
      <c r="C987" s="181"/>
      <c r="D987" s="181"/>
      <c r="E987" s="200"/>
      <c r="F987" s="201"/>
      <c r="G987" s="190"/>
      <c r="H987" s="191"/>
      <c r="I987" s="183"/>
      <c r="J987" s="183"/>
      <c r="K987" s="193"/>
      <c r="L987" s="183"/>
      <c r="M987" s="194"/>
    </row>
    <row r="988" spans="1:13" s="195" customFormat="1" ht="28.5" customHeight="1">
      <c r="A988" s="187"/>
      <c r="B988" s="128"/>
      <c r="C988" s="181"/>
      <c r="D988" s="181"/>
      <c r="E988" s="200"/>
      <c r="F988" s="201"/>
      <c r="G988" s="190"/>
      <c r="H988" s="191"/>
      <c r="I988" s="183"/>
      <c r="J988" s="183"/>
      <c r="K988" s="193"/>
      <c r="L988" s="183"/>
      <c r="M988" s="194"/>
    </row>
    <row r="989" spans="1:13" s="195" customFormat="1" ht="28.5" customHeight="1">
      <c r="A989" s="187"/>
      <c r="B989" s="128"/>
      <c r="C989" s="181"/>
      <c r="D989" s="181"/>
      <c r="E989" s="200"/>
      <c r="F989" s="201"/>
      <c r="G989" s="190"/>
      <c r="H989" s="191"/>
      <c r="I989" s="183"/>
      <c r="J989" s="183"/>
      <c r="K989" s="193"/>
      <c r="L989" s="183"/>
      <c r="M989" s="194"/>
    </row>
    <row r="990" spans="1:13" s="195" customFormat="1" ht="28.5" customHeight="1">
      <c r="A990" s="187"/>
      <c r="B990" s="128"/>
      <c r="C990" s="181"/>
      <c r="D990" s="181"/>
      <c r="E990" s="200"/>
      <c r="F990" s="201"/>
      <c r="G990" s="190"/>
      <c r="H990" s="191"/>
      <c r="I990" s="183"/>
      <c r="J990" s="183"/>
      <c r="K990" s="193"/>
      <c r="L990" s="183"/>
      <c r="M990" s="194"/>
    </row>
    <row r="991" spans="1:13" s="195" customFormat="1" ht="28.5" customHeight="1">
      <c r="A991" s="187"/>
      <c r="B991" s="128"/>
      <c r="C991" s="181"/>
      <c r="D991" s="181"/>
      <c r="E991" s="200"/>
      <c r="F991" s="201"/>
      <c r="G991" s="190"/>
      <c r="H991" s="191"/>
      <c r="I991" s="183"/>
      <c r="J991" s="183"/>
      <c r="K991" s="193"/>
      <c r="L991" s="183"/>
      <c r="M991" s="194"/>
    </row>
    <row r="992" spans="1:13" s="195" customFormat="1" ht="28.5" customHeight="1">
      <c r="A992" s="187"/>
      <c r="B992" s="128"/>
      <c r="C992" s="181"/>
      <c r="D992" s="181"/>
      <c r="E992" s="200"/>
      <c r="F992" s="201"/>
      <c r="G992" s="190"/>
      <c r="H992" s="191"/>
      <c r="I992" s="183"/>
      <c r="J992" s="183"/>
      <c r="K992" s="193"/>
      <c r="L992" s="183"/>
      <c r="M992" s="194"/>
    </row>
    <row r="993" spans="1:13" s="195" customFormat="1" ht="28.5" customHeight="1">
      <c r="A993" s="187"/>
      <c r="B993" s="128"/>
      <c r="C993" s="181"/>
      <c r="D993" s="181"/>
      <c r="E993" s="200"/>
      <c r="F993" s="201"/>
      <c r="G993" s="190"/>
      <c r="H993" s="191"/>
      <c r="I993" s="183"/>
      <c r="J993" s="183"/>
      <c r="K993" s="193"/>
      <c r="L993" s="183"/>
      <c r="M993" s="194"/>
    </row>
    <row r="994" spans="1:13" s="195" customFormat="1" ht="28.5" customHeight="1">
      <c r="A994" s="187"/>
      <c r="B994" s="128"/>
      <c r="C994" s="181"/>
      <c r="D994" s="181"/>
      <c r="E994" s="200"/>
      <c r="F994" s="201"/>
      <c r="G994" s="190"/>
      <c r="H994" s="191"/>
      <c r="I994" s="183"/>
      <c r="J994" s="183"/>
      <c r="K994" s="193"/>
      <c r="L994" s="183"/>
      <c r="M994" s="194"/>
    </row>
    <row r="995" spans="1:13" s="195" customFormat="1" ht="28.5" customHeight="1">
      <c r="A995" s="187"/>
      <c r="B995" s="149"/>
      <c r="C995" s="181"/>
      <c r="D995" s="181"/>
      <c r="E995" s="200"/>
      <c r="F995" s="201"/>
      <c r="G995" s="190"/>
      <c r="H995" s="197"/>
      <c r="I995" s="183"/>
      <c r="J995" s="183"/>
      <c r="K995" s="193"/>
      <c r="L995" s="183"/>
      <c r="M995" s="194"/>
    </row>
    <row r="996" spans="1:13" s="195" customFormat="1" ht="28.5" customHeight="1">
      <c r="A996" s="187"/>
      <c r="B996" s="149"/>
      <c r="C996" s="181"/>
      <c r="D996" s="181"/>
      <c r="E996" s="200"/>
      <c r="F996" s="201"/>
      <c r="G996" s="190"/>
      <c r="H996" s="197"/>
      <c r="I996" s="183"/>
      <c r="J996" s="183"/>
      <c r="K996" s="193"/>
      <c r="L996" s="183"/>
      <c r="M996" s="194"/>
    </row>
    <row r="997" spans="1:13" s="195" customFormat="1" ht="28.5" customHeight="1">
      <c r="A997" s="187"/>
      <c r="B997" s="149"/>
      <c r="C997" s="181"/>
      <c r="D997" s="181"/>
      <c r="E997" s="200"/>
      <c r="F997" s="201"/>
      <c r="G997" s="190"/>
      <c r="H997" s="197"/>
      <c r="I997" s="183"/>
      <c r="J997" s="183"/>
      <c r="K997" s="193"/>
      <c r="L997" s="183"/>
      <c r="M997" s="194"/>
    </row>
    <row r="998" spans="1:13" s="195" customFormat="1" ht="28.5" customHeight="1">
      <c r="A998" s="187"/>
      <c r="B998" s="149"/>
      <c r="C998" s="181"/>
      <c r="D998" s="181"/>
      <c r="E998" s="200"/>
      <c r="F998" s="201"/>
      <c r="G998" s="190"/>
      <c r="H998" s="197"/>
      <c r="I998" s="183"/>
      <c r="J998" s="183"/>
      <c r="K998" s="193"/>
      <c r="L998" s="183"/>
      <c r="M998" s="194"/>
    </row>
    <row r="999" spans="1:13" s="195" customFormat="1" ht="28.5" customHeight="1">
      <c r="A999" s="187"/>
      <c r="B999" s="149"/>
      <c r="C999" s="181"/>
      <c r="D999" s="181"/>
      <c r="E999" s="200"/>
      <c r="F999" s="201"/>
      <c r="G999" s="190"/>
      <c r="H999" s="197"/>
      <c r="I999" s="183"/>
      <c r="J999" s="183"/>
      <c r="K999" s="193"/>
      <c r="L999" s="183"/>
      <c r="M999" s="194"/>
    </row>
    <row r="1000" spans="1:13" s="195" customFormat="1" ht="28.5" customHeight="1">
      <c r="A1000" s="187"/>
      <c r="B1000" s="149"/>
      <c r="C1000" s="181"/>
      <c r="D1000" s="181"/>
      <c r="E1000" s="200"/>
      <c r="F1000" s="201"/>
      <c r="G1000" s="190"/>
      <c r="H1000" s="197"/>
      <c r="I1000" s="183"/>
      <c r="J1000" s="183"/>
      <c r="K1000" s="193"/>
      <c r="L1000" s="183"/>
      <c r="M1000" s="194"/>
    </row>
    <row r="1001" spans="1:13" s="195" customFormat="1" ht="28.5" customHeight="1">
      <c r="A1001" s="187"/>
      <c r="B1001" s="149"/>
      <c r="C1001" s="181"/>
      <c r="D1001" s="181"/>
      <c r="E1001" s="200"/>
      <c r="F1001" s="201"/>
      <c r="G1001" s="190"/>
      <c r="H1001" s="197"/>
      <c r="I1001" s="183"/>
      <c r="J1001" s="183"/>
      <c r="K1001" s="193"/>
      <c r="L1001" s="183"/>
      <c r="M1001" s="194"/>
    </row>
    <row r="1002" spans="1:13" s="195" customFormat="1" ht="28.5" customHeight="1">
      <c r="A1002" s="187"/>
      <c r="B1002" s="128"/>
      <c r="C1002" s="181"/>
      <c r="D1002" s="181"/>
      <c r="E1002" s="200"/>
      <c r="F1002" s="201"/>
      <c r="G1002" s="190"/>
      <c r="H1002" s="197"/>
      <c r="I1002" s="183"/>
      <c r="J1002" s="183"/>
      <c r="K1002" s="193"/>
      <c r="L1002" s="183"/>
      <c r="M1002" s="194"/>
    </row>
    <row r="1003" spans="1:13" s="195" customFormat="1" ht="28.5" customHeight="1">
      <c r="A1003" s="187"/>
      <c r="B1003" s="128"/>
      <c r="C1003" s="181"/>
      <c r="D1003" s="181"/>
      <c r="E1003" s="200"/>
      <c r="F1003" s="201"/>
      <c r="G1003" s="190"/>
      <c r="H1003" s="197"/>
      <c r="I1003" s="183"/>
      <c r="J1003" s="183"/>
      <c r="K1003" s="193"/>
      <c r="L1003" s="183"/>
      <c r="M1003" s="194"/>
    </row>
    <row r="1004" spans="1:13" s="195" customFormat="1" ht="28.5" customHeight="1">
      <c r="A1004" s="187"/>
      <c r="B1004" s="128"/>
      <c r="C1004" s="181"/>
      <c r="D1004" s="181"/>
      <c r="E1004" s="200"/>
      <c r="F1004" s="201"/>
      <c r="G1004" s="190"/>
      <c r="H1004" s="197"/>
      <c r="I1004" s="183"/>
      <c r="J1004" s="183"/>
      <c r="K1004" s="193"/>
      <c r="L1004" s="183"/>
      <c r="M1004" s="194"/>
    </row>
    <row r="1005" spans="1:13" s="195" customFormat="1" ht="28.5" customHeight="1">
      <c r="A1005" s="187"/>
      <c r="B1005" s="128"/>
      <c r="C1005" s="181"/>
      <c r="D1005" s="181"/>
      <c r="E1005" s="200"/>
      <c r="F1005" s="201"/>
      <c r="G1005" s="190"/>
      <c r="H1005" s="197"/>
      <c r="I1005" s="183"/>
      <c r="J1005" s="183"/>
      <c r="K1005" s="193"/>
      <c r="L1005" s="183"/>
      <c r="M1005" s="194"/>
    </row>
    <row r="1006" spans="1:13" s="195" customFormat="1" ht="28.5" customHeight="1">
      <c r="A1006" s="187"/>
      <c r="B1006" s="128"/>
      <c r="C1006" s="181"/>
      <c r="D1006" s="181"/>
      <c r="E1006" s="200"/>
      <c r="F1006" s="201"/>
      <c r="G1006" s="190"/>
      <c r="H1006" s="197"/>
      <c r="I1006" s="183"/>
      <c r="J1006" s="183"/>
      <c r="K1006" s="193"/>
      <c r="L1006" s="183"/>
      <c r="M1006" s="194"/>
    </row>
    <row r="1007" spans="1:13" s="195" customFormat="1" ht="28.5" customHeight="1">
      <c r="A1007" s="187"/>
      <c r="B1007" s="128"/>
      <c r="C1007" s="181"/>
      <c r="D1007" s="181"/>
      <c r="E1007" s="200"/>
      <c r="F1007" s="201"/>
      <c r="G1007" s="190"/>
      <c r="H1007" s="197"/>
      <c r="I1007" s="183"/>
      <c r="J1007" s="183"/>
      <c r="K1007" s="193"/>
      <c r="L1007" s="183"/>
      <c r="M1007" s="194"/>
    </row>
    <row r="1008" spans="1:13" s="195" customFormat="1" ht="28.5" customHeight="1">
      <c r="A1008" s="187"/>
      <c r="B1008" s="128"/>
      <c r="C1008" s="181"/>
      <c r="D1008" s="181"/>
      <c r="E1008" s="200"/>
      <c r="F1008" s="201"/>
      <c r="G1008" s="190"/>
      <c r="H1008" s="191"/>
      <c r="I1008" s="183"/>
      <c r="J1008" s="183"/>
      <c r="K1008" s="193"/>
      <c r="L1008" s="183"/>
      <c r="M1008" s="194"/>
    </row>
    <row r="1009" spans="1:13" s="195" customFormat="1" ht="28.5" customHeight="1">
      <c r="A1009" s="187"/>
      <c r="B1009" s="128"/>
      <c r="C1009" s="181"/>
      <c r="D1009" s="181"/>
      <c r="E1009" s="200"/>
      <c r="F1009" s="201"/>
      <c r="G1009" s="190"/>
      <c r="H1009" s="191"/>
      <c r="I1009" s="183"/>
      <c r="J1009" s="183"/>
      <c r="K1009" s="193"/>
      <c r="L1009" s="183"/>
      <c r="M1009" s="194"/>
    </row>
    <row r="1010" spans="1:13" s="195" customFormat="1" ht="28.5" customHeight="1">
      <c r="A1010" s="187"/>
      <c r="B1010" s="128"/>
      <c r="C1010" s="181"/>
      <c r="D1010" s="181"/>
      <c r="E1010" s="200"/>
      <c r="F1010" s="201"/>
      <c r="G1010" s="190"/>
      <c r="H1010" s="191"/>
      <c r="I1010" s="183"/>
      <c r="J1010" s="183"/>
      <c r="K1010" s="193"/>
      <c r="L1010" s="183"/>
      <c r="M1010" s="194"/>
    </row>
    <row r="1011" spans="1:13" s="195" customFormat="1" ht="28.5" customHeight="1">
      <c r="A1011" s="187"/>
      <c r="B1011" s="128"/>
      <c r="C1011" s="181"/>
      <c r="D1011" s="181"/>
      <c r="E1011" s="200"/>
      <c r="F1011" s="201"/>
      <c r="G1011" s="190"/>
      <c r="H1011" s="191"/>
      <c r="I1011" s="183"/>
      <c r="J1011" s="183"/>
      <c r="K1011" s="193"/>
      <c r="L1011" s="183"/>
      <c r="M1011" s="194"/>
    </row>
    <row r="1012" spans="1:13" s="195" customFormat="1" ht="28.5" customHeight="1">
      <c r="A1012" s="187"/>
      <c r="B1012" s="128"/>
      <c r="C1012" s="181"/>
      <c r="D1012" s="181"/>
      <c r="E1012" s="200"/>
      <c r="F1012" s="201"/>
      <c r="G1012" s="190"/>
      <c r="H1012" s="191"/>
      <c r="I1012" s="183"/>
      <c r="J1012" s="183"/>
      <c r="K1012" s="193"/>
      <c r="L1012" s="183"/>
      <c r="M1012" s="194"/>
    </row>
    <row r="1013" spans="1:13" s="195" customFormat="1" ht="28.5" customHeight="1">
      <c r="A1013" s="187"/>
      <c r="B1013" s="128"/>
      <c r="C1013" s="181"/>
      <c r="D1013" s="181"/>
      <c r="E1013" s="200"/>
      <c r="F1013" s="201"/>
      <c r="G1013" s="190"/>
      <c r="H1013" s="191"/>
      <c r="I1013" s="183"/>
      <c r="J1013" s="183"/>
      <c r="K1013" s="193"/>
      <c r="L1013" s="183"/>
      <c r="M1013" s="194"/>
    </row>
    <row r="1014" spans="1:13" s="195" customFormat="1" ht="28.5" customHeight="1">
      <c r="A1014" s="187"/>
      <c r="B1014" s="128"/>
      <c r="C1014" s="181"/>
      <c r="D1014" s="181"/>
      <c r="E1014" s="200"/>
      <c r="F1014" s="201"/>
      <c r="G1014" s="190"/>
      <c r="H1014" s="191"/>
      <c r="I1014" s="183"/>
      <c r="J1014" s="183"/>
      <c r="K1014" s="193"/>
      <c r="L1014" s="183"/>
      <c r="M1014" s="194"/>
    </row>
    <row r="1015" spans="1:13" s="195" customFormat="1" ht="28.5" customHeight="1">
      <c r="A1015" s="187"/>
      <c r="B1015" s="128"/>
      <c r="C1015" s="181"/>
      <c r="D1015" s="181"/>
      <c r="E1015" s="200"/>
      <c r="F1015" s="201"/>
      <c r="G1015" s="190"/>
      <c r="H1015" s="191"/>
      <c r="I1015" s="183"/>
      <c r="J1015" s="183"/>
      <c r="K1015" s="193"/>
      <c r="L1015" s="183"/>
      <c r="M1015" s="194"/>
    </row>
    <row r="1016" spans="1:13" s="195" customFormat="1" ht="28.5" customHeight="1">
      <c r="A1016" s="187"/>
      <c r="B1016" s="128"/>
      <c r="C1016" s="181"/>
      <c r="D1016" s="181"/>
      <c r="E1016" s="200"/>
      <c r="F1016" s="201"/>
      <c r="G1016" s="190"/>
      <c r="H1016" s="191"/>
      <c r="I1016" s="183"/>
      <c r="J1016" s="183"/>
      <c r="K1016" s="193"/>
      <c r="L1016" s="183"/>
      <c r="M1016" s="194"/>
    </row>
    <row r="1017" spans="1:13" s="195" customFormat="1" ht="28.5" customHeight="1">
      <c r="A1017" s="187"/>
      <c r="B1017" s="128"/>
      <c r="C1017" s="181"/>
      <c r="D1017" s="181"/>
      <c r="E1017" s="200"/>
      <c r="F1017" s="201"/>
      <c r="G1017" s="190"/>
      <c r="H1017" s="191"/>
      <c r="I1017" s="183"/>
      <c r="J1017" s="183"/>
      <c r="K1017" s="193"/>
      <c r="L1017" s="183"/>
      <c r="M1017" s="194"/>
    </row>
    <row r="1018" spans="1:13" s="195" customFormat="1" ht="28.5" customHeight="1">
      <c r="A1018" s="187"/>
      <c r="B1018" s="128"/>
      <c r="C1018" s="181"/>
      <c r="D1018" s="181"/>
      <c r="E1018" s="200"/>
      <c r="F1018" s="201"/>
      <c r="G1018" s="190"/>
      <c r="H1018" s="191"/>
      <c r="I1018" s="183"/>
      <c r="J1018" s="183"/>
      <c r="K1018" s="193"/>
      <c r="L1018" s="183"/>
      <c r="M1018" s="194"/>
    </row>
    <row r="1019" spans="1:13" s="195" customFormat="1" ht="28.5" customHeight="1">
      <c r="A1019" s="187"/>
      <c r="B1019" s="128"/>
      <c r="C1019" s="181"/>
      <c r="D1019" s="181"/>
      <c r="E1019" s="200"/>
      <c r="F1019" s="201"/>
      <c r="G1019" s="190"/>
      <c r="H1019" s="191"/>
      <c r="I1019" s="183"/>
      <c r="J1019" s="183"/>
      <c r="K1019" s="193"/>
      <c r="L1019" s="183"/>
      <c r="M1019" s="194"/>
    </row>
    <row r="1020" spans="1:13" s="195" customFormat="1" ht="28.5" customHeight="1">
      <c r="A1020" s="187"/>
      <c r="B1020" s="128"/>
      <c r="C1020" s="181"/>
      <c r="D1020" s="181"/>
      <c r="E1020" s="200"/>
      <c r="F1020" s="201"/>
      <c r="G1020" s="190"/>
      <c r="H1020" s="191"/>
      <c r="I1020" s="183"/>
      <c r="J1020" s="183"/>
      <c r="K1020" s="193"/>
      <c r="L1020" s="183"/>
      <c r="M1020" s="194"/>
    </row>
    <row r="1021" spans="1:13" s="195" customFormat="1" ht="28.5" customHeight="1">
      <c r="A1021" s="187"/>
      <c r="B1021" s="128"/>
      <c r="C1021" s="181"/>
      <c r="D1021" s="181"/>
      <c r="E1021" s="200"/>
      <c r="F1021" s="201"/>
      <c r="G1021" s="190"/>
      <c r="H1021" s="191"/>
      <c r="I1021" s="183"/>
      <c r="J1021" s="183"/>
      <c r="K1021" s="193"/>
      <c r="L1021" s="183"/>
      <c r="M1021" s="194"/>
    </row>
    <row r="1022" spans="1:13" s="195" customFormat="1" ht="28.5" customHeight="1">
      <c r="A1022" s="187"/>
      <c r="B1022" s="128"/>
      <c r="C1022" s="181"/>
      <c r="D1022" s="181"/>
      <c r="E1022" s="200"/>
      <c r="F1022" s="201"/>
      <c r="G1022" s="190"/>
      <c r="H1022" s="191"/>
      <c r="I1022" s="183"/>
      <c r="J1022" s="183"/>
      <c r="K1022" s="193"/>
      <c r="L1022" s="183"/>
      <c r="M1022" s="194"/>
    </row>
    <row r="1023" spans="1:13" s="195" customFormat="1" ht="28.5" customHeight="1">
      <c r="A1023" s="187"/>
      <c r="B1023" s="128"/>
      <c r="C1023" s="181"/>
      <c r="D1023" s="181"/>
      <c r="E1023" s="200"/>
      <c r="F1023" s="201"/>
      <c r="G1023" s="190"/>
      <c r="H1023" s="191"/>
      <c r="I1023" s="183"/>
      <c r="J1023" s="183"/>
      <c r="K1023" s="193"/>
      <c r="L1023" s="183"/>
      <c r="M1023" s="194"/>
    </row>
    <row r="1024" spans="1:13" s="195" customFormat="1" ht="28.5" customHeight="1">
      <c r="A1024" s="187"/>
      <c r="B1024" s="149"/>
      <c r="C1024" s="181"/>
      <c r="D1024" s="181"/>
      <c r="E1024" s="200"/>
      <c r="F1024" s="201"/>
      <c r="G1024" s="190"/>
      <c r="H1024" s="197"/>
      <c r="I1024" s="183"/>
      <c r="J1024" s="183"/>
      <c r="K1024" s="193"/>
      <c r="L1024" s="183"/>
      <c r="M1024" s="194"/>
    </row>
    <row r="1025" spans="1:13" s="195" customFormat="1" ht="28.5" customHeight="1">
      <c r="A1025" s="187"/>
      <c r="B1025" s="149"/>
      <c r="C1025" s="181"/>
      <c r="D1025" s="181"/>
      <c r="E1025" s="200"/>
      <c r="F1025" s="201"/>
      <c r="G1025" s="190"/>
      <c r="H1025" s="197"/>
      <c r="I1025" s="183"/>
      <c r="J1025" s="183"/>
      <c r="K1025" s="193"/>
      <c r="L1025" s="183"/>
      <c r="M1025" s="194"/>
    </row>
    <row r="1026" spans="1:13" s="195" customFormat="1" ht="28.5" customHeight="1">
      <c r="A1026" s="187"/>
      <c r="B1026" s="149"/>
      <c r="C1026" s="181"/>
      <c r="D1026" s="181"/>
      <c r="E1026" s="200"/>
      <c r="F1026" s="201"/>
      <c r="G1026" s="190"/>
      <c r="H1026" s="197"/>
      <c r="I1026" s="183"/>
      <c r="J1026" s="183"/>
      <c r="K1026" s="193"/>
      <c r="L1026" s="183"/>
      <c r="M1026" s="194"/>
    </row>
    <row r="1027" spans="1:13" s="195" customFormat="1" ht="28.5" customHeight="1">
      <c r="A1027" s="187"/>
      <c r="B1027" s="149"/>
      <c r="C1027" s="181"/>
      <c r="D1027" s="181"/>
      <c r="E1027" s="200"/>
      <c r="F1027" s="201"/>
      <c r="G1027" s="190"/>
      <c r="H1027" s="197"/>
      <c r="I1027" s="183"/>
      <c r="J1027" s="183"/>
      <c r="K1027" s="193"/>
      <c r="L1027" s="183"/>
      <c r="M1027" s="194"/>
    </row>
    <row r="1028" spans="1:13" s="195" customFormat="1" ht="28.5" customHeight="1">
      <c r="A1028" s="187"/>
      <c r="B1028" s="149"/>
      <c r="C1028" s="181"/>
      <c r="D1028" s="181"/>
      <c r="E1028" s="200"/>
      <c r="F1028" s="201"/>
      <c r="G1028" s="190"/>
      <c r="H1028" s="197"/>
      <c r="I1028" s="183"/>
      <c r="J1028" s="183"/>
      <c r="K1028" s="193"/>
      <c r="L1028" s="183"/>
      <c r="M1028" s="194"/>
    </row>
    <row r="1029" spans="1:13" s="195" customFormat="1" ht="28.5" customHeight="1">
      <c r="A1029" s="187"/>
      <c r="B1029" s="149"/>
      <c r="C1029" s="181"/>
      <c r="D1029" s="181"/>
      <c r="E1029" s="200"/>
      <c r="F1029" s="201"/>
      <c r="G1029" s="190"/>
      <c r="H1029" s="197"/>
      <c r="I1029" s="183"/>
      <c r="J1029" s="183"/>
      <c r="K1029" s="193"/>
      <c r="L1029" s="183"/>
      <c r="M1029" s="194"/>
    </row>
    <row r="1030" spans="1:13" s="195" customFormat="1" ht="28.5" customHeight="1">
      <c r="A1030" s="187"/>
      <c r="B1030" s="149"/>
      <c r="C1030" s="181"/>
      <c r="D1030" s="181"/>
      <c r="E1030" s="200"/>
      <c r="F1030" s="201"/>
      <c r="G1030" s="190"/>
      <c r="H1030" s="197"/>
      <c r="I1030" s="183"/>
      <c r="J1030" s="183"/>
      <c r="K1030" s="193"/>
      <c r="L1030" s="183"/>
      <c r="M1030" s="194"/>
    </row>
    <row r="1031" spans="1:13" s="195" customFormat="1" ht="28.5" customHeight="1">
      <c r="A1031" s="187"/>
      <c r="B1031" s="128"/>
      <c r="C1031" s="181"/>
      <c r="D1031" s="181"/>
      <c r="E1031" s="200"/>
      <c r="F1031" s="201"/>
      <c r="G1031" s="190"/>
      <c r="H1031" s="197"/>
      <c r="I1031" s="183"/>
      <c r="J1031" s="183"/>
      <c r="K1031" s="193"/>
      <c r="L1031" s="183"/>
      <c r="M1031" s="194"/>
    </row>
    <row r="1032" spans="1:13" s="195" customFormat="1" ht="28.5" customHeight="1">
      <c r="A1032" s="187"/>
      <c r="B1032" s="128"/>
      <c r="C1032" s="181"/>
      <c r="D1032" s="181"/>
      <c r="E1032" s="200"/>
      <c r="F1032" s="201"/>
      <c r="G1032" s="190"/>
      <c r="H1032" s="197"/>
      <c r="I1032" s="183"/>
      <c r="J1032" s="183"/>
      <c r="K1032" s="193"/>
      <c r="L1032" s="183"/>
      <c r="M1032" s="194"/>
    </row>
    <row r="1033" spans="1:13" s="195" customFormat="1" ht="28.5" customHeight="1">
      <c r="A1033" s="187"/>
      <c r="B1033" s="128"/>
      <c r="C1033" s="181"/>
      <c r="D1033" s="181"/>
      <c r="E1033" s="200"/>
      <c r="F1033" s="201"/>
      <c r="G1033" s="190"/>
      <c r="H1033" s="197"/>
      <c r="I1033" s="183"/>
      <c r="J1033" s="183"/>
      <c r="K1033" s="193"/>
      <c r="L1033" s="183"/>
      <c r="M1033" s="194"/>
    </row>
    <row r="1034" spans="1:13" s="195" customFormat="1" ht="28.5" customHeight="1">
      <c r="A1034" s="187"/>
      <c r="B1034" s="128"/>
      <c r="C1034" s="181"/>
      <c r="D1034" s="181"/>
      <c r="E1034" s="200"/>
      <c r="F1034" s="201"/>
      <c r="G1034" s="190"/>
      <c r="H1034" s="197"/>
      <c r="I1034" s="183"/>
      <c r="J1034" s="183"/>
      <c r="K1034" s="193"/>
      <c r="L1034" s="183"/>
      <c r="M1034" s="194"/>
    </row>
    <row r="1035" spans="1:13" s="195" customFormat="1" ht="28.5" customHeight="1">
      <c r="A1035" s="187"/>
      <c r="B1035" s="128"/>
      <c r="C1035" s="181"/>
      <c r="D1035" s="181"/>
      <c r="E1035" s="200"/>
      <c r="F1035" s="201"/>
      <c r="G1035" s="190"/>
      <c r="H1035" s="197"/>
      <c r="I1035" s="183"/>
      <c r="J1035" s="183"/>
      <c r="K1035" s="193"/>
      <c r="L1035" s="183"/>
      <c r="M1035" s="194"/>
    </row>
    <row r="1036" spans="1:13" s="195" customFormat="1" ht="28.5" customHeight="1">
      <c r="A1036" s="187"/>
      <c r="B1036" s="128"/>
      <c r="C1036" s="181"/>
      <c r="D1036" s="181"/>
      <c r="E1036" s="200"/>
      <c r="F1036" s="201"/>
      <c r="G1036" s="190"/>
      <c r="H1036" s="197"/>
      <c r="I1036" s="183"/>
      <c r="J1036" s="183"/>
      <c r="K1036" s="193"/>
      <c r="L1036" s="183"/>
      <c r="M1036" s="194"/>
    </row>
    <row r="1037" spans="1:13" s="195" customFormat="1" ht="28.5" customHeight="1">
      <c r="A1037" s="187"/>
      <c r="B1037" s="128"/>
      <c r="C1037" s="181"/>
      <c r="D1037" s="181"/>
      <c r="E1037" s="200"/>
      <c r="F1037" s="201"/>
      <c r="G1037" s="190"/>
      <c r="H1037" s="191"/>
      <c r="I1037" s="183"/>
      <c r="J1037" s="183"/>
      <c r="K1037" s="193"/>
      <c r="L1037" s="183"/>
      <c r="M1037" s="194"/>
    </row>
    <row r="1038" spans="1:13" s="195" customFormat="1" ht="28.5" customHeight="1">
      <c r="A1038" s="187"/>
      <c r="B1038" s="128"/>
      <c r="C1038" s="181"/>
      <c r="D1038" s="181"/>
      <c r="E1038" s="200"/>
      <c r="F1038" s="201"/>
      <c r="G1038" s="190"/>
      <c r="H1038" s="191"/>
      <c r="I1038" s="183"/>
      <c r="J1038" s="183"/>
      <c r="K1038" s="193"/>
      <c r="L1038" s="183"/>
      <c r="M1038" s="194"/>
    </row>
    <row r="1039" spans="1:13" s="195" customFormat="1" ht="28.5" customHeight="1">
      <c r="A1039" s="187"/>
      <c r="B1039" s="128"/>
      <c r="C1039" s="181"/>
      <c r="D1039" s="181"/>
      <c r="E1039" s="200"/>
      <c r="F1039" s="201"/>
      <c r="G1039" s="190"/>
      <c r="H1039" s="191"/>
      <c r="I1039" s="183"/>
      <c r="J1039" s="183"/>
      <c r="K1039" s="193"/>
      <c r="L1039" s="183"/>
      <c r="M1039" s="194"/>
    </row>
    <row r="1040" spans="1:13" s="195" customFormat="1" ht="28.5" customHeight="1">
      <c r="A1040" s="187"/>
      <c r="B1040" s="128"/>
      <c r="C1040" s="181"/>
      <c r="D1040" s="181"/>
      <c r="E1040" s="200"/>
      <c r="F1040" s="201"/>
      <c r="G1040" s="190"/>
      <c r="H1040" s="191"/>
      <c r="I1040" s="183"/>
      <c r="J1040" s="183"/>
      <c r="K1040" s="193"/>
      <c r="L1040" s="183"/>
      <c r="M1040" s="194"/>
    </row>
    <row r="1041" spans="1:13" s="195" customFormat="1" ht="28.5" customHeight="1">
      <c r="A1041" s="187"/>
      <c r="B1041" s="128"/>
      <c r="C1041" s="181"/>
      <c r="D1041" s="181"/>
      <c r="E1041" s="200"/>
      <c r="F1041" s="201"/>
      <c r="G1041" s="190"/>
      <c r="H1041" s="191"/>
      <c r="I1041" s="183"/>
      <c r="J1041" s="183"/>
      <c r="K1041" s="193"/>
      <c r="L1041" s="183"/>
      <c r="M1041" s="194"/>
    </row>
    <row r="1042" spans="1:13" s="195" customFormat="1" ht="28.5" customHeight="1">
      <c r="A1042" s="187"/>
      <c r="B1042" s="128"/>
      <c r="C1042" s="181"/>
      <c r="D1042" s="181"/>
      <c r="E1042" s="200"/>
      <c r="F1042" s="201"/>
      <c r="G1042" s="190"/>
      <c r="H1042" s="191"/>
      <c r="I1042" s="183"/>
      <c r="J1042" s="183"/>
      <c r="K1042" s="193"/>
      <c r="L1042" s="183"/>
      <c r="M1042" s="194"/>
    </row>
    <row r="1043" spans="1:13" s="195" customFormat="1" ht="28.5" customHeight="1">
      <c r="A1043" s="187"/>
      <c r="B1043" s="128"/>
      <c r="C1043" s="181"/>
      <c r="D1043" s="181"/>
      <c r="E1043" s="200"/>
      <c r="F1043" s="201"/>
      <c r="G1043" s="190"/>
      <c r="H1043" s="191"/>
      <c r="I1043" s="183"/>
      <c r="J1043" s="183"/>
      <c r="K1043" s="193"/>
      <c r="L1043" s="183"/>
      <c r="M1043" s="194"/>
    </row>
    <row r="1044" spans="1:13" s="195" customFormat="1" ht="28.5" customHeight="1">
      <c r="A1044" s="187"/>
      <c r="B1044" s="128"/>
      <c r="C1044" s="181"/>
      <c r="D1044" s="181"/>
      <c r="E1044" s="200"/>
      <c r="F1044" s="201"/>
      <c r="G1044" s="190"/>
      <c r="H1044" s="191"/>
      <c r="I1044" s="183"/>
      <c r="J1044" s="183"/>
      <c r="K1044" s="193"/>
      <c r="L1044" s="183"/>
      <c r="M1044" s="194"/>
    </row>
    <row r="1045" spans="1:13" s="195" customFormat="1" ht="28.5" customHeight="1">
      <c r="A1045" s="187"/>
      <c r="B1045" s="128"/>
      <c r="C1045" s="181"/>
      <c r="D1045" s="181"/>
      <c r="E1045" s="200"/>
      <c r="F1045" s="201"/>
      <c r="G1045" s="190"/>
      <c r="H1045" s="191"/>
      <c r="I1045" s="183"/>
      <c r="J1045" s="183"/>
      <c r="K1045" s="193"/>
      <c r="L1045" s="183"/>
      <c r="M1045" s="194"/>
    </row>
    <row r="1046" spans="1:13" s="195" customFormat="1" ht="28.5" customHeight="1">
      <c r="A1046" s="187"/>
      <c r="B1046" s="128"/>
      <c r="C1046" s="181"/>
      <c r="D1046" s="181"/>
      <c r="E1046" s="200"/>
      <c r="F1046" s="201"/>
      <c r="G1046" s="190"/>
      <c r="H1046" s="191"/>
      <c r="I1046" s="183"/>
      <c r="J1046" s="183"/>
      <c r="K1046" s="193"/>
      <c r="L1046" s="183"/>
      <c r="M1046" s="194"/>
    </row>
    <row r="1047" spans="1:13" s="195" customFormat="1" ht="28.5" customHeight="1">
      <c r="A1047" s="187"/>
      <c r="B1047" s="128"/>
      <c r="C1047" s="181"/>
      <c r="D1047" s="181"/>
      <c r="E1047" s="200"/>
      <c r="F1047" s="201"/>
      <c r="G1047" s="190"/>
      <c r="H1047" s="191"/>
      <c r="I1047" s="183"/>
      <c r="J1047" s="183"/>
      <c r="K1047" s="193"/>
      <c r="L1047" s="183"/>
      <c r="M1047" s="194"/>
    </row>
    <row r="1048" spans="1:13" s="195" customFormat="1" ht="28.5" customHeight="1">
      <c r="A1048" s="187"/>
      <c r="B1048" s="128"/>
      <c r="C1048" s="181"/>
      <c r="D1048" s="181"/>
      <c r="E1048" s="200"/>
      <c r="F1048" s="201"/>
      <c r="G1048" s="190"/>
      <c r="H1048" s="191"/>
      <c r="I1048" s="183"/>
      <c r="J1048" s="183"/>
      <c r="K1048" s="193"/>
      <c r="L1048" s="183"/>
      <c r="M1048" s="194"/>
    </row>
    <row r="1049" spans="1:13" s="195" customFormat="1" ht="28.5" customHeight="1">
      <c r="A1049" s="187"/>
      <c r="B1049" s="128"/>
      <c r="C1049" s="181"/>
      <c r="D1049" s="181"/>
      <c r="E1049" s="200"/>
      <c r="F1049" s="201"/>
      <c r="G1049" s="190"/>
      <c r="H1049" s="191"/>
      <c r="I1049" s="183"/>
      <c r="J1049" s="183"/>
      <c r="K1049" s="193"/>
      <c r="L1049" s="183"/>
      <c r="M1049" s="194"/>
    </row>
    <row r="1050" spans="1:13" s="195" customFormat="1" ht="28.5" customHeight="1">
      <c r="A1050" s="187"/>
      <c r="B1050" s="128"/>
      <c r="C1050" s="181"/>
      <c r="D1050" s="181"/>
      <c r="E1050" s="200"/>
      <c r="F1050" s="201"/>
      <c r="G1050" s="190"/>
      <c r="H1050" s="191"/>
      <c r="I1050" s="183"/>
      <c r="J1050" s="183"/>
      <c r="K1050" s="193"/>
      <c r="L1050" s="183"/>
      <c r="M1050" s="194"/>
    </row>
    <row r="1051" spans="1:13" s="195" customFormat="1" ht="28.5" customHeight="1">
      <c r="A1051" s="187"/>
      <c r="B1051" s="128"/>
      <c r="C1051" s="181"/>
      <c r="D1051" s="181"/>
      <c r="E1051" s="200"/>
      <c r="F1051" s="201"/>
      <c r="G1051" s="190"/>
      <c r="H1051" s="191"/>
      <c r="I1051" s="183"/>
      <c r="J1051" s="183"/>
      <c r="K1051" s="193"/>
      <c r="L1051" s="183"/>
      <c r="M1051" s="194"/>
    </row>
    <row r="1052" spans="1:13" s="195" customFormat="1" ht="28.5" customHeight="1">
      <c r="A1052" s="187"/>
      <c r="B1052" s="128"/>
      <c r="C1052" s="181"/>
      <c r="D1052" s="181"/>
      <c r="E1052" s="200"/>
      <c r="F1052" s="201"/>
      <c r="G1052" s="190"/>
      <c r="H1052" s="191"/>
      <c r="I1052" s="183"/>
      <c r="J1052" s="183"/>
      <c r="K1052" s="193"/>
      <c r="L1052" s="183"/>
      <c r="M1052" s="194"/>
    </row>
    <row r="1053" spans="1:13" s="195" customFormat="1" ht="28.5" customHeight="1">
      <c r="A1053" s="187"/>
      <c r="B1053" s="149"/>
      <c r="C1053" s="181"/>
      <c r="D1053" s="181"/>
      <c r="E1053" s="200"/>
      <c r="F1053" s="201"/>
      <c r="G1053" s="190"/>
      <c r="H1053" s="197"/>
      <c r="I1053" s="183"/>
      <c r="J1053" s="183"/>
      <c r="K1053" s="193"/>
      <c r="L1053" s="183"/>
      <c r="M1053" s="194"/>
    </row>
    <row r="1054" spans="1:13" s="195" customFormat="1" ht="28.5" customHeight="1">
      <c r="A1054" s="187"/>
      <c r="B1054" s="149"/>
      <c r="C1054" s="181"/>
      <c r="D1054" s="181"/>
      <c r="E1054" s="200"/>
      <c r="F1054" s="201"/>
      <c r="G1054" s="190"/>
      <c r="H1054" s="197"/>
      <c r="I1054" s="183"/>
      <c r="J1054" s="183"/>
      <c r="K1054" s="193"/>
      <c r="L1054" s="183"/>
      <c r="M1054" s="194"/>
    </row>
    <row r="1055" spans="1:13" s="195" customFormat="1" ht="28.5" customHeight="1">
      <c r="A1055" s="187"/>
      <c r="B1055" s="149"/>
      <c r="C1055" s="181"/>
      <c r="D1055" s="181"/>
      <c r="E1055" s="200"/>
      <c r="F1055" s="201"/>
      <c r="G1055" s="190"/>
      <c r="H1055" s="197"/>
      <c r="I1055" s="183"/>
      <c r="J1055" s="183"/>
      <c r="K1055" s="193"/>
      <c r="L1055" s="183"/>
      <c r="M1055" s="194"/>
    </row>
    <row r="1056" spans="1:13" s="195" customFormat="1" ht="28.5" customHeight="1">
      <c r="A1056" s="187"/>
      <c r="B1056" s="149"/>
      <c r="C1056" s="181"/>
      <c r="D1056" s="181"/>
      <c r="E1056" s="200"/>
      <c r="F1056" s="201"/>
      <c r="G1056" s="190"/>
      <c r="H1056" s="197"/>
      <c r="I1056" s="183"/>
      <c r="J1056" s="183"/>
      <c r="K1056" s="193"/>
      <c r="L1056" s="183"/>
      <c r="M1056" s="194"/>
    </row>
    <row r="1057" spans="1:13" s="195" customFormat="1" ht="28.5" customHeight="1">
      <c r="A1057" s="187"/>
      <c r="B1057" s="149"/>
      <c r="C1057" s="181"/>
      <c r="D1057" s="181"/>
      <c r="E1057" s="200"/>
      <c r="F1057" s="201"/>
      <c r="G1057" s="190"/>
      <c r="H1057" s="197"/>
      <c r="I1057" s="183"/>
      <c r="J1057" s="183"/>
      <c r="K1057" s="193"/>
      <c r="L1057" s="183"/>
      <c r="M1057" s="194"/>
    </row>
    <row r="1058" spans="1:13" s="195" customFormat="1" ht="28.5" customHeight="1">
      <c r="A1058" s="187"/>
      <c r="B1058" s="149"/>
      <c r="C1058" s="181"/>
      <c r="D1058" s="181"/>
      <c r="E1058" s="200"/>
      <c r="F1058" s="201"/>
      <c r="G1058" s="190"/>
      <c r="H1058" s="197"/>
      <c r="I1058" s="183"/>
      <c r="J1058" s="183"/>
      <c r="K1058" s="193"/>
      <c r="L1058" s="183"/>
      <c r="M1058" s="194"/>
    </row>
    <row r="1059" spans="1:13" s="195" customFormat="1" ht="28.5" customHeight="1">
      <c r="A1059" s="187"/>
      <c r="B1059" s="149"/>
      <c r="C1059" s="181"/>
      <c r="D1059" s="181"/>
      <c r="E1059" s="200"/>
      <c r="F1059" s="201"/>
      <c r="G1059" s="190"/>
      <c r="H1059" s="197"/>
      <c r="I1059" s="183"/>
      <c r="J1059" s="183"/>
      <c r="K1059" s="193"/>
      <c r="L1059" s="183"/>
      <c r="M1059" s="194"/>
    </row>
    <row r="1060" spans="1:13" s="195" customFormat="1" ht="28.5" customHeight="1">
      <c r="A1060" s="187"/>
      <c r="B1060" s="128"/>
      <c r="C1060" s="181"/>
      <c r="D1060" s="181"/>
      <c r="E1060" s="200"/>
      <c r="F1060" s="201"/>
      <c r="G1060" s="190"/>
      <c r="H1060" s="197"/>
      <c r="I1060" s="183"/>
      <c r="J1060" s="183"/>
      <c r="K1060" s="193"/>
      <c r="L1060" s="183"/>
      <c r="M1060" s="194"/>
    </row>
    <row r="1061" spans="1:13" s="195" customFormat="1" ht="28.5" customHeight="1">
      <c r="A1061" s="187"/>
      <c r="B1061" s="128"/>
      <c r="C1061" s="181"/>
      <c r="D1061" s="181"/>
      <c r="E1061" s="200"/>
      <c r="F1061" s="201"/>
      <c r="G1061" s="190"/>
      <c r="H1061" s="197"/>
      <c r="I1061" s="183"/>
      <c r="J1061" s="183"/>
      <c r="K1061" s="193"/>
      <c r="L1061" s="183"/>
      <c r="M1061" s="194"/>
    </row>
    <row r="1062" spans="1:13" s="195" customFormat="1" ht="28.5" customHeight="1">
      <c r="A1062" s="187"/>
      <c r="B1062" s="128"/>
      <c r="C1062" s="181"/>
      <c r="D1062" s="181"/>
      <c r="E1062" s="200"/>
      <c r="F1062" s="201"/>
      <c r="G1062" s="190"/>
      <c r="H1062" s="197"/>
      <c r="I1062" s="183"/>
      <c r="J1062" s="183"/>
      <c r="K1062" s="193"/>
      <c r="L1062" s="183"/>
      <c r="M1062" s="194"/>
    </row>
    <row r="1063" spans="1:13" s="195" customFormat="1" ht="28.5" customHeight="1">
      <c r="A1063" s="187"/>
      <c r="B1063" s="128"/>
      <c r="C1063" s="181"/>
      <c r="D1063" s="181"/>
      <c r="E1063" s="200"/>
      <c r="F1063" s="201"/>
      <c r="G1063" s="190"/>
      <c r="H1063" s="197"/>
      <c r="I1063" s="183"/>
      <c r="J1063" s="183"/>
      <c r="K1063" s="193"/>
      <c r="L1063" s="183"/>
      <c r="M1063" s="194"/>
    </row>
    <row r="1064" spans="1:13" s="195" customFormat="1" ht="28.5" customHeight="1">
      <c r="A1064" s="187"/>
      <c r="B1064" s="128"/>
      <c r="C1064" s="181"/>
      <c r="D1064" s="181"/>
      <c r="E1064" s="200"/>
      <c r="F1064" s="201"/>
      <c r="G1064" s="190"/>
      <c r="H1064" s="197"/>
      <c r="I1064" s="183"/>
      <c r="J1064" s="183"/>
      <c r="K1064" s="193"/>
      <c r="L1064" s="183"/>
      <c r="M1064" s="194"/>
    </row>
    <row r="1065" spans="1:13" s="195" customFormat="1" ht="28.5" customHeight="1">
      <c r="A1065" s="187"/>
      <c r="B1065" s="128"/>
      <c r="C1065" s="181"/>
      <c r="D1065" s="181"/>
      <c r="E1065" s="200"/>
      <c r="F1065" s="201"/>
      <c r="G1065" s="190"/>
      <c r="H1065" s="197"/>
      <c r="I1065" s="183"/>
      <c r="J1065" s="183"/>
      <c r="K1065" s="193"/>
      <c r="L1065" s="183"/>
      <c r="M1065" s="194"/>
    </row>
    <row r="1066" spans="1:13" s="195" customFormat="1" ht="28.5" customHeight="1">
      <c r="A1066" s="187"/>
      <c r="B1066" s="128"/>
      <c r="C1066" s="181"/>
      <c r="D1066" s="181"/>
      <c r="E1066" s="200"/>
      <c r="F1066" s="201"/>
      <c r="G1066" s="190"/>
      <c r="H1066" s="191"/>
      <c r="I1066" s="183"/>
      <c r="J1066" s="183"/>
      <c r="K1066" s="193"/>
      <c r="L1066" s="183"/>
      <c r="M1066" s="194"/>
    </row>
    <row r="1067" spans="1:13" s="195" customFormat="1" ht="28.5" customHeight="1">
      <c r="A1067" s="187"/>
      <c r="B1067" s="128"/>
      <c r="C1067" s="181"/>
      <c r="D1067" s="181"/>
      <c r="E1067" s="200"/>
      <c r="F1067" s="201"/>
      <c r="G1067" s="190"/>
      <c r="H1067" s="191"/>
      <c r="I1067" s="183"/>
      <c r="J1067" s="183"/>
      <c r="K1067" s="193"/>
      <c r="L1067" s="183"/>
      <c r="M1067" s="194"/>
    </row>
    <row r="1068" spans="1:13" s="195" customFormat="1" ht="28.5" customHeight="1">
      <c r="A1068" s="187"/>
      <c r="B1068" s="128"/>
      <c r="C1068" s="181"/>
      <c r="D1068" s="181"/>
      <c r="E1068" s="200"/>
      <c r="F1068" s="201"/>
      <c r="G1068" s="190"/>
      <c r="H1068" s="191"/>
      <c r="I1068" s="183"/>
      <c r="J1068" s="183"/>
      <c r="K1068" s="193"/>
      <c r="L1068" s="183"/>
      <c r="M1068" s="194"/>
    </row>
    <row r="1069" spans="1:13" s="195" customFormat="1" ht="28.5" customHeight="1">
      <c r="A1069" s="187"/>
      <c r="B1069" s="128"/>
      <c r="C1069" s="181"/>
      <c r="D1069" s="181"/>
      <c r="E1069" s="200"/>
      <c r="F1069" s="201"/>
      <c r="G1069" s="190"/>
      <c r="H1069" s="191"/>
      <c r="I1069" s="183"/>
      <c r="J1069" s="183"/>
      <c r="K1069" s="193"/>
      <c r="L1069" s="183"/>
      <c r="M1069" s="194"/>
    </row>
    <row r="1070" spans="1:13" s="195" customFormat="1" ht="28.5" customHeight="1">
      <c r="A1070" s="187"/>
      <c r="B1070" s="128"/>
      <c r="C1070" s="181"/>
      <c r="D1070" s="181"/>
      <c r="E1070" s="200"/>
      <c r="F1070" s="201"/>
      <c r="G1070" s="190"/>
      <c r="H1070" s="191"/>
      <c r="I1070" s="183"/>
      <c r="J1070" s="183"/>
      <c r="K1070" s="193"/>
      <c r="L1070" s="183"/>
      <c r="M1070" s="194"/>
    </row>
    <row r="1071" spans="1:13" s="195" customFormat="1" ht="28.5" customHeight="1">
      <c r="A1071" s="187"/>
      <c r="B1071" s="128"/>
      <c r="C1071" s="181"/>
      <c r="D1071" s="181"/>
      <c r="E1071" s="200"/>
      <c r="F1071" s="201"/>
      <c r="G1071" s="190"/>
      <c r="H1071" s="191"/>
      <c r="I1071" s="183"/>
      <c r="J1071" s="183"/>
      <c r="K1071" s="193"/>
      <c r="L1071" s="183"/>
      <c r="M1071" s="194"/>
    </row>
    <row r="1072" spans="1:13" s="195" customFormat="1" ht="28.5" customHeight="1">
      <c r="A1072" s="187"/>
      <c r="B1072" s="128"/>
      <c r="C1072" s="181"/>
      <c r="D1072" s="181"/>
      <c r="E1072" s="200"/>
      <c r="F1072" s="201"/>
      <c r="G1072" s="190"/>
      <c r="H1072" s="191"/>
      <c r="I1072" s="183"/>
      <c r="J1072" s="183"/>
      <c r="K1072" s="193"/>
      <c r="L1072" s="183"/>
      <c r="M1072" s="194"/>
    </row>
    <row r="1073" spans="1:13" s="195" customFormat="1" ht="28.5" customHeight="1">
      <c r="A1073" s="187"/>
      <c r="B1073" s="128"/>
      <c r="C1073" s="181"/>
      <c r="D1073" s="181"/>
      <c r="E1073" s="200"/>
      <c r="F1073" s="201"/>
      <c r="G1073" s="190"/>
      <c r="H1073" s="191"/>
      <c r="I1073" s="183"/>
      <c r="J1073" s="183"/>
      <c r="K1073" s="193"/>
      <c r="L1073" s="183"/>
      <c r="M1073" s="194"/>
    </row>
    <row r="1074" spans="1:13" s="195" customFormat="1" ht="28.5" customHeight="1">
      <c r="A1074" s="187"/>
      <c r="B1074" s="128"/>
      <c r="C1074" s="181"/>
      <c r="D1074" s="181"/>
      <c r="E1074" s="200"/>
      <c r="F1074" s="201"/>
      <c r="G1074" s="190"/>
      <c r="H1074" s="191"/>
      <c r="I1074" s="183"/>
      <c r="J1074" s="183"/>
      <c r="K1074" s="193"/>
      <c r="L1074" s="183"/>
      <c r="M1074" s="194"/>
    </row>
    <row r="1075" spans="1:13" s="195" customFormat="1" ht="28.5" customHeight="1">
      <c r="A1075" s="187"/>
      <c r="B1075" s="128"/>
      <c r="C1075" s="181"/>
      <c r="D1075" s="181"/>
      <c r="E1075" s="200"/>
      <c r="F1075" s="201"/>
      <c r="G1075" s="190"/>
      <c r="H1075" s="191"/>
      <c r="I1075" s="183"/>
      <c r="J1075" s="183"/>
      <c r="K1075" s="193"/>
      <c r="L1075" s="183"/>
      <c r="M1075" s="194"/>
    </row>
    <row r="1076" spans="1:13" s="195" customFormat="1" ht="28.5" customHeight="1">
      <c r="A1076" s="187"/>
      <c r="B1076" s="128"/>
      <c r="C1076" s="181"/>
      <c r="D1076" s="181"/>
      <c r="E1076" s="200"/>
      <c r="F1076" s="201"/>
      <c r="G1076" s="190"/>
      <c r="H1076" s="191"/>
      <c r="I1076" s="183"/>
      <c r="J1076" s="183"/>
      <c r="K1076" s="193"/>
      <c r="L1076" s="183"/>
      <c r="M1076" s="194"/>
    </row>
    <row r="1077" spans="1:13" s="195" customFormat="1" ht="28.5" customHeight="1">
      <c r="A1077" s="187"/>
      <c r="B1077" s="128"/>
      <c r="C1077" s="181"/>
      <c r="D1077" s="181"/>
      <c r="E1077" s="200"/>
      <c r="F1077" s="201"/>
      <c r="G1077" s="190"/>
      <c r="H1077" s="191"/>
      <c r="I1077" s="183"/>
      <c r="J1077" s="183"/>
      <c r="K1077" s="193"/>
      <c r="L1077" s="183"/>
      <c r="M1077" s="194"/>
    </row>
    <row r="1078" spans="1:13" s="195" customFormat="1" ht="28.5" customHeight="1">
      <c r="A1078" s="187"/>
      <c r="B1078" s="128"/>
      <c r="C1078" s="181"/>
      <c r="D1078" s="181"/>
      <c r="E1078" s="200"/>
      <c r="F1078" s="201"/>
      <c r="G1078" s="190"/>
      <c r="H1078" s="191"/>
      <c r="I1078" s="183"/>
      <c r="J1078" s="183"/>
      <c r="K1078" s="193"/>
      <c r="L1078" s="183"/>
      <c r="M1078" s="194"/>
    </row>
    <row r="1079" spans="1:13" s="195" customFormat="1" ht="28.5" customHeight="1">
      <c r="A1079" s="187"/>
      <c r="B1079" s="128"/>
      <c r="C1079" s="181"/>
      <c r="D1079" s="181"/>
      <c r="E1079" s="200"/>
      <c r="F1079" s="201"/>
      <c r="G1079" s="190"/>
      <c r="H1079" s="191"/>
      <c r="I1079" s="183"/>
      <c r="J1079" s="183"/>
      <c r="K1079" s="193"/>
      <c r="L1079" s="183"/>
      <c r="M1079" s="194"/>
    </row>
    <row r="1080" spans="1:13" s="195" customFormat="1" ht="28.5" customHeight="1">
      <c r="A1080" s="187"/>
      <c r="B1080" s="128"/>
      <c r="C1080" s="181"/>
      <c r="D1080" s="181"/>
      <c r="E1080" s="200"/>
      <c r="F1080" s="201"/>
      <c r="G1080" s="190"/>
      <c r="H1080" s="191"/>
      <c r="I1080" s="183"/>
      <c r="J1080" s="183"/>
      <c r="K1080" s="193"/>
      <c r="L1080" s="183"/>
      <c r="M1080" s="194"/>
    </row>
    <row r="1081" spans="1:13" s="195" customFormat="1" ht="28.5" customHeight="1">
      <c r="A1081" s="187"/>
      <c r="B1081" s="128"/>
      <c r="C1081" s="181"/>
      <c r="D1081" s="181"/>
      <c r="E1081" s="200"/>
      <c r="F1081" s="201"/>
      <c r="G1081" s="190"/>
      <c r="H1081" s="191"/>
      <c r="I1081" s="183"/>
      <c r="J1081" s="183"/>
      <c r="K1081" s="193"/>
      <c r="L1081" s="183"/>
      <c r="M1081" s="194"/>
    </row>
    <row r="1082" spans="1:13" s="195" customFormat="1" ht="28.5" customHeight="1">
      <c r="A1082" s="187"/>
      <c r="B1082" s="149"/>
      <c r="C1082" s="181"/>
      <c r="D1082" s="181"/>
      <c r="E1082" s="200"/>
      <c r="F1082" s="201"/>
      <c r="G1082" s="190"/>
      <c r="H1082" s="197"/>
      <c r="I1082" s="183"/>
      <c r="J1082" s="183"/>
      <c r="K1082" s="193"/>
      <c r="L1082" s="183"/>
      <c r="M1082" s="194"/>
    </row>
    <row r="1083" spans="1:13" s="195" customFormat="1" ht="28.5" customHeight="1">
      <c r="A1083" s="187"/>
      <c r="B1083" s="149"/>
      <c r="C1083" s="181"/>
      <c r="D1083" s="181"/>
      <c r="E1083" s="200"/>
      <c r="F1083" s="201"/>
      <c r="G1083" s="190"/>
      <c r="H1083" s="197"/>
      <c r="I1083" s="183"/>
      <c r="J1083" s="183"/>
      <c r="K1083" s="193"/>
      <c r="L1083" s="183"/>
      <c r="M1083" s="194"/>
    </row>
    <row r="1084" spans="1:13" s="195" customFormat="1" ht="28.5" customHeight="1">
      <c r="A1084" s="187"/>
      <c r="B1084" s="149"/>
      <c r="C1084" s="181"/>
      <c r="D1084" s="181"/>
      <c r="E1084" s="200"/>
      <c r="F1084" s="201"/>
      <c r="G1084" s="190"/>
      <c r="H1084" s="197"/>
      <c r="I1084" s="183"/>
      <c r="J1084" s="183"/>
      <c r="K1084" s="193"/>
      <c r="L1084" s="183"/>
      <c r="M1084" s="194"/>
    </row>
    <row r="1085" spans="1:13" s="195" customFormat="1" ht="28.5" customHeight="1">
      <c r="A1085" s="187"/>
      <c r="B1085" s="149"/>
      <c r="C1085" s="181"/>
      <c r="D1085" s="181"/>
      <c r="E1085" s="200"/>
      <c r="F1085" s="201"/>
      <c r="G1085" s="190"/>
      <c r="H1085" s="197"/>
      <c r="I1085" s="183"/>
      <c r="J1085" s="183"/>
      <c r="K1085" s="193"/>
      <c r="L1085" s="183"/>
      <c r="M1085" s="194"/>
    </row>
    <row r="1086" spans="1:13" s="195" customFormat="1" ht="28.5" customHeight="1">
      <c r="A1086" s="187"/>
      <c r="B1086" s="149"/>
      <c r="C1086" s="181"/>
      <c r="D1086" s="181"/>
      <c r="E1086" s="200"/>
      <c r="F1086" s="201"/>
      <c r="G1086" s="190"/>
      <c r="H1086" s="197"/>
      <c r="I1086" s="183"/>
      <c r="J1086" s="183"/>
      <c r="K1086" s="193"/>
      <c r="L1086" s="183"/>
      <c r="M1086" s="194"/>
    </row>
    <row r="1087" spans="1:13" s="195" customFormat="1" ht="28.5" customHeight="1">
      <c r="A1087" s="187"/>
      <c r="B1087" s="149"/>
      <c r="C1087" s="181"/>
      <c r="D1087" s="181"/>
      <c r="E1087" s="200"/>
      <c r="F1087" s="201"/>
      <c r="G1087" s="190"/>
      <c r="H1087" s="197"/>
      <c r="I1087" s="183"/>
      <c r="J1087" s="183"/>
      <c r="K1087" s="193"/>
      <c r="L1087" s="183"/>
      <c r="M1087" s="194"/>
    </row>
    <row r="1088" spans="1:13" s="195" customFormat="1" ht="28.5" customHeight="1">
      <c r="A1088" s="187"/>
      <c r="B1088" s="149"/>
      <c r="C1088" s="181"/>
      <c r="D1088" s="181"/>
      <c r="E1088" s="200"/>
      <c r="F1088" s="201"/>
      <c r="G1088" s="190"/>
      <c r="H1088" s="197"/>
      <c r="I1088" s="183"/>
      <c r="J1088" s="183"/>
      <c r="K1088" s="193"/>
      <c r="L1088" s="183"/>
      <c r="M1088" s="194"/>
    </row>
    <row r="1089" spans="1:13" s="195" customFormat="1" ht="28.5" customHeight="1">
      <c r="A1089" s="187"/>
      <c r="B1089" s="128"/>
      <c r="C1089" s="181"/>
      <c r="D1089" s="181"/>
      <c r="E1089" s="200"/>
      <c r="F1089" s="201"/>
      <c r="G1089" s="190"/>
      <c r="H1089" s="197"/>
      <c r="I1089" s="183"/>
      <c r="J1089" s="183"/>
      <c r="K1089" s="193"/>
      <c r="L1089" s="183"/>
      <c r="M1089" s="194"/>
    </row>
    <row r="1090" spans="1:13" s="195" customFormat="1" ht="28.5" customHeight="1">
      <c r="A1090" s="187"/>
      <c r="B1090" s="128"/>
      <c r="C1090" s="181"/>
      <c r="D1090" s="181"/>
      <c r="E1090" s="200"/>
      <c r="F1090" s="201"/>
      <c r="G1090" s="190"/>
      <c r="H1090" s="197"/>
      <c r="I1090" s="183"/>
      <c r="J1090" s="183"/>
      <c r="K1090" s="193"/>
      <c r="L1090" s="183"/>
      <c r="M1090" s="194"/>
    </row>
    <row r="1091" spans="1:13" s="195" customFormat="1" ht="28.5" customHeight="1">
      <c r="A1091" s="187"/>
      <c r="B1091" s="128"/>
      <c r="C1091" s="181"/>
      <c r="D1091" s="181"/>
      <c r="E1091" s="200"/>
      <c r="F1091" s="201"/>
      <c r="G1091" s="190"/>
      <c r="H1091" s="197"/>
      <c r="I1091" s="183"/>
      <c r="J1091" s="183"/>
      <c r="K1091" s="193"/>
      <c r="L1091" s="183"/>
      <c r="M1091" s="194"/>
    </row>
    <row r="1092" spans="1:13" s="195" customFormat="1" ht="28.5" customHeight="1">
      <c r="A1092" s="187"/>
      <c r="B1092" s="128"/>
      <c r="C1092" s="181"/>
      <c r="D1092" s="181"/>
      <c r="E1092" s="200"/>
      <c r="F1092" s="201"/>
      <c r="G1092" s="190"/>
      <c r="H1092" s="197"/>
      <c r="I1092" s="183"/>
      <c r="J1092" s="183"/>
      <c r="K1092" s="193"/>
      <c r="L1092" s="183"/>
      <c r="M1092" s="194"/>
    </row>
    <row r="1093" spans="1:13" s="195" customFormat="1" ht="28.5" customHeight="1">
      <c r="A1093" s="187"/>
      <c r="B1093" s="128"/>
      <c r="C1093" s="181"/>
      <c r="D1093" s="181"/>
      <c r="E1093" s="200"/>
      <c r="F1093" s="201"/>
      <c r="G1093" s="190"/>
      <c r="H1093" s="197"/>
      <c r="I1093" s="183"/>
      <c r="J1093" s="183"/>
      <c r="K1093" s="193"/>
      <c r="L1093" s="183"/>
      <c r="M1093" s="194"/>
    </row>
    <row r="1094" spans="1:13" s="195" customFormat="1" ht="28.5" customHeight="1">
      <c r="A1094" s="187"/>
      <c r="B1094" s="128"/>
      <c r="C1094" s="181"/>
      <c r="D1094" s="181"/>
      <c r="E1094" s="200"/>
      <c r="F1094" s="201"/>
      <c r="G1094" s="190"/>
      <c r="H1094" s="197"/>
      <c r="I1094" s="183"/>
      <c r="J1094" s="183"/>
      <c r="K1094" s="193"/>
      <c r="L1094" s="183"/>
      <c r="M1094" s="194"/>
    </row>
    <row r="1095" spans="1:13" s="195" customFormat="1" ht="28.5" customHeight="1">
      <c r="A1095" s="187"/>
      <c r="B1095" s="128"/>
      <c r="C1095" s="181"/>
      <c r="D1095" s="181"/>
      <c r="E1095" s="200"/>
      <c r="F1095" s="201"/>
      <c r="G1095" s="190"/>
      <c r="H1095" s="191"/>
      <c r="I1095" s="183"/>
      <c r="J1095" s="183"/>
      <c r="K1095" s="193"/>
      <c r="L1095" s="183"/>
      <c r="M1095" s="194"/>
    </row>
    <row r="1096" spans="1:13" s="195" customFormat="1" ht="28.5" customHeight="1">
      <c r="A1096" s="187"/>
      <c r="B1096" s="128"/>
      <c r="C1096" s="181"/>
      <c r="D1096" s="181"/>
      <c r="E1096" s="200"/>
      <c r="F1096" s="201"/>
      <c r="G1096" s="190"/>
      <c r="H1096" s="191"/>
      <c r="I1096" s="183"/>
      <c r="J1096" s="183"/>
      <c r="K1096" s="193"/>
      <c r="L1096" s="183"/>
      <c r="M1096" s="194"/>
    </row>
    <row r="1097" spans="1:13" s="195" customFormat="1" ht="28.5" customHeight="1">
      <c r="A1097" s="187"/>
      <c r="B1097" s="128"/>
      <c r="C1097" s="181"/>
      <c r="D1097" s="181"/>
      <c r="E1097" s="200"/>
      <c r="F1097" s="201"/>
      <c r="G1097" s="190"/>
      <c r="H1097" s="191"/>
      <c r="I1097" s="183"/>
      <c r="J1097" s="183"/>
      <c r="K1097" s="193"/>
      <c r="L1097" s="183"/>
      <c r="M1097" s="194"/>
    </row>
    <row r="1098" spans="1:13" s="195" customFormat="1" ht="28.5" customHeight="1">
      <c r="A1098" s="187"/>
      <c r="B1098" s="128"/>
      <c r="C1098" s="181"/>
      <c r="D1098" s="181"/>
      <c r="E1098" s="200"/>
      <c r="F1098" s="201"/>
      <c r="G1098" s="190"/>
      <c r="H1098" s="191"/>
      <c r="I1098" s="183"/>
      <c r="J1098" s="183"/>
      <c r="K1098" s="193"/>
      <c r="L1098" s="183"/>
      <c r="M1098" s="194"/>
    </row>
    <row r="1099" spans="1:13" s="195" customFormat="1" ht="28.5" customHeight="1">
      <c r="A1099" s="187"/>
      <c r="B1099" s="128"/>
      <c r="C1099" s="181"/>
      <c r="D1099" s="181"/>
      <c r="E1099" s="200"/>
      <c r="F1099" s="201"/>
      <c r="G1099" s="190"/>
      <c r="H1099" s="191"/>
      <c r="I1099" s="183"/>
      <c r="J1099" s="183"/>
      <c r="K1099" s="193"/>
      <c r="L1099" s="183"/>
      <c r="M1099" s="194"/>
    </row>
    <row r="1100" spans="1:13" s="195" customFormat="1" ht="28.5" customHeight="1">
      <c r="A1100" s="187"/>
      <c r="B1100" s="128"/>
      <c r="C1100" s="181"/>
      <c r="D1100" s="181"/>
      <c r="E1100" s="200"/>
      <c r="F1100" s="201"/>
      <c r="G1100" s="190"/>
      <c r="H1100" s="191"/>
      <c r="I1100" s="183"/>
      <c r="J1100" s="183"/>
      <c r="K1100" s="193"/>
      <c r="L1100" s="183"/>
      <c r="M1100" s="194"/>
    </row>
    <row r="1101" spans="1:13" s="195" customFormat="1" ht="28.5" customHeight="1">
      <c r="A1101" s="187"/>
      <c r="B1101" s="128"/>
      <c r="C1101" s="181"/>
      <c r="D1101" s="181"/>
      <c r="E1101" s="200"/>
      <c r="F1101" s="201"/>
      <c r="G1101" s="190"/>
      <c r="H1101" s="191"/>
      <c r="I1101" s="183"/>
      <c r="J1101" s="183"/>
      <c r="K1101" s="193"/>
      <c r="L1101" s="183"/>
      <c r="M1101" s="194"/>
    </row>
    <row r="1102" spans="1:13" s="195" customFormat="1" ht="28.5" customHeight="1">
      <c r="A1102" s="187"/>
      <c r="B1102" s="128"/>
      <c r="C1102" s="181"/>
      <c r="D1102" s="181"/>
      <c r="E1102" s="200"/>
      <c r="F1102" s="201"/>
      <c r="G1102" s="190"/>
      <c r="H1102" s="191"/>
      <c r="I1102" s="183"/>
      <c r="J1102" s="183"/>
      <c r="K1102" s="193"/>
      <c r="L1102" s="183"/>
      <c r="M1102" s="194"/>
    </row>
    <row r="1103" spans="1:13" s="195" customFormat="1" ht="28.5" customHeight="1">
      <c r="A1103" s="187"/>
      <c r="B1103" s="128"/>
      <c r="C1103" s="181"/>
      <c r="D1103" s="181"/>
      <c r="E1103" s="200"/>
      <c r="F1103" s="201"/>
      <c r="G1103" s="190"/>
      <c r="H1103" s="191"/>
      <c r="I1103" s="183"/>
      <c r="J1103" s="183"/>
      <c r="K1103" s="193"/>
      <c r="L1103" s="183"/>
      <c r="M1103" s="194"/>
    </row>
    <row r="1104" spans="1:13" s="195" customFormat="1" ht="28.5" customHeight="1">
      <c r="A1104" s="187"/>
      <c r="B1104" s="128"/>
      <c r="C1104" s="181"/>
      <c r="D1104" s="181"/>
      <c r="E1104" s="200"/>
      <c r="F1104" s="201"/>
      <c r="G1104" s="190"/>
      <c r="H1104" s="191"/>
      <c r="I1104" s="183"/>
      <c r="J1104" s="183"/>
      <c r="K1104" s="193"/>
      <c r="L1104" s="183"/>
      <c r="M1104" s="194"/>
    </row>
    <row r="1105" spans="1:13" s="195" customFormat="1" ht="28.5" customHeight="1">
      <c r="A1105" s="187"/>
      <c r="B1105" s="128"/>
      <c r="C1105" s="181"/>
      <c r="D1105" s="181"/>
      <c r="E1105" s="200"/>
      <c r="F1105" s="201"/>
      <c r="G1105" s="190"/>
      <c r="H1105" s="191"/>
      <c r="I1105" s="183"/>
      <c r="J1105" s="183"/>
      <c r="K1105" s="193"/>
      <c r="L1105" s="183"/>
      <c r="M1105" s="194"/>
    </row>
    <row r="1106" spans="1:13" s="195" customFormat="1" ht="28.5" customHeight="1">
      <c r="A1106" s="187"/>
      <c r="B1106" s="128"/>
      <c r="C1106" s="181"/>
      <c r="D1106" s="181"/>
      <c r="E1106" s="200"/>
      <c r="F1106" s="201"/>
      <c r="G1106" s="190"/>
      <c r="H1106" s="191"/>
      <c r="I1106" s="183"/>
      <c r="J1106" s="183"/>
      <c r="K1106" s="193"/>
      <c r="L1106" s="183"/>
      <c r="M1106" s="194"/>
    </row>
    <row r="1107" spans="1:13" s="195" customFormat="1" ht="28.5" customHeight="1">
      <c r="A1107" s="187"/>
      <c r="B1107" s="128"/>
      <c r="C1107" s="181"/>
      <c r="D1107" s="181"/>
      <c r="E1107" s="200"/>
      <c r="F1107" s="201"/>
      <c r="G1107" s="190"/>
      <c r="H1107" s="191"/>
      <c r="I1107" s="183"/>
      <c r="J1107" s="183"/>
      <c r="K1107" s="193"/>
      <c r="L1107" s="183"/>
      <c r="M1107" s="194"/>
    </row>
    <row r="1108" spans="1:13" s="195" customFormat="1" ht="28.5" customHeight="1">
      <c r="A1108" s="187"/>
      <c r="B1108" s="128"/>
      <c r="C1108" s="181"/>
      <c r="D1108" s="181"/>
      <c r="E1108" s="200"/>
      <c r="F1108" s="201"/>
      <c r="G1108" s="190"/>
      <c r="H1108" s="191"/>
      <c r="I1108" s="183"/>
      <c r="J1108" s="183"/>
      <c r="K1108" s="193"/>
      <c r="L1108" s="183"/>
      <c r="M1108" s="194"/>
    </row>
    <row r="1109" spans="1:13" s="195" customFormat="1" ht="28.5" customHeight="1">
      <c r="A1109" s="187"/>
      <c r="B1109" s="128"/>
      <c r="C1109" s="181"/>
      <c r="D1109" s="181"/>
      <c r="E1109" s="200"/>
      <c r="F1109" s="201"/>
      <c r="G1109" s="190"/>
      <c r="H1109" s="191"/>
      <c r="I1109" s="183"/>
      <c r="J1109" s="183"/>
      <c r="K1109" s="193"/>
      <c r="L1109" s="183"/>
      <c r="M1109" s="194"/>
    </row>
    <row r="1110" spans="1:13" s="195" customFormat="1" ht="28.5" customHeight="1">
      <c r="A1110" s="187"/>
      <c r="B1110" s="128"/>
      <c r="C1110" s="181"/>
      <c r="D1110" s="181"/>
      <c r="E1110" s="200"/>
      <c r="F1110" s="201"/>
      <c r="G1110" s="190"/>
      <c r="H1110" s="191"/>
      <c r="I1110" s="183"/>
      <c r="J1110" s="183"/>
      <c r="K1110" s="193"/>
      <c r="L1110" s="183"/>
      <c r="M1110" s="194"/>
    </row>
    <row r="1111" spans="1:13" s="195" customFormat="1" ht="28.5" customHeight="1">
      <c r="A1111" s="187"/>
      <c r="B1111" s="149"/>
      <c r="C1111" s="181"/>
      <c r="D1111" s="181"/>
      <c r="E1111" s="200"/>
      <c r="F1111" s="201"/>
      <c r="G1111" s="190"/>
      <c r="H1111" s="197"/>
      <c r="I1111" s="183"/>
      <c r="J1111" s="183"/>
      <c r="K1111" s="193"/>
      <c r="L1111" s="183"/>
      <c r="M1111" s="194"/>
    </row>
    <row r="1112" spans="1:13" s="195" customFormat="1" ht="28.5" customHeight="1">
      <c r="A1112" s="187"/>
      <c r="B1112" s="149"/>
      <c r="C1112" s="181"/>
      <c r="D1112" s="181"/>
      <c r="E1112" s="200"/>
      <c r="F1112" s="201"/>
      <c r="G1112" s="190"/>
      <c r="H1112" s="197"/>
      <c r="I1112" s="183"/>
      <c r="J1112" s="183"/>
      <c r="K1112" s="193"/>
      <c r="L1112" s="183"/>
      <c r="M1112" s="194"/>
    </row>
    <row r="1113" spans="1:13" s="195" customFormat="1" ht="28.5" customHeight="1">
      <c r="A1113" s="187"/>
      <c r="B1113" s="149"/>
      <c r="C1113" s="181"/>
      <c r="D1113" s="181"/>
      <c r="E1113" s="200"/>
      <c r="F1113" s="201"/>
      <c r="G1113" s="190"/>
      <c r="H1113" s="197"/>
      <c r="I1113" s="183"/>
      <c r="J1113" s="183"/>
      <c r="K1113" s="193"/>
      <c r="L1113" s="183"/>
      <c r="M1113" s="194"/>
    </row>
    <row r="1114" spans="1:13" s="195" customFormat="1" ht="28.5" customHeight="1">
      <c r="A1114" s="187"/>
      <c r="B1114" s="149"/>
      <c r="C1114" s="181"/>
      <c r="D1114" s="181"/>
      <c r="E1114" s="200"/>
      <c r="F1114" s="201"/>
      <c r="G1114" s="190"/>
      <c r="H1114" s="197"/>
      <c r="I1114" s="183"/>
      <c r="J1114" s="183"/>
      <c r="K1114" s="193"/>
      <c r="L1114" s="183"/>
      <c r="M1114" s="194"/>
    </row>
    <row r="1115" spans="1:13" s="195" customFormat="1" ht="28.5" customHeight="1">
      <c r="A1115" s="187"/>
      <c r="B1115" s="149"/>
      <c r="C1115" s="181"/>
      <c r="D1115" s="181"/>
      <c r="E1115" s="200"/>
      <c r="F1115" s="201"/>
      <c r="G1115" s="190"/>
      <c r="H1115" s="197"/>
      <c r="I1115" s="183"/>
      <c r="J1115" s="183"/>
      <c r="K1115" s="193"/>
      <c r="L1115" s="183"/>
      <c r="M1115" s="194"/>
    </row>
    <row r="1116" spans="1:13" s="195" customFormat="1" ht="28.5" customHeight="1">
      <c r="A1116" s="187"/>
      <c r="B1116" s="149"/>
      <c r="C1116" s="181"/>
      <c r="D1116" s="181"/>
      <c r="E1116" s="200"/>
      <c r="F1116" s="201"/>
      <c r="G1116" s="190"/>
      <c r="H1116" s="197"/>
      <c r="I1116" s="183"/>
      <c r="J1116" s="183"/>
      <c r="K1116" s="193"/>
      <c r="L1116" s="183"/>
      <c r="M1116" s="194"/>
    </row>
    <row r="1117" spans="1:13" s="195" customFormat="1" ht="28.5" customHeight="1">
      <c r="A1117" s="187"/>
      <c r="B1117" s="149"/>
      <c r="C1117" s="181"/>
      <c r="D1117" s="181"/>
      <c r="E1117" s="200"/>
      <c r="F1117" s="201"/>
      <c r="G1117" s="190"/>
      <c r="H1117" s="197"/>
      <c r="I1117" s="183"/>
      <c r="J1117" s="183"/>
      <c r="K1117" s="193"/>
      <c r="L1117" s="183"/>
      <c r="M1117" s="194"/>
    </row>
    <row r="1118" spans="1:13" s="195" customFormat="1" ht="28.5" customHeight="1">
      <c r="A1118" s="187"/>
      <c r="B1118" s="128"/>
      <c r="C1118" s="181"/>
      <c r="D1118" s="181"/>
      <c r="E1118" s="200"/>
      <c r="F1118" s="201"/>
      <c r="G1118" s="190"/>
      <c r="H1118" s="197"/>
      <c r="I1118" s="183"/>
      <c r="J1118" s="183"/>
      <c r="K1118" s="193"/>
      <c r="L1118" s="183"/>
      <c r="M1118" s="194"/>
    </row>
    <row r="1119" spans="1:13" s="195" customFormat="1" ht="28.5" customHeight="1">
      <c r="A1119" s="187"/>
      <c r="B1119" s="128"/>
      <c r="C1119" s="181"/>
      <c r="D1119" s="181"/>
      <c r="E1119" s="200"/>
      <c r="F1119" s="201"/>
      <c r="G1119" s="190"/>
      <c r="H1119" s="197"/>
      <c r="I1119" s="183"/>
      <c r="J1119" s="183"/>
      <c r="K1119" s="193"/>
      <c r="L1119" s="183"/>
      <c r="M1119" s="194"/>
    </row>
    <row r="1120" spans="1:13" s="195" customFormat="1" ht="28.5" customHeight="1">
      <c r="A1120" s="187"/>
      <c r="B1120" s="128"/>
      <c r="C1120" s="181"/>
      <c r="D1120" s="181"/>
      <c r="E1120" s="200"/>
      <c r="F1120" s="201"/>
      <c r="G1120" s="190"/>
      <c r="H1120" s="197"/>
      <c r="I1120" s="183"/>
      <c r="J1120" s="183"/>
      <c r="K1120" s="193"/>
      <c r="L1120" s="183"/>
      <c r="M1120" s="194"/>
    </row>
    <row r="1121" spans="1:13" s="195" customFormat="1" ht="28.5" customHeight="1">
      <c r="A1121" s="187"/>
      <c r="B1121" s="128"/>
      <c r="C1121" s="181"/>
      <c r="D1121" s="181"/>
      <c r="E1121" s="200"/>
      <c r="F1121" s="201"/>
      <c r="G1121" s="190"/>
      <c r="H1121" s="197"/>
      <c r="I1121" s="183"/>
      <c r="J1121" s="183"/>
      <c r="K1121" s="193"/>
      <c r="L1121" s="183"/>
      <c r="M1121" s="194"/>
    </row>
    <row r="1122" spans="1:13" s="195" customFormat="1" ht="28.5" customHeight="1">
      <c r="A1122" s="187"/>
      <c r="B1122" s="128"/>
      <c r="C1122" s="181"/>
      <c r="D1122" s="181"/>
      <c r="E1122" s="200"/>
      <c r="F1122" s="201"/>
      <c r="G1122" s="190"/>
      <c r="H1122" s="197"/>
      <c r="I1122" s="183"/>
      <c r="J1122" s="183"/>
      <c r="K1122" s="193"/>
      <c r="L1122" s="183"/>
      <c r="M1122" s="194"/>
    </row>
    <row r="1123" spans="1:13" s="195" customFormat="1" ht="28.5" customHeight="1">
      <c r="A1123" s="187"/>
      <c r="B1123" s="128"/>
      <c r="C1123" s="181"/>
      <c r="D1123" s="181"/>
      <c r="E1123" s="200"/>
      <c r="F1123" s="201"/>
      <c r="G1123" s="190"/>
      <c r="H1123" s="197"/>
      <c r="I1123" s="183"/>
      <c r="J1123" s="183"/>
      <c r="K1123" s="193"/>
      <c r="L1123" s="183"/>
      <c r="M1123" s="194"/>
    </row>
    <row r="1124" spans="1:13" s="195" customFormat="1" ht="28.5" customHeight="1">
      <c r="A1124" s="187"/>
      <c r="B1124" s="128"/>
      <c r="C1124" s="181"/>
      <c r="D1124" s="181"/>
      <c r="E1124" s="200"/>
      <c r="F1124" s="201"/>
      <c r="G1124" s="190"/>
      <c r="H1124" s="191"/>
      <c r="I1124" s="183"/>
      <c r="J1124" s="183"/>
      <c r="K1124" s="193"/>
      <c r="L1124" s="183"/>
      <c r="M1124" s="194"/>
    </row>
    <row r="1125" spans="1:13" s="195" customFormat="1" ht="28.5" customHeight="1">
      <c r="A1125" s="187"/>
      <c r="B1125" s="128"/>
      <c r="C1125" s="181"/>
      <c r="D1125" s="181"/>
      <c r="E1125" s="200"/>
      <c r="F1125" s="201"/>
      <c r="G1125" s="190"/>
      <c r="H1125" s="191"/>
      <c r="I1125" s="183"/>
      <c r="J1125" s="183"/>
      <c r="K1125" s="193"/>
      <c r="L1125" s="183"/>
      <c r="M1125" s="194"/>
    </row>
    <row r="1126" spans="1:13" s="195" customFormat="1" ht="28.5" customHeight="1">
      <c r="A1126" s="187"/>
      <c r="B1126" s="128"/>
      <c r="C1126" s="181"/>
      <c r="D1126" s="181"/>
      <c r="E1126" s="200"/>
      <c r="F1126" s="201"/>
      <c r="G1126" s="190"/>
      <c r="H1126" s="191"/>
      <c r="I1126" s="183"/>
      <c r="J1126" s="183"/>
      <c r="K1126" s="193"/>
      <c r="L1126" s="183"/>
      <c r="M1126" s="194"/>
    </row>
    <row r="1127" spans="1:13" s="195" customFormat="1" ht="28.5" customHeight="1">
      <c r="A1127" s="187"/>
      <c r="B1127" s="128"/>
      <c r="C1127" s="181"/>
      <c r="D1127" s="181"/>
      <c r="E1127" s="200"/>
      <c r="F1127" s="201"/>
      <c r="G1127" s="190"/>
      <c r="H1127" s="191"/>
      <c r="I1127" s="183"/>
      <c r="J1127" s="183"/>
      <c r="K1127" s="193"/>
      <c r="L1127" s="183"/>
      <c r="M1127" s="194"/>
    </row>
    <row r="1128" spans="1:13" s="195" customFormat="1" ht="28.5" customHeight="1">
      <c r="A1128" s="187"/>
      <c r="B1128" s="128"/>
      <c r="C1128" s="181"/>
      <c r="D1128" s="181"/>
      <c r="E1128" s="200"/>
      <c r="F1128" s="201"/>
      <c r="G1128" s="190"/>
      <c r="H1128" s="191"/>
      <c r="I1128" s="183"/>
      <c r="J1128" s="183"/>
      <c r="K1128" s="193"/>
      <c r="L1128" s="183"/>
      <c r="M1128" s="194"/>
    </row>
    <row r="1129" spans="1:13" s="195" customFormat="1" ht="28.5" customHeight="1">
      <c r="A1129" s="187"/>
      <c r="B1129" s="128"/>
      <c r="C1129" s="181"/>
      <c r="D1129" s="181"/>
      <c r="E1129" s="200"/>
      <c r="F1129" s="201"/>
      <c r="G1129" s="190"/>
      <c r="H1129" s="191"/>
      <c r="I1129" s="183"/>
      <c r="J1129" s="183"/>
      <c r="K1129" s="193"/>
      <c r="L1129" s="183"/>
      <c r="M1129" s="194"/>
    </row>
    <row r="1130" spans="1:13" s="195" customFormat="1" ht="28.5" customHeight="1">
      <c r="A1130" s="187"/>
      <c r="B1130" s="128"/>
      <c r="C1130" s="181"/>
      <c r="D1130" s="181"/>
      <c r="E1130" s="200"/>
      <c r="F1130" s="201"/>
      <c r="G1130" s="190"/>
      <c r="H1130" s="191"/>
      <c r="I1130" s="183"/>
      <c r="J1130" s="183"/>
      <c r="K1130" s="193"/>
      <c r="L1130" s="183"/>
      <c r="M1130" s="194"/>
    </row>
    <row r="1131" spans="1:13" s="195" customFormat="1" ht="28.5" customHeight="1">
      <c r="A1131" s="187"/>
      <c r="B1131" s="128"/>
      <c r="C1131" s="181"/>
      <c r="D1131" s="181"/>
      <c r="E1131" s="200"/>
      <c r="F1131" s="201"/>
      <c r="G1131" s="190"/>
      <c r="H1131" s="191"/>
      <c r="I1131" s="183"/>
      <c r="J1131" s="183"/>
      <c r="K1131" s="193"/>
      <c r="L1131" s="183"/>
      <c r="M1131" s="194"/>
    </row>
    <row r="1132" spans="1:13" s="195" customFormat="1" ht="28.5" customHeight="1">
      <c r="A1132" s="187"/>
      <c r="B1132" s="128"/>
      <c r="C1132" s="181"/>
      <c r="D1132" s="181"/>
      <c r="E1132" s="200"/>
      <c r="F1132" s="201"/>
      <c r="G1132" s="190"/>
      <c r="H1132" s="191"/>
      <c r="I1132" s="183"/>
      <c r="J1132" s="183"/>
      <c r="K1132" s="193"/>
      <c r="L1132" s="183"/>
      <c r="M1132" s="194"/>
    </row>
    <row r="1133" spans="1:13" s="195" customFormat="1" ht="28.5" customHeight="1">
      <c r="A1133" s="187"/>
      <c r="B1133" s="128"/>
      <c r="C1133" s="181"/>
      <c r="D1133" s="181"/>
      <c r="E1133" s="200"/>
      <c r="F1133" s="201"/>
      <c r="G1133" s="190"/>
      <c r="H1133" s="191"/>
      <c r="I1133" s="183"/>
      <c r="J1133" s="183"/>
      <c r="K1133" s="193"/>
      <c r="L1133" s="183"/>
      <c r="M1133" s="194"/>
    </row>
    <row r="1134" spans="1:13" s="195" customFormat="1" ht="28.5" customHeight="1">
      <c r="A1134" s="187"/>
      <c r="B1134" s="128"/>
      <c r="C1134" s="181"/>
      <c r="D1134" s="181"/>
      <c r="E1134" s="200"/>
      <c r="F1134" s="201"/>
      <c r="G1134" s="190"/>
      <c r="H1134" s="191"/>
      <c r="I1134" s="183"/>
      <c r="J1134" s="183"/>
      <c r="K1134" s="193"/>
      <c r="L1134" s="183"/>
      <c r="M1134" s="194"/>
    </row>
    <row r="1135" spans="1:13" s="195" customFormat="1" ht="28.5" customHeight="1">
      <c r="A1135" s="187"/>
      <c r="B1135" s="128"/>
      <c r="C1135" s="181"/>
      <c r="D1135" s="181"/>
      <c r="E1135" s="200"/>
      <c r="F1135" s="201"/>
      <c r="G1135" s="190"/>
      <c r="H1135" s="191"/>
      <c r="I1135" s="183"/>
      <c r="J1135" s="183"/>
      <c r="K1135" s="193"/>
      <c r="L1135" s="183"/>
      <c r="M1135" s="194"/>
    </row>
    <row r="1136" spans="1:13" s="195" customFormat="1" ht="28.5" customHeight="1">
      <c r="A1136" s="187"/>
      <c r="B1136" s="128"/>
      <c r="C1136" s="181"/>
      <c r="D1136" s="181"/>
      <c r="E1136" s="200"/>
      <c r="F1136" s="201"/>
      <c r="G1136" s="190"/>
      <c r="H1136" s="191"/>
      <c r="I1136" s="183"/>
      <c r="J1136" s="183"/>
      <c r="K1136" s="193"/>
      <c r="L1136" s="183"/>
      <c r="M1136" s="194"/>
    </row>
    <row r="1137" spans="1:13" s="195" customFormat="1" ht="28.5" customHeight="1">
      <c r="A1137" s="187"/>
      <c r="B1137" s="128"/>
      <c r="C1137" s="181"/>
      <c r="D1137" s="181"/>
      <c r="E1137" s="200"/>
      <c r="F1137" s="201"/>
      <c r="G1137" s="190"/>
      <c r="H1137" s="191"/>
      <c r="I1137" s="183"/>
      <c r="J1137" s="183"/>
      <c r="K1137" s="193"/>
      <c r="L1137" s="183"/>
      <c r="M1137" s="194"/>
    </row>
    <row r="1138" spans="1:13" s="195" customFormat="1" ht="28.5" customHeight="1">
      <c r="A1138" s="187"/>
      <c r="B1138" s="128"/>
      <c r="C1138" s="181"/>
      <c r="D1138" s="181"/>
      <c r="E1138" s="200"/>
      <c r="F1138" s="201"/>
      <c r="G1138" s="190"/>
      <c r="H1138" s="191"/>
      <c r="I1138" s="183"/>
      <c r="J1138" s="183"/>
      <c r="K1138" s="193"/>
      <c r="L1138" s="183"/>
      <c r="M1138" s="194"/>
    </row>
    <row r="1139" spans="1:13" s="195" customFormat="1" ht="28.5" customHeight="1">
      <c r="A1139" s="187"/>
      <c r="B1139" s="128"/>
      <c r="C1139" s="181"/>
      <c r="D1139" s="181"/>
      <c r="E1139" s="200"/>
      <c r="F1139" s="201"/>
      <c r="G1139" s="190"/>
      <c r="H1139" s="191"/>
      <c r="I1139" s="183"/>
      <c r="J1139" s="183"/>
      <c r="K1139" s="193"/>
      <c r="L1139" s="183"/>
      <c r="M1139" s="194"/>
    </row>
    <row r="1140" spans="1:13" s="195" customFormat="1" ht="28.5" customHeight="1">
      <c r="A1140" s="187"/>
      <c r="B1140" s="149"/>
      <c r="C1140" s="181"/>
      <c r="D1140" s="181"/>
      <c r="E1140" s="200"/>
      <c r="F1140" s="201"/>
      <c r="G1140" s="190"/>
      <c r="H1140" s="197"/>
      <c r="I1140" s="183"/>
      <c r="J1140" s="183"/>
      <c r="K1140" s="193"/>
      <c r="L1140" s="183"/>
      <c r="M1140" s="194"/>
    </row>
    <row r="1141" spans="1:13" s="195" customFormat="1" ht="28.5" customHeight="1">
      <c r="A1141" s="187"/>
      <c r="B1141" s="149"/>
      <c r="C1141" s="181"/>
      <c r="D1141" s="181"/>
      <c r="E1141" s="200"/>
      <c r="F1141" s="201"/>
      <c r="G1141" s="190"/>
      <c r="H1141" s="197"/>
      <c r="I1141" s="183"/>
      <c r="J1141" s="183"/>
      <c r="K1141" s="193"/>
      <c r="L1141" s="183"/>
      <c r="M1141" s="194"/>
    </row>
    <row r="1142" spans="1:13" s="195" customFormat="1" ht="28.5" customHeight="1">
      <c r="A1142" s="187"/>
      <c r="B1142" s="149"/>
      <c r="C1142" s="181"/>
      <c r="D1142" s="181"/>
      <c r="E1142" s="200"/>
      <c r="F1142" s="201"/>
      <c r="G1142" s="190"/>
      <c r="H1142" s="197"/>
      <c r="I1142" s="183"/>
      <c r="J1142" s="183"/>
      <c r="K1142" s="193"/>
      <c r="L1142" s="183"/>
      <c r="M1142" s="194"/>
    </row>
    <row r="1143" spans="1:13" s="195" customFormat="1" ht="28.5" customHeight="1">
      <c r="A1143" s="187"/>
      <c r="B1143" s="149"/>
      <c r="C1143" s="181"/>
      <c r="D1143" s="181"/>
      <c r="E1143" s="200"/>
      <c r="F1143" s="201"/>
      <c r="G1143" s="190"/>
      <c r="H1143" s="197"/>
      <c r="I1143" s="183"/>
      <c r="J1143" s="183"/>
      <c r="K1143" s="193"/>
      <c r="L1143" s="183"/>
      <c r="M1143" s="194"/>
    </row>
    <row r="1144" spans="1:13" s="195" customFormat="1" ht="28.5" customHeight="1">
      <c r="A1144" s="187"/>
      <c r="B1144" s="149"/>
      <c r="C1144" s="181"/>
      <c r="D1144" s="181"/>
      <c r="E1144" s="200"/>
      <c r="F1144" s="201"/>
      <c r="G1144" s="190"/>
      <c r="H1144" s="197"/>
      <c r="I1144" s="183"/>
      <c r="J1144" s="183"/>
      <c r="K1144" s="193"/>
      <c r="L1144" s="183"/>
      <c r="M1144" s="194"/>
    </row>
    <row r="1145" spans="1:13" s="195" customFormat="1" ht="28.5" customHeight="1">
      <c r="A1145" s="187"/>
      <c r="B1145" s="149"/>
      <c r="C1145" s="181"/>
      <c r="D1145" s="181"/>
      <c r="E1145" s="200"/>
      <c r="F1145" s="201"/>
      <c r="G1145" s="190"/>
      <c r="H1145" s="197"/>
      <c r="I1145" s="183"/>
      <c r="J1145" s="183"/>
      <c r="K1145" s="193"/>
      <c r="L1145" s="183"/>
      <c r="M1145" s="194"/>
    </row>
    <row r="1146" spans="1:13" s="195" customFormat="1" ht="28.5" customHeight="1">
      <c r="A1146" s="187"/>
      <c r="B1146" s="149"/>
      <c r="C1146" s="181"/>
      <c r="D1146" s="181"/>
      <c r="E1146" s="200"/>
      <c r="F1146" s="201"/>
      <c r="G1146" s="190"/>
      <c r="H1146" s="197"/>
      <c r="I1146" s="183"/>
      <c r="J1146" s="183"/>
      <c r="K1146" s="193"/>
      <c r="L1146" s="183"/>
      <c r="M1146" s="194"/>
    </row>
    <row r="1147" spans="1:13" s="195" customFormat="1" ht="28.5" customHeight="1">
      <c r="A1147" s="187"/>
      <c r="B1147" s="128"/>
      <c r="C1147" s="181"/>
      <c r="D1147" s="181"/>
      <c r="E1147" s="200"/>
      <c r="F1147" s="201"/>
      <c r="G1147" s="190"/>
      <c r="H1147" s="197"/>
      <c r="I1147" s="183"/>
      <c r="J1147" s="183"/>
      <c r="K1147" s="193"/>
      <c r="L1147" s="183"/>
      <c r="M1147" s="194"/>
    </row>
    <row r="1148" spans="1:13" s="195" customFormat="1" ht="28.5" customHeight="1">
      <c r="A1148" s="187"/>
      <c r="B1148" s="128"/>
      <c r="C1148" s="181"/>
      <c r="D1148" s="181"/>
      <c r="E1148" s="200"/>
      <c r="F1148" s="201"/>
      <c r="G1148" s="190"/>
      <c r="H1148" s="197"/>
      <c r="I1148" s="183"/>
      <c r="J1148" s="183"/>
      <c r="K1148" s="193"/>
      <c r="L1148" s="183"/>
      <c r="M1148" s="194"/>
    </row>
    <row r="1149" spans="1:13" s="195" customFormat="1" ht="28.5" customHeight="1">
      <c r="A1149" s="187"/>
      <c r="B1149" s="128"/>
      <c r="C1149" s="181"/>
      <c r="D1149" s="181"/>
      <c r="E1149" s="200"/>
      <c r="F1149" s="201"/>
      <c r="G1149" s="190"/>
      <c r="H1149" s="197"/>
      <c r="I1149" s="183"/>
      <c r="J1149" s="183"/>
      <c r="K1149" s="193"/>
      <c r="L1149" s="183"/>
      <c r="M1149" s="194"/>
    </row>
    <row r="1150" spans="1:13" s="195" customFormat="1" ht="28.5" customHeight="1">
      <c r="A1150" s="187"/>
      <c r="B1150" s="128"/>
      <c r="C1150" s="181"/>
      <c r="D1150" s="181"/>
      <c r="E1150" s="200"/>
      <c r="F1150" s="201"/>
      <c r="G1150" s="190"/>
      <c r="H1150" s="197"/>
      <c r="I1150" s="183"/>
      <c r="J1150" s="183"/>
      <c r="K1150" s="193"/>
      <c r="L1150" s="183"/>
      <c r="M1150" s="194"/>
    </row>
    <row r="1151" spans="1:13" s="195" customFormat="1" ht="28.5" customHeight="1">
      <c r="A1151" s="187"/>
      <c r="B1151" s="128"/>
      <c r="C1151" s="181"/>
      <c r="D1151" s="181"/>
      <c r="E1151" s="200"/>
      <c r="F1151" s="201"/>
      <c r="G1151" s="190"/>
      <c r="H1151" s="197"/>
      <c r="I1151" s="183"/>
      <c r="J1151" s="183"/>
      <c r="K1151" s="193"/>
      <c r="L1151" s="183"/>
      <c r="M1151" s="194"/>
    </row>
    <row r="1152" spans="1:13" s="195" customFormat="1" ht="28.5" customHeight="1">
      <c r="A1152" s="187"/>
      <c r="B1152" s="128"/>
      <c r="C1152" s="181"/>
      <c r="D1152" s="181"/>
      <c r="E1152" s="200"/>
      <c r="F1152" s="201"/>
      <c r="G1152" s="190"/>
      <c r="H1152" s="197"/>
      <c r="I1152" s="183"/>
      <c r="J1152" s="183"/>
      <c r="K1152" s="193"/>
      <c r="L1152" s="183"/>
      <c r="M1152" s="194"/>
    </row>
  </sheetData>
  <sheetProtection/>
  <autoFilter ref="A3:M1152"/>
  <mergeCells count="3">
    <mergeCell ref="A2:F2"/>
    <mergeCell ref="I2:M2"/>
    <mergeCell ref="A1:M1"/>
  </mergeCells>
  <conditionalFormatting sqref="F4">
    <cfRule type="duplicateValues" priority="247" dxfId="0" stopIfTrue="1">
      <formula>AND(COUNTIF($F$4:$F$4,F4)&gt;1,NOT(ISBLANK(F4)))</formula>
    </cfRule>
  </conditionalFormatting>
  <conditionalFormatting sqref="F4">
    <cfRule type="duplicateValues" priority="246" dxfId="0" stopIfTrue="1">
      <formula>AND(COUNTIF($F$4:$F$4,F4)&gt;1,NOT(ISBLANK(F4)))</formula>
    </cfRule>
  </conditionalFormatting>
  <conditionalFormatting sqref="G4">
    <cfRule type="containsText" priority="245" dxfId="0" operator="containsText" stopIfTrue="1" text=" ">
      <formula>NOT(ISERROR(SEARCH(" ",G4)))</formula>
    </cfRule>
  </conditionalFormatting>
  <conditionalFormatting sqref="E4">
    <cfRule type="cellIs" priority="241" dxfId="35" operator="between" stopIfTrue="1">
      <formula>37257</formula>
      <formula>37621</formula>
    </cfRule>
    <cfRule type="cellIs" priority="242" dxfId="34" operator="between" stopIfTrue="1">
      <formula>36892</formula>
      <formula>37256</formula>
    </cfRule>
    <cfRule type="cellIs" priority="243" dxfId="33" operator="between" stopIfTrue="1">
      <formula>36526</formula>
      <formula>36891</formula>
    </cfRule>
    <cfRule type="cellIs" priority="244" dxfId="254" operator="between" stopIfTrue="1">
      <formula>36161</formula>
      <formula>36525</formula>
    </cfRule>
  </conditionalFormatting>
  <conditionalFormatting sqref="F4">
    <cfRule type="duplicateValues" priority="240" dxfId="0" stopIfTrue="1">
      <formula>AND(COUNTIF($F$4:$F$4,F4)&gt;1,NOT(ISBLANK(F4)))</formula>
    </cfRule>
  </conditionalFormatting>
  <conditionalFormatting sqref="F4">
    <cfRule type="duplicateValues" priority="239" dxfId="0" stopIfTrue="1">
      <formula>AND(COUNTIF($F$4:$F$4,F4)&gt;1,NOT(ISBLANK(F4)))</formula>
    </cfRule>
  </conditionalFormatting>
  <conditionalFormatting sqref="F4">
    <cfRule type="duplicateValues" priority="238" dxfId="0" stopIfTrue="1">
      <formula>AND(COUNTIF($F$4:$F$4,F4)&gt;1,NOT(ISBLANK(F4)))</formula>
    </cfRule>
  </conditionalFormatting>
  <conditionalFormatting sqref="F4">
    <cfRule type="duplicateValues" priority="237" dxfId="0" stopIfTrue="1">
      <formula>AND(COUNTIF($F$4:$F$4,F4)&gt;1,NOT(ISBLANK(F4)))</formula>
    </cfRule>
  </conditionalFormatting>
  <conditionalFormatting sqref="F4">
    <cfRule type="duplicateValues" priority="236" dxfId="0" stopIfTrue="1">
      <formula>AND(COUNTIF($F$4:$F$4,F4)&gt;1,NOT(ISBLANK(F4)))</formula>
    </cfRule>
  </conditionalFormatting>
  <conditionalFormatting sqref="F4">
    <cfRule type="duplicateValues" priority="235" dxfId="0" stopIfTrue="1">
      <formula>AND(COUNTIF($F$4:$F$4,F4)&gt;1,NOT(ISBLANK(F4)))</formula>
    </cfRule>
  </conditionalFormatting>
  <conditionalFormatting sqref="F4">
    <cfRule type="containsText" priority="232" dxfId="0" operator="containsText" stopIfTrue="1" text="  ">
      <formula>NOT(ISERROR(SEARCH("  ",F4)))</formula>
    </cfRule>
    <cfRule type="duplicateValues" priority="233" dxfId="0" stopIfTrue="1">
      <formula>AND(COUNTIF($F$4:$F$4,F4)&gt;1,NOT(ISBLANK(F4)))</formula>
    </cfRule>
    <cfRule type="duplicateValues" priority="234" dxfId="0" stopIfTrue="1">
      <formula>AND(COUNTIF($F$4:$F$4,F4)&gt;1,NOT(ISBLANK(F4)))</formula>
    </cfRule>
  </conditionalFormatting>
  <conditionalFormatting sqref="F4">
    <cfRule type="duplicateValues" priority="231" dxfId="0" stopIfTrue="1">
      <formula>AND(COUNTIF($F$4:$F$4,F4)&gt;1,NOT(ISBLANK(F4)))</formula>
    </cfRule>
  </conditionalFormatting>
  <conditionalFormatting sqref="D4">
    <cfRule type="duplicateValues" priority="230" dxfId="0">
      <formula>AND(COUNTIF($D$4:$D$4,D4)&gt;1,NOT(ISBLANK(D4)))</formula>
    </cfRule>
  </conditionalFormatting>
  <conditionalFormatting sqref="H4">
    <cfRule type="containsText" priority="229" dxfId="0" operator="containsText" stopIfTrue="1" text=" ">
      <formula>NOT(ISERROR(SEARCH(" ",H4)))</formula>
    </cfRule>
  </conditionalFormatting>
  <conditionalFormatting sqref="F5">
    <cfRule type="duplicateValues" priority="228" dxfId="0" stopIfTrue="1">
      <formula>AND(COUNTIF($F$5:$F$5,F5)&gt;1,NOT(ISBLANK(F5)))</formula>
    </cfRule>
  </conditionalFormatting>
  <conditionalFormatting sqref="F5">
    <cfRule type="duplicateValues" priority="227" dxfId="0" stopIfTrue="1">
      <formula>AND(COUNTIF($F$5:$F$5,F5)&gt;1,NOT(ISBLANK(F5)))</formula>
    </cfRule>
  </conditionalFormatting>
  <conditionalFormatting sqref="G5">
    <cfRule type="containsText" priority="226" dxfId="0" operator="containsText" stopIfTrue="1" text=" ">
      <formula>NOT(ISERROR(SEARCH(" ",G5)))</formula>
    </cfRule>
  </conditionalFormatting>
  <conditionalFormatting sqref="E5">
    <cfRule type="cellIs" priority="222" dxfId="35" operator="between" stopIfTrue="1">
      <formula>37257</formula>
      <formula>37621</formula>
    </cfRule>
    <cfRule type="cellIs" priority="223" dxfId="34" operator="between" stopIfTrue="1">
      <formula>36892</formula>
      <formula>37256</formula>
    </cfRule>
    <cfRule type="cellIs" priority="224" dxfId="33" operator="between" stopIfTrue="1">
      <formula>36526</formula>
      <formula>36891</formula>
    </cfRule>
    <cfRule type="cellIs" priority="225" dxfId="254" operator="between" stopIfTrue="1">
      <formula>36161</formula>
      <formula>36525</formula>
    </cfRule>
  </conditionalFormatting>
  <conditionalFormatting sqref="F5">
    <cfRule type="duplicateValues" priority="221" dxfId="0" stopIfTrue="1">
      <formula>AND(COUNTIF($F$5:$F$5,F5)&gt;1,NOT(ISBLANK(F5)))</formula>
    </cfRule>
  </conditionalFormatting>
  <conditionalFormatting sqref="F5">
    <cfRule type="duplicateValues" priority="220" dxfId="0" stopIfTrue="1">
      <formula>AND(COUNTIF($F$5:$F$5,F5)&gt;1,NOT(ISBLANK(F5)))</formula>
    </cfRule>
  </conditionalFormatting>
  <conditionalFormatting sqref="F5">
    <cfRule type="duplicateValues" priority="219" dxfId="0" stopIfTrue="1">
      <formula>AND(COUNTIF($F$5:$F$5,F5)&gt;1,NOT(ISBLANK(F5)))</formula>
    </cfRule>
  </conditionalFormatting>
  <conditionalFormatting sqref="F5">
    <cfRule type="duplicateValues" priority="218" dxfId="0" stopIfTrue="1">
      <formula>AND(COUNTIF($F$5:$F$5,F5)&gt;1,NOT(ISBLANK(F5)))</formula>
    </cfRule>
  </conditionalFormatting>
  <conditionalFormatting sqref="F5">
    <cfRule type="duplicateValues" priority="217" dxfId="0" stopIfTrue="1">
      <formula>AND(COUNTIF($F$5:$F$5,F5)&gt;1,NOT(ISBLANK(F5)))</formula>
    </cfRule>
  </conditionalFormatting>
  <conditionalFormatting sqref="F5">
    <cfRule type="duplicateValues" priority="216" dxfId="0" stopIfTrue="1">
      <formula>AND(COUNTIF($F$5:$F$5,F5)&gt;1,NOT(ISBLANK(F5)))</formula>
    </cfRule>
  </conditionalFormatting>
  <conditionalFormatting sqref="F5">
    <cfRule type="containsText" priority="213" dxfId="0" operator="containsText" stopIfTrue="1" text="  ">
      <formula>NOT(ISERROR(SEARCH("  ",F5)))</formula>
    </cfRule>
    <cfRule type="duplicateValues" priority="214" dxfId="0" stopIfTrue="1">
      <formula>AND(COUNTIF($F$5:$F$5,F5)&gt;1,NOT(ISBLANK(F5)))</formula>
    </cfRule>
    <cfRule type="duplicateValues" priority="215" dxfId="0" stopIfTrue="1">
      <formula>AND(COUNTIF($F$5:$F$5,F5)&gt;1,NOT(ISBLANK(F5)))</formula>
    </cfRule>
  </conditionalFormatting>
  <conditionalFormatting sqref="F5">
    <cfRule type="duplicateValues" priority="212" dxfId="0" stopIfTrue="1">
      <formula>AND(COUNTIF($F$5:$F$5,F5)&gt;1,NOT(ISBLANK(F5)))</formula>
    </cfRule>
  </conditionalFormatting>
  <conditionalFormatting sqref="D5">
    <cfRule type="duplicateValues" priority="211" dxfId="0">
      <formula>AND(COUNTIF($D$5:$D$5,D5)&gt;1,NOT(ISBLANK(D5)))</formula>
    </cfRule>
  </conditionalFormatting>
  <conditionalFormatting sqref="H5">
    <cfRule type="containsText" priority="210" dxfId="0" operator="containsText" stopIfTrue="1" text=" ">
      <formula>NOT(ISERROR(SEARCH(" ",H5)))</formula>
    </cfRule>
  </conditionalFormatting>
  <conditionalFormatting sqref="F6:F7">
    <cfRule type="duplicateValues" priority="209" dxfId="0" stopIfTrue="1">
      <formula>AND(COUNTIF($F$6:$F$7,F6)&gt;1,NOT(ISBLANK(F6)))</formula>
    </cfRule>
  </conditionalFormatting>
  <conditionalFormatting sqref="F6:F7">
    <cfRule type="duplicateValues" priority="208" dxfId="0" stopIfTrue="1">
      <formula>AND(COUNTIF($F$6:$F$7,F6)&gt;1,NOT(ISBLANK(F6)))</formula>
    </cfRule>
  </conditionalFormatting>
  <conditionalFormatting sqref="G6:G7">
    <cfRule type="containsText" priority="207" dxfId="0" operator="containsText" stopIfTrue="1" text=" ">
      <formula>NOT(ISERROR(SEARCH(" ",G6)))</formula>
    </cfRule>
  </conditionalFormatting>
  <conditionalFormatting sqref="E6:E7">
    <cfRule type="cellIs" priority="203" dxfId="35" operator="between" stopIfTrue="1">
      <formula>37257</formula>
      <formula>37621</formula>
    </cfRule>
    <cfRule type="cellIs" priority="204" dxfId="34" operator="between" stopIfTrue="1">
      <formula>36892</formula>
      <formula>37256</formula>
    </cfRule>
    <cfRule type="cellIs" priority="205" dxfId="33" operator="between" stopIfTrue="1">
      <formula>36526</formula>
      <formula>36891</formula>
    </cfRule>
    <cfRule type="cellIs" priority="206" dxfId="254" operator="between" stopIfTrue="1">
      <formula>36161</formula>
      <formula>36525</formula>
    </cfRule>
  </conditionalFormatting>
  <conditionalFormatting sqref="F6:F7">
    <cfRule type="duplicateValues" priority="202" dxfId="0" stopIfTrue="1">
      <formula>AND(COUNTIF($F$6:$F$7,F6)&gt;1,NOT(ISBLANK(F6)))</formula>
    </cfRule>
  </conditionalFormatting>
  <conditionalFormatting sqref="F6:F7">
    <cfRule type="duplicateValues" priority="201" dxfId="0" stopIfTrue="1">
      <formula>AND(COUNTIF($F$6:$F$7,F6)&gt;1,NOT(ISBLANK(F6)))</formula>
    </cfRule>
  </conditionalFormatting>
  <conditionalFormatting sqref="F6:F7">
    <cfRule type="duplicateValues" priority="200" dxfId="0">
      <formula>AND(COUNTIF($F$6:$F$7,F6)&gt;1,NOT(ISBLANK(F6)))</formula>
    </cfRule>
  </conditionalFormatting>
  <conditionalFormatting sqref="F6:F7">
    <cfRule type="duplicateValues" priority="199" dxfId="0" stopIfTrue="1">
      <formula>AND(COUNTIF($F$6:$F$7,F6)&gt;1,NOT(ISBLANK(F6)))</formula>
    </cfRule>
  </conditionalFormatting>
  <conditionalFormatting sqref="F6:F7">
    <cfRule type="duplicateValues" priority="198" dxfId="0">
      <formula>AND(COUNTIF($F$6:$F$7,F6)&gt;1,NOT(ISBLANK(F6)))</formula>
    </cfRule>
  </conditionalFormatting>
  <conditionalFormatting sqref="F6:F7">
    <cfRule type="duplicateValues" priority="197" dxfId="0" stopIfTrue="1">
      <formula>AND(COUNTIF($F$6:$F$7,F6)&gt;1,NOT(ISBLANK(F6)))</formula>
    </cfRule>
  </conditionalFormatting>
  <conditionalFormatting sqref="F6:F7">
    <cfRule type="duplicateValues" priority="196" dxfId="0" stopIfTrue="1">
      <formula>AND(COUNTIF($F$6:$F$7,F6)&gt;1,NOT(ISBLANK(F6)))</formula>
    </cfRule>
  </conditionalFormatting>
  <conditionalFormatting sqref="F6:F7">
    <cfRule type="duplicateValues" priority="195" dxfId="0" stopIfTrue="1">
      <formula>AND(COUNTIF($F$6:$F$7,F6)&gt;1,NOT(ISBLANK(F6)))</formula>
    </cfRule>
  </conditionalFormatting>
  <conditionalFormatting sqref="F6:F7">
    <cfRule type="containsText" priority="192" dxfId="0" operator="containsText" stopIfTrue="1" text="  ">
      <formula>NOT(ISERROR(SEARCH("  ",F6)))</formula>
    </cfRule>
    <cfRule type="duplicateValues" priority="193" dxfId="0" stopIfTrue="1">
      <formula>AND(COUNTIF($F$6:$F$7,F6)&gt;1,NOT(ISBLANK(F6)))</formula>
    </cfRule>
    <cfRule type="duplicateValues" priority="194" dxfId="0" stopIfTrue="1">
      <formula>AND(COUNTIF($F$6:$F$7,F6)&gt;1,NOT(ISBLANK(F6)))</formula>
    </cfRule>
  </conditionalFormatting>
  <conditionalFormatting sqref="F6:F7">
    <cfRule type="duplicateValues" priority="191" dxfId="0" stopIfTrue="1">
      <formula>AND(COUNTIF($F$6:$F$7,F6)&gt;1,NOT(ISBLANK(F6)))</formula>
    </cfRule>
  </conditionalFormatting>
  <conditionalFormatting sqref="D6:D7">
    <cfRule type="duplicateValues" priority="190" dxfId="0">
      <formula>AND(COUNTIF($D$6:$D$7,D6)&gt;1,NOT(ISBLANK(D6)))</formula>
    </cfRule>
  </conditionalFormatting>
  <conditionalFormatting sqref="H6:H7">
    <cfRule type="containsText" priority="189" dxfId="0" operator="containsText" stopIfTrue="1" text=" ">
      <formula>NOT(ISERROR(SEARCH(" ",H6)))</formula>
    </cfRule>
  </conditionalFormatting>
  <conditionalFormatting sqref="F8">
    <cfRule type="duplicateValues" priority="188" dxfId="0" stopIfTrue="1">
      <formula>AND(COUNTIF($F$8:$F$8,F8)&gt;1,NOT(ISBLANK(F8)))</formula>
    </cfRule>
  </conditionalFormatting>
  <conditionalFormatting sqref="F8">
    <cfRule type="duplicateValues" priority="187" dxfId="0" stopIfTrue="1">
      <formula>AND(COUNTIF($F$8:$F$8,F8)&gt;1,NOT(ISBLANK(F8)))</formula>
    </cfRule>
  </conditionalFormatting>
  <conditionalFormatting sqref="G8">
    <cfRule type="containsText" priority="186" dxfId="0" operator="containsText" stopIfTrue="1" text=" ">
      <formula>NOT(ISERROR(SEARCH(" ",G8)))</formula>
    </cfRule>
  </conditionalFormatting>
  <conditionalFormatting sqref="E8">
    <cfRule type="cellIs" priority="182" dxfId="35" operator="between" stopIfTrue="1">
      <formula>37257</formula>
      <formula>37621</formula>
    </cfRule>
    <cfRule type="cellIs" priority="183" dxfId="34" operator="between" stopIfTrue="1">
      <formula>36892</formula>
      <formula>37256</formula>
    </cfRule>
    <cfRule type="cellIs" priority="184" dxfId="33" operator="between" stopIfTrue="1">
      <formula>36526</formula>
      <formula>36891</formula>
    </cfRule>
    <cfRule type="cellIs" priority="185" dxfId="254" operator="between" stopIfTrue="1">
      <formula>36161</formula>
      <formula>36525</formula>
    </cfRule>
  </conditionalFormatting>
  <conditionalFormatting sqref="F8">
    <cfRule type="duplicateValues" priority="181" dxfId="0" stopIfTrue="1">
      <formula>AND(COUNTIF($F$8:$F$8,F8)&gt;1,NOT(ISBLANK(F8)))</formula>
    </cfRule>
  </conditionalFormatting>
  <conditionalFormatting sqref="F8">
    <cfRule type="duplicateValues" priority="180" dxfId="0" stopIfTrue="1">
      <formula>AND(COUNTIF($F$8:$F$8,F8)&gt;1,NOT(ISBLANK(F8)))</formula>
    </cfRule>
  </conditionalFormatting>
  <conditionalFormatting sqref="F8">
    <cfRule type="duplicateValues" priority="179" dxfId="0">
      <formula>AND(COUNTIF($F$8:$F$8,F8)&gt;1,NOT(ISBLANK(F8)))</formula>
    </cfRule>
  </conditionalFormatting>
  <conditionalFormatting sqref="F8">
    <cfRule type="duplicateValues" priority="178" dxfId="0" stopIfTrue="1">
      <formula>AND(COUNTIF($F$8:$F$8,F8)&gt;1,NOT(ISBLANK(F8)))</formula>
    </cfRule>
  </conditionalFormatting>
  <conditionalFormatting sqref="F8">
    <cfRule type="duplicateValues" priority="177" dxfId="0">
      <formula>AND(COUNTIF($F$8:$F$8,F8)&gt;1,NOT(ISBLANK(F8)))</formula>
    </cfRule>
  </conditionalFormatting>
  <conditionalFormatting sqref="F8">
    <cfRule type="duplicateValues" priority="176" dxfId="0" stopIfTrue="1">
      <formula>AND(COUNTIF($F$8:$F$8,F8)&gt;1,NOT(ISBLANK(F8)))</formula>
    </cfRule>
  </conditionalFormatting>
  <conditionalFormatting sqref="F8">
    <cfRule type="duplicateValues" priority="175" dxfId="0" stopIfTrue="1">
      <formula>AND(COUNTIF($F$8:$F$8,F8)&gt;1,NOT(ISBLANK(F8)))</formula>
    </cfRule>
  </conditionalFormatting>
  <conditionalFormatting sqref="F8">
    <cfRule type="duplicateValues" priority="174" dxfId="0" stopIfTrue="1">
      <formula>AND(COUNTIF($F$8:$F$8,F8)&gt;1,NOT(ISBLANK(F8)))</formula>
    </cfRule>
  </conditionalFormatting>
  <conditionalFormatting sqref="F8">
    <cfRule type="containsText" priority="171" dxfId="0" operator="containsText" stopIfTrue="1" text="  ">
      <formula>NOT(ISERROR(SEARCH("  ",F8)))</formula>
    </cfRule>
    <cfRule type="duplicateValues" priority="172" dxfId="0" stopIfTrue="1">
      <formula>AND(COUNTIF($F$8:$F$8,F8)&gt;1,NOT(ISBLANK(F8)))</formula>
    </cfRule>
    <cfRule type="duplicateValues" priority="173" dxfId="0" stopIfTrue="1">
      <formula>AND(COUNTIF($F$8:$F$8,F8)&gt;1,NOT(ISBLANK(F8)))</formula>
    </cfRule>
  </conditionalFormatting>
  <conditionalFormatting sqref="F8">
    <cfRule type="duplicateValues" priority="170" dxfId="0" stopIfTrue="1">
      <formula>AND(COUNTIF($F$8:$F$8,F8)&gt;1,NOT(ISBLANK(F8)))</formula>
    </cfRule>
  </conditionalFormatting>
  <conditionalFormatting sqref="D8">
    <cfRule type="duplicateValues" priority="169" dxfId="0">
      <formula>AND(COUNTIF($D$8:$D$8,D8)&gt;1,NOT(ISBLANK(D8)))</formula>
    </cfRule>
  </conditionalFormatting>
  <conditionalFormatting sqref="H8">
    <cfRule type="containsText" priority="168" dxfId="0" operator="containsText" stopIfTrue="1" text=" ">
      <formula>NOT(ISERROR(SEARCH(" ",H8)))</formula>
    </cfRule>
  </conditionalFormatting>
  <conditionalFormatting sqref="F9">
    <cfRule type="duplicateValues" priority="167" dxfId="0" stopIfTrue="1">
      <formula>AND(COUNTIF($F$9:$F$9,F9)&gt;1,NOT(ISBLANK(F9)))</formula>
    </cfRule>
  </conditionalFormatting>
  <conditionalFormatting sqref="F9">
    <cfRule type="duplicateValues" priority="166" dxfId="0" stopIfTrue="1">
      <formula>AND(COUNTIF($F$9:$F$9,F9)&gt;1,NOT(ISBLANK(F9)))</formula>
    </cfRule>
  </conditionalFormatting>
  <conditionalFormatting sqref="G9">
    <cfRule type="containsText" priority="165" dxfId="0" operator="containsText" stopIfTrue="1" text=" ">
      <formula>NOT(ISERROR(SEARCH(" ",G9)))</formula>
    </cfRule>
  </conditionalFormatting>
  <conditionalFormatting sqref="E9">
    <cfRule type="cellIs" priority="161" dxfId="35" operator="between" stopIfTrue="1">
      <formula>37257</formula>
      <formula>37621</formula>
    </cfRule>
    <cfRule type="cellIs" priority="162" dxfId="34" operator="between" stopIfTrue="1">
      <formula>36892</formula>
      <formula>37256</formula>
    </cfRule>
    <cfRule type="cellIs" priority="163" dxfId="33" operator="between" stopIfTrue="1">
      <formula>36526</formula>
      <formula>36891</formula>
    </cfRule>
    <cfRule type="cellIs" priority="164" dxfId="254" operator="between" stopIfTrue="1">
      <formula>36161</formula>
      <formula>36525</formula>
    </cfRule>
  </conditionalFormatting>
  <conditionalFormatting sqref="F9">
    <cfRule type="duplicateValues" priority="160" dxfId="0" stopIfTrue="1">
      <formula>AND(COUNTIF($F$9:$F$9,F9)&gt;1,NOT(ISBLANK(F9)))</formula>
    </cfRule>
  </conditionalFormatting>
  <conditionalFormatting sqref="F9">
    <cfRule type="duplicateValues" priority="159" dxfId="0">
      <formula>AND(COUNTIF($F$9:$F$9,F9)&gt;1,NOT(ISBLANK(F9)))</formula>
    </cfRule>
  </conditionalFormatting>
  <conditionalFormatting sqref="F9">
    <cfRule type="duplicateValues" priority="158" dxfId="0" stopIfTrue="1">
      <formula>AND(COUNTIF($F$9:$F$9,F9)&gt;1,NOT(ISBLANK(F9)))</formula>
    </cfRule>
  </conditionalFormatting>
  <conditionalFormatting sqref="F9">
    <cfRule type="duplicateValues" priority="157" dxfId="0">
      <formula>AND(COUNTIF($F$9:$F$9,F9)&gt;1,NOT(ISBLANK(F9)))</formula>
    </cfRule>
  </conditionalFormatting>
  <conditionalFormatting sqref="F9">
    <cfRule type="duplicateValues" priority="156" dxfId="0" stopIfTrue="1">
      <formula>AND(COUNTIF($F$9:$F$9,F9)&gt;1,NOT(ISBLANK(F9)))</formula>
    </cfRule>
  </conditionalFormatting>
  <conditionalFormatting sqref="F9">
    <cfRule type="duplicateValues" priority="155" dxfId="0" stopIfTrue="1">
      <formula>AND(COUNTIF($F$9:$F$9,F9)&gt;1,NOT(ISBLANK(F9)))</formula>
    </cfRule>
  </conditionalFormatting>
  <conditionalFormatting sqref="F9">
    <cfRule type="duplicateValues" priority="154" dxfId="0" stopIfTrue="1">
      <formula>AND(COUNTIF($F$9:$F$9,F9)&gt;1,NOT(ISBLANK(F9)))</formula>
    </cfRule>
  </conditionalFormatting>
  <conditionalFormatting sqref="F9">
    <cfRule type="containsText" priority="151" dxfId="0" operator="containsText" stopIfTrue="1" text="  ">
      <formula>NOT(ISERROR(SEARCH("  ",F9)))</formula>
    </cfRule>
    <cfRule type="duplicateValues" priority="152" dxfId="0" stopIfTrue="1">
      <formula>AND(COUNTIF($F$9:$F$9,F9)&gt;1,NOT(ISBLANK(F9)))</formula>
    </cfRule>
    <cfRule type="duplicateValues" priority="153" dxfId="0" stopIfTrue="1">
      <formula>AND(COUNTIF($F$9:$F$9,F9)&gt;1,NOT(ISBLANK(F9)))</formula>
    </cfRule>
  </conditionalFormatting>
  <conditionalFormatting sqref="F9">
    <cfRule type="duplicateValues" priority="150" dxfId="0" stopIfTrue="1">
      <formula>AND(COUNTIF($F$9:$F$9,F9)&gt;1,NOT(ISBLANK(F9)))</formula>
    </cfRule>
  </conditionalFormatting>
  <conditionalFormatting sqref="D9">
    <cfRule type="duplicateValues" priority="149" dxfId="0">
      <formula>AND(COUNTIF($D$9:$D$9,D9)&gt;1,NOT(ISBLANK(D9)))</formula>
    </cfRule>
  </conditionalFormatting>
  <conditionalFormatting sqref="H9">
    <cfRule type="containsText" priority="148" dxfId="0" operator="containsText" stopIfTrue="1" text=" ">
      <formula>NOT(ISERROR(SEARCH(" ",H9)))</formula>
    </cfRule>
  </conditionalFormatting>
  <conditionalFormatting sqref="F10 F12">
    <cfRule type="duplicateValues" priority="147" dxfId="0" stopIfTrue="1">
      <formula>AND(COUNTIF($F$10:$F$10,F10)+COUNTIF($F$12:$F$12,F10)&gt;1,NOT(ISBLANK(F10)))</formula>
    </cfRule>
  </conditionalFormatting>
  <conditionalFormatting sqref="F10 F12">
    <cfRule type="duplicateValues" priority="146" dxfId="0" stopIfTrue="1">
      <formula>AND(COUNTIF($F$10:$F$10,F10)+COUNTIF($F$12:$F$12,F10)&gt;1,NOT(ISBLANK(F10)))</formula>
    </cfRule>
  </conditionalFormatting>
  <conditionalFormatting sqref="G10 G12">
    <cfRule type="containsText" priority="145" dxfId="0" operator="containsText" stopIfTrue="1" text=" ">
      <formula>NOT(ISERROR(SEARCH(" ",G10)))</formula>
    </cfRule>
  </conditionalFormatting>
  <conditionalFormatting sqref="E10 E12">
    <cfRule type="cellIs" priority="141" dxfId="35" operator="between" stopIfTrue="1">
      <formula>37257</formula>
      <formula>37621</formula>
    </cfRule>
    <cfRule type="cellIs" priority="142" dxfId="34" operator="between" stopIfTrue="1">
      <formula>36892</formula>
      <formula>37256</formula>
    </cfRule>
    <cfRule type="cellIs" priority="143" dxfId="33" operator="between" stopIfTrue="1">
      <formula>36526</formula>
      <formula>36891</formula>
    </cfRule>
    <cfRule type="cellIs" priority="144" dxfId="254" operator="between" stopIfTrue="1">
      <formula>36161</formula>
      <formula>36525</formula>
    </cfRule>
  </conditionalFormatting>
  <conditionalFormatting sqref="F10 F12">
    <cfRule type="duplicateValues" priority="140" dxfId="0" stopIfTrue="1">
      <formula>AND(COUNTIF($F$10:$F$10,F10)+COUNTIF($F$12:$F$12,F10)&gt;1,NOT(ISBLANK(F10)))</formula>
    </cfRule>
  </conditionalFormatting>
  <conditionalFormatting sqref="F10 F12">
    <cfRule type="duplicateValues" priority="139" dxfId="0">
      <formula>AND(COUNTIF($F$10:$F$10,F10)+COUNTIF($F$12:$F$12,F10)&gt;1,NOT(ISBLANK(F10)))</formula>
    </cfRule>
  </conditionalFormatting>
  <conditionalFormatting sqref="F10 F12">
    <cfRule type="duplicateValues" priority="138" dxfId="0" stopIfTrue="1">
      <formula>AND(COUNTIF($F$10:$F$10,F10)+COUNTIF($F$12:$F$12,F10)&gt;1,NOT(ISBLANK(F10)))</formula>
    </cfRule>
  </conditionalFormatting>
  <conditionalFormatting sqref="F10 F12">
    <cfRule type="duplicateValues" priority="137" dxfId="0">
      <formula>AND(COUNTIF($F$10:$F$10,F10)+COUNTIF($F$12:$F$12,F10)&gt;1,NOT(ISBLANK(F10)))</formula>
    </cfRule>
  </conditionalFormatting>
  <conditionalFormatting sqref="F10 F12">
    <cfRule type="duplicateValues" priority="136" dxfId="0" stopIfTrue="1">
      <formula>AND(COUNTIF($F$10:$F$10,F10)+COUNTIF($F$12:$F$12,F10)&gt;1,NOT(ISBLANK(F10)))</formula>
    </cfRule>
  </conditionalFormatting>
  <conditionalFormatting sqref="F10 F12">
    <cfRule type="duplicateValues" priority="135" dxfId="0" stopIfTrue="1">
      <formula>AND(COUNTIF($F$10:$F$10,F10)+COUNTIF($F$12:$F$12,F10)&gt;1,NOT(ISBLANK(F10)))</formula>
    </cfRule>
  </conditionalFormatting>
  <conditionalFormatting sqref="F10 F12">
    <cfRule type="duplicateValues" priority="134" dxfId="0" stopIfTrue="1">
      <formula>AND(COUNTIF($F$10:$F$10,F10)+COUNTIF($F$12:$F$12,F10)&gt;1,NOT(ISBLANK(F10)))</formula>
    </cfRule>
  </conditionalFormatting>
  <conditionalFormatting sqref="F10 F12">
    <cfRule type="containsText" priority="131" dxfId="0" operator="containsText" stopIfTrue="1" text="  ">
      <formula>NOT(ISERROR(SEARCH("  ",F10)))</formula>
    </cfRule>
    <cfRule type="duplicateValues" priority="132" dxfId="0" stopIfTrue="1">
      <formula>AND(COUNTIF($F$10:$F$10,F10)+COUNTIF($F$12:$F$12,F10)&gt;1,NOT(ISBLANK(F10)))</formula>
    </cfRule>
    <cfRule type="duplicateValues" priority="133" dxfId="0" stopIfTrue="1">
      <formula>AND(COUNTIF($F$10:$F$10,F10)+COUNTIF($F$12:$F$12,F10)&gt;1,NOT(ISBLANK(F10)))</formula>
    </cfRule>
  </conditionalFormatting>
  <conditionalFormatting sqref="F10 F12">
    <cfRule type="duplicateValues" priority="130" dxfId="0" stopIfTrue="1">
      <formula>AND(COUNTIF($F$10:$F$10,F10)+COUNTIF($F$12:$F$12,F10)&gt;1,NOT(ISBLANK(F10)))</formula>
    </cfRule>
  </conditionalFormatting>
  <conditionalFormatting sqref="D10 D12">
    <cfRule type="duplicateValues" priority="129" dxfId="0">
      <formula>AND(COUNTIF($D$10:$D$10,D10)+COUNTIF($D$12:$D$12,D10)&gt;1,NOT(ISBLANK(D10)))</formula>
    </cfRule>
  </conditionalFormatting>
  <conditionalFormatting sqref="H10:H12">
    <cfRule type="containsText" priority="128" dxfId="0" operator="containsText" stopIfTrue="1" text=" ">
      <formula>NOT(ISERROR(SEARCH(" ",H10)))</formula>
    </cfRule>
  </conditionalFormatting>
  <conditionalFormatting sqref="F13">
    <cfRule type="duplicateValues" priority="127" dxfId="0" stopIfTrue="1">
      <formula>AND(COUNTIF($F$13:$F$13,F13)&gt;1,NOT(ISBLANK(F13)))</formula>
    </cfRule>
  </conditionalFormatting>
  <conditionalFormatting sqref="F13">
    <cfRule type="duplicateValues" priority="126" dxfId="0" stopIfTrue="1">
      <formula>AND(COUNTIF($F$13:$F$13,F13)&gt;1,NOT(ISBLANK(F13)))</formula>
    </cfRule>
  </conditionalFormatting>
  <conditionalFormatting sqref="G13">
    <cfRule type="containsText" priority="125" dxfId="0" operator="containsText" stopIfTrue="1" text=" ">
      <formula>NOT(ISERROR(SEARCH(" ",G13)))</formula>
    </cfRule>
  </conditionalFormatting>
  <conditionalFormatting sqref="E13">
    <cfRule type="cellIs" priority="121" dxfId="35" operator="between" stopIfTrue="1">
      <formula>37257</formula>
      <formula>37621</formula>
    </cfRule>
    <cfRule type="cellIs" priority="122" dxfId="34" operator="between" stopIfTrue="1">
      <formula>36892</formula>
      <formula>37256</formula>
    </cfRule>
    <cfRule type="cellIs" priority="123" dxfId="33" operator="between" stopIfTrue="1">
      <formula>36526</formula>
      <formula>36891</formula>
    </cfRule>
    <cfRule type="cellIs" priority="124" dxfId="254" operator="between" stopIfTrue="1">
      <formula>36161</formula>
      <formula>36525</formula>
    </cfRule>
  </conditionalFormatting>
  <conditionalFormatting sqref="F13">
    <cfRule type="duplicateValues" priority="120" dxfId="0" stopIfTrue="1">
      <formula>AND(COUNTIF($F$13:$F$13,F13)&gt;1,NOT(ISBLANK(F13)))</formula>
    </cfRule>
  </conditionalFormatting>
  <conditionalFormatting sqref="F13">
    <cfRule type="duplicateValues" priority="119" dxfId="0">
      <formula>AND(COUNTIF($F$13:$F$13,F13)&gt;1,NOT(ISBLANK(F13)))</formula>
    </cfRule>
  </conditionalFormatting>
  <conditionalFormatting sqref="F13">
    <cfRule type="duplicateValues" priority="118" dxfId="0" stopIfTrue="1">
      <formula>AND(COUNTIF($F$13:$F$13,F13)&gt;1,NOT(ISBLANK(F13)))</formula>
    </cfRule>
  </conditionalFormatting>
  <conditionalFormatting sqref="F13">
    <cfRule type="duplicateValues" priority="117" dxfId="0">
      <formula>AND(COUNTIF($F$13:$F$13,F13)&gt;1,NOT(ISBLANK(F13)))</formula>
    </cfRule>
  </conditionalFormatting>
  <conditionalFormatting sqref="F13">
    <cfRule type="duplicateValues" priority="116" dxfId="0" stopIfTrue="1">
      <formula>AND(COUNTIF($F$13:$F$13,F13)&gt;1,NOT(ISBLANK(F13)))</formula>
    </cfRule>
  </conditionalFormatting>
  <conditionalFormatting sqref="F13">
    <cfRule type="duplicateValues" priority="115" dxfId="0" stopIfTrue="1">
      <formula>AND(COUNTIF($F$13:$F$13,F13)&gt;1,NOT(ISBLANK(F13)))</formula>
    </cfRule>
  </conditionalFormatting>
  <conditionalFormatting sqref="F13">
    <cfRule type="duplicateValues" priority="114" dxfId="0" stopIfTrue="1">
      <formula>AND(COUNTIF($F$13:$F$13,F13)&gt;1,NOT(ISBLANK(F13)))</formula>
    </cfRule>
  </conditionalFormatting>
  <conditionalFormatting sqref="F13">
    <cfRule type="containsText" priority="111" dxfId="0" operator="containsText" stopIfTrue="1" text="  ">
      <formula>NOT(ISERROR(SEARCH("  ",F13)))</formula>
    </cfRule>
    <cfRule type="duplicateValues" priority="112" dxfId="0" stopIfTrue="1">
      <formula>AND(COUNTIF($F$13:$F$13,F13)&gt;1,NOT(ISBLANK(F13)))</formula>
    </cfRule>
    <cfRule type="duplicateValues" priority="113" dxfId="0" stopIfTrue="1">
      <formula>AND(COUNTIF($F$13:$F$13,F13)&gt;1,NOT(ISBLANK(F13)))</formula>
    </cfRule>
  </conditionalFormatting>
  <conditionalFormatting sqref="F13">
    <cfRule type="duplicateValues" priority="110" dxfId="0" stopIfTrue="1">
      <formula>AND(COUNTIF($F$13:$F$13,F13)&gt;1,NOT(ISBLANK(F13)))</formula>
    </cfRule>
  </conditionalFormatting>
  <conditionalFormatting sqref="D13">
    <cfRule type="duplicateValues" priority="109" dxfId="0">
      <formula>AND(COUNTIF($D$13:$D$13,D13)&gt;1,NOT(ISBLANK(D13)))</formula>
    </cfRule>
  </conditionalFormatting>
  <conditionalFormatting sqref="H13">
    <cfRule type="containsText" priority="108" dxfId="0" operator="containsText" stopIfTrue="1" text=" ">
      <formula>NOT(ISERROR(SEARCH(" ",H13)))</formula>
    </cfRule>
  </conditionalFormatting>
  <conditionalFormatting sqref="F14">
    <cfRule type="duplicateValues" priority="107" dxfId="0" stopIfTrue="1">
      <formula>AND(COUNTIF($F$14:$F$14,F14)&gt;1,NOT(ISBLANK(F14)))</formula>
    </cfRule>
  </conditionalFormatting>
  <conditionalFormatting sqref="F14">
    <cfRule type="duplicateValues" priority="106" dxfId="0" stopIfTrue="1">
      <formula>AND(COUNTIF($F$14:$F$14,F14)&gt;1,NOT(ISBLANK(F14)))</formula>
    </cfRule>
  </conditionalFormatting>
  <conditionalFormatting sqref="G14">
    <cfRule type="containsText" priority="105" dxfId="0" operator="containsText" stopIfTrue="1" text=" ">
      <formula>NOT(ISERROR(SEARCH(" ",G14)))</formula>
    </cfRule>
  </conditionalFormatting>
  <conditionalFormatting sqref="E14">
    <cfRule type="cellIs" priority="101" dxfId="35" operator="between" stopIfTrue="1">
      <formula>37257</formula>
      <formula>37621</formula>
    </cfRule>
    <cfRule type="cellIs" priority="102" dxfId="34" operator="between" stopIfTrue="1">
      <formula>36892</formula>
      <formula>37256</formula>
    </cfRule>
    <cfRule type="cellIs" priority="103" dxfId="33" operator="between" stopIfTrue="1">
      <formula>36526</formula>
      <formula>36891</formula>
    </cfRule>
    <cfRule type="cellIs" priority="104" dxfId="254" operator="between" stopIfTrue="1">
      <formula>36161</formula>
      <formula>36525</formula>
    </cfRule>
  </conditionalFormatting>
  <conditionalFormatting sqref="F14">
    <cfRule type="duplicateValues" priority="100" dxfId="0" stopIfTrue="1">
      <formula>AND(COUNTIF($F$14:$F$14,F14)&gt;1,NOT(ISBLANK(F14)))</formula>
    </cfRule>
  </conditionalFormatting>
  <conditionalFormatting sqref="F14">
    <cfRule type="duplicateValues" priority="99" dxfId="0">
      <formula>AND(COUNTIF($F$14:$F$14,F14)&gt;1,NOT(ISBLANK(F14)))</formula>
    </cfRule>
  </conditionalFormatting>
  <conditionalFormatting sqref="F14">
    <cfRule type="duplicateValues" priority="98" dxfId="0" stopIfTrue="1">
      <formula>AND(COUNTIF($F$14:$F$14,F14)&gt;1,NOT(ISBLANK(F14)))</formula>
    </cfRule>
  </conditionalFormatting>
  <conditionalFormatting sqref="F14">
    <cfRule type="duplicateValues" priority="97" dxfId="0">
      <formula>AND(COUNTIF($F$14:$F$14,F14)&gt;1,NOT(ISBLANK(F14)))</formula>
    </cfRule>
  </conditionalFormatting>
  <conditionalFormatting sqref="F14">
    <cfRule type="duplicateValues" priority="96" dxfId="0" stopIfTrue="1">
      <formula>AND(COUNTIF($F$14:$F$14,F14)&gt;1,NOT(ISBLANK(F14)))</formula>
    </cfRule>
  </conditionalFormatting>
  <conditionalFormatting sqref="F14">
    <cfRule type="duplicateValues" priority="95" dxfId="0" stopIfTrue="1">
      <formula>AND(COUNTIF($F$14:$F$14,F14)&gt;1,NOT(ISBLANK(F14)))</formula>
    </cfRule>
  </conditionalFormatting>
  <conditionalFormatting sqref="F14">
    <cfRule type="duplicateValues" priority="94" dxfId="0" stopIfTrue="1">
      <formula>AND(COUNTIF($F$14:$F$14,F14)&gt;1,NOT(ISBLANK(F14)))</formula>
    </cfRule>
  </conditionalFormatting>
  <conditionalFormatting sqref="F14">
    <cfRule type="containsText" priority="91" dxfId="0" operator="containsText" stopIfTrue="1" text="  ">
      <formula>NOT(ISERROR(SEARCH("  ",F14)))</formula>
    </cfRule>
    <cfRule type="duplicateValues" priority="92" dxfId="0" stopIfTrue="1">
      <formula>AND(COUNTIF($F$14:$F$14,F14)&gt;1,NOT(ISBLANK(F14)))</formula>
    </cfRule>
    <cfRule type="duplicateValues" priority="93" dxfId="0" stopIfTrue="1">
      <formula>AND(COUNTIF($F$14:$F$14,F14)&gt;1,NOT(ISBLANK(F14)))</formula>
    </cfRule>
  </conditionalFormatting>
  <conditionalFormatting sqref="F14">
    <cfRule type="duplicateValues" priority="90" dxfId="0" stopIfTrue="1">
      <formula>AND(COUNTIF($F$14:$F$14,F14)&gt;1,NOT(ISBLANK(F14)))</formula>
    </cfRule>
  </conditionalFormatting>
  <conditionalFormatting sqref="D14">
    <cfRule type="duplicateValues" priority="89" dxfId="0">
      <formula>AND(COUNTIF($D$14:$D$14,D14)&gt;1,NOT(ISBLANK(D14)))</formula>
    </cfRule>
  </conditionalFormatting>
  <conditionalFormatting sqref="H14">
    <cfRule type="containsText" priority="88" dxfId="0" operator="containsText" stopIfTrue="1" text=" ">
      <formula>NOT(ISERROR(SEARCH(" ",H14)))</formula>
    </cfRule>
  </conditionalFormatting>
  <conditionalFormatting sqref="F17:F18">
    <cfRule type="duplicateValues" priority="87" dxfId="0" stopIfTrue="1">
      <formula>AND(COUNTIF($F$17:$F$18,F17)&gt;1,NOT(ISBLANK(F17)))</formula>
    </cfRule>
  </conditionalFormatting>
  <conditionalFormatting sqref="F17:F18">
    <cfRule type="duplicateValues" priority="86" dxfId="0">
      <formula>AND(COUNTIF($F$17:$F$18,F17)&gt;1,NOT(ISBLANK(F17)))</formula>
    </cfRule>
  </conditionalFormatting>
  <conditionalFormatting sqref="G17:G18">
    <cfRule type="containsText" priority="85" dxfId="0" operator="containsText" stopIfTrue="1" text=" ">
      <formula>NOT(ISERROR(SEARCH(" ",G17)))</formula>
    </cfRule>
  </conditionalFormatting>
  <conditionalFormatting sqref="E17:E18">
    <cfRule type="cellIs" priority="81" dxfId="35" operator="between" stopIfTrue="1">
      <formula>37257</formula>
      <formula>37621</formula>
    </cfRule>
    <cfRule type="cellIs" priority="82" dxfId="34" operator="between" stopIfTrue="1">
      <formula>36892</formula>
      <formula>37256</formula>
    </cfRule>
    <cfRule type="cellIs" priority="83" dxfId="33" operator="between" stopIfTrue="1">
      <formula>36526</formula>
      <formula>36891</formula>
    </cfRule>
    <cfRule type="cellIs" priority="84" dxfId="254" operator="between" stopIfTrue="1">
      <formula>36161</formula>
      <formula>36525</formula>
    </cfRule>
  </conditionalFormatting>
  <conditionalFormatting sqref="F17:F18">
    <cfRule type="duplicateValues" priority="80" dxfId="0" stopIfTrue="1">
      <formula>AND(COUNTIF($F$17:$F$18,F17)&gt;1,NOT(ISBLANK(F17)))</formula>
    </cfRule>
  </conditionalFormatting>
  <conditionalFormatting sqref="F17:F18">
    <cfRule type="duplicateValues" priority="79" dxfId="0">
      <formula>AND(COUNTIF($F$17:$F$18,F17)&gt;1,NOT(ISBLANK(F17)))</formula>
    </cfRule>
  </conditionalFormatting>
  <conditionalFormatting sqref="F17:F18">
    <cfRule type="duplicateValues" priority="78" dxfId="0" stopIfTrue="1">
      <formula>AND(COUNTIF($F$17:$F$18,F17)&gt;1,NOT(ISBLANK(F17)))</formula>
    </cfRule>
  </conditionalFormatting>
  <conditionalFormatting sqref="F17:F18">
    <cfRule type="duplicateValues" priority="77" dxfId="0">
      <formula>AND(COUNTIF($F$17:$F$18,F17)&gt;1,NOT(ISBLANK(F17)))</formula>
    </cfRule>
  </conditionalFormatting>
  <conditionalFormatting sqref="F17:F18">
    <cfRule type="duplicateValues" priority="76" dxfId="0" stopIfTrue="1">
      <formula>AND(COUNTIF($F$17:$F$18,F17)&gt;1,NOT(ISBLANK(F17)))</formula>
    </cfRule>
  </conditionalFormatting>
  <conditionalFormatting sqref="F17:F18">
    <cfRule type="duplicateValues" priority="75" dxfId="0">
      <formula>AND(COUNTIF($F$17:$F$18,F17)&gt;1,NOT(ISBLANK(F17)))</formula>
    </cfRule>
  </conditionalFormatting>
  <conditionalFormatting sqref="F17:F18">
    <cfRule type="duplicateValues" priority="74" dxfId="0" stopIfTrue="1">
      <formula>AND(COUNTIF($F$17:$F$18,F17)&gt;1,NOT(ISBLANK(F17)))</formula>
    </cfRule>
  </conditionalFormatting>
  <conditionalFormatting sqref="F17:F18">
    <cfRule type="duplicateValues" priority="73" dxfId="0" stopIfTrue="1">
      <formula>AND(COUNTIF($F$17:$F$18,F17)&gt;1,NOT(ISBLANK(F17)))</formula>
    </cfRule>
  </conditionalFormatting>
  <conditionalFormatting sqref="F17:F18">
    <cfRule type="containsText" priority="70" dxfId="0" operator="containsText" stopIfTrue="1" text="  ">
      <formula>NOT(ISERROR(SEARCH("  ",F17)))</formula>
    </cfRule>
    <cfRule type="duplicateValues" priority="71" dxfId="0" stopIfTrue="1">
      <formula>AND(COUNTIF($F$17:$F$18,F17)&gt;1,NOT(ISBLANK(F17)))</formula>
    </cfRule>
    <cfRule type="duplicateValues" priority="72" dxfId="0" stopIfTrue="1">
      <formula>AND(COUNTIF($F$17:$F$18,F17)&gt;1,NOT(ISBLANK(F17)))</formula>
    </cfRule>
  </conditionalFormatting>
  <conditionalFormatting sqref="F17:F18">
    <cfRule type="duplicateValues" priority="69" dxfId="0" stopIfTrue="1">
      <formula>AND(COUNTIF($F$17:$F$18,F17)&gt;1,NOT(ISBLANK(F17)))</formula>
    </cfRule>
  </conditionalFormatting>
  <conditionalFormatting sqref="F17:F18">
    <cfRule type="duplicateValues" priority="68" dxfId="0">
      <formula>AND(COUNTIF($F$17:$F$18,F17)&gt;1,NOT(ISBLANK(F17)))</formula>
    </cfRule>
  </conditionalFormatting>
  <conditionalFormatting sqref="D17:D18">
    <cfRule type="duplicateValues" priority="67" dxfId="0">
      <formula>AND(COUNTIF($D$17:$D$18,D17)&gt;1,NOT(ISBLANK(D17)))</formula>
    </cfRule>
  </conditionalFormatting>
  <conditionalFormatting sqref="H17:H18">
    <cfRule type="containsText" priority="66" dxfId="0" operator="containsText" stopIfTrue="1" text=" ">
      <formula>NOT(ISERROR(SEARCH(" ",H17)))</formula>
    </cfRule>
  </conditionalFormatting>
  <conditionalFormatting sqref="F19:F21">
    <cfRule type="duplicateValues" priority="65" dxfId="0" stopIfTrue="1">
      <formula>AND(COUNTIF($F$19:$F$21,F19)&gt;1,NOT(ISBLANK(F19)))</formula>
    </cfRule>
  </conditionalFormatting>
  <conditionalFormatting sqref="F19:F21">
    <cfRule type="duplicateValues" priority="64" dxfId="0">
      <formula>AND(COUNTIF($F$19:$F$21,F19)&gt;1,NOT(ISBLANK(F19)))</formula>
    </cfRule>
  </conditionalFormatting>
  <conditionalFormatting sqref="G19:G21">
    <cfRule type="containsText" priority="63" dxfId="0" operator="containsText" stopIfTrue="1" text=" ">
      <formula>NOT(ISERROR(SEARCH(" ",G19)))</formula>
    </cfRule>
  </conditionalFormatting>
  <conditionalFormatting sqref="E19:E21">
    <cfRule type="cellIs" priority="59" dxfId="35" operator="between" stopIfTrue="1">
      <formula>37257</formula>
      <formula>37621</formula>
    </cfRule>
    <cfRule type="cellIs" priority="60" dxfId="34" operator="between" stopIfTrue="1">
      <formula>36892</formula>
      <formula>37256</formula>
    </cfRule>
    <cfRule type="cellIs" priority="61" dxfId="33" operator="between" stopIfTrue="1">
      <formula>36526</formula>
      <formula>36891</formula>
    </cfRule>
    <cfRule type="cellIs" priority="62" dxfId="254" operator="between" stopIfTrue="1">
      <formula>36161</formula>
      <formula>36525</formula>
    </cfRule>
  </conditionalFormatting>
  <conditionalFormatting sqref="F19:F21">
    <cfRule type="duplicateValues" priority="58" dxfId="0" stopIfTrue="1">
      <formula>AND(COUNTIF($F$19:$F$21,F19)&gt;1,NOT(ISBLANK(F19)))</formula>
    </cfRule>
  </conditionalFormatting>
  <conditionalFormatting sqref="F19:F21">
    <cfRule type="duplicateValues" priority="57" dxfId="0">
      <formula>AND(COUNTIF($F$19:$F$21,F19)&gt;1,NOT(ISBLANK(F19)))</formula>
    </cfRule>
  </conditionalFormatting>
  <conditionalFormatting sqref="F19:F21">
    <cfRule type="duplicateValues" priority="56" dxfId="0" stopIfTrue="1">
      <formula>AND(COUNTIF($F$19:$F$21,F19)&gt;1,NOT(ISBLANK(F19)))</formula>
    </cfRule>
  </conditionalFormatting>
  <conditionalFormatting sqref="F19:F21">
    <cfRule type="duplicateValues" priority="55" dxfId="0">
      <formula>AND(COUNTIF($F$19:$F$21,F19)&gt;1,NOT(ISBLANK(F19)))</formula>
    </cfRule>
  </conditionalFormatting>
  <conditionalFormatting sqref="F19:F21">
    <cfRule type="duplicateValues" priority="54" dxfId="0" stopIfTrue="1">
      <formula>AND(COUNTIF($F$19:$F$21,F19)&gt;1,NOT(ISBLANK(F19)))</formula>
    </cfRule>
  </conditionalFormatting>
  <conditionalFormatting sqref="F19:F21">
    <cfRule type="duplicateValues" priority="53" dxfId="0">
      <formula>AND(COUNTIF($F$19:$F$21,F19)&gt;1,NOT(ISBLANK(F19)))</formula>
    </cfRule>
  </conditionalFormatting>
  <conditionalFormatting sqref="F19:F21">
    <cfRule type="duplicateValues" priority="52" dxfId="0" stopIfTrue="1">
      <formula>AND(COUNTIF($F$19:$F$21,F19)&gt;1,NOT(ISBLANK(F19)))</formula>
    </cfRule>
  </conditionalFormatting>
  <conditionalFormatting sqref="F19:F21">
    <cfRule type="duplicateValues" priority="51" dxfId="0" stopIfTrue="1">
      <formula>AND(COUNTIF($F$19:$F$21,F19)&gt;1,NOT(ISBLANK(F19)))</formula>
    </cfRule>
  </conditionalFormatting>
  <conditionalFormatting sqref="F19:F21">
    <cfRule type="containsText" priority="48" dxfId="0" operator="containsText" stopIfTrue="1" text="  ">
      <formula>NOT(ISERROR(SEARCH("  ",F19)))</formula>
    </cfRule>
    <cfRule type="duplicateValues" priority="49" dxfId="0" stopIfTrue="1">
      <formula>AND(COUNTIF($F$19:$F$21,F19)&gt;1,NOT(ISBLANK(F19)))</formula>
    </cfRule>
    <cfRule type="duplicateValues" priority="50" dxfId="0" stopIfTrue="1">
      <formula>AND(COUNTIF($F$19:$F$21,F19)&gt;1,NOT(ISBLANK(F19)))</formula>
    </cfRule>
  </conditionalFormatting>
  <conditionalFormatting sqref="F19:F21">
    <cfRule type="duplicateValues" priority="47" dxfId="0" stopIfTrue="1">
      <formula>AND(COUNTIF($F$19:$F$21,F19)&gt;1,NOT(ISBLANK(F19)))</formula>
    </cfRule>
  </conditionalFormatting>
  <conditionalFormatting sqref="F19:F21">
    <cfRule type="duplicateValues" priority="46" dxfId="0">
      <formula>AND(COUNTIF($F$19:$F$21,F19)&gt;1,NOT(ISBLANK(F19)))</formula>
    </cfRule>
  </conditionalFormatting>
  <conditionalFormatting sqref="D19:D21">
    <cfRule type="duplicateValues" priority="45" dxfId="0">
      <formula>AND(COUNTIF($D$19:$D$21,D19)&gt;1,NOT(ISBLANK(D19)))</formula>
    </cfRule>
  </conditionalFormatting>
  <conditionalFormatting sqref="H19:H21">
    <cfRule type="containsText" priority="44" dxfId="0" operator="containsText" stopIfTrue="1" text=" ">
      <formula>NOT(ISERROR(SEARCH(" ",H19)))</formula>
    </cfRule>
  </conditionalFormatting>
  <conditionalFormatting sqref="F22">
    <cfRule type="duplicateValues" priority="43" dxfId="0" stopIfTrue="1">
      <formula>AND(COUNTIF($F$22:$F$22,F22)&gt;1,NOT(ISBLANK(F22)))</formula>
    </cfRule>
  </conditionalFormatting>
  <conditionalFormatting sqref="F22">
    <cfRule type="duplicateValues" priority="42" dxfId="0">
      <formula>AND(COUNTIF($F$22:$F$22,F22)&gt;1,NOT(ISBLANK(F22)))</formula>
    </cfRule>
  </conditionalFormatting>
  <conditionalFormatting sqref="G22">
    <cfRule type="containsText" priority="41" dxfId="0" operator="containsText" stopIfTrue="1" text=" ">
      <formula>NOT(ISERROR(SEARCH(" ",G22)))</formula>
    </cfRule>
  </conditionalFormatting>
  <conditionalFormatting sqref="E22">
    <cfRule type="cellIs" priority="37" dxfId="35" operator="between" stopIfTrue="1">
      <formula>37257</formula>
      <formula>37621</formula>
    </cfRule>
    <cfRule type="cellIs" priority="38" dxfId="34" operator="between" stopIfTrue="1">
      <formula>36892</formula>
      <formula>37256</formula>
    </cfRule>
    <cfRule type="cellIs" priority="39" dxfId="33" operator="between" stopIfTrue="1">
      <formula>36526</formula>
      <formula>36891</formula>
    </cfRule>
    <cfRule type="cellIs" priority="40" dxfId="254" operator="between" stopIfTrue="1">
      <formula>36161</formula>
      <formula>36525</formula>
    </cfRule>
  </conditionalFormatting>
  <conditionalFormatting sqref="F22">
    <cfRule type="duplicateValues" priority="36" dxfId="0" stopIfTrue="1">
      <formula>AND(COUNTIF($F$22:$F$22,F22)&gt;1,NOT(ISBLANK(F22)))</formula>
    </cfRule>
  </conditionalFormatting>
  <conditionalFormatting sqref="F22">
    <cfRule type="duplicateValues" priority="35" dxfId="0">
      <formula>AND(COUNTIF($F$22:$F$22,F22)&gt;1,NOT(ISBLANK(F22)))</formula>
    </cfRule>
  </conditionalFormatting>
  <conditionalFormatting sqref="F22">
    <cfRule type="duplicateValues" priority="34" dxfId="0" stopIfTrue="1">
      <formula>AND(COUNTIF($F$22:$F$22,F22)&gt;1,NOT(ISBLANK(F22)))</formula>
    </cfRule>
  </conditionalFormatting>
  <conditionalFormatting sqref="F22">
    <cfRule type="duplicateValues" priority="33" dxfId="0">
      <formula>AND(COUNTIF($F$22:$F$22,F22)&gt;1,NOT(ISBLANK(F22)))</formula>
    </cfRule>
  </conditionalFormatting>
  <conditionalFormatting sqref="F22">
    <cfRule type="duplicateValues" priority="32" dxfId="0" stopIfTrue="1">
      <formula>AND(COUNTIF($F$22:$F$22,F22)&gt;1,NOT(ISBLANK(F22)))</formula>
    </cfRule>
  </conditionalFormatting>
  <conditionalFormatting sqref="F22">
    <cfRule type="duplicateValues" priority="31" dxfId="0">
      <formula>AND(COUNTIF($F$22:$F$22,F22)&gt;1,NOT(ISBLANK(F22)))</formula>
    </cfRule>
  </conditionalFormatting>
  <conditionalFormatting sqref="F22">
    <cfRule type="duplicateValues" priority="30" dxfId="0" stopIfTrue="1">
      <formula>AND(COUNTIF($F$22:$F$22,F22)&gt;1,NOT(ISBLANK(F22)))</formula>
    </cfRule>
  </conditionalFormatting>
  <conditionalFormatting sqref="F22">
    <cfRule type="duplicateValues" priority="29" dxfId="0" stopIfTrue="1">
      <formula>AND(COUNTIF($F$22:$F$22,F22)&gt;1,NOT(ISBLANK(F22)))</formula>
    </cfRule>
  </conditionalFormatting>
  <conditionalFormatting sqref="F22">
    <cfRule type="containsText" priority="26" dxfId="0" operator="containsText" stopIfTrue="1" text="  ">
      <formula>NOT(ISERROR(SEARCH("  ",F22)))</formula>
    </cfRule>
    <cfRule type="duplicateValues" priority="27" dxfId="0" stopIfTrue="1">
      <formula>AND(COUNTIF($F$22:$F$22,F22)&gt;1,NOT(ISBLANK(F22)))</formula>
    </cfRule>
    <cfRule type="duplicateValues" priority="28" dxfId="0" stopIfTrue="1">
      <formula>AND(COUNTIF($F$22:$F$22,F22)&gt;1,NOT(ISBLANK(F22)))</formula>
    </cfRule>
  </conditionalFormatting>
  <conditionalFormatting sqref="F22">
    <cfRule type="duplicateValues" priority="25" dxfId="0" stopIfTrue="1">
      <formula>AND(COUNTIF($F$22:$F$22,F22)&gt;1,NOT(ISBLANK(F22)))</formula>
    </cfRule>
  </conditionalFormatting>
  <conditionalFormatting sqref="F22">
    <cfRule type="duplicateValues" priority="24" dxfId="0">
      <formula>AND(COUNTIF($F$22:$F$22,F22)&gt;1,NOT(ISBLANK(F22)))</formula>
    </cfRule>
  </conditionalFormatting>
  <conditionalFormatting sqref="D22">
    <cfRule type="duplicateValues" priority="23" dxfId="0">
      <formula>AND(COUNTIF($D$22:$D$22,D22)&gt;1,NOT(ISBLANK(D22)))</formula>
    </cfRule>
  </conditionalFormatting>
  <conditionalFormatting sqref="H22">
    <cfRule type="containsText" priority="22" dxfId="0" operator="containsText" stopIfTrue="1" text=" ">
      <formula>NOT(ISERROR(SEARCH(" ",H22)))</formula>
    </cfRule>
  </conditionalFormatting>
  <conditionalFormatting sqref="F20:F21">
    <cfRule type="duplicateValues" priority="21" dxfId="0" stopIfTrue="1">
      <formula>AND(COUNTIF($F$20:$F$21,F20)&gt;1,NOT(ISBLANK(F20)))</formula>
    </cfRule>
  </conditionalFormatting>
  <conditionalFormatting sqref="F20:F21">
    <cfRule type="duplicateValues" priority="20" dxfId="0" stopIfTrue="1">
      <formula>AND(COUNTIF($F$20:$F$21,F20)&gt;1,NOT(ISBLANK(F20)))</formula>
    </cfRule>
  </conditionalFormatting>
  <conditionalFormatting sqref="G20:G21">
    <cfRule type="containsText" priority="19" dxfId="0" operator="containsText" stopIfTrue="1" text=" ">
      <formula>NOT(ISERROR(SEARCH(" ",G20)))</formula>
    </cfRule>
  </conditionalFormatting>
  <conditionalFormatting sqref="E20:E21">
    <cfRule type="cellIs" priority="15" dxfId="35" operator="between" stopIfTrue="1">
      <formula>37257</formula>
      <formula>37621</formula>
    </cfRule>
    <cfRule type="cellIs" priority="16" dxfId="34" operator="between" stopIfTrue="1">
      <formula>36892</formula>
      <formula>37256</formula>
    </cfRule>
    <cfRule type="cellIs" priority="17" dxfId="33" operator="between" stopIfTrue="1">
      <formula>36526</formula>
      <formula>36891</formula>
    </cfRule>
    <cfRule type="cellIs" priority="18" dxfId="254" operator="between" stopIfTrue="1">
      <formula>36161</formula>
      <formula>36525</formula>
    </cfRule>
  </conditionalFormatting>
  <conditionalFormatting sqref="F20:F21">
    <cfRule type="duplicateValues" priority="14" dxfId="0" stopIfTrue="1">
      <formula>AND(COUNTIF($F$20:$F$21,F20)&gt;1,NOT(ISBLANK(F20)))</formula>
    </cfRule>
  </conditionalFormatting>
  <conditionalFormatting sqref="F20:F21">
    <cfRule type="duplicateValues" priority="13" dxfId="0" stopIfTrue="1">
      <formula>AND(COUNTIF($F$20:$F$21,F20)&gt;1,NOT(ISBLANK(F20)))</formula>
    </cfRule>
  </conditionalFormatting>
  <conditionalFormatting sqref="F20:F21">
    <cfRule type="duplicateValues" priority="12" dxfId="0">
      <formula>AND(COUNTIF($F$20:$F$21,F20)&gt;1,NOT(ISBLANK(F20)))</formula>
    </cfRule>
  </conditionalFormatting>
  <conditionalFormatting sqref="F20:F21">
    <cfRule type="duplicateValues" priority="11" dxfId="0" stopIfTrue="1">
      <formula>AND(COUNTIF($F$20:$F$21,F20)&gt;1,NOT(ISBLANK(F20)))</formula>
    </cfRule>
  </conditionalFormatting>
  <conditionalFormatting sqref="F20:F21">
    <cfRule type="duplicateValues" priority="10" dxfId="0">
      <formula>AND(COUNTIF($F$20:$F$21,F20)&gt;1,NOT(ISBLANK(F20)))</formula>
    </cfRule>
  </conditionalFormatting>
  <conditionalFormatting sqref="F20:F21">
    <cfRule type="duplicateValues" priority="9" dxfId="0" stopIfTrue="1">
      <formula>AND(COUNTIF($F$20:$F$21,F20)&gt;1,NOT(ISBLANK(F20)))</formula>
    </cfRule>
  </conditionalFormatting>
  <conditionalFormatting sqref="F20:F21">
    <cfRule type="duplicateValues" priority="8" dxfId="0" stopIfTrue="1">
      <formula>AND(COUNTIF($F$20:$F$21,F20)&gt;1,NOT(ISBLANK(F20)))</formula>
    </cfRule>
  </conditionalFormatting>
  <conditionalFormatting sqref="F20:F21">
    <cfRule type="duplicateValues" priority="7" dxfId="0" stopIfTrue="1">
      <formula>AND(COUNTIF($F$20:$F$21,F20)&gt;1,NOT(ISBLANK(F20)))</formula>
    </cfRule>
  </conditionalFormatting>
  <conditionalFormatting sqref="F20:F21">
    <cfRule type="containsText" priority="4" dxfId="0" operator="containsText" stopIfTrue="1" text="  ">
      <formula>NOT(ISERROR(SEARCH("  ",F20)))</formula>
    </cfRule>
    <cfRule type="duplicateValues" priority="5" dxfId="0" stopIfTrue="1">
      <formula>AND(COUNTIF($F$20:$F$21,F20)&gt;1,NOT(ISBLANK(F20)))</formula>
    </cfRule>
    <cfRule type="duplicateValues" priority="6" dxfId="0" stopIfTrue="1">
      <formula>AND(COUNTIF($F$20:$F$21,F20)&gt;1,NOT(ISBLANK(F20)))</formula>
    </cfRule>
  </conditionalFormatting>
  <conditionalFormatting sqref="F20:F21">
    <cfRule type="duplicateValues" priority="3" dxfId="0" stopIfTrue="1">
      <formula>AND(COUNTIF($F$20:$F$21,F20)&gt;1,NOT(ISBLANK(F20)))</formula>
    </cfRule>
  </conditionalFormatting>
  <conditionalFormatting sqref="D20:D21">
    <cfRule type="duplicateValues" priority="2" dxfId="0">
      <formula>AND(COUNTIF($D$20:$D$21,D20)&gt;1,NOT(ISBLANK(D20)))</formula>
    </cfRule>
  </conditionalFormatting>
  <conditionalFormatting sqref="H20:H21">
    <cfRule type="containsText" priority="1" dxfId="0" operator="containsText" stopIfTrue="1" text=" ">
      <formula>NOT(ISERROR(SEARCH(" ",H20)))</formula>
    </cfRule>
  </conditionalFormatting>
  <dataValidations count="1">
    <dataValidation type="list" allowBlank="1" showInputMessage="1" showErrorMessage="1" sqref="H4:H14 H17:H22">
      <formula1>#REF!</formula1>
    </dataValidation>
  </dataValidations>
  <printOptions horizontalCentered="1" verticalCentered="1"/>
  <pageMargins left="0.2362204724409449" right="0.2362204724409449" top="0.6299212598425197" bottom="0.2362204724409449" header="0.35433070866141736" footer="0.15748031496062992"/>
  <pageSetup horizontalDpi="300" verticalDpi="300" orientation="portrait" paperSize="9" scale="53" r:id="rId1"/>
  <rowBreaks count="37" manualBreakCount="37">
    <brk id="79" max="11" man="1"/>
    <brk id="108" max="11" man="1"/>
    <brk id="137" max="12" man="1"/>
    <brk id="166" max="12" man="1"/>
    <brk id="195" max="12" man="1"/>
    <brk id="224" max="12" man="1"/>
    <brk id="253" max="12" man="1"/>
    <brk id="282" max="12" man="1"/>
    <brk id="311" max="12" man="1"/>
    <brk id="340" max="12" man="1"/>
    <brk id="369" max="12" man="1"/>
    <brk id="398" max="12" man="1"/>
    <brk id="427" max="12" man="1"/>
    <brk id="456" max="12" man="1"/>
    <brk id="485" max="12" man="1"/>
    <brk id="514" max="12" man="1"/>
    <brk id="543" max="12" man="1"/>
    <brk id="572" max="12" man="1"/>
    <brk id="601" max="12" man="1"/>
    <brk id="630" max="12" man="1"/>
    <brk id="659" max="12" man="1"/>
    <brk id="688" max="12" man="1"/>
    <brk id="717" max="12" man="1"/>
    <brk id="746" max="12" man="1"/>
    <brk id="775" max="12" man="1"/>
    <brk id="804" max="12" man="1"/>
    <brk id="833" max="12" man="1"/>
    <brk id="862" max="12" man="1"/>
    <brk id="891" max="12" man="1"/>
    <brk id="920" max="12" man="1"/>
    <brk id="949" max="12" man="1"/>
    <brk id="978" max="12" man="1"/>
    <brk id="1007" max="12" man="1"/>
    <brk id="1036" max="12" man="1"/>
    <brk id="1065" max="12" man="1"/>
    <brk id="1094" max="12" man="1"/>
    <brk id="1123" max="12" man="1"/>
  </rowBreaks>
  <ignoredErrors>
    <ignoredError sqref="I2" unlockedFormula="1"/>
  </ignoredErrors>
</worksheet>
</file>

<file path=xl/worksheets/sheet4.xml><?xml version="1.0" encoding="utf-8"?>
<worksheet xmlns="http://schemas.openxmlformats.org/spreadsheetml/2006/main" xmlns:r="http://schemas.openxmlformats.org/officeDocument/2006/relationships">
  <sheetPr codeName="Sayfa27">
    <tabColor theme="9" tint="0.39998000860214233"/>
  </sheetPr>
  <dimension ref="A1:T50"/>
  <sheetViews>
    <sheetView view="pageBreakPreview" zoomScale="85" zoomScaleSheetLayoutView="85" zoomScalePageLayoutView="0" workbookViewId="0" topLeftCell="A1">
      <selection activeCell="A8" sqref="A8:G8"/>
    </sheetView>
  </sheetViews>
  <sheetFormatPr defaultColWidth="9.140625" defaultRowHeight="12.75"/>
  <cols>
    <col min="1" max="1" width="4.8515625" style="17" customWidth="1"/>
    <col min="2" max="2" width="10.00390625" style="17" bestFit="1" customWidth="1"/>
    <col min="3" max="3" width="14.421875" style="15" customWidth="1"/>
    <col min="4" max="4" width="22.140625" style="40" customWidth="1"/>
    <col min="5" max="5" width="32.8515625" style="40" customWidth="1"/>
    <col min="6" max="6" width="10.421875" style="119" bestFit="1" customWidth="1"/>
    <col min="7" max="7" width="7.57421875" style="18" customWidth="1"/>
    <col min="8" max="8" width="2.140625" style="15" customWidth="1"/>
    <col min="9" max="9" width="4.421875" style="17" customWidth="1"/>
    <col min="10" max="10" width="14.28125" style="17" hidden="1" customWidth="1"/>
    <col min="11" max="11" width="6.57421875" style="17" customWidth="1"/>
    <col min="12" max="12" width="12.8515625" style="19" bestFit="1" customWidth="1"/>
    <col min="13" max="13" width="22.28125" style="44" bestFit="1" customWidth="1"/>
    <col min="14" max="14" width="15.00390625" style="44" bestFit="1" customWidth="1"/>
    <col min="15" max="15" width="10.421875" style="119" bestFit="1" customWidth="1"/>
    <col min="16" max="16" width="7.7109375" style="15" customWidth="1"/>
    <col min="17" max="17" width="5.7109375" style="15" customWidth="1"/>
    <col min="18" max="18" width="9.140625" style="15" customWidth="1"/>
    <col min="19" max="19" width="8.00390625" style="137" bestFit="1" customWidth="1"/>
    <col min="20" max="20" width="4.7109375" style="135" bestFit="1" customWidth="1"/>
    <col min="21" max="16384" width="9.140625" style="15" customWidth="1"/>
  </cols>
  <sheetData>
    <row r="1" spans="1:20" s="5" customFormat="1" ht="53.25" customHeight="1">
      <c r="A1" s="355" t="str">
        <f>('YARIŞMA BİLGİLERİ'!A2)</f>
        <v>Türkiye Atletizm Federasyonu Başkanlığı
Mersin Atletizm İl Temsilciliği</v>
      </c>
      <c r="B1" s="355"/>
      <c r="C1" s="355"/>
      <c r="D1" s="355"/>
      <c r="E1" s="355"/>
      <c r="F1" s="355"/>
      <c r="G1" s="355"/>
      <c r="H1" s="355"/>
      <c r="I1" s="355"/>
      <c r="J1" s="355"/>
      <c r="K1" s="355"/>
      <c r="L1" s="355"/>
      <c r="M1" s="355"/>
      <c r="N1" s="355"/>
      <c r="O1" s="355"/>
      <c r="P1" s="355"/>
      <c r="S1" s="133"/>
      <c r="T1" s="132"/>
    </row>
    <row r="2" spans="1:20" s="5" customFormat="1" ht="24.75" customHeight="1">
      <c r="A2" s="356" t="str">
        <f>'YARIŞMA BİLGİLERİ'!F19</f>
        <v>Orta Uzun Mesafe Federasyon Deneme Yarışmaları</v>
      </c>
      <c r="B2" s="356"/>
      <c r="C2" s="356"/>
      <c r="D2" s="356"/>
      <c r="E2" s="356"/>
      <c r="F2" s="356"/>
      <c r="G2" s="356"/>
      <c r="H2" s="356"/>
      <c r="I2" s="356"/>
      <c r="J2" s="356"/>
      <c r="K2" s="356"/>
      <c r="L2" s="356"/>
      <c r="M2" s="356"/>
      <c r="N2" s="356"/>
      <c r="O2" s="356"/>
      <c r="P2" s="356"/>
      <c r="S2" s="133"/>
      <c r="T2" s="132"/>
    </row>
    <row r="3" spans="1:20" s="6" customFormat="1" ht="32.25" customHeight="1">
      <c r="A3" s="357" t="s">
        <v>64</v>
      </c>
      <c r="B3" s="357"/>
      <c r="C3" s="357"/>
      <c r="D3" s="358" t="str">
        <f>'YARIŞMA PROGRAMI'!B8</f>
        <v>1500 METRE G.K</v>
      </c>
      <c r="E3" s="358"/>
      <c r="F3" s="359" t="s">
        <v>145</v>
      </c>
      <c r="G3" s="359"/>
      <c r="H3" s="360" t="str">
        <f>'YARIŞMA PROGRAMI'!D8</f>
        <v>4:11.31-Elvan ABEYLEGESSE</v>
      </c>
      <c r="I3" s="361"/>
      <c r="J3" s="361"/>
      <c r="K3" s="361"/>
      <c r="L3" s="361"/>
      <c r="M3" s="241" t="s">
        <v>198</v>
      </c>
      <c r="N3" s="362">
        <f>VLOOKUP(D3,'YARIŞMA PROGRAMI'!B7:F25,4,0)</f>
        <v>44000</v>
      </c>
      <c r="O3" s="362"/>
      <c r="P3" s="362"/>
      <c r="S3" s="133"/>
      <c r="T3" s="132"/>
    </row>
    <row r="4" spans="1:20" s="6" customFormat="1" ht="17.25" customHeight="1">
      <c r="A4" s="354" t="s">
        <v>57</v>
      </c>
      <c r="B4" s="354"/>
      <c r="C4" s="354"/>
      <c r="D4" s="363" t="str">
        <f>'YARIŞMA BİLGİLERİ'!F21</f>
        <v>GENÇ KADINLAR</v>
      </c>
      <c r="E4" s="363"/>
      <c r="F4" s="23"/>
      <c r="G4" s="23"/>
      <c r="H4" s="23"/>
      <c r="I4" s="23"/>
      <c r="J4" s="23"/>
      <c r="K4" s="23"/>
      <c r="L4" s="24"/>
      <c r="M4" s="63" t="s">
        <v>63</v>
      </c>
      <c r="N4" s="364" t="str">
        <f>VLOOKUP(D3,'YARIŞMA PROGRAMI'!B7:F25,2,0)</f>
        <v>12 Temmuz 2014 - 21.00</v>
      </c>
      <c r="O4" s="364"/>
      <c r="P4" s="364"/>
      <c r="S4" s="133"/>
      <c r="T4" s="132"/>
    </row>
    <row r="5" spans="1:20" s="5" customFormat="1" ht="15" customHeight="1">
      <c r="A5" s="7"/>
      <c r="B5" s="7"/>
      <c r="C5" s="8"/>
      <c r="D5" s="9"/>
      <c r="E5" s="10"/>
      <c r="F5" s="120"/>
      <c r="G5" s="10"/>
      <c r="H5" s="10"/>
      <c r="I5" s="7"/>
      <c r="J5" s="7"/>
      <c r="K5" s="7"/>
      <c r="L5" s="11"/>
      <c r="M5" s="12"/>
      <c r="N5" s="345">
        <f ca="1">NOW()</f>
        <v>41833.92840462963</v>
      </c>
      <c r="O5" s="345"/>
      <c r="P5" s="345"/>
      <c r="S5" s="136"/>
      <c r="T5" s="132"/>
    </row>
    <row r="6" spans="1:20" s="13" customFormat="1" ht="18.75" customHeight="1">
      <c r="A6" s="346" t="s">
        <v>9</v>
      </c>
      <c r="B6" s="347" t="s">
        <v>53</v>
      </c>
      <c r="C6" s="349" t="s">
        <v>62</v>
      </c>
      <c r="D6" s="350" t="s">
        <v>11</v>
      </c>
      <c r="E6" s="350" t="s">
        <v>142</v>
      </c>
      <c r="F6" s="351" t="s">
        <v>12</v>
      </c>
      <c r="G6" s="352" t="s">
        <v>103</v>
      </c>
      <c r="I6" s="142" t="s">
        <v>13</v>
      </c>
      <c r="J6" s="143"/>
      <c r="K6" s="143"/>
      <c r="L6" s="143"/>
      <c r="M6" s="143"/>
      <c r="N6" s="143"/>
      <c r="O6" s="143"/>
      <c r="P6" s="144"/>
      <c r="S6" s="137"/>
      <c r="T6" s="135"/>
    </row>
    <row r="7" spans="1:16" ht="26.25" customHeight="1">
      <c r="A7" s="346"/>
      <c r="B7" s="348"/>
      <c r="C7" s="349"/>
      <c r="D7" s="350"/>
      <c r="E7" s="350"/>
      <c r="F7" s="351"/>
      <c r="G7" s="353"/>
      <c r="H7" s="14"/>
      <c r="I7" s="38" t="s">
        <v>9</v>
      </c>
      <c r="J7" s="38" t="s">
        <v>54</v>
      </c>
      <c r="K7" s="38" t="s">
        <v>53</v>
      </c>
      <c r="L7" s="80" t="s">
        <v>10</v>
      </c>
      <c r="M7" s="81" t="s">
        <v>11</v>
      </c>
      <c r="N7" s="81" t="s">
        <v>142</v>
      </c>
      <c r="O7" s="116" t="s">
        <v>12</v>
      </c>
      <c r="P7" s="38" t="s">
        <v>23</v>
      </c>
    </row>
    <row r="8" spans="1:20" s="13" customFormat="1" ht="33.75" customHeight="1" thickBot="1">
      <c r="A8" s="277">
        <v>1</v>
      </c>
      <c r="B8" s="278">
        <v>130</v>
      </c>
      <c r="C8" s="279">
        <v>34826</v>
      </c>
      <c r="D8" s="280" t="s">
        <v>463</v>
      </c>
      <c r="E8" s="281" t="s">
        <v>461</v>
      </c>
      <c r="F8" s="282">
        <v>43883</v>
      </c>
      <c r="G8" s="283"/>
      <c r="H8" s="16"/>
      <c r="I8" s="61">
        <v>1</v>
      </c>
      <c r="J8" s="125" t="s">
        <v>104</v>
      </c>
      <c r="K8" s="147">
        <f>IF(ISERROR(VLOOKUP(J8,'KAYIT LİSTESİ'!$B$4:$H$1210,3,0)),"",(VLOOKUP(J8,'KAYIT LİSTESİ'!$B$4:$H$1210,3,0)))</f>
        <v>129</v>
      </c>
      <c r="L8" s="78">
        <f>IF(ISERROR(VLOOKUP(J8,'KAYIT LİSTESİ'!$B$4:$H$1210,4,0)),"",(VLOOKUP(J8,'KAYIT LİSTESİ'!$B$4:$H$1210,4,0)))</f>
        <v>35900</v>
      </c>
      <c r="M8" s="126" t="str">
        <f>IF(ISERROR(VLOOKUP(J8,'KAYIT LİSTESİ'!$B$4:$H$1210,5,0)),"",(VLOOKUP(J8,'KAYIT LİSTESİ'!$B$4:$H$1210,5,0)))</f>
        <v>AYŞENUR ŞAHİN</v>
      </c>
      <c r="N8" s="126" t="str">
        <f>IF(ISERROR(VLOOKUP(J8,'KAYIT LİSTESİ'!$B$4:$H$1210,6,0)),"",(VLOOKUP(J8,'KAYIT LİSTESİ'!$B$4:$H$1210,6,0)))</f>
        <v>HATAY</v>
      </c>
      <c r="O8" s="121">
        <v>62650</v>
      </c>
      <c r="P8" s="159">
        <v>2</v>
      </c>
      <c r="S8" s="137"/>
      <c r="T8" s="135"/>
    </row>
    <row r="9" spans="1:20" s="13" customFormat="1" ht="33.75" customHeight="1">
      <c r="A9" s="270">
        <v>2</v>
      </c>
      <c r="B9" s="271">
        <v>129</v>
      </c>
      <c r="C9" s="272">
        <v>35900</v>
      </c>
      <c r="D9" s="273" t="s">
        <v>460</v>
      </c>
      <c r="E9" s="274" t="s">
        <v>461</v>
      </c>
      <c r="F9" s="275">
        <v>62650</v>
      </c>
      <c r="G9" s="276"/>
      <c r="H9" s="16"/>
      <c r="I9" s="61">
        <v>2</v>
      </c>
      <c r="J9" s="125" t="s">
        <v>105</v>
      </c>
      <c r="K9" s="147">
        <f>IF(ISERROR(VLOOKUP(J9,'KAYIT LİSTESİ'!$B$4:$H$1210,3,0)),"",(VLOOKUP(J9,'KAYIT LİSTESİ'!$B$4:$H$1210,3,0)))</f>
        <v>130</v>
      </c>
      <c r="L9" s="78">
        <f>IF(ISERROR(VLOOKUP(J9,'KAYIT LİSTESİ'!$B$4:$H$1210,4,0)),"",(VLOOKUP(J9,'KAYIT LİSTESİ'!$B$4:$H$1210,4,0)))</f>
        <v>34826</v>
      </c>
      <c r="M9" s="126" t="str">
        <f>IF(ISERROR(VLOOKUP(J9,'KAYIT LİSTESİ'!$B$4:$H$1210,5,0)),"",(VLOOKUP(J9,'KAYIT LİSTESİ'!$B$4:$H$1210,5,0)))</f>
        <v>HATİCE ÜNZİR</v>
      </c>
      <c r="N9" s="126" t="str">
        <f>IF(ISERROR(VLOOKUP(J9,'KAYIT LİSTESİ'!$B$4:$H$1210,6,0)),"",(VLOOKUP(J9,'KAYIT LİSTESİ'!$B$4:$H$1210,6,0)))</f>
        <v>HATAY</v>
      </c>
      <c r="O9" s="121">
        <v>43883</v>
      </c>
      <c r="P9" s="159">
        <v>1</v>
      </c>
      <c r="S9" s="137"/>
      <c r="T9" s="135"/>
    </row>
    <row r="10" spans="1:20" s="13" customFormat="1" ht="33.75" customHeight="1">
      <c r="A10" s="61"/>
      <c r="B10" s="160"/>
      <c r="C10" s="78"/>
      <c r="D10" s="161"/>
      <c r="E10" s="115"/>
      <c r="F10" s="121"/>
      <c r="G10" s="147"/>
      <c r="H10" s="16"/>
      <c r="I10" s="61">
        <v>3</v>
      </c>
      <c r="J10" s="125" t="s">
        <v>106</v>
      </c>
      <c r="K10" s="147">
        <f>IF(ISERROR(VLOOKUP(J10,'KAYIT LİSTESİ'!$B$4:$H$1210,3,0)),"",(VLOOKUP(J10,'KAYIT LİSTESİ'!$B$4:$H$1210,3,0)))</f>
      </c>
      <c r="L10" s="78">
        <f>IF(ISERROR(VLOOKUP(J10,'KAYIT LİSTESİ'!$B$4:$H$1210,4,0)),"",(VLOOKUP(J10,'KAYIT LİSTESİ'!$B$4:$H$1210,4,0)))</f>
      </c>
      <c r="M10" s="126">
        <f>IF(ISERROR(VLOOKUP(J10,'KAYIT LİSTESİ'!$B$4:$H$1210,5,0)),"",(VLOOKUP(J10,'KAYIT LİSTESİ'!$B$4:$H$1210,5,0)))</f>
      </c>
      <c r="N10" s="126">
        <f>IF(ISERROR(VLOOKUP(J10,'KAYIT LİSTESİ'!$B$4:$H$1210,6,0)),"",(VLOOKUP(J10,'KAYIT LİSTESİ'!$B$4:$H$1210,6,0)))</f>
      </c>
      <c r="O10" s="121"/>
      <c r="P10" s="159"/>
      <c r="S10" s="137"/>
      <c r="T10" s="135"/>
    </row>
    <row r="11" spans="1:20" s="13" customFormat="1" ht="33.75" customHeight="1">
      <c r="A11" s="61"/>
      <c r="B11" s="160"/>
      <c r="C11" s="78"/>
      <c r="D11" s="161"/>
      <c r="E11" s="115"/>
      <c r="F11" s="121"/>
      <c r="G11" s="147"/>
      <c r="H11" s="16"/>
      <c r="I11" s="61">
        <v>4</v>
      </c>
      <c r="J11" s="125" t="s">
        <v>107</v>
      </c>
      <c r="K11" s="147">
        <f>IF(ISERROR(VLOOKUP(J11,'KAYIT LİSTESİ'!$B$4:$H$1210,3,0)),"",(VLOOKUP(J11,'KAYIT LİSTESİ'!$B$4:$H$1210,3,0)))</f>
      </c>
      <c r="L11" s="78">
        <f>IF(ISERROR(VLOOKUP(J11,'KAYIT LİSTESİ'!$B$4:$H$1210,4,0)),"",(VLOOKUP(J11,'KAYIT LİSTESİ'!$B$4:$H$1210,4,0)))</f>
      </c>
      <c r="M11" s="126">
        <f>IF(ISERROR(VLOOKUP(J11,'KAYIT LİSTESİ'!$B$4:$H$1210,5,0)),"",(VLOOKUP(J11,'KAYIT LİSTESİ'!$B$4:$H$1210,5,0)))</f>
      </c>
      <c r="N11" s="126">
        <f>IF(ISERROR(VLOOKUP(J11,'KAYIT LİSTESİ'!$B$4:$H$1210,6,0)),"",(VLOOKUP(J11,'KAYIT LİSTESİ'!$B$4:$H$1210,6,0)))</f>
      </c>
      <c r="O11" s="121"/>
      <c r="P11" s="159"/>
      <c r="S11" s="137"/>
      <c r="T11" s="135"/>
    </row>
    <row r="12" spans="1:20" s="13" customFormat="1" ht="33.75" customHeight="1">
      <c r="A12" s="61"/>
      <c r="B12" s="160"/>
      <c r="C12" s="78"/>
      <c r="D12" s="161"/>
      <c r="E12" s="115"/>
      <c r="F12" s="121"/>
      <c r="G12" s="147"/>
      <c r="H12" s="16"/>
      <c r="I12" s="61">
        <v>5</v>
      </c>
      <c r="J12" s="125" t="s">
        <v>108</v>
      </c>
      <c r="K12" s="147">
        <f>IF(ISERROR(VLOOKUP(J12,'KAYIT LİSTESİ'!$B$4:$H$1210,3,0)),"",(VLOOKUP(J12,'KAYIT LİSTESİ'!$B$4:$H$1210,3,0)))</f>
      </c>
      <c r="L12" s="78">
        <f>IF(ISERROR(VLOOKUP(J12,'KAYIT LİSTESİ'!$B$4:$H$1210,4,0)),"",(VLOOKUP(J12,'KAYIT LİSTESİ'!$B$4:$H$1210,4,0)))</f>
      </c>
      <c r="M12" s="126">
        <f>IF(ISERROR(VLOOKUP(J12,'KAYIT LİSTESİ'!$B$4:$H$1210,5,0)),"",(VLOOKUP(J12,'KAYIT LİSTESİ'!$B$4:$H$1210,5,0)))</f>
      </c>
      <c r="N12" s="126">
        <f>IF(ISERROR(VLOOKUP(J12,'KAYIT LİSTESİ'!$B$4:$H$1210,6,0)),"",(VLOOKUP(J12,'KAYIT LİSTESİ'!$B$4:$H$1210,6,0)))</f>
      </c>
      <c r="O12" s="121"/>
      <c r="P12" s="159"/>
      <c r="S12" s="137"/>
      <c r="T12" s="135"/>
    </row>
    <row r="13" spans="1:20" s="13" customFormat="1" ht="33.75" customHeight="1">
      <c r="A13" s="61"/>
      <c r="B13" s="160"/>
      <c r="C13" s="78"/>
      <c r="D13" s="161"/>
      <c r="E13" s="115"/>
      <c r="F13" s="121"/>
      <c r="G13" s="147"/>
      <c r="H13" s="16"/>
      <c r="I13" s="61">
        <v>6</v>
      </c>
      <c r="J13" s="125" t="s">
        <v>109</v>
      </c>
      <c r="K13" s="147">
        <f>IF(ISERROR(VLOOKUP(J13,'KAYIT LİSTESİ'!$B$4:$H$1210,3,0)),"",(VLOOKUP(J13,'KAYIT LİSTESİ'!$B$4:$H$1210,3,0)))</f>
      </c>
      <c r="L13" s="78">
        <f>IF(ISERROR(VLOOKUP(J13,'KAYIT LİSTESİ'!$B$4:$H$1210,4,0)),"",(VLOOKUP(J13,'KAYIT LİSTESİ'!$B$4:$H$1210,4,0)))</f>
      </c>
      <c r="M13" s="126">
        <f>IF(ISERROR(VLOOKUP(J13,'KAYIT LİSTESİ'!$B$4:$H$1210,5,0)),"",(VLOOKUP(J13,'KAYIT LİSTESİ'!$B$4:$H$1210,5,0)))</f>
      </c>
      <c r="N13" s="126">
        <f>IF(ISERROR(VLOOKUP(J13,'KAYIT LİSTESİ'!$B$4:$H$1210,6,0)),"",(VLOOKUP(J13,'KAYIT LİSTESİ'!$B$4:$H$1210,6,0)))</f>
      </c>
      <c r="O13" s="121"/>
      <c r="P13" s="159"/>
      <c r="S13" s="137"/>
      <c r="T13" s="135"/>
    </row>
    <row r="14" spans="1:20" s="13" customFormat="1" ht="33.75" customHeight="1">
      <c r="A14" s="61"/>
      <c r="B14" s="160"/>
      <c r="C14" s="78"/>
      <c r="D14" s="161"/>
      <c r="E14" s="115"/>
      <c r="F14" s="121"/>
      <c r="G14" s="147"/>
      <c r="H14" s="16"/>
      <c r="I14" s="61">
        <v>7</v>
      </c>
      <c r="J14" s="125" t="s">
        <v>110</v>
      </c>
      <c r="K14" s="147">
        <f>IF(ISERROR(VLOOKUP(J14,'KAYIT LİSTESİ'!$B$4:$H$1210,3,0)),"",(VLOOKUP(J14,'KAYIT LİSTESİ'!$B$4:$H$1210,3,0)))</f>
      </c>
      <c r="L14" s="78">
        <f>IF(ISERROR(VLOOKUP(J14,'KAYIT LİSTESİ'!$B$4:$H$1210,4,0)),"",(VLOOKUP(J14,'KAYIT LİSTESİ'!$B$4:$H$1210,4,0)))</f>
      </c>
      <c r="M14" s="126">
        <f>IF(ISERROR(VLOOKUP(J14,'KAYIT LİSTESİ'!$B$4:$H$1210,5,0)),"",(VLOOKUP(J14,'KAYIT LİSTESİ'!$B$4:$H$1210,5,0)))</f>
      </c>
      <c r="N14" s="126">
        <f>IF(ISERROR(VLOOKUP(J14,'KAYIT LİSTESİ'!$B$4:$H$1210,6,0)),"",(VLOOKUP(J14,'KAYIT LİSTESİ'!$B$4:$H$1210,6,0)))</f>
      </c>
      <c r="O14" s="121"/>
      <c r="P14" s="159"/>
      <c r="S14" s="137"/>
      <c r="T14" s="135"/>
    </row>
    <row r="15" spans="1:20" s="13" customFormat="1" ht="33.75" customHeight="1">
      <c r="A15" s="61"/>
      <c r="B15" s="160"/>
      <c r="C15" s="78"/>
      <c r="D15" s="161"/>
      <c r="E15" s="115"/>
      <c r="F15" s="121"/>
      <c r="G15" s="147"/>
      <c r="H15" s="16"/>
      <c r="I15" s="61">
        <v>8</v>
      </c>
      <c r="J15" s="125" t="s">
        <v>111</v>
      </c>
      <c r="K15" s="147">
        <f>IF(ISERROR(VLOOKUP(J15,'KAYIT LİSTESİ'!$B$4:$H$1210,3,0)),"",(VLOOKUP(J15,'KAYIT LİSTESİ'!$B$4:$H$1210,3,0)))</f>
      </c>
      <c r="L15" s="78">
        <f>IF(ISERROR(VLOOKUP(J15,'KAYIT LİSTESİ'!$B$4:$H$1210,4,0)),"",(VLOOKUP(J15,'KAYIT LİSTESİ'!$B$4:$H$1210,4,0)))</f>
      </c>
      <c r="M15" s="126">
        <f>IF(ISERROR(VLOOKUP(J15,'KAYIT LİSTESİ'!$B$4:$H$1210,5,0)),"",(VLOOKUP(J15,'KAYIT LİSTESİ'!$B$4:$H$1210,5,0)))</f>
      </c>
      <c r="N15" s="126">
        <f>IF(ISERROR(VLOOKUP(J15,'KAYIT LİSTESİ'!$B$4:$H$1210,6,0)),"",(VLOOKUP(J15,'KAYIT LİSTESİ'!$B$4:$H$1210,6,0)))</f>
      </c>
      <c r="O15" s="121"/>
      <c r="P15" s="159"/>
      <c r="S15" s="137"/>
      <c r="T15" s="135"/>
    </row>
    <row r="16" spans="1:20" s="13" customFormat="1" ht="33.75" customHeight="1">
      <c r="A16" s="61"/>
      <c r="B16" s="160"/>
      <c r="C16" s="78"/>
      <c r="D16" s="161"/>
      <c r="E16" s="115"/>
      <c r="F16" s="121"/>
      <c r="G16" s="147"/>
      <c r="H16" s="16"/>
      <c r="I16" s="61">
        <v>9</v>
      </c>
      <c r="J16" s="125" t="s">
        <v>112</v>
      </c>
      <c r="K16" s="147">
        <f>IF(ISERROR(VLOOKUP(J16,'KAYIT LİSTESİ'!$B$4:$H$1210,3,0)),"",(VLOOKUP(J16,'KAYIT LİSTESİ'!$B$4:$H$1210,3,0)))</f>
      </c>
      <c r="L16" s="78">
        <f>IF(ISERROR(VLOOKUP(J16,'KAYIT LİSTESİ'!$B$4:$H$1210,4,0)),"",(VLOOKUP(J16,'KAYIT LİSTESİ'!$B$4:$H$1210,4,0)))</f>
      </c>
      <c r="M16" s="126">
        <f>IF(ISERROR(VLOOKUP(J16,'KAYIT LİSTESİ'!$B$4:$H$1210,5,0)),"",(VLOOKUP(J16,'KAYIT LİSTESİ'!$B$4:$H$1210,5,0)))</f>
      </c>
      <c r="N16" s="126">
        <f>IF(ISERROR(VLOOKUP(J16,'KAYIT LİSTESİ'!$B$4:$H$1210,6,0)),"",(VLOOKUP(J16,'KAYIT LİSTESİ'!$B$4:$H$1210,6,0)))</f>
      </c>
      <c r="O16" s="121"/>
      <c r="P16" s="159"/>
      <c r="S16" s="137"/>
      <c r="T16" s="135"/>
    </row>
    <row r="17" spans="1:20" s="13" customFormat="1" ht="33.75" customHeight="1">
      <c r="A17" s="61"/>
      <c r="B17" s="160"/>
      <c r="C17" s="78"/>
      <c r="D17" s="161"/>
      <c r="E17" s="115"/>
      <c r="F17" s="121"/>
      <c r="G17" s="147"/>
      <c r="H17" s="16"/>
      <c r="I17" s="61">
        <v>10</v>
      </c>
      <c r="J17" s="125" t="s">
        <v>113</v>
      </c>
      <c r="K17" s="147">
        <f>IF(ISERROR(VLOOKUP(J17,'KAYIT LİSTESİ'!$B$4:$H$1210,3,0)),"",(VLOOKUP(J17,'KAYIT LİSTESİ'!$B$4:$H$1210,3,0)))</f>
      </c>
      <c r="L17" s="78">
        <f>IF(ISERROR(VLOOKUP(J17,'KAYIT LİSTESİ'!$B$4:$H$1210,4,0)),"",(VLOOKUP(J17,'KAYIT LİSTESİ'!$B$4:$H$1210,4,0)))</f>
      </c>
      <c r="M17" s="126">
        <f>IF(ISERROR(VLOOKUP(J17,'KAYIT LİSTESİ'!$B$4:$H$1210,5,0)),"",(VLOOKUP(J17,'KAYIT LİSTESİ'!$B$4:$H$1210,5,0)))</f>
      </c>
      <c r="N17" s="126">
        <f>IF(ISERROR(VLOOKUP(J17,'KAYIT LİSTESİ'!$B$4:$H$1210,6,0)),"",(VLOOKUP(J17,'KAYIT LİSTESİ'!$B$4:$H$1210,6,0)))</f>
      </c>
      <c r="O17" s="121"/>
      <c r="P17" s="159"/>
      <c r="S17" s="137"/>
      <c r="T17" s="135"/>
    </row>
    <row r="18" spans="1:20" s="13" customFormat="1" ht="33.75" customHeight="1">
      <c r="A18" s="61"/>
      <c r="B18" s="160"/>
      <c r="C18" s="78"/>
      <c r="D18" s="161"/>
      <c r="E18" s="115"/>
      <c r="F18" s="121"/>
      <c r="G18" s="147"/>
      <c r="H18" s="16"/>
      <c r="I18" s="61">
        <v>11</v>
      </c>
      <c r="J18" s="125" t="s">
        <v>114</v>
      </c>
      <c r="K18" s="147">
        <f>IF(ISERROR(VLOOKUP(J18,'KAYIT LİSTESİ'!$B$4:$H$1210,3,0)),"",(VLOOKUP(J18,'KAYIT LİSTESİ'!$B$4:$H$1210,3,0)))</f>
      </c>
      <c r="L18" s="78">
        <f>IF(ISERROR(VLOOKUP(J18,'KAYIT LİSTESİ'!$B$4:$H$1210,4,0)),"",(VLOOKUP(J18,'KAYIT LİSTESİ'!$B$4:$H$1210,4,0)))</f>
      </c>
      <c r="M18" s="126">
        <f>IF(ISERROR(VLOOKUP(J18,'KAYIT LİSTESİ'!$B$4:$H$1210,5,0)),"",(VLOOKUP(J18,'KAYIT LİSTESİ'!$B$4:$H$1210,5,0)))</f>
      </c>
      <c r="N18" s="126">
        <f>IF(ISERROR(VLOOKUP(J18,'KAYIT LİSTESİ'!$B$4:$H$1210,6,0)),"",(VLOOKUP(J18,'KAYIT LİSTESİ'!$B$4:$H$1210,6,0)))</f>
      </c>
      <c r="O18" s="121"/>
      <c r="P18" s="159"/>
      <c r="S18" s="137"/>
      <c r="T18" s="135"/>
    </row>
    <row r="19" spans="1:20" s="13" customFormat="1" ht="33.75" customHeight="1">
      <c r="A19" s="61"/>
      <c r="B19" s="160"/>
      <c r="C19" s="78"/>
      <c r="D19" s="161"/>
      <c r="E19" s="115"/>
      <c r="F19" s="121"/>
      <c r="G19" s="147"/>
      <c r="H19" s="16"/>
      <c r="I19" s="61">
        <v>12</v>
      </c>
      <c r="J19" s="125" t="s">
        <v>115</v>
      </c>
      <c r="K19" s="147">
        <f>IF(ISERROR(VLOOKUP(J19,'KAYIT LİSTESİ'!$B$4:$H$1210,3,0)),"",(VLOOKUP(J19,'KAYIT LİSTESİ'!$B$4:$H$1210,3,0)))</f>
      </c>
      <c r="L19" s="78">
        <f>IF(ISERROR(VLOOKUP(J19,'KAYIT LİSTESİ'!$B$4:$H$1210,4,0)),"",(VLOOKUP(J19,'KAYIT LİSTESİ'!$B$4:$H$1210,4,0)))</f>
      </c>
      <c r="M19" s="126">
        <f>IF(ISERROR(VLOOKUP(J19,'KAYIT LİSTESİ'!$B$4:$H$1210,5,0)),"",(VLOOKUP(J19,'KAYIT LİSTESİ'!$B$4:$H$1210,5,0)))</f>
      </c>
      <c r="N19" s="126">
        <f>IF(ISERROR(VLOOKUP(J19,'KAYIT LİSTESİ'!$B$4:$H$1210,6,0)),"",(VLOOKUP(J19,'KAYIT LİSTESİ'!$B$4:$H$1210,6,0)))</f>
      </c>
      <c r="O19" s="121"/>
      <c r="P19" s="159"/>
      <c r="S19" s="137"/>
      <c r="T19" s="135"/>
    </row>
    <row r="20" spans="1:20" s="13" customFormat="1" ht="33.75" customHeight="1">
      <c r="A20" s="61"/>
      <c r="B20" s="160"/>
      <c r="C20" s="78"/>
      <c r="D20" s="161"/>
      <c r="E20" s="115"/>
      <c r="F20" s="121"/>
      <c r="G20" s="147"/>
      <c r="H20" s="16"/>
      <c r="I20" s="61">
        <v>13</v>
      </c>
      <c r="J20" s="125" t="s">
        <v>158</v>
      </c>
      <c r="K20" s="147">
        <f>IF(ISERROR(VLOOKUP(J20,'KAYIT LİSTESİ'!$B$4:$H$1210,3,0)),"",(VLOOKUP(J20,'KAYIT LİSTESİ'!$B$4:$H$1210,3,0)))</f>
      </c>
      <c r="L20" s="78">
        <f>IF(ISERROR(VLOOKUP(J20,'KAYIT LİSTESİ'!$B$4:$H$1210,4,0)),"",(VLOOKUP(J20,'KAYIT LİSTESİ'!$B$4:$H$1210,4,0)))</f>
      </c>
      <c r="M20" s="126">
        <f>IF(ISERROR(VLOOKUP(J20,'KAYIT LİSTESİ'!$B$4:$H$1210,5,0)),"",(VLOOKUP(J20,'KAYIT LİSTESİ'!$B$4:$H$1210,5,0)))</f>
      </c>
      <c r="N20" s="126">
        <f>IF(ISERROR(VLOOKUP(J20,'KAYIT LİSTESİ'!$B$4:$H$1210,6,0)),"",(VLOOKUP(J20,'KAYIT LİSTESİ'!$B$4:$H$1210,6,0)))</f>
      </c>
      <c r="O20" s="121"/>
      <c r="P20" s="159"/>
      <c r="S20" s="137"/>
      <c r="T20" s="135"/>
    </row>
    <row r="21" spans="1:20" s="13" customFormat="1" ht="33.75" customHeight="1">
      <c r="A21" s="61"/>
      <c r="B21" s="160"/>
      <c r="C21" s="78"/>
      <c r="D21" s="161"/>
      <c r="E21" s="115"/>
      <c r="F21" s="121"/>
      <c r="G21" s="147"/>
      <c r="H21" s="16"/>
      <c r="I21" s="61">
        <v>14</v>
      </c>
      <c r="J21" s="125" t="s">
        <v>159</v>
      </c>
      <c r="K21" s="147">
        <f>IF(ISERROR(VLOOKUP(J21,'KAYIT LİSTESİ'!$B$4:$H$1210,3,0)),"",(VLOOKUP(J21,'KAYIT LİSTESİ'!$B$4:$H$1210,3,0)))</f>
      </c>
      <c r="L21" s="78">
        <f>IF(ISERROR(VLOOKUP(J21,'KAYIT LİSTESİ'!$B$4:$H$1210,4,0)),"",(VLOOKUP(J21,'KAYIT LİSTESİ'!$B$4:$H$1210,4,0)))</f>
      </c>
      <c r="M21" s="126">
        <f>IF(ISERROR(VLOOKUP(J21,'KAYIT LİSTESİ'!$B$4:$H$1210,5,0)),"",(VLOOKUP(J21,'KAYIT LİSTESİ'!$B$4:$H$1210,5,0)))</f>
      </c>
      <c r="N21" s="126">
        <f>IF(ISERROR(VLOOKUP(J21,'KAYIT LİSTESİ'!$B$4:$H$1210,6,0)),"",(VLOOKUP(J21,'KAYIT LİSTESİ'!$B$4:$H$1210,6,0)))</f>
      </c>
      <c r="O21" s="121"/>
      <c r="P21" s="159"/>
      <c r="S21" s="137"/>
      <c r="T21" s="135"/>
    </row>
    <row r="22" spans="1:20" s="13" customFormat="1" ht="33.75" customHeight="1">
      <c r="A22" s="61"/>
      <c r="B22" s="160"/>
      <c r="C22" s="78"/>
      <c r="D22" s="161"/>
      <c r="E22" s="115"/>
      <c r="F22" s="121"/>
      <c r="G22" s="147"/>
      <c r="H22" s="16"/>
      <c r="I22" s="61">
        <v>15</v>
      </c>
      <c r="J22" s="125" t="s">
        <v>160</v>
      </c>
      <c r="K22" s="147">
        <f>IF(ISERROR(VLOOKUP(J22,'KAYIT LİSTESİ'!$B$4:$H$1210,3,0)),"",(VLOOKUP(J22,'KAYIT LİSTESİ'!$B$4:$H$1210,3,0)))</f>
      </c>
      <c r="L22" s="78">
        <f>IF(ISERROR(VLOOKUP(J22,'KAYIT LİSTESİ'!$B$4:$H$1210,4,0)),"",(VLOOKUP(J22,'KAYIT LİSTESİ'!$B$4:$H$1210,4,0)))</f>
      </c>
      <c r="M22" s="126">
        <f>IF(ISERROR(VLOOKUP(J22,'KAYIT LİSTESİ'!$B$4:$H$1210,5,0)),"",(VLOOKUP(J22,'KAYIT LİSTESİ'!$B$4:$H$1210,5,0)))</f>
      </c>
      <c r="N22" s="126">
        <f>IF(ISERROR(VLOOKUP(J22,'KAYIT LİSTESİ'!$B$4:$H$1210,6,0)),"",(VLOOKUP(J22,'KAYIT LİSTESİ'!$B$4:$H$1210,6,0)))</f>
      </c>
      <c r="O22" s="121"/>
      <c r="P22" s="159"/>
      <c r="S22" s="137"/>
      <c r="T22" s="135"/>
    </row>
    <row r="23" spans="1:20" s="13" customFormat="1" ht="33.75" customHeight="1">
      <c r="A23" s="61"/>
      <c r="B23" s="160"/>
      <c r="C23" s="78"/>
      <c r="D23" s="161"/>
      <c r="E23" s="115"/>
      <c r="F23" s="121"/>
      <c r="G23" s="147"/>
      <c r="H23" s="16"/>
      <c r="I23" s="61">
        <v>16</v>
      </c>
      <c r="J23" s="125" t="s">
        <v>161</v>
      </c>
      <c r="K23" s="147">
        <f>IF(ISERROR(VLOOKUP(J23,'KAYIT LİSTESİ'!$B$4:$H$1210,3,0)),"",(VLOOKUP(J23,'KAYIT LİSTESİ'!$B$4:$H$1210,3,0)))</f>
      </c>
      <c r="L23" s="78">
        <f>IF(ISERROR(VLOOKUP(J23,'KAYIT LİSTESİ'!$B$4:$H$1210,4,0)),"",(VLOOKUP(J23,'KAYIT LİSTESİ'!$B$4:$H$1210,4,0)))</f>
      </c>
      <c r="M23" s="126">
        <f>IF(ISERROR(VLOOKUP(J23,'KAYIT LİSTESİ'!$B$4:$H$1210,5,0)),"",(VLOOKUP(J23,'KAYIT LİSTESİ'!$B$4:$H$1210,5,0)))</f>
      </c>
      <c r="N23" s="126">
        <f>IF(ISERROR(VLOOKUP(J23,'KAYIT LİSTESİ'!$B$4:$H$1210,6,0)),"",(VLOOKUP(J23,'KAYIT LİSTESİ'!$B$4:$H$1210,6,0)))</f>
      </c>
      <c r="O23" s="121"/>
      <c r="P23" s="159"/>
      <c r="S23" s="137"/>
      <c r="T23" s="135"/>
    </row>
    <row r="24" spans="1:20" s="13" customFormat="1" ht="33.75" customHeight="1">
      <c r="A24" s="61"/>
      <c r="B24" s="160"/>
      <c r="C24" s="78"/>
      <c r="D24" s="161"/>
      <c r="E24" s="115"/>
      <c r="F24" s="121"/>
      <c r="G24" s="147"/>
      <c r="H24" s="16"/>
      <c r="I24" s="61">
        <v>17</v>
      </c>
      <c r="J24" s="125" t="s">
        <v>162</v>
      </c>
      <c r="K24" s="147">
        <f>IF(ISERROR(VLOOKUP(J24,'KAYIT LİSTESİ'!$B$4:$H$1210,3,0)),"",(VLOOKUP(J24,'KAYIT LİSTESİ'!$B$4:$H$1210,3,0)))</f>
      </c>
      <c r="L24" s="78">
        <f>IF(ISERROR(VLOOKUP(J24,'KAYIT LİSTESİ'!$B$4:$H$1210,4,0)),"",(VLOOKUP(J24,'KAYIT LİSTESİ'!$B$4:$H$1210,4,0)))</f>
      </c>
      <c r="M24" s="126">
        <f>IF(ISERROR(VLOOKUP(J24,'KAYIT LİSTESİ'!$B$4:$H$1210,5,0)),"",(VLOOKUP(J24,'KAYIT LİSTESİ'!$B$4:$H$1210,5,0)))</f>
      </c>
      <c r="N24" s="126">
        <f>IF(ISERROR(VLOOKUP(J24,'KAYIT LİSTESİ'!$B$4:$H$1210,6,0)),"",(VLOOKUP(J24,'KAYIT LİSTESİ'!$B$4:$H$1210,6,0)))</f>
      </c>
      <c r="O24" s="121"/>
      <c r="P24" s="159"/>
      <c r="S24" s="137"/>
      <c r="T24" s="135"/>
    </row>
    <row r="25" spans="1:20" s="13" customFormat="1" ht="33.75" customHeight="1">
      <c r="A25" s="61"/>
      <c r="B25" s="160"/>
      <c r="C25" s="78"/>
      <c r="D25" s="161"/>
      <c r="E25" s="115"/>
      <c r="F25" s="121"/>
      <c r="G25" s="147"/>
      <c r="H25" s="16"/>
      <c r="I25" s="61">
        <v>18</v>
      </c>
      <c r="J25" s="125" t="s">
        <v>163</v>
      </c>
      <c r="K25" s="147">
        <f>IF(ISERROR(VLOOKUP(J25,'KAYIT LİSTESİ'!$B$4:$H$1210,3,0)),"",(VLOOKUP(J25,'KAYIT LİSTESİ'!$B$4:$H$1210,3,0)))</f>
      </c>
      <c r="L25" s="78">
        <f>IF(ISERROR(VLOOKUP(J25,'KAYIT LİSTESİ'!$B$4:$H$1210,4,0)),"",(VLOOKUP(J25,'KAYIT LİSTESİ'!$B$4:$H$1210,4,0)))</f>
      </c>
      <c r="M25" s="126">
        <f>IF(ISERROR(VLOOKUP(J25,'KAYIT LİSTESİ'!$B$4:$H$1210,5,0)),"",(VLOOKUP(J25,'KAYIT LİSTESİ'!$B$4:$H$1210,5,0)))</f>
      </c>
      <c r="N25" s="126">
        <f>IF(ISERROR(VLOOKUP(J25,'KAYIT LİSTESİ'!$B$4:$H$1210,6,0)),"",(VLOOKUP(J25,'KAYIT LİSTESİ'!$B$4:$H$1210,6,0)))</f>
      </c>
      <c r="O25" s="121"/>
      <c r="P25" s="159"/>
      <c r="S25" s="137"/>
      <c r="T25" s="135"/>
    </row>
    <row r="26" spans="1:20" s="13" customFormat="1" ht="33.75" customHeight="1">
      <c r="A26" s="61"/>
      <c r="B26" s="160"/>
      <c r="C26" s="78"/>
      <c r="D26" s="161"/>
      <c r="E26" s="115"/>
      <c r="F26" s="121"/>
      <c r="G26" s="147"/>
      <c r="H26" s="16"/>
      <c r="I26" s="61">
        <v>19</v>
      </c>
      <c r="J26" s="125" t="s">
        <v>164</v>
      </c>
      <c r="K26" s="147">
        <f>IF(ISERROR(VLOOKUP(J26,'KAYIT LİSTESİ'!$B$4:$H$1210,3,0)),"",(VLOOKUP(J26,'KAYIT LİSTESİ'!$B$4:$H$1210,3,0)))</f>
      </c>
      <c r="L26" s="78">
        <f>IF(ISERROR(VLOOKUP(J26,'KAYIT LİSTESİ'!$B$4:$H$1210,4,0)),"",(VLOOKUP(J26,'KAYIT LİSTESİ'!$B$4:$H$1210,4,0)))</f>
      </c>
      <c r="M26" s="126">
        <f>IF(ISERROR(VLOOKUP(J26,'KAYIT LİSTESİ'!$B$4:$H$1210,5,0)),"",(VLOOKUP(J26,'KAYIT LİSTESİ'!$B$4:$H$1210,5,0)))</f>
      </c>
      <c r="N26" s="126">
        <f>IF(ISERROR(VLOOKUP(J26,'KAYIT LİSTESİ'!$B$4:$H$1210,6,0)),"",(VLOOKUP(J26,'KAYIT LİSTESİ'!$B$4:$H$1210,6,0)))</f>
      </c>
      <c r="O26" s="121"/>
      <c r="P26" s="159"/>
      <c r="S26" s="137"/>
      <c r="T26" s="135"/>
    </row>
    <row r="27" spans="1:20" s="13" customFormat="1" ht="33.75" customHeight="1">
      <c r="A27" s="61"/>
      <c r="B27" s="160"/>
      <c r="C27" s="78"/>
      <c r="D27" s="161"/>
      <c r="E27" s="115"/>
      <c r="F27" s="121"/>
      <c r="G27" s="147"/>
      <c r="H27" s="16"/>
      <c r="I27" s="61">
        <v>20</v>
      </c>
      <c r="J27" s="125" t="s">
        <v>165</v>
      </c>
      <c r="K27" s="147">
        <f>IF(ISERROR(VLOOKUP(J27,'KAYIT LİSTESİ'!$B$4:$H$1210,3,0)),"",(VLOOKUP(J27,'KAYIT LİSTESİ'!$B$4:$H$1210,3,0)))</f>
      </c>
      <c r="L27" s="78">
        <f>IF(ISERROR(VLOOKUP(J27,'KAYIT LİSTESİ'!$B$4:$H$1210,4,0)),"",(VLOOKUP(J27,'KAYIT LİSTESİ'!$B$4:$H$1210,4,0)))</f>
      </c>
      <c r="M27" s="126">
        <f>IF(ISERROR(VLOOKUP(J27,'KAYIT LİSTESİ'!$B$4:$H$1210,5,0)),"",(VLOOKUP(J27,'KAYIT LİSTESİ'!$B$4:$H$1210,5,0)))</f>
      </c>
      <c r="N27" s="126">
        <f>IF(ISERROR(VLOOKUP(J27,'KAYIT LİSTESİ'!$B$4:$H$1210,6,0)),"",(VLOOKUP(J27,'KAYIT LİSTESİ'!$B$4:$H$1210,6,0)))</f>
      </c>
      <c r="O27" s="121"/>
      <c r="P27" s="159"/>
      <c r="S27" s="137"/>
      <c r="T27" s="135"/>
    </row>
    <row r="28" spans="1:20" s="13" customFormat="1" ht="33.75" customHeight="1">
      <c r="A28" s="61"/>
      <c r="B28" s="160"/>
      <c r="C28" s="78"/>
      <c r="D28" s="161"/>
      <c r="E28" s="115"/>
      <c r="F28" s="121"/>
      <c r="G28" s="147"/>
      <c r="H28" s="16"/>
      <c r="I28" s="142" t="s">
        <v>14</v>
      </c>
      <c r="J28" s="143"/>
      <c r="K28" s="143"/>
      <c r="L28" s="143"/>
      <c r="M28" s="143"/>
      <c r="N28" s="143"/>
      <c r="O28" s="143"/>
      <c r="P28" s="144"/>
      <c r="S28" s="137"/>
      <c r="T28" s="135"/>
    </row>
    <row r="29" spans="1:20" s="13" customFormat="1" ht="33.75" customHeight="1">
      <c r="A29" s="61"/>
      <c r="B29" s="160"/>
      <c r="C29" s="78"/>
      <c r="D29" s="161"/>
      <c r="E29" s="115"/>
      <c r="F29" s="121"/>
      <c r="G29" s="147"/>
      <c r="H29" s="16"/>
      <c r="I29" s="38" t="s">
        <v>9</v>
      </c>
      <c r="J29" s="38" t="s">
        <v>54</v>
      </c>
      <c r="K29" s="38" t="s">
        <v>53</v>
      </c>
      <c r="L29" s="80" t="s">
        <v>10</v>
      </c>
      <c r="M29" s="81" t="s">
        <v>11</v>
      </c>
      <c r="N29" s="81" t="s">
        <v>142</v>
      </c>
      <c r="O29" s="116" t="s">
        <v>12</v>
      </c>
      <c r="P29" s="38" t="s">
        <v>23</v>
      </c>
      <c r="S29" s="137"/>
      <c r="T29" s="135"/>
    </row>
    <row r="30" spans="1:20" s="13" customFormat="1" ht="33.75" customHeight="1">
      <c r="A30" s="61"/>
      <c r="B30" s="160"/>
      <c r="C30" s="78"/>
      <c r="D30" s="161"/>
      <c r="E30" s="115"/>
      <c r="F30" s="121"/>
      <c r="G30" s="147"/>
      <c r="H30" s="16"/>
      <c r="I30" s="61">
        <v>1</v>
      </c>
      <c r="J30" s="125" t="s">
        <v>116</v>
      </c>
      <c r="K30" s="147">
        <f>IF(ISERROR(VLOOKUP(J30,'KAYIT LİSTESİ'!$B$4:$H$1210,3,0)),"",(VLOOKUP(J30,'KAYIT LİSTESİ'!$B$4:$H$1210,3,0)))</f>
      </c>
      <c r="L30" s="78">
        <f>IF(ISERROR(VLOOKUP(J30,'KAYIT LİSTESİ'!$B$4:$H$1210,4,0)),"",(VLOOKUP(J30,'KAYIT LİSTESİ'!$B$4:$H$1210,4,0)))</f>
      </c>
      <c r="M30" s="126">
        <f>IF(ISERROR(VLOOKUP(J30,'KAYIT LİSTESİ'!$B$4:$H$1210,5,0)),"",(VLOOKUP(J30,'KAYIT LİSTESİ'!$B$4:$H$1210,5,0)))</f>
      </c>
      <c r="N30" s="126">
        <f>IF(ISERROR(VLOOKUP(J30,'KAYIT LİSTESİ'!$B$4:$H$1210,6,0)),"",(VLOOKUP(J30,'KAYIT LİSTESİ'!$B$4:$H$1210,6,0)))</f>
      </c>
      <c r="O30" s="121"/>
      <c r="P30" s="159"/>
      <c r="S30" s="137"/>
      <c r="T30" s="135"/>
    </row>
    <row r="31" spans="1:20" s="13" customFormat="1" ht="33.75" customHeight="1">
      <c r="A31" s="61"/>
      <c r="B31" s="160"/>
      <c r="C31" s="78"/>
      <c r="D31" s="161"/>
      <c r="E31" s="115"/>
      <c r="F31" s="121"/>
      <c r="G31" s="147"/>
      <c r="H31" s="16"/>
      <c r="I31" s="61">
        <v>2</v>
      </c>
      <c r="J31" s="125" t="s">
        <v>117</v>
      </c>
      <c r="K31" s="147">
        <f>IF(ISERROR(VLOOKUP(J31,'KAYIT LİSTESİ'!$B$4:$H$1210,3,0)),"",(VLOOKUP(J31,'KAYIT LİSTESİ'!$B$4:$H$1210,3,0)))</f>
      </c>
      <c r="L31" s="78">
        <f>IF(ISERROR(VLOOKUP(J31,'KAYIT LİSTESİ'!$B$4:$H$1210,4,0)),"",(VLOOKUP(J31,'KAYIT LİSTESİ'!$B$4:$H$1210,4,0)))</f>
      </c>
      <c r="M31" s="126">
        <f>IF(ISERROR(VLOOKUP(J31,'KAYIT LİSTESİ'!$B$4:$H$1210,5,0)),"",(VLOOKUP(J31,'KAYIT LİSTESİ'!$B$4:$H$1210,5,0)))</f>
      </c>
      <c r="N31" s="126">
        <f>IF(ISERROR(VLOOKUP(J31,'KAYIT LİSTESİ'!$B$4:$H$1210,6,0)),"",(VLOOKUP(J31,'KAYIT LİSTESİ'!$B$4:$H$1210,6,0)))</f>
      </c>
      <c r="O31" s="121"/>
      <c r="P31" s="159"/>
      <c r="S31" s="137"/>
      <c r="T31" s="135"/>
    </row>
    <row r="32" spans="1:20" s="13" customFormat="1" ht="33.75" customHeight="1">
      <c r="A32" s="61"/>
      <c r="B32" s="160"/>
      <c r="C32" s="78"/>
      <c r="D32" s="161"/>
      <c r="E32" s="115"/>
      <c r="F32" s="121"/>
      <c r="G32" s="147"/>
      <c r="H32" s="16"/>
      <c r="I32" s="61">
        <v>3</v>
      </c>
      <c r="J32" s="125" t="s">
        <v>118</v>
      </c>
      <c r="K32" s="147">
        <f>IF(ISERROR(VLOOKUP(J32,'KAYIT LİSTESİ'!$B$4:$H$1210,3,0)),"",(VLOOKUP(J32,'KAYIT LİSTESİ'!$B$4:$H$1210,3,0)))</f>
      </c>
      <c r="L32" s="78">
        <f>IF(ISERROR(VLOOKUP(J32,'KAYIT LİSTESİ'!$B$4:$H$1210,4,0)),"",(VLOOKUP(J32,'KAYIT LİSTESİ'!$B$4:$H$1210,4,0)))</f>
      </c>
      <c r="M32" s="126">
        <f>IF(ISERROR(VLOOKUP(J32,'KAYIT LİSTESİ'!$B$4:$H$1210,5,0)),"",(VLOOKUP(J32,'KAYIT LİSTESİ'!$B$4:$H$1210,5,0)))</f>
      </c>
      <c r="N32" s="126">
        <f>IF(ISERROR(VLOOKUP(J32,'KAYIT LİSTESİ'!$B$4:$H$1210,6,0)),"",(VLOOKUP(J32,'KAYIT LİSTESİ'!$B$4:$H$1210,6,0)))</f>
      </c>
      <c r="O32" s="121"/>
      <c r="P32" s="159"/>
      <c r="S32" s="137"/>
      <c r="T32" s="135"/>
    </row>
    <row r="33" spans="1:20" s="13" customFormat="1" ht="33.75" customHeight="1">
      <c r="A33" s="61"/>
      <c r="B33" s="160"/>
      <c r="C33" s="78"/>
      <c r="D33" s="161"/>
      <c r="E33" s="115"/>
      <c r="F33" s="121"/>
      <c r="G33" s="147"/>
      <c r="H33" s="16"/>
      <c r="I33" s="61">
        <v>4</v>
      </c>
      <c r="J33" s="125" t="s">
        <v>119</v>
      </c>
      <c r="K33" s="147">
        <f>IF(ISERROR(VLOOKUP(J33,'KAYIT LİSTESİ'!$B$4:$H$1210,3,0)),"",(VLOOKUP(J33,'KAYIT LİSTESİ'!$B$4:$H$1210,3,0)))</f>
      </c>
      <c r="L33" s="78">
        <f>IF(ISERROR(VLOOKUP(J33,'KAYIT LİSTESİ'!$B$4:$H$1210,4,0)),"",(VLOOKUP(J33,'KAYIT LİSTESİ'!$B$4:$H$1210,4,0)))</f>
      </c>
      <c r="M33" s="126">
        <f>IF(ISERROR(VLOOKUP(J33,'KAYIT LİSTESİ'!$B$4:$H$1210,5,0)),"",(VLOOKUP(J33,'KAYIT LİSTESİ'!$B$4:$H$1210,5,0)))</f>
      </c>
      <c r="N33" s="126">
        <f>IF(ISERROR(VLOOKUP(J33,'KAYIT LİSTESİ'!$B$4:$H$1210,6,0)),"",(VLOOKUP(J33,'KAYIT LİSTESİ'!$B$4:$H$1210,6,0)))</f>
      </c>
      <c r="O33" s="121"/>
      <c r="P33" s="159"/>
      <c r="S33" s="137"/>
      <c r="T33" s="135"/>
    </row>
    <row r="34" spans="1:20" s="13" customFormat="1" ht="33.75" customHeight="1">
      <c r="A34" s="61"/>
      <c r="B34" s="160"/>
      <c r="C34" s="78"/>
      <c r="D34" s="161"/>
      <c r="E34" s="115"/>
      <c r="F34" s="121"/>
      <c r="G34" s="147"/>
      <c r="H34" s="16"/>
      <c r="I34" s="61">
        <v>5</v>
      </c>
      <c r="J34" s="125" t="s">
        <v>120</v>
      </c>
      <c r="K34" s="147">
        <f>IF(ISERROR(VLOOKUP(J34,'KAYIT LİSTESİ'!$B$4:$H$1210,3,0)),"",(VLOOKUP(J34,'KAYIT LİSTESİ'!$B$4:$H$1210,3,0)))</f>
      </c>
      <c r="L34" s="78">
        <f>IF(ISERROR(VLOOKUP(J34,'KAYIT LİSTESİ'!$B$4:$H$1210,4,0)),"",(VLOOKUP(J34,'KAYIT LİSTESİ'!$B$4:$H$1210,4,0)))</f>
      </c>
      <c r="M34" s="126">
        <f>IF(ISERROR(VLOOKUP(J34,'KAYIT LİSTESİ'!$B$4:$H$1210,5,0)),"",(VLOOKUP(J34,'KAYIT LİSTESİ'!$B$4:$H$1210,5,0)))</f>
      </c>
      <c r="N34" s="126">
        <f>IF(ISERROR(VLOOKUP(J34,'KAYIT LİSTESİ'!$B$4:$H$1210,6,0)),"",(VLOOKUP(J34,'KAYIT LİSTESİ'!$B$4:$H$1210,6,0)))</f>
      </c>
      <c r="O34" s="121"/>
      <c r="P34" s="159"/>
      <c r="S34" s="137"/>
      <c r="T34" s="135"/>
    </row>
    <row r="35" spans="1:20" s="13" customFormat="1" ht="33.75" customHeight="1">
      <c r="A35" s="61"/>
      <c r="B35" s="160"/>
      <c r="C35" s="78"/>
      <c r="D35" s="161"/>
      <c r="E35" s="115"/>
      <c r="F35" s="121"/>
      <c r="G35" s="147"/>
      <c r="H35" s="16"/>
      <c r="I35" s="61">
        <v>6</v>
      </c>
      <c r="J35" s="125" t="s">
        <v>121</v>
      </c>
      <c r="K35" s="147">
        <f>IF(ISERROR(VLOOKUP(J35,'KAYIT LİSTESİ'!$B$4:$H$1210,3,0)),"",(VLOOKUP(J35,'KAYIT LİSTESİ'!$B$4:$H$1210,3,0)))</f>
      </c>
      <c r="L35" s="78">
        <f>IF(ISERROR(VLOOKUP(J35,'KAYIT LİSTESİ'!$B$4:$H$1210,4,0)),"",(VLOOKUP(J35,'KAYIT LİSTESİ'!$B$4:$H$1210,4,0)))</f>
      </c>
      <c r="M35" s="126">
        <f>IF(ISERROR(VLOOKUP(J35,'KAYIT LİSTESİ'!$B$4:$H$1210,5,0)),"",(VLOOKUP(J35,'KAYIT LİSTESİ'!$B$4:$H$1210,5,0)))</f>
      </c>
      <c r="N35" s="126">
        <f>IF(ISERROR(VLOOKUP(J35,'KAYIT LİSTESİ'!$B$4:$H$1210,6,0)),"",(VLOOKUP(J35,'KAYIT LİSTESİ'!$B$4:$H$1210,6,0)))</f>
      </c>
      <c r="O35" s="121"/>
      <c r="P35" s="159"/>
      <c r="S35" s="137"/>
      <c r="T35" s="135"/>
    </row>
    <row r="36" spans="1:20" s="13" customFormat="1" ht="33.75" customHeight="1">
      <c r="A36" s="61"/>
      <c r="B36" s="160"/>
      <c r="C36" s="78"/>
      <c r="D36" s="161"/>
      <c r="E36" s="115"/>
      <c r="F36" s="121"/>
      <c r="G36" s="147"/>
      <c r="H36" s="16"/>
      <c r="I36" s="61">
        <v>7</v>
      </c>
      <c r="J36" s="125" t="s">
        <v>122</v>
      </c>
      <c r="K36" s="147">
        <f>IF(ISERROR(VLOOKUP(J36,'KAYIT LİSTESİ'!$B$4:$H$1210,3,0)),"",(VLOOKUP(J36,'KAYIT LİSTESİ'!$B$4:$H$1210,3,0)))</f>
      </c>
      <c r="L36" s="78">
        <f>IF(ISERROR(VLOOKUP(J36,'KAYIT LİSTESİ'!$B$4:$H$1210,4,0)),"",(VLOOKUP(J36,'KAYIT LİSTESİ'!$B$4:$H$1210,4,0)))</f>
      </c>
      <c r="M36" s="126">
        <f>IF(ISERROR(VLOOKUP(J36,'KAYIT LİSTESİ'!$B$4:$H$1210,5,0)),"",(VLOOKUP(J36,'KAYIT LİSTESİ'!$B$4:$H$1210,5,0)))</f>
      </c>
      <c r="N36" s="126">
        <f>IF(ISERROR(VLOOKUP(J36,'KAYIT LİSTESİ'!$B$4:$H$1210,6,0)),"",(VLOOKUP(J36,'KAYIT LİSTESİ'!$B$4:$H$1210,6,0)))</f>
      </c>
      <c r="O36" s="121"/>
      <c r="P36" s="159"/>
      <c r="S36" s="137"/>
      <c r="T36" s="135"/>
    </row>
    <row r="37" spans="1:20" s="13" customFormat="1" ht="33.75" customHeight="1">
      <c r="A37" s="61"/>
      <c r="B37" s="160"/>
      <c r="C37" s="78"/>
      <c r="D37" s="161"/>
      <c r="E37" s="115"/>
      <c r="F37" s="121"/>
      <c r="G37" s="147"/>
      <c r="H37" s="16"/>
      <c r="I37" s="61">
        <v>8</v>
      </c>
      <c r="J37" s="125" t="s">
        <v>123</v>
      </c>
      <c r="K37" s="147">
        <f>IF(ISERROR(VLOOKUP(J37,'KAYIT LİSTESİ'!$B$4:$H$1210,3,0)),"",(VLOOKUP(J37,'KAYIT LİSTESİ'!$B$4:$H$1210,3,0)))</f>
      </c>
      <c r="L37" s="78">
        <f>IF(ISERROR(VLOOKUP(J37,'KAYIT LİSTESİ'!$B$4:$H$1210,4,0)),"",(VLOOKUP(J37,'KAYIT LİSTESİ'!$B$4:$H$1210,4,0)))</f>
      </c>
      <c r="M37" s="126">
        <f>IF(ISERROR(VLOOKUP(J37,'KAYIT LİSTESİ'!$B$4:$H$1210,5,0)),"",(VLOOKUP(J37,'KAYIT LİSTESİ'!$B$4:$H$1210,5,0)))</f>
      </c>
      <c r="N37" s="126">
        <f>IF(ISERROR(VLOOKUP(J37,'KAYIT LİSTESİ'!$B$4:$H$1210,6,0)),"",(VLOOKUP(J37,'KAYIT LİSTESİ'!$B$4:$H$1210,6,0)))</f>
      </c>
      <c r="O37" s="121"/>
      <c r="P37" s="159"/>
      <c r="S37" s="137"/>
      <c r="T37" s="135"/>
    </row>
    <row r="38" spans="1:20" s="13" customFormat="1" ht="33.75" customHeight="1">
      <c r="A38" s="61"/>
      <c r="B38" s="160"/>
      <c r="C38" s="78"/>
      <c r="D38" s="161"/>
      <c r="E38" s="115"/>
      <c r="F38" s="121"/>
      <c r="G38" s="147"/>
      <c r="H38" s="16"/>
      <c r="I38" s="61">
        <v>9</v>
      </c>
      <c r="J38" s="125" t="s">
        <v>124</v>
      </c>
      <c r="K38" s="147">
        <f>IF(ISERROR(VLOOKUP(J38,'KAYIT LİSTESİ'!$B$4:$H$1210,3,0)),"",(VLOOKUP(J38,'KAYIT LİSTESİ'!$B$4:$H$1210,3,0)))</f>
      </c>
      <c r="L38" s="78">
        <f>IF(ISERROR(VLOOKUP(J38,'KAYIT LİSTESİ'!$B$4:$H$1210,4,0)),"",(VLOOKUP(J38,'KAYIT LİSTESİ'!$B$4:$H$1210,4,0)))</f>
      </c>
      <c r="M38" s="126">
        <f>IF(ISERROR(VLOOKUP(J38,'KAYIT LİSTESİ'!$B$4:$H$1210,5,0)),"",(VLOOKUP(J38,'KAYIT LİSTESİ'!$B$4:$H$1210,5,0)))</f>
      </c>
      <c r="N38" s="126">
        <f>IF(ISERROR(VLOOKUP(J38,'KAYIT LİSTESİ'!$B$4:$H$1210,6,0)),"",(VLOOKUP(J38,'KAYIT LİSTESİ'!$B$4:$H$1210,6,0)))</f>
      </c>
      <c r="O38" s="121"/>
      <c r="P38" s="159"/>
      <c r="S38" s="137"/>
      <c r="T38" s="135"/>
    </row>
    <row r="39" spans="1:20" s="13" customFormat="1" ht="33.75" customHeight="1">
      <c r="A39" s="61"/>
      <c r="B39" s="160"/>
      <c r="C39" s="78"/>
      <c r="D39" s="161"/>
      <c r="E39" s="115"/>
      <c r="F39" s="121"/>
      <c r="G39" s="147"/>
      <c r="H39" s="16"/>
      <c r="I39" s="61">
        <v>10</v>
      </c>
      <c r="J39" s="125" t="s">
        <v>125</v>
      </c>
      <c r="K39" s="147">
        <f>IF(ISERROR(VLOOKUP(J39,'KAYIT LİSTESİ'!$B$4:$H$1210,3,0)),"",(VLOOKUP(J39,'KAYIT LİSTESİ'!$B$4:$H$1210,3,0)))</f>
      </c>
      <c r="L39" s="78">
        <f>IF(ISERROR(VLOOKUP(J39,'KAYIT LİSTESİ'!$B$4:$H$1210,4,0)),"",(VLOOKUP(J39,'KAYIT LİSTESİ'!$B$4:$H$1210,4,0)))</f>
      </c>
      <c r="M39" s="126">
        <f>IF(ISERROR(VLOOKUP(J39,'KAYIT LİSTESİ'!$B$4:$H$1210,5,0)),"",(VLOOKUP(J39,'KAYIT LİSTESİ'!$B$4:$H$1210,5,0)))</f>
      </c>
      <c r="N39" s="126">
        <f>IF(ISERROR(VLOOKUP(J39,'KAYIT LİSTESİ'!$B$4:$H$1210,6,0)),"",(VLOOKUP(J39,'KAYIT LİSTESİ'!$B$4:$H$1210,6,0)))</f>
      </c>
      <c r="O39" s="121"/>
      <c r="P39" s="159"/>
      <c r="S39" s="137"/>
      <c r="T39" s="135"/>
    </row>
    <row r="40" spans="1:20" s="13" customFormat="1" ht="33.75" customHeight="1">
      <c r="A40" s="61"/>
      <c r="B40" s="160"/>
      <c r="C40" s="78"/>
      <c r="D40" s="161"/>
      <c r="E40" s="115"/>
      <c r="F40" s="121"/>
      <c r="G40" s="147"/>
      <c r="H40" s="16"/>
      <c r="I40" s="61">
        <v>11</v>
      </c>
      <c r="J40" s="125" t="s">
        <v>126</v>
      </c>
      <c r="K40" s="147">
        <f>IF(ISERROR(VLOOKUP(J40,'KAYIT LİSTESİ'!$B$4:$H$1210,3,0)),"",(VLOOKUP(J40,'KAYIT LİSTESİ'!$B$4:$H$1210,3,0)))</f>
      </c>
      <c r="L40" s="78">
        <f>IF(ISERROR(VLOOKUP(J40,'KAYIT LİSTESİ'!$B$4:$H$1210,4,0)),"",(VLOOKUP(J40,'KAYIT LİSTESİ'!$B$4:$H$1210,4,0)))</f>
      </c>
      <c r="M40" s="126">
        <f>IF(ISERROR(VLOOKUP(J40,'KAYIT LİSTESİ'!$B$4:$H$1210,5,0)),"",(VLOOKUP(J40,'KAYIT LİSTESİ'!$B$4:$H$1210,5,0)))</f>
      </c>
      <c r="N40" s="126">
        <f>IF(ISERROR(VLOOKUP(J40,'KAYIT LİSTESİ'!$B$4:$H$1210,6,0)),"",(VLOOKUP(J40,'KAYIT LİSTESİ'!$B$4:$H$1210,6,0)))</f>
      </c>
      <c r="O40" s="121"/>
      <c r="P40" s="159"/>
      <c r="S40" s="137"/>
      <c r="T40" s="135"/>
    </row>
    <row r="41" spans="1:20" s="13" customFormat="1" ht="33.75" customHeight="1">
      <c r="A41" s="61"/>
      <c r="B41" s="160"/>
      <c r="C41" s="78"/>
      <c r="D41" s="161"/>
      <c r="E41" s="115"/>
      <c r="F41" s="121"/>
      <c r="G41" s="147"/>
      <c r="H41" s="16"/>
      <c r="I41" s="61">
        <v>12</v>
      </c>
      <c r="J41" s="125" t="s">
        <v>127</v>
      </c>
      <c r="K41" s="147">
        <f>IF(ISERROR(VLOOKUP(J41,'KAYIT LİSTESİ'!$B$4:$H$1210,3,0)),"",(VLOOKUP(J41,'KAYIT LİSTESİ'!$B$4:$H$1210,3,0)))</f>
      </c>
      <c r="L41" s="78">
        <f>IF(ISERROR(VLOOKUP(J41,'KAYIT LİSTESİ'!$B$4:$H$1210,4,0)),"",(VLOOKUP(J41,'KAYIT LİSTESİ'!$B$4:$H$1210,4,0)))</f>
      </c>
      <c r="M41" s="126">
        <f>IF(ISERROR(VLOOKUP(J41,'KAYIT LİSTESİ'!$B$4:$H$1210,5,0)),"",(VLOOKUP(J41,'KAYIT LİSTESİ'!$B$4:$H$1210,5,0)))</f>
      </c>
      <c r="N41" s="126">
        <f>IF(ISERROR(VLOOKUP(J41,'KAYIT LİSTESİ'!$B$4:$H$1210,6,0)),"",(VLOOKUP(J41,'KAYIT LİSTESİ'!$B$4:$H$1210,6,0)))</f>
      </c>
      <c r="O41" s="121"/>
      <c r="P41" s="159"/>
      <c r="S41" s="137"/>
      <c r="T41" s="135"/>
    </row>
    <row r="42" spans="1:20" s="13" customFormat="1" ht="33.75" customHeight="1">
      <c r="A42" s="61"/>
      <c r="B42" s="160"/>
      <c r="C42" s="78"/>
      <c r="D42" s="161"/>
      <c r="E42" s="115"/>
      <c r="F42" s="121"/>
      <c r="G42" s="147"/>
      <c r="H42" s="16"/>
      <c r="I42" s="61">
        <v>13</v>
      </c>
      <c r="J42" s="125" t="s">
        <v>166</v>
      </c>
      <c r="K42" s="147">
        <f>IF(ISERROR(VLOOKUP(J42,'KAYIT LİSTESİ'!$B$4:$H$1210,3,0)),"",(VLOOKUP(J42,'KAYIT LİSTESİ'!$B$4:$H$1210,3,0)))</f>
      </c>
      <c r="L42" s="78">
        <f>IF(ISERROR(VLOOKUP(J42,'KAYIT LİSTESİ'!$B$4:$H$1210,4,0)),"",(VLOOKUP(J42,'KAYIT LİSTESİ'!$B$4:$H$1210,4,0)))</f>
      </c>
      <c r="M42" s="126">
        <f>IF(ISERROR(VLOOKUP(J42,'KAYIT LİSTESİ'!$B$4:$H$1210,5,0)),"",(VLOOKUP(J42,'KAYIT LİSTESİ'!$B$4:$H$1210,5,0)))</f>
      </c>
      <c r="N42" s="126">
        <f>IF(ISERROR(VLOOKUP(J42,'KAYIT LİSTESİ'!$B$4:$H$1210,6,0)),"",(VLOOKUP(J42,'KAYIT LİSTESİ'!$B$4:$H$1210,6,0)))</f>
      </c>
      <c r="O42" s="121"/>
      <c r="P42" s="159"/>
      <c r="S42" s="137"/>
      <c r="T42" s="135"/>
    </row>
    <row r="43" spans="1:20" s="13" customFormat="1" ht="33.75" customHeight="1">
      <c r="A43" s="61"/>
      <c r="B43" s="160"/>
      <c r="C43" s="78"/>
      <c r="D43" s="161"/>
      <c r="E43" s="115"/>
      <c r="F43" s="121"/>
      <c r="G43" s="147"/>
      <c r="H43" s="16"/>
      <c r="I43" s="61">
        <v>14</v>
      </c>
      <c r="J43" s="125" t="s">
        <v>167</v>
      </c>
      <c r="K43" s="147">
        <f>IF(ISERROR(VLOOKUP(J43,'KAYIT LİSTESİ'!$B$4:$H$1210,3,0)),"",(VLOOKUP(J43,'KAYIT LİSTESİ'!$B$4:$H$1210,3,0)))</f>
      </c>
      <c r="L43" s="78">
        <f>IF(ISERROR(VLOOKUP(J43,'KAYIT LİSTESİ'!$B$4:$H$1210,4,0)),"",(VLOOKUP(J43,'KAYIT LİSTESİ'!$B$4:$H$1210,4,0)))</f>
      </c>
      <c r="M43" s="126">
        <f>IF(ISERROR(VLOOKUP(J43,'KAYIT LİSTESİ'!$B$4:$H$1210,5,0)),"",(VLOOKUP(J43,'KAYIT LİSTESİ'!$B$4:$H$1210,5,0)))</f>
      </c>
      <c r="N43" s="126">
        <f>IF(ISERROR(VLOOKUP(J43,'KAYIT LİSTESİ'!$B$4:$H$1210,6,0)),"",(VLOOKUP(J43,'KAYIT LİSTESİ'!$B$4:$H$1210,6,0)))</f>
      </c>
      <c r="O43" s="121"/>
      <c r="P43" s="159"/>
      <c r="S43" s="137"/>
      <c r="T43" s="135"/>
    </row>
    <row r="44" spans="1:20" s="13" customFormat="1" ht="33.75" customHeight="1">
      <c r="A44" s="61"/>
      <c r="B44" s="160"/>
      <c r="C44" s="78"/>
      <c r="D44" s="161"/>
      <c r="E44" s="115"/>
      <c r="F44" s="121"/>
      <c r="G44" s="147"/>
      <c r="H44" s="16"/>
      <c r="I44" s="61">
        <v>15</v>
      </c>
      <c r="J44" s="125" t="s">
        <v>168</v>
      </c>
      <c r="K44" s="147">
        <f>IF(ISERROR(VLOOKUP(J44,'KAYIT LİSTESİ'!$B$4:$H$1210,3,0)),"",(VLOOKUP(J44,'KAYIT LİSTESİ'!$B$4:$H$1210,3,0)))</f>
      </c>
      <c r="L44" s="78">
        <f>IF(ISERROR(VLOOKUP(J44,'KAYIT LİSTESİ'!$B$4:$H$1210,4,0)),"",(VLOOKUP(J44,'KAYIT LİSTESİ'!$B$4:$H$1210,4,0)))</f>
      </c>
      <c r="M44" s="126">
        <f>IF(ISERROR(VLOOKUP(J44,'KAYIT LİSTESİ'!$B$4:$H$1210,5,0)),"",(VLOOKUP(J44,'KAYIT LİSTESİ'!$B$4:$H$1210,5,0)))</f>
      </c>
      <c r="N44" s="126">
        <f>IF(ISERROR(VLOOKUP(J44,'KAYIT LİSTESİ'!$B$4:$H$1210,6,0)),"",(VLOOKUP(J44,'KAYIT LİSTESİ'!$B$4:$H$1210,6,0)))</f>
      </c>
      <c r="O44" s="121"/>
      <c r="P44" s="159"/>
      <c r="S44" s="137"/>
      <c r="T44" s="135"/>
    </row>
    <row r="45" spans="1:20" s="13" customFormat="1" ht="33.75" customHeight="1">
      <c r="A45" s="61"/>
      <c r="B45" s="160"/>
      <c r="C45" s="78"/>
      <c r="D45" s="161"/>
      <c r="E45" s="115"/>
      <c r="F45" s="121"/>
      <c r="G45" s="147"/>
      <c r="H45" s="16"/>
      <c r="I45" s="61">
        <v>16</v>
      </c>
      <c r="J45" s="125" t="s">
        <v>169</v>
      </c>
      <c r="K45" s="147">
        <f>IF(ISERROR(VLOOKUP(J45,'KAYIT LİSTESİ'!$B$4:$H$1210,3,0)),"",(VLOOKUP(J45,'KAYIT LİSTESİ'!$B$4:$H$1210,3,0)))</f>
      </c>
      <c r="L45" s="78">
        <f>IF(ISERROR(VLOOKUP(J45,'KAYIT LİSTESİ'!$B$4:$H$1210,4,0)),"",(VLOOKUP(J45,'KAYIT LİSTESİ'!$B$4:$H$1210,4,0)))</f>
      </c>
      <c r="M45" s="126">
        <f>IF(ISERROR(VLOOKUP(J45,'KAYIT LİSTESİ'!$B$4:$H$1210,5,0)),"",(VLOOKUP(J45,'KAYIT LİSTESİ'!$B$4:$H$1210,5,0)))</f>
      </c>
      <c r="N45" s="126">
        <f>IF(ISERROR(VLOOKUP(J45,'KAYIT LİSTESİ'!$B$4:$H$1210,6,0)),"",(VLOOKUP(J45,'KAYIT LİSTESİ'!$B$4:$H$1210,6,0)))</f>
      </c>
      <c r="O45" s="121"/>
      <c r="P45" s="159"/>
      <c r="S45" s="137"/>
      <c r="T45" s="135"/>
    </row>
    <row r="46" spans="1:20" s="13" customFormat="1" ht="33.75" customHeight="1">
      <c r="A46" s="61"/>
      <c r="B46" s="160"/>
      <c r="C46" s="78"/>
      <c r="D46" s="161"/>
      <c r="E46" s="115"/>
      <c r="F46" s="121"/>
      <c r="G46" s="147"/>
      <c r="H46" s="16"/>
      <c r="I46" s="61">
        <v>17</v>
      </c>
      <c r="J46" s="125" t="s">
        <v>170</v>
      </c>
      <c r="K46" s="147">
        <f>IF(ISERROR(VLOOKUP(J46,'KAYIT LİSTESİ'!$B$4:$H$1210,3,0)),"",(VLOOKUP(J46,'KAYIT LİSTESİ'!$B$4:$H$1210,3,0)))</f>
      </c>
      <c r="L46" s="78">
        <f>IF(ISERROR(VLOOKUP(J46,'KAYIT LİSTESİ'!$B$4:$H$1210,4,0)),"",(VLOOKUP(J46,'KAYIT LİSTESİ'!$B$4:$H$1210,4,0)))</f>
      </c>
      <c r="M46" s="126">
        <f>IF(ISERROR(VLOOKUP(J46,'KAYIT LİSTESİ'!$B$4:$H$1210,5,0)),"",(VLOOKUP(J46,'KAYIT LİSTESİ'!$B$4:$H$1210,5,0)))</f>
      </c>
      <c r="N46" s="126">
        <f>IF(ISERROR(VLOOKUP(J46,'KAYIT LİSTESİ'!$B$4:$H$1210,6,0)),"",(VLOOKUP(J46,'KAYIT LİSTESİ'!$B$4:$H$1210,6,0)))</f>
      </c>
      <c r="O46" s="121"/>
      <c r="P46" s="159"/>
      <c r="S46" s="137"/>
      <c r="T46" s="135"/>
    </row>
    <row r="47" spans="1:20" s="13" customFormat="1" ht="33.75" customHeight="1">
      <c r="A47" s="61"/>
      <c r="B47" s="160"/>
      <c r="C47" s="78"/>
      <c r="D47" s="161"/>
      <c r="E47" s="115"/>
      <c r="F47" s="121"/>
      <c r="G47" s="147"/>
      <c r="H47" s="16"/>
      <c r="I47" s="61">
        <v>18</v>
      </c>
      <c r="J47" s="125" t="s">
        <v>171</v>
      </c>
      <c r="K47" s="147">
        <f>IF(ISERROR(VLOOKUP(J47,'KAYIT LİSTESİ'!$B$4:$H$1210,3,0)),"",(VLOOKUP(J47,'KAYIT LİSTESİ'!$B$4:$H$1210,3,0)))</f>
      </c>
      <c r="L47" s="78">
        <f>IF(ISERROR(VLOOKUP(J47,'KAYIT LİSTESİ'!$B$4:$H$1210,4,0)),"",(VLOOKUP(J47,'KAYIT LİSTESİ'!$B$4:$H$1210,4,0)))</f>
      </c>
      <c r="M47" s="126">
        <f>IF(ISERROR(VLOOKUP(J47,'KAYIT LİSTESİ'!$B$4:$H$1210,5,0)),"",(VLOOKUP(J47,'KAYIT LİSTESİ'!$B$4:$H$1210,5,0)))</f>
      </c>
      <c r="N47" s="126">
        <f>IF(ISERROR(VLOOKUP(J47,'KAYIT LİSTESİ'!$B$4:$H$1210,6,0)),"",(VLOOKUP(J47,'KAYIT LİSTESİ'!$B$4:$H$1210,6,0)))</f>
      </c>
      <c r="O47" s="121"/>
      <c r="P47" s="159"/>
      <c r="S47" s="137"/>
      <c r="T47" s="135"/>
    </row>
    <row r="48" spans="1:20" s="13" customFormat="1" ht="33.75" customHeight="1">
      <c r="A48" s="61"/>
      <c r="B48" s="160"/>
      <c r="C48" s="78"/>
      <c r="D48" s="161"/>
      <c r="E48" s="115"/>
      <c r="F48" s="121"/>
      <c r="G48" s="147"/>
      <c r="H48" s="16"/>
      <c r="I48" s="61">
        <v>19</v>
      </c>
      <c r="J48" s="125" t="s">
        <v>172</v>
      </c>
      <c r="K48" s="147">
        <f>IF(ISERROR(VLOOKUP(J48,'KAYIT LİSTESİ'!$B$4:$H$1210,3,0)),"",(VLOOKUP(J48,'KAYIT LİSTESİ'!$B$4:$H$1210,3,0)))</f>
      </c>
      <c r="L48" s="78">
        <f>IF(ISERROR(VLOOKUP(J48,'KAYIT LİSTESİ'!$B$4:$H$1210,4,0)),"",(VLOOKUP(J48,'KAYIT LİSTESİ'!$B$4:$H$1210,4,0)))</f>
      </c>
      <c r="M48" s="126">
        <f>IF(ISERROR(VLOOKUP(J48,'KAYIT LİSTESİ'!$B$4:$H$1210,5,0)),"",(VLOOKUP(J48,'KAYIT LİSTESİ'!$B$4:$H$1210,5,0)))</f>
      </c>
      <c r="N48" s="126">
        <f>IF(ISERROR(VLOOKUP(J48,'KAYIT LİSTESİ'!$B$4:$H$1210,6,0)),"",(VLOOKUP(J48,'KAYIT LİSTESİ'!$B$4:$H$1210,6,0)))</f>
      </c>
      <c r="O48" s="121"/>
      <c r="P48" s="159"/>
      <c r="S48" s="137"/>
      <c r="T48" s="135"/>
    </row>
    <row r="49" spans="1:20" s="13" customFormat="1" ht="33.75" customHeight="1">
      <c r="A49" s="61"/>
      <c r="B49" s="160"/>
      <c r="C49" s="78"/>
      <c r="D49" s="161"/>
      <c r="E49" s="115"/>
      <c r="F49" s="121"/>
      <c r="G49" s="147"/>
      <c r="H49" s="16"/>
      <c r="I49" s="61">
        <v>20</v>
      </c>
      <c r="J49" s="125" t="s">
        <v>173</v>
      </c>
      <c r="K49" s="147">
        <f>IF(ISERROR(VLOOKUP(J49,'KAYIT LİSTESİ'!$B$4:$H$1210,3,0)),"",(VLOOKUP(J49,'KAYIT LİSTESİ'!$B$4:$H$1210,3,0)))</f>
      </c>
      <c r="L49" s="78">
        <f>IF(ISERROR(VLOOKUP(J49,'KAYIT LİSTESİ'!$B$4:$H$1210,4,0)),"",(VLOOKUP(J49,'KAYIT LİSTESİ'!$B$4:$H$1210,4,0)))</f>
      </c>
      <c r="M49" s="126">
        <f>IF(ISERROR(VLOOKUP(J49,'KAYIT LİSTESİ'!$B$4:$H$1210,5,0)),"",(VLOOKUP(J49,'KAYIT LİSTESİ'!$B$4:$H$1210,5,0)))</f>
      </c>
      <c r="N49" s="126">
        <f>IF(ISERROR(VLOOKUP(J49,'KAYIT LİSTESİ'!$B$4:$H$1210,6,0)),"",(VLOOKUP(J49,'KAYIT LİSTESİ'!$B$4:$H$1210,6,0)))</f>
      </c>
      <c r="O49" s="121"/>
      <c r="P49" s="159"/>
      <c r="S49" s="137"/>
      <c r="T49" s="135"/>
    </row>
    <row r="50" spans="1:17" ht="14.25" customHeight="1">
      <c r="A50" s="20"/>
      <c r="B50" s="20"/>
      <c r="C50" s="20"/>
      <c r="D50" s="46"/>
      <c r="E50" s="39" t="s">
        <v>0</v>
      </c>
      <c r="F50" s="123" t="s">
        <v>1</v>
      </c>
      <c r="G50" s="17"/>
      <c r="H50" s="21" t="s">
        <v>2</v>
      </c>
      <c r="I50" s="21"/>
      <c r="J50" s="21"/>
      <c r="K50" s="21"/>
      <c r="M50" s="42" t="s">
        <v>3</v>
      </c>
      <c r="N50" s="43" t="s">
        <v>3</v>
      </c>
      <c r="O50" s="118" t="s">
        <v>3</v>
      </c>
      <c r="P50" s="20"/>
      <c r="Q50" s="22"/>
    </row>
  </sheetData>
  <sheetProtection/>
  <mergeCells count="18">
    <mergeCell ref="A4:C4"/>
    <mergeCell ref="A1:P1"/>
    <mergeCell ref="A2:P2"/>
    <mergeCell ref="A3:C3"/>
    <mergeCell ref="D3:E3"/>
    <mergeCell ref="F3:G3"/>
    <mergeCell ref="H3:L3"/>
    <mergeCell ref="N3:P3"/>
    <mergeCell ref="D4:E4"/>
    <mergeCell ref="N4:P4"/>
    <mergeCell ref="N5:P5"/>
    <mergeCell ref="A6:A7"/>
    <mergeCell ref="B6:B7"/>
    <mergeCell ref="C6:C7"/>
    <mergeCell ref="D6:D7"/>
    <mergeCell ref="E6:E7"/>
    <mergeCell ref="F6:F7"/>
    <mergeCell ref="G6:G7"/>
  </mergeCells>
  <conditionalFormatting sqref="F8:F49">
    <cfRule type="cellIs" priority="1" dxfId="0" operator="between" stopIfTrue="1">
      <formula>132610</formula>
      <formula>141510</formula>
    </cfRule>
    <cfRule type="cellIs" priority="2" dxfId="0" operator="between" stopIfTrue="1">
      <formula>132614</formula>
      <formula>141510</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xl/worksheets/sheet5.xml><?xml version="1.0" encoding="utf-8"?>
<worksheet xmlns="http://schemas.openxmlformats.org/spreadsheetml/2006/main" xmlns:r="http://schemas.openxmlformats.org/officeDocument/2006/relationships">
  <sheetPr codeName="Sayfa7">
    <tabColor theme="9" tint="0.39998000860214233"/>
  </sheetPr>
  <dimension ref="A1:U50"/>
  <sheetViews>
    <sheetView view="pageBreakPreview" zoomScale="85" zoomScaleSheetLayoutView="85" zoomScalePageLayoutView="0" workbookViewId="0" topLeftCell="A2">
      <selection activeCell="E11" sqref="E11"/>
    </sheetView>
  </sheetViews>
  <sheetFormatPr defaultColWidth="9.140625" defaultRowHeight="12.75"/>
  <cols>
    <col min="1" max="1" width="4.8515625" style="17" customWidth="1"/>
    <col min="2" max="2" width="10.00390625" style="17" bestFit="1" customWidth="1"/>
    <col min="3" max="3" width="14.421875" style="15" customWidth="1"/>
    <col min="4" max="4" width="22.140625" style="40" customWidth="1"/>
    <col min="5" max="5" width="32.8515625" style="40" customWidth="1"/>
    <col min="6" max="6" width="10.421875" style="119" bestFit="1" customWidth="1"/>
    <col min="7" max="7" width="7.57421875" style="18" customWidth="1"/>
    <col min="8" max="8" width="2.140625" style="15" customWidth="1"/>
    <col min="9" max="9" width="4.421875" style="17" customWidth="1"/>
    <col min="10" max="10" width="14.28125" style="17" hidden="1" customWidth="1"/>
    <col min="11" max="11" width="6.57421875" style="17" customWidth="1"/>
    <col min="12" max="12" width="12.8515625" style="19" bestFit="1" customWidth="1"/>
    <col min="13" max="13" width="20.00390625" style="44" bestFit="1" customWidth="1"/>
    <col min="14" max="14" width="10.421875" style="44" bestFit="1" customWidth="1"/>
    <col min="15" max="15" width="9.57421875" style="119" customWidth="1"/>
    <col min="16" max="16" width="7.7109375" style="15" customWidth="1"/>
    <col min="17" max="17" width="5.7109375" style="15" customWidth="1"/>
    <col min="18" max="19" width="9.140625" style="15" customWidth="1"/>
    <col min="20" max="20" width="8.00390625" style="137" bestFit="1" customWidth="1"/>
    <col min="21" max="21" width="4.7109375" style="135" bestFit="1" customWidth="1"/>
    <col min="22" max="16384" width="9.140625" style="15" customWidth="1"/>
  </cols>
  <sheetData>
    <row r="1" spans="1:21" s="5" customFormat="1" ht="53.25" customHeight="1">
      <c r="A1" s="365" t="str">
        <f>('YARIŞMA BİLGİLERİ'!A2)</f>
        <v>Türkiye Atletizm Federasyonu Başkanlığı
Mersin Atletizm İl Temsilciliği</v>
      </c>
      <c r="B1" s="365"/>
      <c r="C1" s="365"/>
      <c r="D1" s="365"/>
      <c r="E1" s="365"/>
      <c r="F1" s="365"/>
      <c r="G1" s="365"/>
      <c r="H1" s="365"/>
      <c r="I1" s="365"/>
      <c r="J1" s="365"/>
      <c r="K1" s="365"/>
      <c r="L1" s="365"/>
      <c r="M1" s="365"/>
      <c r="N1" s="365"/>
      <c r="O1" s="365"/>
      <c r="P1" s="365"/>
      <c r="T1" s="133"/>
      <c r="U1" s="132"/>
    </row>
    <row r="2" spans="1:21" s="5" customFormat="1" ht="24.75" customHeight="1">
      <c r="A2" s="366" t="str">
        <f>'YARIŞMA BİLGİLERİ'!F19</f>
        <v>Orta Uzun Mesafe Federasyon Deneme Yarışmaları</v>
      </c>
      <c r="B2" s="366"/>
      <c r="C2" s="366"/>
      <c r="D2" s="366"/>
      <c r="E2" s="366"/>
      <c r="F2" s="366"/>
      <c r="G2" s="366"/>
      <c r="H2" s="366"/>
      <c r="I2" s="366"/>
      <c r="J2" s="366"/>
      <c r="K2" s="366"/>
      <c r="L2" s="366"/>
      <c r="M2" s="366"/>
      <c r="N2" s="366"/>
      <c r="O2" s="366"/>
      <c r="P2" s="366"/>
      <c r="T2" s="133"/>
      <c r="U2" s="132"/>
    </row>
    <row r="3" spans="1:21" s="6" customFormat="1" ht="36.75" customHeight="1">
      <c r="A3" s="357" t="s">
        <v>64</v>
      </c>
      <c r="B3" s="357"/>
      <c r="C3" s="357"/>
      <c r="D3" s="358" t="str">
        <f>'YARIŞMA PROGRAMI'!B9</f>
        <v>1500 METRE B.K</v>
      </c>
      <c r="E3" s="358"/>
      <c r="F3" s="359" t="s">
        <v>145</v>
      </c>
      <c r="G3" s="359"/>
      <c r="H3" s="360" t="str">
        <f>'YARIŞMA PROGRAMI'!D9</f>
        <v>3:55.33-Süreyya AYHAN</v>
      </c>
      <c r="I3" s="361"/>
      <c r="J3" s="361"/>
      <c r="K3" s="361"/>
      <c r="L3" s="361"/>
      <c r="M3" s="172" t="s">
        <v>198</v>
      </c>
      <c r="N3" s="362">
        <f>VLOOKUP(D3,'YARIŞMA PROGRAMI'!B6:F24,4,0)</f>
        <v>43000</v>
      </c>
      <c r="O3" s="362"/>
      <c r="P3" s="362"/>
      <c r="T3" s="133"/>
      <c r="U3" s="132"/>
    </row>
    <row r="4" spans="1:21" s="6" customFormat="1" ht="17.25" customHeight="1">
      <c r="A4" s="354" t="s">
        <v>57</v>
      </c>
      <c r="B4" s="354"/>
      <c r="C4" s="354"/>
      <c r="D4" s="363" t="s">
        <v>311</v>
      </c>
      <c r="E4" s="363"/>
      <c r="F4" s="23"/>
      <c r="G4" s="23"/>
      <c r="H4" s="23"/>
      <c r="I4" s="23"/>
      <c r="J4" s="23"/>
      <c r="K4" s="23"/>
      <c r="L4" s="24"/>
      <c r="M4" s="63" t="s">
        <v>63</v>
      </c>
      <c r="N4" s="364" t="str">
        <f>VLOOKUP(D3,'YARIŞMA PROGRAMI'!B7:F25,2,0)</f>
        <v>12 Temmuz 2014 - 21.00</v>
      </c>
      <c r="O4" s="364"/>
      <c r="P4" s="364"/>
      <c r="T4" s="133"/>
      <c r="U4" s="132"/>
    </row>
    <row r="5" spans="1:21" s="5" customFormat="1" ht="15" customHeight="1">
      <c r="A5" s="7"/>
      <c r="B5" s="7"/>
      <c r="C5" s="8"/>
      <c r="D5" s="9"/>
      <c r="E5" s="10"/>
      <c r="F5" s="120"/>
      <c r="G5" s="10"/>
      <c r="H5" s="10"/>
      <c r="I5" s="7"/>
      <c r="J5" s="7"/>
      <c r="K5" s="7"/>
      <c r="L5" s="11"/>
      <c r="M5" s="12"/>
      <c r="N5" s="345">
        <f ca="1">NOW()</f>
        <v>41833.92840462963</v>
      </c>
      <c r="O5" s="345"/>
      <c r="P5" s="345"/>
      <c r="T5" s="136"/>
      <c r="U5" s="132"/>
    </row>
    <row r="6" spans="1:21" s="13" customFormat="1" ht="18.75" customHeight="1">
      <c r="A6" s="346" t="s">
        <v>9</v>
      </c>
      <c r="B6" s="347" t="s">
        <v>53</v>
      </c>
      <c r="C6" s="349" t="s">
        <v>62</v>
      </c>
      <c r="D6" s="350" t="s">
        <v>11</v>
      </c>
      <c r="E6" s="350" t="s">
        <v>142</v>
      </c>
      <c r="F6" s="351" t="s">
        <v>12</v>
      </c>
      <c r="G6" s="352" t="s">
        <v>103</v>
      </c>
      <c r="I6" s="142" t="s">
        <v>13</v>
      </c>
      <c r="J6" s="143"/>
      <c r="K6" s="143"/>
      <c r="L6" s="143"/>
      <c r="M6" s="143"/>
      <c r="N6" s="143"/>
      <c r="O6" s="143"/>
      <c r="P6" s="144"/>
      <c r="T6" s="137"/>
      <c r="U6" s="135"/>
    </row>
    <row r="7" spans="1:16" ht="26.25" customHeight="1">
      <c r="A7" s="346"/>
      <c r="B7" s="348"/>
      <c r="C7" s="349"/>
      <c r="D7" s="350"/>
      <c r="E7" s="350"/>
      <c r="F7" s="351"/>
      <c r="G7" s="353"/>
      <c r="H7" s="14"/>
      <c r="I7" s="38" t="s">
        <v>9</v>
      </c>
      <c r="J7" s="38" t="s">
        <v>54</v>
      </c>
      <c r="K7" s="38" t="s">
        <v>53</v>
      </c>
      <c r="L7" s="80" t="s">
        <v>10</v>
      </c>
      <c r="M7" s="81" t="s">
        <v>11</v>
      </c>
      <c r="N7" s="81" t="s">
        <v>142</v>
      </c>
      <c r="O7" s="116" t="s">
        <v>12</v>
      </c>
      <c r="P7" s="38" t="s">
        <v>23</v>
      </c>
    </row>
    <row r="8" spans="1:21" s="13" customFormat="1" ht="33.75" customHeight="1" thickBot="1">
      <c r="A8" s="277">
        <v>1</v>
      </c>
      <c r="B8" s="278">
        <v>160</v>
      </c>
      <c r="C8" s="279">
        <v>34242</v>
      </c>
      <c r="D8" s="280" t="s">
        <v>468</v>
      </c>
      <c r="E8" s="281" t="s">
        <v>255</v>
      </c>
      <c r="F8" s="282">
        <v>42894</v>
      </c>
      <c r="G8" s="283"/>
      <c r="H8" s="16"/>
      <c r="I8" s="61">
        <v>1</v>
      </c>
      <c r="J8" s="125" t="s">
        <v>328</v>
      </c>
      <c r="K8" s="147">
        <f>IF(ISERROR(VLOOKUP(J8,'KAYIT LİSTESİ'!$B$4:$H$1210,3,0)),"",(VLOOKUP(J8,'KAYIT LİSTESİ'!$B$4:$H$1210,3,0)))</f>
        <v>160</v>
      </c>
      <c r="L8" s="78">
        <f>IF(ISERROR(VLOOKUP(J8,'KAYIT LİSTESİ'!$B$4:$H$1210,4,0)),"",(VLOOKUP(J8,'KAYIT LİSTESİ'!$B$4:$H$1210,4,0)))</f>
        <v>34242</v>
      </c>
      <c r="M8" s="126" t="str">
        <f>IF(ISERROR(VLOOKUP(J8,'KAYIT LİSTESİ'!$B$4:$H$1210,5,0)),"",(VLOOKUP(J8,'KAYIT LİSTESİ'!$B$4:$H$1210,5,0)))</f>
        <v>ESİN BAHAR DÖLEK</v>
      </c>
      <c r="N8" s="126" t="str">
        <f>IF(ISERROR(VLOOKUP(J8,'KAYIT LİSTESİ'!$B$4:$H$1210,6,0)),"",(VLOOKUP(J8,'KAYIT LİSTESİ'!$B$4:$H$1210,6,0)))</f>
        <v>MERSİN</v>
      </c>
      <c r="O8" s="121">
        <v>42894</v>
      </c>
      <c r="P8" s="159"/>
      <c r="T8" s="137"/>
      <c r="U8" s="135"/>
    </row>
    <row r="9" spans="1:21" s="13" customFormat="1" ht="33.75" customHeight="1">
      <c r="A9" s="61"/>
      <c r="B9" s="160"/>
      <c r="C9" s="78"/>
      <c r="D9" s="161"/>
      <c r="E9" s="115"/>
      <c r="F9" s="121"/>
      <c r="G9" s="147"/>
      <c r="H9" s="16"/>
      <c r="I9" s="61">
        <v>2</v>
      </c>
      <c r="J9" s="125" t="s">
        <v>329</v>
      </c>
      <c r="K9" s="147">
        <f>IF(ISERROR(VLOOKUP(J9,'KAYIT LİSTESİ'!$B$4:$H$1210,3,0)),"",(VLOOKUP(J9,'KAYIT LİSTESİ'!$B$4:$H$1210,3,0)))</f>
      </c>
      <c r="L9" s="78">
        <f>IF(ISERROR(VLOOKUP(J9,'KAYIT LİSTESİ'!$B$4:$H$1210,4,0)),"",(VLOOKUP(J9,'KAYIT LİSTESİ'!$B$4:$H$1210,4,0)))</f>
      </c>
      <c r="M9" s="126">
        <f>IF(ISERROR(VLOOKUP(J9,'KAYIT LİSTESİ'!$B$4:$H$1210,5,0)),"",(VLOOKUP(J9,'KAYIT LİSTESİ'!$B$4:$H$1210,5,0)))</f>
      </c>
      <c r="N9" s="126">
        <f>IF(ISERROR(VLOOKUP(J9,'KAYIT LİSTESİ'!$B$4:$H$1210,6,0)),"",(VLOOKUP(J9,'KAYIT LİSTESİ'!$B$4:$H$1210,6,0)))</f>
      </c>
      <c r="O9" s="121"/>
      <c r="P9" s="159"/>
      <c r="T9" s="137"/>
      <c r="U9" s="135"/>
    </row>
    <row r="10" spans="1:21" s="13" customFormat="1" ht="33.75" customHeight="1">
      <c r="A10" s="61"/>
      <c r="B10" s="160"/>
      <c r="C10" s="78"/>
      <c r="D10" s="161"/>
      <c r="E10" s="115"/>
      <c r="F10" s="121"/>
      <c r="G10" s="147"/>
      <c r="H10" s="16"/>
      <c r="I10" s="61">
        <v>3</v>
      </c>
      <c r="J10" s="125" t="s">
        <v>330</v>
      </c>
      <c r="K10" s="147">
        <f>IF(ISERROR(VLOOKUP(J10,'KAYIT LİSTESİ'!$B$4:$H$1210,3,0)),"",(VLOOKUP(J10,'KAYIT LİSTESİ'!$B$4:$H$1210,3,0)))</f>
      </c>
      <c r="L10" s="78">
        <f>IF(ISERROR(VLOOKUP(J10,'KAYIT LİSTESİ'!$B$4:$H$1210,4,0)),"",(VLOOKUP(J10,'KAYIT LİSTESİ'!$B$4:$H$1210,4,0)))</f>
      </c>
      <c r="M10" s="126">
        <f>IF(ISERROR(VLOOKUP(J10,'KAYIT LİSTESİ'!$B$4:$H$1210,5,0)),"",(VLOOKUP(J10,'KAYIT LİSTESİ'!$B$4:$H$1210,5,0)))</f>
      </c>
      <c r="N10" s="126">
        <f>IF(ISERROR(VLOOKUP(J10,'KAYIT LİSTESİ'!$B$4:$H$1210,6,0)),"",(VLOOKUP(J10,'KAYIT LİSTESİ'!$B$4:$H$1210,6,0)))</f>
      </c>
      <c r="O10" s="121"/>
      <c r="P10" s="159"/>
      <c r="T10" s="137"/>
      <c r="U10" s="135"/>
    </row>
    <row r="11" spans="1:21" s="13" customFormat="1" ht="33.75" customHeight="1">
      <c r="A11" s="61"/>
      <c r="B11" s="160"/>
      <c r="C11" s="78"/>
      <c r="D11" s="161"/>
      <c r="E11" s="115"/>
      <c r="F11" s="121"/>
      <c r="G11" s="147"/>
      <c r="H11" s="16"/>
      <c r="I11" s="61">
        <v>4</v>
      </c>
      <c r="J11" s="125" t="s">
        <v>331</v>
      </c>
      <c r="K11" s="147">
        <f>IF(ISERROR(VLOOKUP(J11,'KAYIT LİSTESİ'!$B$4:$H$1210,3,0)),"",(VLOOKUP(J11,'KAYIT LİSTESİ'!$B$4:$H$1210,3,0)))</f>
      </c>
      <c r="L11" s="78">
        <f>IF(ISERROR(VLOOKUP(J11,'KAYIT LİSTESİ'!$B$4:$H$1210,4,0)),"",(VLOOKUP(J11,'KAYIT LİSTESİ'!$B$4:$H$1210,4,0)))</f>
      </c>
      <c r="M11" s="126">
        <f>IF(ISERROR(VLOOKUP(J11,'KAYIT LİSTESİ'!$B$4:$H$1210,5,0)),"",(VLOOKUP(J11,'KAYIT LİSTESİ'!$B$4:$H$1210,5,0)))</f>
      </c>
      <c r="N11" s="126">
        <f>IF(ISERROR(VLOOKUP(J11,'KAYIT LİSTESİ'!$B$4:$H$1210,6,0)),"",(VLOOKUP(J11,'KAYIT LİSTESİ'!$B$4:$H$1210,6,0)))</f>
      </c>
      <c r="O11" s="121"/>
      <c r="P11" s="159"/>
      <c r="T11" s="137"/>
      <c r="U11" s="135"/>
    </row>
    <row r="12" spans="1:21" s="13" customFormat="1" ht="33.75" customHeight="1">
      <c r="A12" s="61"/>
      <c r="B12" s="160"/>
      <c r="C12" s="78"/>
      <c r="D12" s="161"/>
      <c r="E12" s="115"/>
      <c r="F12" s="121"/>
      <c r="G12" s="147"/>
      <c r="H12" s="16"/>
      <c r="I12" s="61">
        <v>5</v>
      </c>
      <c r="J12" s="125" t="s">
        <v>332</v>
      </c>
      <c r="K12" s="147">
        <f>IF(ISERROR(VLOOKUP(J12,'KAYIT LİSTESİ'!$B$4:$H$1210,3,0)),"",(VLOOKUP(J12,'KAYIT LİSTESİ'!$B$4:$H$1210,3,0)))</f>
      </c>
      <c r="L12" s="78">
        <f>IF(ISERROR(VLOOKUP(J12,'KAYIT LİSTESİ'!$B$4:$H$1210,4,0)),"",(VLOOKUP(J12,'KAYIT LİSTESİ'!$B$4:$H$1210,4,0)))</f>
      </c>
      <c r="M12" s="126">
        <f>IF(ISERROR(VLOOKUP(J12,'KAYIT LİSTESİ'!$B$4:$H$1210,5,0)),"",(VLOOKUP(J12,'KAYIT LİSTESİ'!$B$4:$H$1210,5,0)))</f>
      </c>
      <c r="N12" s="126">
        <f>IF(ISERROR(VLOOKUP(J12,'KAYIT LİSTESİ'!$B$4:$H$1210,6,0)),"",(VLOOKUP(J12,'KAYIT LİSTESİ'!$B$4:$H$1210,6,0)))</f>
      </c>
      <c r="O12" s="121"/>
      <c r="P12" s="159"/>
      <c r="T12" s="137"/>
      <c r="U12" s="135"/>
    </row>
    <row r="13" spans="1:21" s="13" customFormat="1" ht="33.75" customHeight="1">
      <c r="A13" s="61"/>
      <c r="B13" s="160"/>
      <c r="C13" s="78"/>
      <c r="D13" s="161"/>
      <c r="E13" s="115"/>
      <c r="F13" s="121"/>
      <c r="G13" s="147"/>
      <c r="H13" s="16"/>
      <c r="I13" s="61">
        <v>6</v>
      </c>
      <c r="J13" s="125" t="s">
        <v>333</v>
      </c>
      <c r="K13" s="147">
        <f>IF(ISERROR(VLOOKUP(J13,'KAYIT LİSTESİ'!$B$4:$H$1210,3,0)),"",(VLOOKUP(J13,'KAYIT LİSTESİ'!$B$4:$H$1210,3,0)))</f>
      </c>
      <c r="L13" s="78">
        <f>IF(ISERROR(VLOOKUP(J13,'KAYIT LİSTESİ'!$B$4:$H$1210,4,0)),"",(VLOOKUP(J13,'KAYIT LİSTESİ'!$B$4:$H$1210,4,0)))</f>
      </c>
      <c r="M13" s="126">
        <f>IF(ISERROR(VLOOKUP(J13,'KAYIT LİSTESİ'!$B$4:$H$1210,5,0)),"",(VLOOKUP(J13,'KAYIT LİSTESİ'!$B$4:$H$1210,5,0)))</f>
      </c>
      <c r="N13" s="126">
        <f>IF(ISERROR(VLOOKUP(J13,'KAYIT LİSTESİ'!$B$4:$H$1210,6,0)),"",(VLOOKUP(J13,'KAYIT LİSTESİ'!$B$4:$H$1210,6,0)))</f>
      </c>
      <c r="O13" s="121"/>
      <c r="P13" s="159"/>
      <c r="T13" s="137"/>
      <c r="U13" s="135"/>
    </row>
    <row r="14" spans="1:21" s="13" customFormat="1" ht="33.75" customHeight="1">
      <c r="A14" s="61"/>
      <c r="B14" s="160"/>
      <c r="C14" s="78"/>
      <c r="D14" s="161"/>
      <c r="E14" s="115"/>
      <c r="F14" s="121"/>
      <c r="G14" s="147"/>
      <c r="H14" s="16"/>
      <c r="I14" s="61">
        <v>7</v>
      </c>
      <c r="J14" s="125" t="s">
        <v>334</v>
      </c>
      <c r="K14" s="147">
        <f>IF(ISERROR(VLOOKUP(J14,'KAYIT LİSTESİ'!$B$4:$H$1210,3,0)),"",(VLOOKUP(J14,'KAYIT LİSTESİ'!$B$4:$H$1210,3,0)))</f>
      </c>
      <c r="L14" s="78">
        <f>IF(ISERROR(VLOOKUP(J14,'KAYIT LİSTESİ'!$B$4:$H$1210,4,0)),"",(VLOOKUP(J14,'KAYIT LİSTESİ'!$B$4:$H$1210,4,0)))</f>
      </c>
      <c r="M14" s="126">
        <f>IF(ISERROR(VLOOKUP(J14,'KAYIT LİSTESİ'!$B$4:$H$1210,5,0)),"",(VLOOKUP(J14,'KAYIT LİSTESİ'!$B$4:$H$1210,5,0)))</f>
      </c>
      <c r="N14" s="126">
        <f>IF(ISERROR(VLOOKUP(J14,'KAYIT LİSTESİ'!$B$4:$H$1210,6,0)),"",(VLOOKUP(J14,'KAYIT LİSTESİ'!$B$4:$H$1210,6,0)))</f>
      </c>
      <c r="O14" s="121"/>
      <c r="P14" s="159"/>
      <c r="T14" s="137"/>
      <c r="U14" s="135"/>
    </row>
    <row r="15" spans="1:21" s="13" customFormat="1" ht="33.75" customHeight="1">
      <c r="A15" s="61"/>
      <c r="B15" s="160"/>
      <c r="C15" s="78"/>
      <c r="D15" s="161"/>
      <c r="E15" s="115"/>
      <c r="F15" s="121"/>
      <c r="G15" s="147"/>
      <c r="H15" s="16"/>
      <c r="I15" s="61">
        <v>8</v>
      </c>
      <c r="J15" s="125" t="s">
        <v>335</v>
      </c>
      <c r="K15" s="147">
        <f>IF(ISERROR(VLOOKUP(J15,'KAYIT LİSTESİ'!$B$4:$H$1210,3,0)),"",(VLOOKUP(J15,'KAYIT LİSTESİ'!$B$4:$H$1210,3,0)))</f>
      </c>
      <c r="L15" s="78">
        <f>IF(ISERROR(VLOOKUP(J15,'KAYIT LİSTESİ'!$B$4:$H$1210,4,0)),"",(VLOOKUP(J15,'KAYIT LİSTESİ'!$B$4:$H$1210,4,0)))</f>
      </c>
      <c r="M15" s="126">
        <f>IF(ISERROR(VLOOKUP(J15,'KAYIT LİSTESİ'!$B$4:$H$1210,5,0)),"",(VLOOKUP(J15,'KAYIT LİSTESİ'!$B$4:$H$1210,5,0)))</f>
      </c>
      <c r="N15" s="126">
        <f>IF(ISERROR(VLOOKUP(J15,'KAYIT LİSTESİ'!$B$4:$H$1210,6,0)),"",(VLOOKUP(J15,'KAYIT LİSTESİ'!$B$4:$H$1210,6,0)))</f>
      </c>
      <c r="O15" s="121"/>
      <c r="P15" s="159"/>
      <c r="T15" s="137"/>
      <c r="U15" s="135"/>
    </row>
    <row r="16" spans="1:21" s="13" customFormat="1" ht="33.75" customHeight="1">
      <c r="A16" s="61"/>
      <c r="B16" s="160"/>
      <c r="C16" s="78"/>
      <c r="D16" s="161"/>
      <c r="E16" s="115"/>
      <c r="F16" s="121"/>
      <c r="G16" s="147"/>
      <c r="H16" s="16"/>
      <c r="I16" s="61">
        <v>9</v>
      </c>
      <c r="J16" s="125" t="s">
        <v>336</v>
      </c>
      <c r="K16" s="147">
        <f>IF(ISERROR(VLOOKUP(J16,'KAYIT LİSTESİ'!$B$4:$H$1210,3,0)),"",(VLOOKUP(J16,'KAYIT LİSTESİ'!$B$4:$H$1210,3,0)))</f>
      </c>
      <c r="L16" s="78">
        <f>IF(ISERROR(VLOOKUP(J16,'KAYIT LİSTESİ'!$B$4:$H$1210,4,0)),"",(VLOOKUP(J16,'KAYIT LİSTESİ'!$B$4:$H$1210,4,0)))</f>
      </c>
      <c r="M16" s="126">
        <f>IF(ISERROR(VLOOKUP(J16,'KAYIT LİSTESİ'!$B$4:$H$1210,5,0)),"",(VLOOKUP(J16,'KAYIT LİSTESİ'!$B$4:$H$1210,5,0)))</f>
      </c>
      <c r="N16" s="126">
        <f>IF(ISERROR(VLOOKUP(J16,'KAYIT LİSTESİ'!$B$4:$H$1210,6,0)),"",(VLOOKUP(J16,'KAYIT LİSTESİ'!$B$4:$H$1210,6,0)))</f>
      </c>
      <c r="O16" s="121"/>
      <c r="P16" s="159"/>
      <c r="T16" s="137"/>
      <c r="U16" s="135"/>
    </row>
    <row r="17" spans="1:21" s="13" customFormat="1" ht="33.75" customHeight="1">
      <c r="A17" s="61"/>
      <c r="B17" s="160"/>
      <c r="C17" s="78"/>
      <c r="D17" s="161"/>
      <c r="E17" s="115"/>
      <c r="F17" s="121"/>
      <c r="G17" s="147"/>
      <c r="H17" s="16"/>
      <c r="I17" s="61">
        <v>10</v>
      </c>
      <c r="J17" s="125" t="s">
        <v>337</v>
      </c>
      <c r="K17" s="147">
        <f>IF(ISERROR(VLOOKUP(J17,'KAYIT LİSTESİ'!$B$4:$H$1210,3,0)),"",(VLOOKUP(J17,'KAYIT LİSTESİ'!$B$4:$H$1210,3,0)))</f>
      </c>
      <c r="L17" s="78">
        <f>IF(ISERROR(VLOOKUP(J17,'KAYIT LİSTESİ'!$B$4:$H$1210,4,0)),"",(VLOOKUP(J17,'KAYIT LİSTESİ'!$B$4:$H$1210,4,0)))</f>
      </c>
      <c r="M17" s="126">
        <f>IF(ISERROR(VLOOKUP(J17,'KAYIT LİSTESİ'!$B$4:$H$1210,5,0)),"",(VLOOKUP(J17,'KAYIT LİSTESİ'!$B$4:$H$1210,5,0)))</f>
      </c>
      <c r="N17" s="126">
        <f>IF(ISERROR(VLOOKUP(J17,'KAYIT LİSTESİ'!$B$4:$H$1210,6,0)),"",(VLOOKUP(J17,'KAYIT LİSTESİ'!$B$4:$H$1210,6,0)))</f>
      </c>
      <c r="O17" s="121"/>
      <c r="P17" s="159"/>
      <c r="T17" s="137"/>
      <c r="U17" s="135"/>
    </row>
    <row r="18" spans="1:21" s="13" customFormat="1" ht="33.75" customHeight="1">
      <c r="A18" s="61"/>
      <c r="B18" s="160"/>
      <c r="C18" s="78"/>
      <c r="D18" s="161"/>
      <c r="E18" s="115"/>
      <c r="F18" s="121"/>
      <c r="G18" s="147"/>
      <c r="H18" s="16"/>
      <c r="I18" s="61">
        <v>11</v>
      </c>
      <c r="J18" s="125" t="s">
        <v>338</v>
      </c>
      <c r="K18" s="147">
        <f>IF(ISERROR(VLOOKUP(J18,'KAYIT LİSTESİ'!$B$4:$H$1210,3,0)),"",(VLOOKUP(J18,'KAYIT LİSTESİ'!$B$4:$H$1210,3,0)))</f>
      </c>
      <c r="L18" s="78">
        <f>IF(ISERROR(VLOOKUP(J18,'KAYIT LİSTESİ'!$B$4:$H$1210,4,0)),"",(VLOOKUP(J18,'KAYIT LİSTESİ'!$B$4:$H$1210,4,0)))</f>
      </c>
      <c r="M18" s="126">
        <f>IF(ISERROR(VLOOKUP(J18,'KAYIT LİSTESİ'!$B$4:$H$1210,5,0)),"",(VLOOKUP(J18,'KAYIT LİSTESİ'!$B$4:$H$1210,5,0)))</f>
      </c>
      <c r="N18" s="126">
        <f>IF(ISERROR(VLOOKUP(J18,'KAYIT LİSTESİ'!$B$4:$H$1210,6,0)),"",(VLOOKUP(J18,'KAYIT LİSTESİ'!$B$4:$H$1210,6,0)))</f>
      </c>
      <c r="O18" s="121"/>
      <c r="P18" s="159"/>
      <c r="T18" s="137"/>
      <c r="U18" s="135"/>
    </row>
    <row r="19" spans="1:21" s="13" customFormat="1" ht="33.75" customHeight="1">
      <c r="A19" s="61"/>
      <c r="B19" s="160"/>
      <c r="C19" s="78"/>
      <c r="D19" s="161"/>
      <c r="E19" s="115"/>
      <c r="F19" s="121"/>
      <c r="G19" s="147"/>
      <c r="H19" s="16"/>
      <c r="I19" s="61">
        <v>12</v>
      </c>
      <c r="J19" s="125" t="s">
        <v>339</v>
      </c>
      <c r="K19" s="147">
        <f>IF(ISERROR(VLOOKUP(J19,'KAYIT LİSTESİ'!$B$4:$H$1210,3,0)),"",(VLOOKUP(J19,'KAYIT LİSTESİ'!$B$4:$H$1210,3,0)))</f>
      </c>
      <c r="L19" s="78">
        <f>IF(ISERROR(VLOOKUP(J19,'KAYIT LİSTESİ'!$B$4:$H$1210,4,0)),"",(VLOOKUP(J19,'KAYIT LİSTESİ'!$B$4:$H$1210,4,0)))</f>
      </c>
      <c r="M19" s="126">
        <f>IF(ISERROR(VLOOKUP(J19,'KAYIT LİSTESİ'!$B$4:$H$1210,5,0)),"",(VLOOKUP(J19,'KAYIT LİSTESİ'!$B$4:$H$1210,5,0)))</f>
      </c>
      <c r="N19" s="126">
        <f>IF(ISERROR(VLOOKUP(J19,'KAYIT LİSTESİ'!$B$4:$H$1210,6,0)),"",(VLOOKUP(J19,'KAYIT LİSTESİ'!$B$4:$H$1210,6,0)))</f>
      </c>
      <c r="O19" s="121"/>
      <c r="P19" s="159"/>
      <c r="T19" s="137"/>
      <c r="U19" s="135"/>
    </row>
    <row r="20" spans="1:21" s="13" customFormat="1" ht="33.75" customHeight="1">
      <c r="A20" s="61"/>
      <c r="B20" s="160"/>
      <c r="C20" s="78"/>
      <c r="D20" s="161"/>
      <c r="E20" s="115"/>
      <c r="F20" s="121"/>
      <c r="G20" s="147"/>
      <c r="H20" s="16"/>
      <c r="I20" s="61">
        <v>13</v>
      </c>
      <c r="J20" s="125" t="s">
        <v>340</v>
      </c>
      <c r="K20" s="147">
        <f>IF(ISERROR(VLOOKUP(J20,'KAYIT LİSTESİ'!$B$4:$H$1210,3,0)),"",(VLOOKUP(J20,'KAYIT LİSTESİ'!$B$4:$H$1210,3,0)))</f>
      </c>
      <c r="L20" s="78">
        <f>IF(ISERROR(VLOOKUP(J20,'KAYIT LİSTESİ'!$B$4:$H$1210,4,0)),"",(VLOOKUP(J20,'KAYIT LİSTESİ'!$B$4:$H$1210,4,0)))</f>
      </c>
      <c r="M20" s="126">
        <f>IF(ISERROR(VLOOKUP(J20,'KAYIT LİSTESİ'!$B$4:$H$1210,5,0)),"",(VLOOKUP(J20,'KAYIT LİSTESİ'!$B$4:$H$1210,5,0)))</f>
      </c>
      <c r="N20" s="126">
        <f>IF(ISERROR(VLOOKUP(J20,'KAYIT LİSTESİ'!$B$4:$H$1210,6,0)),"",(VLOOKUP(J20,'KAYIT LİSTESİ'!$B$4:$H$1210,6,0)))</f>
      </c>
      <c r="O20" s="121"/>
      <c r="P20" s="159"/>
      <c r="T20" s="137"/>
      <c r="U20" s="135"/>
    </row>
    <row r="21" spans="1:21" s="13" customFormat="1" ht="33.75" customHeight="1">
      <c r="A21" s="61"/>
      <c r="B21" s="160"/>
      <c r="C21" s="78"/>
      <c r="D21" s="161"/>
      <c r="E21" s="115"/>
      <c r="F21" s="121"/>
      <c r="G21" s="147"/>
      <c r="H21" s="16"/>
      <c r="I21" s="61">
        <v>14</v>
      </c>
      <c r="J21" s="125" t="s">
        <v>341</v>
      </c>
      <c r="K21" s="147">
        <f>IF(ISERROR(VLOOKUP(J21,'KAYIT LİSTESİ'!$B$4:$H$1210,3,0)),"",(VLOOKUP(J21,'KAYIT LİSTESİ'!$B$4:$H$1210,3,0)))</f>
      </c>
      <c r="L21" s="78">
        <f>IF(ISERROR(VLOOKUP(J21,'KAYIT LİSTESİ'!$B$4:$H$1210,4,0)),"",(VLOOKUP(J21,'KAYIT LİSTESİ'!$B$4:$H$1210,4,0)))</f>
      </c>
      <c r="M21" s="126">
        <f>IF(ISERROR(VLOOKUP(J21,'KAYIT LİSTESİ'!$B$4:$H$1210,5,0)),"",(VLOOKUP(J21,'KAYIT LİSTESİ'!$B$4:$H$1210,5,0)))</f>
      </c>
      <c r="N21" s="126">
        <f>IF(ISERROR(VLOOKUP(J21,'KAYIT LİSTESİ'!$B$4:$H$1210,6,0)),"",(VLOOKUP(J21,'KAYIT LİSTESİ'!$B$4:$H$1210,6,0)))</f>
      </c>
      <c r="O21" s="121"/>
      <c r="P21" s="159"/>
      <c r="T21" s="137"/>
      <c r="U21" s="135"/>
    </row>
    <row r="22" spans="1:21" s="13" customFormat="1" ht="33.75" customHeight="1">
      <c r="A22" s="61"/>
      <c r="B22" s="160"/>
      <c r="C22" s="78"/>
      <c r="D22" s="161"/>
      <c r="E22" s="115"/>
      <c r="F22" s="121"/>
      <c r="G22" s="147"/>
      <c r="H22" s="16"/>
      <c r="I22" s="61">
        <v>15</v>
      </c>
      <c r="J22" s="125" t="s">
        <v>342</v>
      </c>
      <c r="K22" s="147">
        <f>IF(ISERROR(VLOOKUP(J22,'KAYIT LİSTESİ'!$B$4:$H$1210,3,0)),"",(VLOOKUP(J22,'KAYIT LİSTESİ'!$B$4:$H$1210,3,0)))</f>
      </c>
      <c r="L22" s="78">
        <f>IF(ISERROR(VLOOKUP(J22,'KAYIT LİSTESİ'!$B$4:$H$1210,4,0)),"",(VLOOKUP(J22,'KAYIT LİSTESİ'!$B$4:$H$1210,4,0)))</f>
      </c>
      <c r="M22" s="126">
        <f>IF(ISERROR(VLOOKUP(J22,'KAYIT LİSTESİ'!$B$4:$H$1210,5,0)),"",(VLOOKUP(J22,'KAYIT LİSTESİ'!$B$4:$H$1210,5,0)))</f>
      </c>
      <c r="N22" s="126">
        <f>IF(ISERROR(VLOOKUP(J22,'KAYIT LİSTESİ'!$B$4:$H$1210,6,0)),"",(VLOOKUP(J22,'KAYIT LİSTESİ'!$B$4:$H$1210,6,0)))</f>
      </c>
      <c r="O22" s="121"/>
      <c r="P22" s="159"/>
      <c r="T22" s="137"/>
      <c r="U22" s="135"/>
    </row>
    <row r="23" spans="1:21" s="13" customFormat="1" ht="33.75" customHeight="1">
      <c r="A23" s="61"/>
      <c r="B23" s="160"/>
      <c r="C23" s="78"/>
      <c r="D23" s="161"/>
      <c r="E23" s="115"/>
      <c r="F23" s="121"/>
      <c r="G23" s="147"/>
      <c r="H23" s="16"/>
      <c r="I23" s="61">
        <v>16</v>
      </c>
      <c r="J23" s="125" t="s">
        <v>343</v>
      </c>
      <c r="K23" s="147">
        <f>IF(ISERROR(VLOOKUP(J23,'KAYIT LİSTESİ'!$B$4:$H$1210,3,0)),"",(VLOOKUP(J23,'KAYIT LİSTESİ'!$B$4:$H$1210,3,0)))</f>
      </c>
      <c r="L23" s="78">
        <f>IF(ISERROR(VLOOKUP(J23,'KAYIT LİSTESİ'!$B$4:$H$1210,4,0)),"",(VLOOKUP(J23,'KAYIT LİSTESİ'!$B$4:$H$1210,4,0)))</f>
      </c>
      <c r="M23" s="126">
        <f>IF(ISERROR(VLOOKUP(J23,'KAYIT LİSTESİ'!$B$4:$H$1210,5,0)),"",(VLOOKUP(J23,'KAYIT LİSTESİ'!$B$4:$H$1210,5,0)))</f>
      </c>
      <c r="N23" s="126">
        <f>IF(ISERROR(VLOOKUP(J23,'KAYIT LİSTESİ'!$B$4:$H$1210,6,0)),"",(VLOOKUP(J23,'KAYIT LİSTESİ'!$B$4:$H$1210,6,0)))</f>
      </c>
      <c r="O23" s="121"/>
      <c r="P23" s="159"/>
      <c r="T23" s="137"/>
      <c r="U23" s="135"/>
    </row>
    <row r="24" spans="1:21" s="13" customFormat="1" ht="33.75" customHeight="1">
      <c r="A24" s="61"/>
      <c r="B24" s="160"/>
      <c r="C24" s="78"/>
      <c r="D24" s="161"/>
      <c r="E24" s="115"/>
      <c r="F24" s="121"/>
      <c r="G24" s="147"/>
      <c r="H24" s="16"/>
      <c r="I24" s="61">
        <v>17</v>
      </c>
      <c r="J24" s="125" t="s">
        <v>344</v>
      </c>
      <c r="K24" s="147">
        <f>IF(ISERROR(VLOOKUP(J24,'KAYIT LİSTESİ'!$B$4:$H$1210,3,0)),"",(VLOOKUP(J24,'KAYIT LİSTESİ'!$B$4:$H$1210,3,0)))</f>
      </c>
      <c r="L24" s="78">
        <f>IF(ISERROR(VLOOKUP(J24,'KAYIT LİSTESİ'!$B$4:$H$1210,4,0)),"",(VLOOKUP(J24,'KAYIT LİSTESİ'!$B$4:$H$1210,4,0)))</f>
      </c>
      <c r="M24" s="126">
        <f>IF(ISERROR(VLOOKUP(J24,'KAYIT LİSTESİ'!$B$4:$H$1210,5,0)),"",(VLOOKUP(J24,'KAYIT LİSTESİ'!$B$4:$H$1210,5,0)))</f>
      </c>
      <c r="N24" s="126">
        <f>IF(ISERROR(VLOOKUP(J24,'KAYIT LİSTESİ'!$B$4:$H$1210,6,0)),"",(VLOOKUP(J24,'KAYIT LİSTESİ'!$B$4:$H$1210,6,0)))</f>
      </c>
      <c r="O24" s="121"/>
      <c r="P24" s="159"/>
      <c r="T24" s="137"/>
      <c r="U24" s="135"/>
    </row>
    <row r="25" spans="1:21" s="13" customFormat="1" ht="33.75" customHeight="1">
      <c r="A25" s="61"/>
      <c r="B25" s="160"/>
      <c r="C25" s="78"/>
      <c r="D25" s="161"/>
      <c r="E25" s="115"/>
      <c r="F25" s="121"/>
      <c r="G25" s="147"/>
      <c r="H25" s="16"/>
      <c r="I25" s="61">
        <v>18</v>
      </c>
      <c r="J25" s="125" t="s">
        <v>345</v>
      </c>
      <c r="K25" s="147">
        <f>IF(ISERROR(VLOOKUP(J25,'KAYIT LİSTESİ'!$B$4:$H$1210,3,0)),"",(VLOOKUP(J25,'KAYIT LİSTESİ'!$B$4:$H$1210,3,0)))</f>
      </c>
      <c r="L25" s="78">
        <f>IF(ISERROR(VLOOKUP(J25,'KAYIT LİSTESİ'!$B$4:$H$1210,4,0)),"",(VLOOKUP(J25,'KAYIT LİSTESİ'!$B$4:$H$1210,4,0)))</f>
      </c>
      <c r="M25" s="126">
        <f>IF(ISERROR(VLOOKUP(J25,'KAYIT LİSTESİ'!$B$4:$H$1210,5,0)),"",(VLOOKUP(J25,'KAYIT LİSTESİ'!$B$4:$H$1210,5,0)))</f>
      </c>
      <c r="N25" s="126">
        <f>IF(ISERROR(VLOOKUP(J25,'KAYIT LİSTESİ'!$B$4:$H$1210,6,0)),"",(VLOOKUP(J25,'KAYIT LİSTESİ'!$B$4:$H$1210,6,0)))</f>
      </c>
      <c r="O25" s="121"/>
      <c r="P25" s="159"/>
      <c r="T25" s="137"/>
      <c r="U25" s="135"/>
    </row>
    <row r="26" spans="1:21" s="13" customFormat="1" ht="33.75" customHeight="1">
      <c r="A26" s="61"/>
      <c r="B26" s="160"/>
      <c r="C26" s="78"/>
      <c r="D26" s="161"/>
      <c r="E26" s="115"/>
      <c r="F26" s="121"/>
      <c r="G26" s="147"/>
      <c r="H26" s="16"/>
      <c r="I26" s="61">
        <v>19</v>
      </c>
      <c r="J26" s="125" t="s">
        <v>346</v>
      </c>
      <c r="K26" s="147">
        <f>IF(ISERROR(VLOOKUP(J26,'KAYIT LİSTESİ'!$B$4:$H$1210,3,0)),"",(VLOOKUP(J26,'KAYIT LİSTESİ'!$B$4:$H$1210,3,0)))</f>
      </c>
      <c r="L26" s="78">
        <f>IF(ISERROR(VLOOKUP(J26,'KAYIT LİSTESİ'!$B$4:$H$1210,4,0)),"",(VLOOKUP(J26,'KAYIT LİSTESİ'!$B$4:$H$1210,4,0)))</f>
      </c>
      <c r="M26" s="126">
        <f>IF(ISERROR(VLOOKUP(J26,'KAYIT LİSTESİ'!$B$4:$H$1210,5,0)),"",(VLOOKUP(J26,'KAYIT LİSTESİ'!$B$4:$H$1210,5,0)))</f>
      </c>
      <c r="N26" s="126">
        <f>IF(ISERROR(VLOOKUP(J26,'KAYIT LİSTESİ'!$B$4:$H$1210,6,0)),"",(VLOOKUP(J26,'KAYIT LİSTESİ'!$B$4:$H$1210,6,0)))</f>
      </c>
      <c r="O26" s="121"/>
      <c r="P26" s="159"/>
      <c r="T26" s="137"/>
      <c r="U26" s="135"/>
    </row>
    <row r="27" spans="1:21" s="13" customFormat="1" ht="33.75" customHeight="1">
      <c r="A27" s="61"/>
      <c r="B27" s="160"/>
      <c r="C27" s="78"/>
      <c r="D27" s="161"/>
      <c r="E27" s="115"/>
      <c r="F27" s="121"/>
      <c r="G27" s="147"/>
      <c r="H27" s="16"/>
      <c r="I27" s="61">
        <v>20</v>
      </c>
      <c r="J27" s="125" t="s">
        <v>347</v>
      </c>
      <c r="K27" s="147">
        <f>IF(ISERROR(VLOOKUP(J27,'KAYIT LİSTESİ'!$B$4:$H$1210,3,0)),"",(VLOOKUP(J27,'KAYIT LİSTESİ'!$B$4:$H$1210,3,0)))</f>
      </c>
      <c r="L27" s="78">
        <f>IF(ISERROR(VLOOKUP(J27,'KAYIT LİSTESİ'!$B$4:$H$1210,4,0)),"",(VLOOKUP(J27,'KAYIT LİSTESİ'!$B$4:$H$1210,4,0)))</f>
      </c>
      <c r="M27" s="126">
        <f>IF(ISERROR(VLOOKUP(J27,'KAYIT LİSTESİ'!$B$4:$H$1210,5,0)),"",(VLOOKUP(J27,'KAYIT LİSTESİ'!$B$4:$H$1210,5,0)))</f>
      </c>
      <c r="N27" s="126">
        <f>IF(ISERROR(VLOOKUP(J27,'KAYIT LİSTESİ'!$B$4:$H$1210,6,0)),"",(VLOOKUP(J27,'KAYIT LİSTESİ'!$B$4:$H$1210,6,0)))</f>
      </c>
      <c r="O27" s="121"/>
      <c r="P27" s="159"/>
      <c r="T27" s="137"/>
      <c r="U27" s="135"/>
    </row>
    <row r="28" spans="1:21" s="13" customFormat="1" ht="33.75" customHeight="1">
      <c r="A28" s="61"/>
      <c r="B28" s="160"/>
      <c r="C28" s="78"/>
      <c r="D28" s="161"/>
      <c r="E28" s="115"/>
      <c r="F28" s="121"/>
      <c r="G28" s="147"/>
      <c r="H28" s="16"/>
      <c r="I28" s="142" t="s">
        <v>14</v>
      </c>
      <c r="J28" s="143"/>
      <c r="K28" s="143"/>
      <c r="L28" s="143"/>
      <c r="M28" s="143"/>
      <c r="N28" s="143"/>
      <c r="O28" s="143"/>
      <c r="P28" s="144"/>
      <c r="T28" s="137"/>
      <c r="U28" s="135"/>
    </row>
    <row r="29" spans="1:21" s="13" customFormat="1" ht="33.75" customHeight="1">
      <c r="A29" s="61"/>
      <c r="B29" s="160"/>
      <c r="C29" s="78"/>
      <c r="D29" s="161"/>
      <c r="E29" s="115"/>
      <c r="F29" s="121"/>
      <c r="G29" s="147"/>
      <c r="H29" s="16"/>
      <c r="I29" s="38" t="s">
        <v>9</v>
      </c>
      <c r="J29" s="38" t="s">
        <v>54</v>
      </c>
      <c r="K29" s="38" t="s">
        <v>53</v>
      </c>
      <c r="L29" s="80" t="s">
        <v>10</v>
      </c>
      <c r="M29" s="81" t="s">
        <v>11</v>
      </c>
      <c r="N29" s="81" t="s">
        <v>142</v>
      </c>
      <c r="O29" s="116" t="s">
        <v>12</v>
      </c>
      <c r="P29" s="38" t="s">
        <v>23</v>
      </c>
      <c r="T29" s="137"/>
      <c r="U29" s="135"/>
    </row>
    <row r="30" spans="1:21" s="13" customFormat="1" ht="33.75" customHeight="1">
      <c r="A30" s="61"/>
      <c r="B30" s="160"/>
      <c r="C30" s="78"/>
      <c r="D30" s="161"/>
      <c r="E30" s="115"/>
      <c r="F30" s="121"/>
      <c r="G30" s="147"/>
      <c r="H30" s="16"/>
      <c r="I30" s="61">
        <v>1</v>
      </c>
      <c r="J30" s="125" t="s">
        <v>348</v>
      </c>
      <c r="K30" s="147">
        <f>IF(ISERROR(VLOOKUP(J30,'KAYIT LİSTESİ'!$B$4:$H$1210,3,0)),"",(VLOOKUP(J30,'KAYIT LİSTESİ'!$B$4:$H$1210,3,0)))</f>
      </c>
      <c r="L30" s="78">
        <f>IF(ISERROR(VLOOKUP(J30,'KAYIT LİSTESİ'!$B$4:$H$1210,4,0)),"",(VLOOKUP(J30,'KAYIT LİSTESİ'!$B$4:$H$1210,4,0)))</f>
      </c>
      <c r="M30" s="126">
        <f>IF(ISERROR(VLOOKUP(J30,'KAYIT LİSTESİ'!$B$4:$H$1210,5,0)),"",(VLOOKUP(J30,'KAYIT LİSTESİ'!$B$4:$H$1210,5,0)))</f>
      </c>
      <c r="N30" s="126">
        <f>IF(ISERROR(VLOOKUP(J30,'KAYIT LİSTESİ'!$B$4:$H$1210,6,0)),"",(VLOOKUP(J30,'KAYIT LİSTESİ'!$B$4:$H$1210,6,0)))</f>
      </c>
      <c r="O30" s="121"/>
      <c r="P30" s="159"/>
      <c r="T30" s="137"/>
      <c r="U30" s="135"/>
    </row>
    <row r="31" spans="1:21" s="13" customFormat="1" ht="33.75" customHeight="1">
      <c r="A31" s="61"/>
      <c r="B31" s="160"/>
      <c r="C31" s="78"/>
      <c r="D31" s="161"/>
      <c r="E31" s="115"/>
      <c r="F31" s="121"/>
      <c r="G31" s="147"/>
      <c r="H31" s="16"/>
      <c r="I31" s="61">
        <v>2</v>
      </c>
      <c r="J31" s="125" t="s">
        <v>349</v>
      </c>
      <c r="K31" s="147">
        <f>IF(ISERROR(VLOOKUP(J31,'KAYIT LİSTESİ'!$B$4:$H$1210,3,0)),"",(VLOOKUP(J31,'KAYIT LİSTESİ'!$B$4:$H$1210,3,0)))</f>
      </c>
      <c r="L31" s="78">
        <f>IF(ISERROR(VLOOKUP(J31,'KAYIT LİSTESİ'!$B$4:$H$1210,4,0)),"",(VLOOKUP(J31,'KAYIT LİSTESİ'!$B$4:$H$1210,4,0)))</f>
      </c>
      <c r="M31" s="126">
        <f>IF(ISERROR(VLOOKUP(J31,'KAYIT LİSTESİ'!$B$4:$H$1210,5,0)),"",(VLOOKUP(J31,'KAYIT LİSTESİ'!$B$4:$H$1210,5,0)))</f>
      </c>
      <c r="N31" s="126">
        <f>IF(ISERROR(VLOOKUP(J31,'KAYIT LİSTESİ'!$B$4:$H$1210,6,0)),"",(VLOOKUP(J31,'KAYIT LİSTESİ'!$B$4:$H$1210,6,0)))</f>
      </c>
      <c r="O31" s="121"/>
      <c r="P31" s="159"/>
      <c r="T31" s="137"/>
      <c r="U31" s="135"/>
    </row>
    <row r="32" spans="1:21" s="13" customFormat="1" ht="33.75" customHeight="1">
      <c r="A32" s="61"/>
      <c r="B32" s="160"/>
      <c r="C32" s="78"/>
      <c r="D32" s="161"/>
      <c r="E32" s="115"/>
      <c r="F32" s="121"/>
      <c r="G32" s="147"/>
      <c r="H32" s="16"/>
      <c r="I32" s="61">
        <v>3</v>
      </c>
      <c r="J32" s="125" t="s">
        <v>350</v>
      </c>
      <c r="K32" s="147">
        <f>IF(ISERROR(VLOOKUP(J32,'KAYIT LİSTESİ'!$B$4:$H$1210,3,0)),"",(VLOOKUP(J32,'KAYIT LİSTESİ'!$B$4:$H$1210,3,0)))</f>
      </c>
      <c r="L32" s="78">
        <f>IF(ISERROR(VLOOKUP(J32,'KAYIT LİSTESİ'!$B$4:$H$1210,4,0)),"",(VLOOKUP(J32,'KAYIT LİSTESİ'!$B$4:$H$1210,4,0)))</f>
      </c>
      <c r="M32" s="126">
        <f>IF(ISERROR(VLOOKUP(J32,'KAYIT LİSTESİ'!$B$4:$H$1210,5,0)),"",(VLOOKUP(J32,'KAYIT LİSTESİ'!$B$4:$H$1210,5,0)))</f>
      </c>
      <c r="N32" s="126">
        <f>IF(ISERROR(VLOOKUP(J32,'KAYIT LİSTESİ'!$B$4:$H$1210,6,0)),"",(VLOOKUP(J32,'KAYIT LİSTESİ'!$B$4:$H$1210,6,0)))</f>
      </c>
      <c r="O32" s="121"/>
      <c r="P32" s="159"/>
      <c r="T32" s="137"/>
      <c r="U32" s="135"/>
    </row>
    <row r="33" spans="1:21" s="13" customFormat="1" ht="33.75" customHeight="1">
      <c r="A33" s="61"/>
      <c r="B33" s="160"/>
      <c r="C33" s="78"/>
      <c r="D33" s="161"/>
      <c r="E33" s="115"/>
      <c r="F33" s="121"/>
      <c r="G33" s="147"/>
      <c r="H33" s="16"/>
      <c r="I33" s="61">
        <v>4</v>
      </c>
      <c r="J33" s="125" t="s">
        <v>351</v>
      </c>
      <c r="K33" s="147">
        <f>IF(ISERROR(VLOOKUP(J33,'KAYIT LİSTESİ'!$B$4:$H$1210,3,0)),"",(VLOOKUP(J33,'KAYIT LİSTESİ'!$B$4:$H$1210,3,0)))</f>
      </c>
      <c r="L33" s="78">
        <f>IF(ISERROR(VLOOKUP(J33,'KAYIT LİSTESİ'!$B$4:$H$1210,4,0)),"",(VLOOKUP(J33,'KAYIT LİSTESİ'!$B$4:$H$1210,4,0)))</f>
      </c>
      <c r="M33" s="126">
        <f>IF(ISERROR(VLOOKUP(J33,'KAYIT LİSTESİ'!$B$4:$H$1210,5,0)),"",(VLOOKUP(J33,'KAYIT LİSTESİ'!$B$4:$H$1210,5,0)))</f>
      </c>
      <c r="N33" s="126">
        <f>IF(ISERROR(VLOOKUP(J33,'KAYIT LİSTESİ'!$B$4:$H$1210,6,0)),"",(VLOOKUP(J33,'KAYIT LİSTESİ'!$B$4:$H$1210,6,0)))</f>
      </c>
      <c r="O33" s="121"/>
      <c r="P33" s="159"/>
      <c r="T33" s="137"/>
      <c r="U33" s="135"/>
    </row>
    <row r="34" spans="1:21" s="13" customFormat="1" ht="33.75" customHeight="1">
      <c r="A34" s="61"/>
      <c r="B34" s="160"/>
      <c r="C34" s="78"/>
      <c r="D34" s="161"/>
      <c r="E34" s="115"/>
      <c r="F34" s="121"/>
      <c r="G34" s="147"/>
      <c r="H34" s="16"/>
      <c r="I34" s="61">
        <v>5</v>
      </c>
      <c r="J34" s="125" t="s">
        <v>352</v>
      </c>
      <c r="K34" s="147">
        <f>IF(ISERROR(VLOOKUP(J34,'KAYIT LİSTESİ'!$B$4:$H$1210,3,0)),"",(VLOOKUP(J34,'KAYIT LİSTESİ'!$B$4:$H$1210,3,0)))</f>
      </c>
      <c r="L34" s="78">
        <f>IF(ISERROR(VLOOKUP(J34,'KAYIT LİSTESİ'!$B$4:$H$1210,4,0)),"",(VLOOKUP(J34,'KAYIT LİSTESİ'!$B$4:$H$1210,4,0)))</f>
      </c>
      <c r="M34" s="126">
        <f>IF(ISERROR(VLOOKUP(J34,'KAYIT LİSTESİ'!$B$4:$H$1210,5,0)),"",(VLOOKUP(J34,'KAYIT LİSTESİ'!$B$4:$H$1210,5,0)))</f>
      </c>
      <c r="N34" s="126">
        <f>IF(ISERROR(VLOOKUP(J34,'KAYIT LİSTESİ'!$B$4:$H$1210,6,0)),"",(VLOOKUP(J34,'KAYIT LİSTESİ'!$B$4:$H$1210,6,0)))</f>
      </c>
      <c r="O34" s="121"/>
      <c r="P34" s="159"/>
      <c r="T34" s="137"/>
      <c r="U34" s="135"/>
    </row>
    <row r="35" spans="1:21" s="13" customFormat="1" ht="33.75" customHeight="1">
      <c r="A35" s="61"/>
      <c r="B35" s="160"/>
      <c r="C35" s="78"/>
      <c r="D35" s="161"/>
      <c r="E35" s="115"/>
      <c r="F35" s="121"/>
      <c r="G35" s="147"/>
      <c r="H35" s="16"/>
      <c r="I35" s="61">
        <v>6</v>
      </c>
      <c r="J35" s="125" t="s">
        <v>353</v>
      </c>
      <c r="K35" s="147">
        <f>IF(ISERROR(VLOOKUP(J35,'KAYIT LİSTESİ'!$B$4:$H$1210,3,0)),"",(VLOOKUP(J35,'KAYIT LİSTESİ'!$B$4:$H$1210,3,0)))</f>
      </c>
      <c r="L35" s="78">
        <f>IF(ISERROR(VLOOKUP(J35,'KAYIT LİSTESİ'!$B$4:$H$1210,4,0)),"",(VLOOKUP(J35,'KAYIT LİSTESİ'!$B$4:$H$1210,4,0)))</f>
      </c>
      <c r="M35" s="126">
        <f>IF(ISERROR(VLOOKUP(J35,'KAYIT LİSTESİ'!$B$4:$H$1210,5,0)),"",(VLOOKUP(J35,'KAYIT LİSTESİ'!$B$4:$H$1210,5,0)))</f>
      </c>
      <c r="N35" s="126">
        <f>IF(ISERROR(VLOOKUP(J35,'KAYIT LİSTESİ'!$B$4:$H$1210,6,0)),"",(VLOOKUP(J35,'KAYIT LİSTESİ'!$B$4:$H$1210,6,0)))</f>
      </c>
      <c r="O35" s="121"/>
      <c r="P35" s="159"/>
      <c r="T35" s="137"/>
      <c r="U35" s="135"/>
    </row>
    <row r="36" spans="1:21" s="13" customFormat="1" ht="33.75" customHeight="1">
      <c r="A36" s="61"/>
      <c r="B36" s="160"/>
      <c r="C36" s="78"/>
      <c r="D36" s="161"/>
      <c r="E36" s="115"/>
      <c r="F36" s="121"/>
      <c r="G36" s="147"/>
      <c r="H36" s="16"/>
      <c r="I36" s="61">
        <v>7</v>
      </c>
      <c r="J36" s="125" t="s">
        <v>354</v>
      </c>
      <c r="K36" s="147">
        <f>IF(ISERROR(VLOOKUP(J36,'KAYIT LİSTESİ'!$B$4:$H$1210,3,0)),"",(VLOOKUP(J36,'KAYIT LİSTESİ'!$B$4:$H$1210,3,0)))</f>
      </c>
      <c r="L36" s="78">
        <f>IF(ISERROR(VLOOKUP(J36,'KAYIT LİSTESİ'!$B$4:$H$1210,4,0)),"",(VLOOKUP(J36,'KAYIT LİSTESİ'!$B$4:$H$1210,4,0)))</f>
      </c>
      <c r="M36" s="126">
        <f>IF(ISERROR(VLOOKUP(J36,'KAYIT LİSTESİ'!$B$4:$H$1210,5,0)),"",(VLOOKUP(J36,'KAYIT LİSTESİ'!$B$4:$H$1210,5,0)))</f>
      </c>
      <c r="N36" s="126">
        <f>IF(ISERROR(VLOOKUP(J36,'KAYIT LİSTESİ'!$B$4:$H$1210,6,0)),"",(VLOOKUP(J36,'KAYIT LİSTESİ'!$B$4:$H$1210,6,0)))</f>
      </c>
      <c r="O36" s="121"/>
      <c r="P36" s="159"/>
      <c r="T36" s="137"/>
      <c r="U36" s="135"/>
    </row>
    <row r="37" spans="1:21" s="13" customFormat="1" ht="33.75" customHeight="1">
      <c r="A37" s="61"/>
      <c r="B37" s="160"/>
      <c r="C37" s="78"/>
      <c r="D37" s="161"/>
      <c r="E37" s="115"/>
      <c r="F37" s="121"/>
      <c r="G37" s="147"/>
      <c r="H37" s="16"/>
      <c r="I37" s="61">
        <v>8</v>
      </c>
      <c r="J37" s="125" t="s">
        <v>355</v>
      </c>
      <c r="K37" s="147">
        <f>IF(ISERROR(VLOOKUP(J37,'KAYIT LİSTESİ'!$B$4:$H$1210,3,0)),"",(VLOOKUP(J37,'KAYIT LİSTESİ'!$B$4:$H$1210,3,0)))</f>
      </c>
      <c r="L37" s="78">
        <f>IF(ISERROR(VLOOKUP(J37,'KAYIT LİSTESİ'!$B$4:$H$1210,4,0)),"",(VLOOKUP(J37,'KAYIT LİSTESİ'!$B$4:$H$1210,4,0)))</f>
      </c>
      <c r="M37" s="126">
        <f>IF(ISERROR(VLOOKUP(J37,'KAYIT LİSTESİ'!$B$4:$H$1210,5,0)),"",(VLOOKUP(J37,'KAYIT LİSTESİ'!$B$4:$H$1210,5,0)))</f>
      </c>
      <c r="N37" s="126">
        <f>IF(ISERROR(VLOOKUP(J37,'KAYIT LİSTESİ'!$B$4:$H$1210,6,0)),"",(VLOOKUP(J37,'KAYIT LİSTESİ'!$B$4:$H$1210,6,0)))</f>
      </c>
      <c r="O37" s="121"/>
      <c r="P37" s="159"/>
      <c r="T37" s="137"/>
      <c r="U37" s="135"/>
    </row>
    <row r="38" spans="1:21" s="13" customFormat="1" ht="33.75" customHeight="1">
      <c r="A38" s="61"/>
      <c r="B38" s="160"/>
      <c r="C38" s="78"/>
      <c r="D38" s="161"/>
      <c r="E38" s="115"/>
      <c r="F38" s="121"/>
      <c r="G38" s="147"/>
      <c r="H38" s="16"/>
      <c r="I38" s="61">
        <v>9</v>
      </c>
      <c r="J38" s="125" t="s">
        <v>356</v>
      </c>
      <c r="K38" s="147">
        <f>IF(ISERROR(VLOOKUP(J38,'KAYIT LİSTESİ'!$B$4:$H$1210,3,0)),"",(VLOOKUP(J38,'KAYIT LİSTESİ'!$B$4:$H$1210,3,0)))</f>
      </c>
      <c r="L38" s="78">
        <f>IF(ISERROR(VLOOKUP(J38,'KAYIT LİSTESİ'!$B$4:$H$1210,4,0)),"",(VLOOKUP(J38,'KAYIT LİSTESİ'!$B$4:$H$1210,4,0)))</f>
      </c>
      <c r="M38" s="126">
        <f>IF(ISERROR(VLOOKUP(J38,'KAYIT LİSTESİ'!$B$4:$H$1210,5,0)),"",(VLOOKUP(J38,'KAYIT LİSTESİ'!$B$4:$H$1210,5,0)))</f>
      </c>
      <c r="N38" s="126">
        <f>IF(ISERROR(VLOOKUP(J38,'KAYIT LİSTESİ'!$B$4:$H$1210,6,0)),"",(VLOOKUP(J38,'KAYIT LİSTESİ'!$B$4:$H$1210,6,0)))</f>
      </c>
      <c r="O38" s="121"/>
      <c r="P38" s="159"/>
      <c r="T38" s="137"/>
      <c r="U38" s="135"/>
    </row>
    <row r="39" spans="1:21" s="13" customFormat="1" ht="33.75" customHeight="1">
      <c r="A39" s="61"/>
      <c r="B39" s="160"/>
      <c r="C39" s="78"/>
      <c r="D39" s="161"/>
      <c r="E39" s="115"/>
      <c r="F39" s="121"/>
      <c r="G39" s="147"/>
      <c r="H39" s="16"/>
      <c r="I39" s="61">
        <v>10</v>
      </c>
      <c r="J39" s="125" t="s">
        <v>357</v>
      </c>
      <c r="K39" s="147">
        <f>IF(ISERROR(VLOOKUP(J39,'KAYIT LİSTESİ'!$B$4:$H$1210,3,0)),"",(VLOOKUP(J39,'KAYIT LİSTESİ'!$B$4:$H$1210,3,0)))</f>
      </c>
      <c r="L39" s="78">
        <f>IF(ISERROR(VLOOKUP(J39,'KAYIT LİSTESİ'!$B$4:$H$1210,4,0)),"",(VLOOKUP(J39,'KAYIT LİSTESİ'!$B$4:$H$1210,4,0)))</f>
      </c>
      <c r="M39" s="126">
        <f>IF(ISERROR(VLOOKUP(J39,'KAYIT LİSTESİ'!$B$4:$H$1210,5,0)),"",(VLOOKUP(J39,'KAYIT LİSTESİ'!$B$4:$H$1210,5,0)))</f>
      </c>
      <c r="N39" s="126">
        <f>IF(ISERROR(VLOOKUP(J39,'KAYIT LİSTESİ'!$B$4:$H$1210,6,0)),"",(VLOOKUP(J39,'KAYIT LİSTESİ'!$B$4:$H$1210,6,0)))</f>
      </c>
      <c r="O39" s="121"/>
      <c r="P39" s="159"/>
      <c r="T39" s="137"/>
      <c r="U39" s="135"/>
    </row>
    <row r="40" spans="1:21" s="13" customFormat="1" ht="33.75" customHeight="1">
      <c r="A40" s="61"/>
      <c r="B40" s="160"/>
      <c r="C40" s="78"/>
      <c r="D40" s="161"/>
      <c r="E40" s="115"/>
      <c r="F40" s="121"/>
      <c r="G40" s="147"/>
      <c r="H40" s="16"/>
      <c r="I40" s="61">
        <v>11</v>
      </c>
      <c r="J40" s="125" t="s">
        <v>358</v>
      </c>
      <c r="K40" s="147">
        <f>IF(ISERROR(VLOOKUP(J40,'KAYIT LİSTESİ'!$B$4:$H$1210,3,0)),"",(VLOOKUP(J40,'KAYIT LİSTESİ'!$B$4:$H$1210,3,0)))</f>
      </c>
      <c r="L40" s="78">
        <f>IF(ISERROR(VLOOKUP(J40,'KAYIT LİSTESİ'!$B$4:$H$1210,4,0)),"",(VLOOKUP(J40,'KAYIT LİSTESİ'!$B$4:$H$1210,4,0)))</f>
      </c>
      <c r="M40" s="126">
        <f>IF(ISERROR(VLOOKUP(J40,'KAYIT LİSTESİ'!$B$4:$H$1210,5,0)),"",(VLOOKUP(J40,'KAYIT LİSTESİ'!$B$4:$H$1210,5,0)))</f>
      </c>
      <c r="N40" s="126">
        <f>IF(ISERROR(VLOOKUP(J40,'KAYIT LİSTESİ'!$B$4:$H$1210,6,0)),"",(VLOOKUP(J40,'KAYIT LİSTESİ'!$B$4:$H$1210,6,0)))</f>
      </c>
      <c r="O40" s="121"/>
      <c r="P40" s="159"/>
      <c r="T40" s="137"/>
      <c r="U40" s="135"/>
    </row>
    <row r="41" spans="1:21" s="13" customFormat="1" ht="33.75" customHeight="1">
      <c r="A41" s="61"/>
      <c r="B41" s="160"/>
      <c r="C41" s="78"/>
      <c r="D41" s="161"/>
      <c r="E41" s="115"/>
      <c r="F41" s="121"/>
      <c r="G41" s="147"/>
      <c r="H41" s="16"/>
      <c r="I41" s="61">
        <v>12</v>
      </c>
      <c r="J41" s="125" t="s">
        <v>359</v>
      </c>
      <c r="K41" s="147">
        <f>IF(ISERROR(VLOOKUP(J41,'KAYIT LİSTESİ'!$B$4:$H$1210,3,0)),"",(VLOOKUP(J41,'KAYIT LİSTESİ'!$B$4:$H$1210,3,0)))</f>
      </c>
      <c r="L41" s="78">
        <f>IF(ISERROR(VLOOKUP(J41,'KAYIT LİSTESİ'!$B$4:$H$1210,4,0)),"",(VLOOKUP(J41,'KAYIT LİSTESİ'!$B$4:$H$1210,4,0)))</f>
      </c>
      <c r="M41" s="126">
        <f>IF(ISERROR(VLOOKUP(J41,'KAYIT LİSTESİ'!$B$4:$H$1210,5,0)),"",(VLOOKUP(J41,'KAYIT LİSTESİ'!$B$4:$H$1210,5,0)))</f>
      </c>
      <c r="N41" s="126">
        <f>IF(ISERROR(VLOOKUP(J41,'KAYIT LİSTESİ'!$B$4:$H$1210,6,0)),"",(VLOOKUP(J41,'KAYIT LİSTESİ'!$B$4:$H$1210,6,0)))</f>
      </c>
      <c r="O41" s="121"/>
      <c r="P41" s="159"/>
      <c r="T41" s="137"/>
      <c r="U41" s="135"/>
    </row>
    <row r="42" spans="1:21" s="13" customFormat="1" ht="33.75" customHeight="1">
      <c r="A42" s="61"/>
      <c r="B42" s="160"/>
      <c r="C42" s="78"/>
      <c r="D42" s="161"/>
      <c r="E42" s="115"/>
      <c r="F42" s="121"/>
      <c r="G42" s="147"/>
      <c r="H42" s="16"/>
      <c r="I42" s="61">
        <v>13</v>
      </c>
      <c r="J42" s="125" t="s">
        <v>360</v>
      </c>
      <c r="K42" s="147">
        <f>IF(ISERROR(VLOOKUP(J42,'KAYIT LİSTESİ'!$B$4:$H$1210,3,0)),"",(VLOOKUP(J42,'KAYIT LİSTESİ'!$B$4:$H$1210,3,0)))</f>
      </c>
      <c r="L42" s="78">
        <f>IF(ISERROR(VLOOKUP(J42,'KAYIT LİSTESİ'!$B$4:$H$1210,4,0)),"",(VLOOKUP(J42,'KAYIT LİSTESİ'!$B$4:$H$1210,4,0)))</f>
      </c>
      <c r="M42" s="126">
        <f>IF(ISERROR(VLOOKUP(J42,'KAYIT LİSTESİ'!$B$4:$H$1210,5,0)),"",(VLOOKUP(J42,'KAYIT LİSTESİ'!$B$4:$H$1210,5,0)))</f>
      </c>
      <c r="N42" s="126">
        <f>IF(ISERROR(VLOOKUP(J42,'KAYIT LİSTESİ'!$B$4:$H$1210,6,0)),"",(VLOOKUP(J42,'KAYIT LİSTESİ'!$B$4:$H$1210,6,0)))</f>
      </c>
      <c r="O42" s="121"/>
      <c r="P42" s="159"/>
      <c r="T42" s="137"/>
      <c r="U42" s="135"/>
    </row>
    <row r="43" spans="1:21" s="13" customFormat="1" ht="33.75" customHeight="1">
      <c r="A43" s="61"/>
      <c r="B43" s="160"/>
      <c r="C43" s="78"/>
      <c r="D43" s="161"/>
      <c r="E43" s="115"/>
      <c r="F43" s="121"/>
      <c r="G43" s="147"/>
      <c r="H43" s="16"/>
      <c r="I43" s="61">
        <v>14</v>
      </c>
      <c r="J43" s="125" t="s">
        <v>361</v>
      </c>
      <c r="K43" s="147">
        <f>IF(ISERROR(VLOOKUP(J43,'KAYIT LİSTESİ'!$B$4:$H$1210,3,0)),"",(VLOOKUP(J43,'KAYIT LİSTESİ'!$B$4:$H$1210,3,0)))</f>
      </c>
      <c r="L43" s="78">
        <f>IF(ISERROR(VLOOKUP(J43,'KAYIT LİSTESİ'!$B$4:$H$1210,4,0)),"",(VLOOKUP(J43,'KAYIT LİSTESİ'!$B$4:$H$1210,4,0)))</f>
      </c>
      <c r="M43" s="126">
        <f>IF(ISERROR(VLOOKUP(J43,'KAYIT LİSTESİ'!$B$4:$H$1210,5,0)),"",(VLOOKUP(J43,'KAYIT LİSTESİ'!$B$4:$H$1210,5,0)))</f>
      </c>
      <c r="N43" s="126">
        <f>IF(ISERROR(VLOOKUP(J43,'KAYIT LİSTESİ'!$B$4:$H$1210,6,0)),"",(VLOOKUP(J43,'KAYIT LİSTESİ'!$B$4:$H$1210,6,0)))</f>
      </c>
      <c r="O43" s="121"/>
      <c r="P43" s="159"/>
      <c r="T43" s="137"/>
      <c r="U43" s="135"/>
    </row>
    <row r="44" spans="1:21" s="13" customFormat="1" ht="33.75" customHeight="1">
      <c r="A44" s="61"/>
      <c r="B44" s="160"/>
      <c r="C44" s="78"/>
      <c r="D44" s="161"/>
      <c r="E44" s="115"/>
      <c r="F44" s="121"/>
      <c r="G44" s="147"/>
      <c r="H44" s="16"/>
      <c r="I44" s="61">
        <v>15</v>
      </c>
      <c r="J44" s="125" t="s">
        <v>362</v>
      </c>
      <c r="K44" s="147">
        <f>IF(ISERROR(VLOOKUP(J44,'KAYIT LİSTESİ'!$B$4:$H$1210,3,0)),"",(VLOOKUP(J44,'KAYIT LİSTESİ'!$B$4:$H$1210,3,0)))</f>
      </c>
      <c r="L44" s="78">
        <f>IF(ISERROR(VLOOKUP(J44,'KAYIT LİSTESİ'!$B$4:$H$1210,4,0)),"",(VLOOKUP(J44,'KAYIT LİSTESİ'!$B$4:$H$1210,4,0)))</f>
      </c>
      <c r="M44" s="126">
        <f>IF(ISERROR(VLOOKUP(J44,'KAYIT LİSTESİ'!$B$4:$H$1210,5,0)),"",(VLOOKUP(J44,'KAYIT LİSTESİ'!$B$4:$H$1210,5,0)))</f>
      </c>
      <c r="N44" s="126">
        <f>IF(ISERROR(VLOOKUP(J44,'KAYIT LİSTESİ'!$B$4:$H$1210,6,0)),"",(VLOOKUP(J44,'KAYIT LİSTESİ'!$B$4:$H$1210,6,0)))</f>
      </c>
      <c r="O44" s="121"/>
      <c r="P44" s="159"/>
      <c r="T44" s="137"/>
      <c r="U44" s="135"/>
    </row>
    <row r="45" spans="1:21" s="13" customFormat="1" ht="33.75" customHeight="1">
      <c r="A45" s="61"/>
      <c r="B45" s="160"/>
      <c r="C45" s="78"/>
      <c r="D45" s="161"/>
      <c r="E45" s="115"/>
      <c r="F45" s="121"/>
      <c r="G45" s="147"/>
      <c r="H45" s="16"/>
      <c r="I45" s="61">
        <v>16</v>
      </c>
      <c r="J45" s="125" t="s">
        <v>363</v>
      </c>
      <c r="K45" s="147">
        <f>IF(ISERROR(VLOOKUP(J45,'KAYIT LİSTESİ'!$B$4:$H$1210,3,0)),"",(VLOOKUP(J45,'KAYIT LİSTESİ'!$B$4:$H$1210,3,0)))</f>
      </c>
      <c r="L45" s="78">
        <f>IF(ISERROR(VLOOKUP(J45,'KAYIT LİSTESİ'!$B$4:$H$1210,4,0)),"",(VLOOKUP(J45,'KAYIT LİSTESİ'!$B$4:$H$1210,4,0)))</f>
      </c>
      <c r="M45" s="126">
        <f>IF(ISERROR(VLOOKUP(J45,'KAYIT LİSTESİ'!$B$4:$H$1210,5,0)),"",(VLOOKUP(J45,'KAYIT LİSTESİ'!$B$4:$H$1210,5,0)))</f>
      </c>
      <c r="N45" s="126">
        <f>IF(ISERROR(VLOOKUP(J45,'KAYIT LİSTESİ'!$B$4:$H$1210,6,0)),"",(VLOOKUP(J45,'KAYIT LİSTESİ'!$B$4:$H$1210,6,0)))</f>
      </c>
      <c r="O45" s="121"/>
      <c r="P45" s="159"/>
      <c r="T45" s="137"/>
      <c r="U45" s="135"/>
    </row>
    <row r="46" spans="1:21" s="13" customFormat="1" ht="33.75" customHeight="1">
      <c r="A46" s="61"/>
      <c r="B46" s="160"/>
      <c r="C46" s="78"/>
      <c r="D46" s="161"/>
      <c r="E46" s="115"/>
      <c r="F46" s="121"/>
      <c r="G46" s="147"/>
      <c r="H46" s="16"/>
      <c r="I46" s="61">
        <v>17</v>
      </c>
      <c r="J46" s="125" t="s">
        <v>364</v>
      </c>
      <c r="K46" s="147">
        <f>IF(ISERROR(VLOOKUP(J46,'KAYIT LİSTESİ'!$B$4:$H$1210,3,0)),"",(VLOOKUP(J46,'KAYIT LİSTESİ'!$B$4:$H$1210,3,0)))</f>
      </c>
      <c r="L46" s="78">
        <f>IF(ISERROR(VLOOKUP(J46,'KAYIT LİSTESİ'!$B$4:$H$1210,4,0)),"",(VLOOKUP(J46,'KAYIT LİSTESİ'!$B$4:$H$1210,4,0)))</f>
      </c>
      <c r="M46" s="126">
        <f>IF(ISERROR(VLOOKUP(J46,'KAYIT LİSTESİ'!$B$4:$H$1210,5,0)),"",(VLOOKUP(J46,'KAYIT LİSTESİ'!$B$4:$H$1210,5,0)))</f>
      </c>
      <c r="N46" s="126">
        <f>IF(ISERROR(VLOOKUP(J46,'KAYIT LİSTESİ'!$B$4:$H$1210,6,0)),"",(VLOOKUP(J46,'KAYIT LİSTESİ'!$B$4:$H$1210,6,0)))</f>
      </c>
      <c r="O46" s="121"/>
      <c r="P46" s="159"/>
      <c r="T46" s="137"/>
      <c r="U46" s="135"/>
    </row>
    <row r="47" spans="1:21" s="13" customFormat="1" ht="33.75" customHeight="1">
      <c r="A47" s="61"/>
      <c r="B47" s="160"/>
      <c r="C47" s="78"/>
      <c r="D47" s="161"/>
      <c r="E47" s="115"/>
      <c r="F47" s="121"/>
      <c r="G47" s="147"/>
      <c r="H47" s="16"/>
      <c r="I47" s="61">
        <v>18</v>
      </c>
      <c r="J47" s="125" t="s">
        <v>365</v>
      </c>
      <c r="K47" s="147">
        <f>IF(ISERROR(VLOOKUP(J47,'KAYIT LİSTESİ'!$B$4:$H$1210,3,0)),"",(VLOOKUP(J47,'KAYIT LİSTESİ'!$B$4:$H$1210,3,0)))</f>
      </c>
      <c r="L47" s="78">
        <f>IF(ISERROR(VLOOKUP(J47,'KAYIT LİSTESİ'!$B$4:$H$1210,4,0)),"",(VLOOKUP(J47,'KAYIT LİSTESİ'!$B$4:$H$1210,4,0)))</f>
      </c>
      <c r="M47" s="126">
        <f>IF(ISERROR(VLOOKUP(J47,'KAYIT LİSTESİ'!$B$4:$H$1210,5,0)),"",(VLOOKUP(J47,'KAYIT LİSTESİ'!$B$4:$H$1210,5,0)))</f>
      </c>
      <c r="N47" s="126">
        <f>IF(ISERROR(VLOOKUP(J47,'KAYIT LİSTESİ'!$B$4:$H$1210,6,0)),"",(VLOOKUP(J47,'KAYIT LİSTESİ'!$B$4:$H$1210,6,0)))</f>
      </c>
      <c r="O47" s="121"/>
      <c r="P47" s="159"/>
      <c r="T47" s="137"/>
      <c r="U47" s="135"/>
    </row>
    <row r="48" spans="1:21" s="13" customFormat="1" ht="33.75" customHeight="1">
      <c r="A48" s="61"/>
      <c r="B48" s="160"/>
      <c r="C48" s="78"/>
      <c r="D48" s="161"/>
      <c r="E48" s="115"/>
      <c r="F48" s="121"/>
      <c r="G48" s="147"/>
      <c r="H48" s="16"/>
      <c r="I48" s="61">
        <v>19</v>
      </c>
      <c r="J48" s="125" t="s">
        <v>366</v>
      </c>
      <c r="K48" s="147">
        <f>IF(ISERROR(VLOOKUP(J48,'KAYIT LİSTESİ'!$B$4:$H$1210,3,0)),"",(VLOOKUP(J48,'KAYIT LİSTESİ'!$B$4:$H$1210,3,0)))</f>
      </c>
      <c r="L48" s="78">
        <f>IF(ISERROR(VLOOKUP(J48,'KAYIT LİSTESİ'!$B$4:$H$1210,4,0)),"",(VLOOKUP(J48,'KAYIT LİSTESİ'!$B$4:$H$1210,4,0)))</f>
      </c>
      <c r="M48" s="126">
        <f>IF(ISERROR(VLOOKUP(J48,'KAYIT LİSTESİ'!$B$4:$H$1210,5,0)),"",(VLOOKUP(J48,'KAYIT LİSTESİ'!$B$4:$H$1210,5,0)))</f>
      </c>
      <c r="N48" s="126">
        <f>IF(ISERROR(VLOOKUP(J48,'KAYIT LİSTESİ'!$B$4:$H$1210,6,0)),"",(VLOOKUP(J48,'KAYIT LİSTESİ'!$B$4:$H$1210,6,0)))</f>
      </c>
      <c r="O48" s="121"/>
      <c r="P48" s="159"/>
      <c r="T48" s="137"/>
      <c r="U48" s="135"/>
    </row>
    <row r="49" spans="1:21" s="13" customFormat="1" ht="33.75" customHeight="1">
      <c r="A49" s="61"/>
      <c r="B49" s="160"/>
      <c r="C49" s="78"/>
      <c r="D49" s="161"/>
      <c r="E49" s="115"/>
      <c r="F49" s="121"/>
      <c r="G49" s="147"/>
      <c r="H49" s="16"/>
      <c r="I49" s="61">
        <v>20</v>
      </c>
      <c r="J49" s="125" t="s">
        <v>367</v>
      </c>
      <c r="K49" s="147">
        <f>IF(ISERROR(VLOOKUP(J49,'KAYIT LİSTESİ'!$B$4:$H$1210,3,0)),"",(VLOOKUP(J49,'KAYIT LİSTESİ'!$B$4:$H$1210,3,0)))</f>
      </c>
      <c r="L49" s="78">
        <f>IF(ISERROR(VLOOKUP(J49,'KAYIT LİSTESİ'!$B$4:$H$1210,4,0)),"",(VLOOKUP(J49,'KAYIT LİSTESİ'!$B$4:$H$1210,4,0)))</f>
      </c>
      <c r="M49" s="126">
        <f>IF(ISERROR(VLOOKUP(J49,'KAYIT LİSTESİ'!$B$4:$H$1210,5,0)),"",(VLOOKUP(J49,'KAYIT LİSTESİ'!$B$4:$H$1210,5,0)))</f>
      </c>
      <c r="N49" s="126">
        <f>IF(ISERROR(VLOOKUP(J49,'KAYIT LİSTESİ'!$B$4:$H$1210,6,0)),"",(VLOOKUP(J49,'KAYIT LİSTESİ'!$B$4:$H$1210,6,0)))</f>
      </c>
      <c r="O49" s="121"/>
      <c r="P49" s="159"/>
      <c r="T49" s="137"/>
      <c r="U49" s="135"/>
    </row>
    <row r="50" spans="1:17" ht="14.25" customHeight="1">
      <c r="A50" s="20" t="s">
        <v>16</v>
      </c>
      <c r="B50" s="20"/>
      <c r="C50" s="20"/>
      <c r="D50" s="46"/>
      <c r="E50" s="39" t="s">
        <v>0</v>
      </c>
      <c r="F50" s="123" t="s">
        <v>1</v>
      </c>
      <c r="G50" s="17"/>
      <c r="H50" s="21" t="s">
        <v>2</v>
      </c>
      <c r="I50" s="21"/>
      <c r="J50" s="21"/>
      <c r="K50" s="21"/>
      <c r="M50" s="42" t="s">
        <v>3</v>
      </c>
      <c r="N50" s="43" t="s">
        <v>3</v>
      </c>
      <c r="O50" s="118" t="s">
        <v>3</v>
      </c>
      <c r="P50" s="20"/>
      <c r="Q50" s="22"/>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H3:L3"/>
    <mergeCell ref="N3:P3"/>
    <mergeCell ref="D4:E4"/>
    <mergeCell ref="N4:P4"/>
  </mergeCells>
  <conditionalFormatting sqref="F8:F49">
    <cfRule type="cellIs" priority="3" dxfId="0" operator="between" stopIfTrue="1">
      <formula>132610</formula>
      <formula>141510</formula>
    </cfRule>
    <cfRule type="cellIs" priority="4" dxfId="0" operator="between" stopIfTrue="1">
      <formula>132614</formula>
      <formula>141510</formula>
    </cfRule>
  </conditionalFormatting>
  <conditionalFormatting sqref="F8">
    <cfRule type="cellIs" priority="1" dxfId="0" operator="between" stopIfTrue="1">
      <formula>132610</formula>
      <formula>141510</formula>
    </cfRule>
    <cfRule type="cellIs" priority="2" dxfId="0" operator="between" stopIfTrue="1">
      <formula>132614</formula>
      <formula>141510</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xl/worksheets/sheet6.xml><?xml version="1.0" encoding="utf-8"?>
<worksheet xmlns="http://schemas.openxmlformats.org/spreadsheetml/2006/main" xmlns:r="http://schemas.openxmlformats.org/officeDocument/2006/relationships">
  <sheetPr codeName="Sayfa9">
    <tabColor theme="9" tint="0.39998000860214233"/>
  </sheetPr>
  <dimension ref="A1:U50"/>
  <sheetViews>
    <sheetView view="pageBreakPreview" zoomScale="85" zoomScaleSheetLayoutView="85" zoomScalePageLayoutView="0" workbookViewId="0" topLeftCell="A1">
      <selection activeCell="D9" sqref="D9"/>
    </sheetView>
  </sheetViews>
  <sheetFormatPr defaultColWidth="9.140625" defaultRowHeight="12.75"/>
  <cols>
    <col min="1" max="1" width="4.8515625" style="17" customWidth="1"/>
    <col min="2" max="2" width="10.00390625" style="17" bestFit="1" customWidth="1"/>
    <col min="3" max="3" width="14.421875" style="15" customWidth="1"/>
    <col min="4" max="4" width="22.140625" style="40" customWidth="1"/>
    <col min="5" max="5" width="32.8515625" style="40" customWidth="1"/>
    <col min="6" max="6" width="10.421875" style="119" bestFit="1" customWidth="1"/>
    <col min="7" max="7" width="7.57421875" style="18" customWidth="1"/>
    <col min="8" max="8" width="2.140625" style="15" customWidth="1"/>
    <col min="9" max="9" width="4.421875" style="17" customWidth="1"/>
    <col min="10" max="10" width="20.00390625" style="17" hidden="1" customWidth="1"/>
    <col min="11" max="11" width="6.57421875" style="17" customWidth="1"/>
    <col min="12" max="12" width="12.8515625" style="19" bestFit="1" customWidth="1"/>
    <col min="13" max="13" width="22.28125" style="44" bestFit="1" customWidth="1"/>
    <col min="14" max="14" width="25.57421875" style="44" customWidth="1"/>
    <col min="15" max="15" width="10.421875" style="119" bestFit="1" customWidth="1"/>
    <col min="16" max="16" width="7.7109375" style="15" customWidth="1"/>
    <col min="17" max="17" width="5.7109375" style="15" customWidth="1"/>
    <col min="18" max="19" width="9.140625" style="15" customWidth="1"/>
    <col min="20" max="20" width="8.00390625" style="137" bestFit="1" customWidth="1"/>
    <col min="21" max="21" width="4.7109375" style="135" bestFit="1" customWidth="1"/>
    <col min="22" max="16384" width="9.140625" style="15" customWidth="1"/>
  </cols>
  <sheetData>
    <row r="1" spans="1:21" s="5" customFormat="1" ht="53.25" customHeight="1">
      <c r="A1" s="365" t="str">
        <f>('YARIŞMA BİLGİLERİ'!A2)</f>
        <v>Türkiye Atletizm Federasyonu Başkanlığı
Mersin Atletizm İl Temsilciliği</v>
      </c>
      <c r="B1" s="365"/>
      <c r="C1" s="365"/>
      <c r="D1" s="365"/>
      <c r="E1" s="365"/>
      <c r="F1" s="365"/>
      <c r="G1" s="365"/>
      <c r="H1" s="365"/>
      <c r="I1" s="365"/>
      <c r="J1" s="365"/>
      <c r="K1" s="365"/>
      <c r="L1" s="365"/>
      <c r="M1" s="365"/>
      <c r="N1" s="365"/>
      <c r="O1" s="365"/>
      <c r="P1" s="365"/>
      <c r="T1" s="133"/>
      <c r="U1" s="132"/>
    </row>
    <row r="2" spans="1:21" s="5" customFormat="1" ht="24.75" customHeight="1">
      <c r="A2" s="366" t="str">
        <f>'YARIŞMA BİLGİLERİ'!F19</f>
        <v>Orta Uzun Mesafe Federasyon Deneme Yarışmaları</v>
      </c>
      <c r="B2" s="366"/>
      <c r="C2" s="366"/>
      <c r="D2" s="366"/>
      <c r="E2" s="366"/>
      <c r="F2" s="366"/>
      <c r="G2" s="366"/>
      <c r="H2" s="366"/>
      <c r="I2" s="366"/>
      <c r="J2" s="366"/>
      <c r="K2" s="366"/>
      <c r="L2" s="366"/>
      <c r="M2" s="366"/>
      <c r="N2" s="366"/>
      <c r="O2" s="366"/>
      <c r="P2" s="366"/>
      <c r="T2" s="133"/>
      <c r="U2" s="132"/>
    </row>
    <row r="3" spans="1:21" s="6" customFormat="1" ht="30.75" customHeight="1">
      <c r="A3" s="357" t="s">
        <v>64</v>
      </c>
      <c r="B3" s="357"/>
      <c r="C3" s="357"/>
      <c r="D3" s="358" t="str">
        <f>'YARIŞMA PROGRAMI'!B10</f>
        <v>3000 METRE ENGELLİ G.K</v>
      </c>
      <c r="E3" s="358"/>
      <c r="F3" s="359" t="s">
        <v>145</v>
      </c>
      <c r="G3" s="359"/>
      <c r="H3" s="360" t="str">
        <f>'YARIŞMA PROGRAMI'!D10</f>
        <v>10:13.73-GAMZE BULUT</v>
      </c>
      <c r="I3" s="361"/>
      <c r="J3" s="361"/>
      <c r="K3" s="361"/>
      <c r="L3" s="361"/>
      <c r="M3" s="244" t="s">
        <v>198</v>
      </c>
      <c r="N3" s="362">
        <f>VLOOKUP(D3,'YARIŞMA PROGRAMI'!B6:F24,4,0)</f>
        <v>113000</v>
      </c>
      <c r="O3" s="362"/>
      <c r="P3" s="362"/>
      <c r="T3" s="133"/>
      <c r="U3" s="132"/>
    </row>
    <row r="4" spans="1:21" s="6" customFormat="1" ht="17.25" customHeight="1">
      <c r="A4" s="354" t="s">
        <v>57</v>
      </c>
      <c r="B4" s="354"/>
      <c r="C4" s="354"/>
      <c r="D4" s="363" t="str">
        <f>'YARIŞMA BİLGİLERİ'!F21</f>
        <v>GENÇ KADINLAR</v>
      </c>
      <c r="E4" s="363"/>
      <c r="F4" s="23"/>
      <c r="G4" s="23"/>
      <c r="H4" s="23"/>
      <c r="I4" s="23"/>
      <c r="J4" s="23"/>
      <c r="K4" s="23"/>
      <c r="L4" s="24"/>
      <c r="M4" s="63" t="s">
        <v>63</v>
      </c>
      <c r="N4" s="364" t="str">
        <f>VLOOKUP(D3,'YARIŞMA PROGRAMI'!B7:F25,2,0)</f>
        <v>12 Temmuz 2014 - 21.30</v>
      </c>
      <c r="O4" s="364"/>
      <c r="P4" s="364"/>
      <c r="T4" s="133"/>
      <c r="U4" s="132"/>
    </row>
    <row r="5" spans="1:21" s="5" customFormat="1" ht="15" customHeight="1">
      <c r="A5" s="7"/>
      <c r="B5" s="7"/>
      <c r="C5" s="8"/>
      <c r="D5" s="9"/>
      <c r="E5" s="10"/>
      <c r="F5" s="120"/>
      <c r="G5" s="10"/>
      <c r="H5" s="10"/>
      <c r="I5" s="7"/>
      <c r="J5" s="7"/>
      <c r="K5" s="7"/>
      <c r="L5" s="11"/>
      <c r="M5" s="12"/>
      <c r="N5" s="345">
        <f ca="1">NOW()</f>
        <v>41833.92840462963</v>
      </c>
      <c r="O5" s="345"/>
      <c r="P5" s="345"/>
      <c r="T5" s="136"/>
      <c r="U5" s="132"/>
    </row>
    <row r="6" spans="1:21" s="13" customFormat="1" ht="18.75" customHeight="1">
      <c r="A6" s="346" t="s">
        <v>9</v>
      </c>
      <c r="B6" s="347" t="s">
        <v>53</v>
      </c>
      <c r="C6" s="349" t="s">
        <v>62</v>
      </c>
      <c r="D6" s="350" t="s">
        <v>11</v>
      </c>
      <c r="E6" s="350" t="s">
        <v>142</v>
      </c>
      <c r="F6" s="351" t="s">
        <v>12</v>
      </c>
      <c r="G6" s="352" t="s">
        <v>103</v>
      </c>
      <c r="I6" s="142" t="s">
        <v>13</v>
      </c>
      <c r="J6" s="143"/>
      <c r="K6" s="143"/>
      <c r="L6" s="143"/>
      <c r="M6" s="143"/>
      <c r="N6" s="143"/>
      <c r="O6" s="143"/>
      <c r="P6" s="144"/>
      <c r="T6" s="137"/>
      <c r="U6" s="135"/>
    </row>
    <row r="7" spans="1:16" ht="26.25" customHeight="1">
      <c r="A7" s="346"/>
      <c r="B7" s="348"/>
      <c r="C7" s="349"/>
      <c r="D7" s="350"/>
      <c r="E7" s="350"/>
      <c r="F7" s="351"/>
      <c r="G7" s="353"/>
      <c r="H7" s="14"/>
      <c r="I7" s="38" t="s">
        <v>9</v>
      </c>
      <c r="J7" s="38" t="s">
        <v>54</v>
      </c>
      <c r="K7" s="38" t="s">
        <v>53</v>
      </c>
      <c r="L7" s="80" t="s">
        <v>10</v>
      </c>
      <c r="M7" s="81" t="s">
        <v>11</v>
      </c>
      <c r="N7" s="81" t="s">
        <v>142</v>
      </c>
      <c r="O7" s="116" t="s">
        <v>12</v>
      </c>
      <c r="P7" s="38" t="s">
        <v>23</v>
      </c>
    </row>
    <row r="8" spans="1:21" s="13" customFormat="1" ht="33.75" customHeight="1">
      <c r="A8" s="61">
        <v>1</v>
      </c>
      <c r="B8" s="160"/>
      <c r="C8" s="78"/>
      <c r="D8" s="161"/>
      <c r="E8" s="115"/>
      <c r="F8" s="121"/>
      <c r="G8" s="147"/>
      <c r="H8" s="16"/>
      <c r="I8" s="61">
        <v>1</v>
      </c>
      <c r="J8" s="125" t="s">
        <v>199</v>
      </c>
      <c r="K8" s="147">
        <f>IF(ISERROR(VLOOKUP(J8,'KAYIT LİSTESİ'!$B$4:$H$1210,3,0)),"",(VLOOKUP(J8,'KAYIT LİSTESİ'!$B$4:$H$1210,3,0)))</f>
      </c>
      <c r="L8" s="78">
        <f>IF(ISERROR(VLOOKUP(J8,'KAYIT LİSTESİ'!$B$4:$H$1210,4,0)),"",(VLOOKUP(J8,'KAYIT LİSTESİ'!$B$4:$H$1210,4,0)))</f>
      </c>
      <c r="M8" s="126">
        <f>IF(ISERROR(VLOOKUP(J8,'KAYIT LİSTESİ'!$B$4:$H$1210,5,0)),"",(VLOOKUP(J8,'KAYIT LİSTESİ'!$B$4:$H$1210,5,0)))</f>
      </c>
      <c r="N8" s="126">
        <f>IF(ISERROR(VLOOKUP(J8,'KAYIT LİSTESİ'!$B$4:$H$1210,6,0)),"",(VLOOKUP(J8,'KAYIT LİSTESİ'!$B$4:$H$1210,6,0)))</f>
      </c>
      <c r="O8" s="121"/>
      <c r="P8" s="159"/>
      <c r="T8" s="137"/>
      <c r="U8" s="135"/>
    </row>
    <row r="9" spans="1:21" s="13" customFormat="1" ht="33.75" customHeight="1">
      <c r="A9" s="61">
        <v>2</v>
      </c>
      <c r="B9" s="160"/>
      <c r="C9" s="78"/>
      <c r="D9" s="240" t="s">
        <v>478</v>
      </c>
      <c r="E9" s="115"/>
      <c r="F9" s="121"/>
      <c r="G9" s="147"/>
      <c r="H9" s="16"/>
      <c r="I9" s="61">
        <v>2</v>
      </c>
      <c r="J9" s="125" t="s">
        <v>200</v>
      </c>
      <c r="K9" s="147">
        <f>IF(ISERROR(VLOOKUP(J9,'KAYIT LİSTESİ'!$B$4:$H$1210,3,0)),"",(VLOOKUP(J9,'KAYIT LİSTESİ'!$B$4:$H$1210,3,0)))</f>
      </c>
      <c r="L9" s="78">
        <f>IF(ISERROR(VLOOKUP(J9,'KAYIT LİSTESİ'!$B$4:$H$1210,4,0)),"",(VLOOKUP(J9,'KAYIT LİSTESİ'!$B$4:$H$1210,4,0)))</f>
      </c>
      <c r="M9" s="126">
        <f>IF(ISERROR(VLOOKUP(J9,'KAYIT LİSTESİ'!$B$4:$H$1210,5,0)),"",(VLOOKUP(J9,'KAYIT LİSTESİ'!$B$4:$H$1210,5,0)))</f>
      </c>
      <c r="N9" s="126">
        <f>IF(ISERROR(VLOOKUP(J9,'KAYIT LİSTESİ'!$B$4:$H$1210,6,0)),"",(VLOOKUP(J9,'KAYIT LİSTESİ'!$B$4:$H$1210,6,0)))</f>
      </c>
      <c r="O9" s="121"/>
      <c r="P9" s="159"/>
      <c r="T9" s="137"/>
      <c r="U9" s="135"/>
    </row>
    <row r="10" spans="1:21" s="13" customFormat="1" ht="33.75" customHeight="1">
      <c r="A10" s="61">
        <v>3</v>
      </c>
      <c r="B10" s="160"/>
      <c r="C10" s="78"/>
      <c r="D10" s="161"/>
      <c r="E10" s="115"/>
      <c r="F10" s="121"/>
      <c r="G10" s="147"/>
      <c r="H10" s="16"/>
      <c r="I10" s="61">
        <v>3</v>
      </c>
      <c r="J10" s="125" t="s">
        <v>201</v>
      </c>
      <c r="K10" s="147">
        <f>IF(ISERROR(VLOOKUP(J10,'KAYIT LİSTESİ'!$B$4:$H$1210,3,0)),"",(VLOOKUP(J10,'KAYIT LİSTESİ'!$B$4:$H$1210,3,0)))</f>
      </c>
      <c r="L10" s="78">
        <f>IF(ISERROR(VLOOKUP(J10,'KAYIT LİSTESİ'!$B$4:$H$1210,4,0)),"",(VLOOKUP(J10,'KAYIT LİSTESİ'!$B$4:$H$1210,4,0)))</f>
      </c>
      <c r="M10" s="126">
        <f>IF(ISERROR(VLOOKUP(J10,'KAYIT LİSTESİ'!$B$4:$H$1210,5,0)),"",(VLOOKUP(J10,'KAYIT LİSTESİ'!$B$4:$H$1210,5,0)))</f>
      </c>
      <c r="N10" s="126">
        <f>IF(ISERROR(VLOOKUP(J10,'KAYIT LİSTESİ'!$B$4:$H$1210,6,0)),"",(VLOOKUP(J10,'KAYIT LİSTESİ'!$B$4:$H$1210,6,0)))</f>
      </c>
      <c r="O10" s="121"/>
      <c r="P10" s="159"/>
      <c r="T10" s="137"/>
      <c r="U10" s="135"/>
    </row>
    <row r="11" spans="1:21" s="13" customFormat="1" ht="33.75" customHeight="1">
      <c r="A11" s="61">
        <v>4</v>
      </c>
      <c r="B11" s="160"/>
      <c r="C11" s="78"/>
      <c r="D11" s="161"/>
      <c r="E11" s="115"/>
      <c r="F11" s="121"/>
      <c r="G11" s="147"/>
      <c r="H11" s="16"/>
      <c r="I11" s="61">
        <v>4</v>
      </c>
      <c r="J11" s="125" t="s">
        <v>202</v>
      </c>
      <c r="K11" s="147">
        <f>IF(ISERROR(VLOOKUP(J11,'KAYIT LİSTESİ'!$B$4:$H$1210,3,0)),"",(VLOOKUP(J11,'KAYIT LİSTESİ'!$B$4:$H$1210,3,0)))</f>
      </c>
      <c r="L11" s="78">
        <f>IF(ISERROR(VLOOKUP(J11,'KAYIT LİSTESİ'!$B$4:$H$1210,4,0)),"",(VLOOKUP(J11,'KAYIT LİSTESİ'!$B$4:$H$1210,4,0)))</f>
      </c>
      <c r="M11" s="126">
        <f>IF(ISERROR(VLOOKUP(J11,'KAYIT LİSTESİ'!$B$4:$H$1210,5,0)),"",(VLOOKUP(J11,'KAYIT LİSTESİ'!$B$4:$H$1210,5,0)))</f>
      </c>
      <c r="N11" s="126">
        <f>IF(ISERROR(VLOOKUP(J11,'KAYIT LİSTESİ'!$B$4:$H$1210,6,0)),"",(VLOOKUP(J11,'KAYIT LİSTESİ'!$B$4:$H$1210,6,0)))</f>
      </c>
      <c r="O11" s="121"/>
      <c r="P11" s="159"/>
      <c r="T11" s="137"/>
      <c r="U11" s="135"/>
    </row>
    <row r="12" spans="1:21" s="13" customFormat="1" ht="33.75" customHeight="1">
      <c r="A12" s="61">
        <v>5</v>
      </c>
      <c r="B12" s="160"/>
      <c r="C12" s="78"/>
      <c r="D12" s="161"/>
      <c r="E12" s="115"/>
      <c r="F12" s="121"/>
      <c r="G12" s="147"/>
      <c r="H12" s="16"/>
      <c r="I12" s="61">
        <v>5</v>
      </c>
      <c r="J12" s="125" t="s">
        <v>203</v>
      </c>
      <c r="K12" s="147">
        <f>IF(ISERROR(VLOOKUP(J12,'KAYIT LİSTESİ'!$B$4:$H$1210,3,0)),"",(VLOOKUP(J12,'KAYIT LİSTESİ'!$B$4:$H$1210,3,0)))</f>
      </c>
      <c r="L12" s="78">
        <f>IF(ISERROR(VLOOKUP(J12,'KAYIT LİSTESİ'!$B$4:$H$1210,4,0)),"",(VLOOKUP(J12,'KAYIT LİSTESİ'!$B$4:$H$1210,4,0)))</f>
      </c>
      <c r="M12" s="126">
        <f>IF(ISERROR(VLOOKUP(J12,'KAYIT LİSTESİ'!$B$4:$H$1210,5,0)),"",(VLOOKUP(J12,'KAYIT LİSTESİ'!$B$4:$H$1210,5,0)))</f>
      </c>
      <c r="N12" s="126">
        <f>IF(ISERROR(VLOOKUP(J12,'KAYIT LİSTESİ'!$B$4:$H$1210,6,0)),"",(VLOOKUP(J12,'KAYIT LİSTESİ'!$B$4:$H$1210,6,0)))</f>
      </c>
      <c r="O12" s="121"/>
      <c r="P12" s="159"/>
      <c r="T12" s="137"/>
      <c r="U12" s="135"/>
    </row>
    <row r="13" spans="1:21" s="13" customFormat="1" ht="33.75" customHeight="1">
      <c r="A13" s="61">
        <v>6</v>
      </c>
      <c r="B13" s="160"/>
      <c r="C13" s="78"/>
      <c r="D13" s="161"/>
      <c r="E13" s="115"/>
      <c r="F13" s="121"/>
      <c r="G13" s="147"/>
      <c r="H13" s="16"/>
      <c r="I13" s="61">
        <v>6</v>
      </c>
      <c r="J13" s="125" t="s">
        <v>204</v>
      </c>
      <c r="K13" s="147">
        <f>IF(ISERROR(VLOOKUP(J13,'KAYIT LİSTESİ'!$B$4:$H$1210,3,0)),"",(VLOOKUP(J13,'KAYIT LİSTESİ'!$B$4:$H$1210,3,0)))</f>
      </c>
      <c r="L13" s="78">
        <f>IF(ISERROR(VLOOKUP(J13,'KAYIT LİSTESİ'!$B$4:$H$1210,4,0)),"",(VLOOKUP(J13,'KAYIT LİSTESİ'!$B$4:$H$1210,4,0)))</f>
      </c>
      <c r="M13" s="126">
        <f>IF(ISERROR(VLOOKUP(J13,'KAYIT LİSTESİ'!$B$4:$H$1210,5,0)),"",(VLOOKUP(J13,'KAYIT LİSTESİ'!$B$4:$H$1210,5,0)))</f>
      </c>
      <c r="N13" s="126">
        <f>IF(ISERROR(VLOOKUP(J13,'KAYIT LİSTESİ'!$B$4:$H$1210,6,0)),"",(VLOOKUP(J13,'KAYIT LİSTESİ'!$B$4:$H$1210,6,0)))</f>
      </c>
      <c r="O13" s="121"/>
      <c r="P13" s="159"/>
      <c r="T13" s="137"/>
      <c r="U13" s="135"/>
    </row>
    <row r="14" spans="1:21" s="13" customFormat="1" ht="33.75" customHeight="1">
      <c r="A14" s="61">
        <v>7</v>
      </c>
      <c r="B14" s="160"/>
      <c r="C14" s="78"/>
      <c r="D14" s="161"/>
      <c r="E14" s="115"/>
      <c r="F14" s="121"/>
      <c r="G14" s="147"/>
      <c r="H14" s="16"/>
      <c r="I14" s="61">
        <v>7</v>
      </c>
      <c r="J14" s="125" t="s">
        <v>205</v>
      </c>
      <c r="K14" s="147">
        <f>IF(ISERROR(VLOOKUP(J14,'KAYIT LİSTESİ'!$B$4:$H$1210,3,0)),"",(VLOOKUP(J14,'KAYIT LİSTESİ'!$B$4:$H$1210,3,0)))</f>
      </c>
      <c r="L14" s="78">
        <f>IF(ISERROR(VLOOKUP(J14,'KAYIT LİSTESİ'!$B$4:$H$1210,4,0)),"",(VLOOKUP(J14,'KAYIT LİSTESİ'!$B$4:$H$1210,4,0)))</f>
      </c>
      <c r="M14" s="126"/>
      <c r="N14" s="126">
        <f>IF(ISERROR(VLOOKUP(J14,'KAYIT LİSTESİ'!$B$4:$H$1210,6,0)),"",(VLOOKUP(J14,'KAYIT LİSTESİ'!$B$4:$H$1210,6,0)))</f>
      </c>
      <c r="O14" s="121"/>
      <c r="P14" s="159"/>
      <c r="T14" s="137"/>
      <c r="U14" s="135"/>
    </row>
    <row r="15" spans="1:21" s="13" customFormat="1" ht="33.75" customHeight="1">
      <c r="A15" s="61">
        <v>8</v>
      </c>
      <c r="B15" s="160"/>
      <c r="C15" s="78"/>
      <c r="D15" s="161"/>
      <c r="E15" s="115"/>
      <c r="F15" s="121"/>
      <c r="G15" s="147"/>
      <c r="H15" s="16"/>
      <c r="I15" s="61">
        <v>8</v>
      </c>
      <c r="J15" s="125" t="s">
        <v>206</v>
      </c>
      <c r="K15" s="147">
        <f>IF(ISERROR(VLOOKUP(J15,'KAYIT LİSTESİ'!$B$4:$H$1210,3,0)),"",(VLOOKUP(J15,'KAYIT LİSTESİ'!$B$4:$H$1210,3,0)))</f>
      </c>
      <c r="L15" s="78">
        <f>IF(ISERROR(VLOOKUP(J15,'KAYIT LİSTESİ'!$B$4:$H$1210,4,0)),"",(VLOOKUP(J15,'KAYIT LİSTESİ'!$B$4:$H$1210,4,0)))</f>
      </c>
      <c r="M15" s="126">
        <f>IF(ISERROR(VLOOKUP(J15,'KAYIT LİSTESİ'!$B$4:$H$1210,5,0)),"",(VLOOKUP(J15,'KAYIT LİSTESİ'!$B$4:$H$1210,5,0)))</f>
      </c>
      <c r="N15" s="126">
        <f>IF(ISERROR(VLOOKUP(J15,'KAYIT LİSTESİ'!$B$4:$H$1210,6,0)),"",(VLOOKUP(J15,'KAYIT LİSTESİ'!$B$4:$H$1210,6,0)))</f>
      </c>
      <c r="O15" s="121"/>
      <c r="P15" s="159"/>
      <c r="T15" s="137"/>
      <c r="U15" s="135"/>
    </row>
    <row r="16" spans="1:21" s="13" customFormat="1" ht="33.75" customHeight="1">
      <c r="A16" s="61">
        <v>9</v>
      </c>
      <c r="B16" s="160"/>
      <c r="C16" s="78"/>
      <c r="D16" s="161"/>
      <c r="E16" s="115"/>
      <c r="F16" s="121"/>
      <c r="G16" s="147"/>
      <c r="H16" s="16"/>
      <c r="I16" s="61">
        <v>9</v>
      </c>
      <c r="J16" s="125" t="s">
        <v>207</v>
      </c>
      <c r="K16" s="147">
        <f>IF(ISERROR(VLOOKUP(J16,'KAYIT LİSTESİ'!$B$4:$H$1210,3,0)),"",(VLOOKUP(J16,'KAYIT LİSTESİ'!$B$4:$H$1210,3,0)))</f>
      </c>
      <c r="L16" s="78">
        <f>IF(ISERROR(VLOOKUP(J16,'KAYIT LİSTESİ'!$B$4:$H$1210,4,0)),"",(VLOOKUP(J16,'KAYIT LİSTESİ'!$B$4:$H$1210,4,0)))</f>
      </c>
      <c r="M16" s="126">
        <f>IF(ISERROR(VLOOKUP(J16,'KAYIT LİSTESİ'!$B$4:$H$1210,5,0)),"",(VLOOKUP(J16,'KAYIT LİSTESİ'!$B$4:$H$1210,5,0)))</f>
      </c>
      <c r="N16" s="126">
        <f>IF(ISERROR(VLOOKUP(J16,'KAYIT LİSTESİ'!$B$4:$H$1210,6,0)),"",(VLOOKUP(J16,'KAYIT LİSTESİ'!$B$4:$H$1210,6,0)))</f>
      </c>
      <c r="O16" s="121"/>
      <c r="P16" s="159"/>
      <c r="T16" s="137"/>
      <c r="U16" s="135"/>
    </row>
    <row r="17" spans="1:21" s="13" customFormat="1" ht="33.75" customHeight="1">
      <c r="A17" s="61">
        <v>10</v>
      </c>
      <c r="B17" s="160"/>
      <c r="C17" s="78"/>
      <c r="D17" s="161"/>
      <c r="E17" s="115"/>
      <c r="F17" s="121"/>
      <c r="G17" s="147"/>
      <c r="H17" s="16"/>
      <c r="I17" s="61">
        <v>10</v>
      </c>
      <c r="J17" s="125" t="s">
        <v>208</v>
      </c>
      <c r="K17" s="147">
        <f>IF(ISERROR(VLOOKUP(J17,'KAYIT LİSTESİ'!$B$4:$H$1210,3,0)),"",(VLOOKUP(J17,'KAYIT LİSTESİ'!$B$4:$H$1210,3,0)))</f>
      </c>
      <c r="L17" s="78">
        <f>IF(ISERROR(VLOOKUP(J17,'KAYIT LİSTESİ'!$B$4:$H$1210,4,0)),"",(VLOOKUP(J17,'KAYIT LİSTESİ'!$B$4:$H$1210,4,0)))</f>
      </c>
      <c r="M17" s="126">
        <f>IF(ISERROR(VLOOKUP(J17,'KAYIT LİSTESİ'!$B$4:$H$1210,5,0)),"",(VLOOKUP(J17,'KAYIT LİSTESİ'!$B$4:$H$1210,5,0)))</f>
      </c>
      <c r="N17" s="126">
        <f>IF(ISERROR(VLOOKUP(J17,'KAYIT LİSTESİ'!$B$4:$H$1210,6,0)),"",(VLOOKUP(J17,'KAYIT LİSTESİ'!$B$4:$H$1210,6,0)))</f>
      </c>
      <c r="O17" s="121"/>
      <c r="P17" s="159"/>
      <c r="T17" s="137"/>
      <c r="U17" s="135"/>
    </row>
    <row r="18" spans="1:21" s="13" customFormat="1" ht="33.75" customHeight="1">
      <c r="A18" s="61">
        <v>11</v>
      </c>
      <c r="B18" s="160"/>
      <c r="C18" s="78"/>
      <c r="D18" s="161"/>
      <c r="E18" s="115"/>
      <c r="F18" s="121"/>
      <c r="G18" s="147"/>
      <c r="H18" s="16"/>
      <c r="I18" s="61">
        <v>11</v>
      </c>
      <c r="J18" s="125" t="s">
        <v>209</v>
      </c>
      <c r="K18" s="147">
        <f>IF(ISERROR(VLOOKUP(J18,'KAYIT LİSTESİ'!$B$4:$H$1210,3,0)),"",(VLOOKUP(J18,'KAYIT LİSTESİ'!$B$4:$H$1210,3,0)))</f>
      </c>
      <c r="L18" s="78">
        <f>IF(ISERROR(VLOOKUP(J18,'KAYIT LİSTESİ'!$B$4:$H$1210,4,0)),"",(VLOOKUP(J18,'KAYIT LİSTESİ'!$B$4:$H$1210,4,0)))</f>
      </c>
      <c r="M18" s="126">
        <f>IF(ISERROR(VLOOKUP(J18,'KAYIT LİSTESİ'!$B$4:$H$1210,5,0)),"",(VLOOKUP(J18,'KAYIT LİSTESİ'!$B$4:$H$1210,5,0)))</f>
      </c>
      <c r="N18" s="126">
        <f>IF(ISERROR(VLOOKUP(J18,'KAYIT LİSTESİ'!$B$4:$H$1210,6,0)),"",(VLOOKUP(J18,'KAYIT LİSTESİ'!$B$4:$H$1210,6,0)))</f>
      </c>
      <c r="O18" s="121"/>
      <c r="P18" s="159"/>
      <c r="T18" s="137"/>
      <c r="U18" s="135"/>
    </row>
    <row r="19" spans="1:21" s="13" customFormat="1" ht="33.75" customHeight="1">
      <c r="A19" s="61">
        <v>12</v>
      </c>
      <c r="B19" s="160"/>
      <c r="C19" s="78"/>
      <c r="D19" s="161"/>
      <c r="E19" s="115"/>
      <c r="F19" s="121"/>
      <c r="G19" s="147"/>
      <c r="H19" s="16"/>
      <c r="I19" s="61">
        <v>12</v>
      </c>
      <c r="J19" s="125" t="s">
        <v>210</v>
      </c>
      <c r="K19" s="147">
        <f>IF(ISERROR(VLOOKUP(J19,'KAYIT LİSTESİ'!$B$4:$H$1210,3,0)),"",(VLOOKUP(J19,'KAYIT LİSTESİ'!$B$4:$H$1210,3,0)))</f>
      </c>
      <c r="L19" s="78">
        <f>IF(ISERROR(VLOOKUP(J19,'KAYIT LİSTESİ'!$B$4:$H$1210,4,0)),"",(VLOOKUP(J19,'KAYIT LİSTESİ'!$B$4:$H$1210,4,0)))</f>
      </c>
      <c r="M19" s="126">
        <f>IF(ISERROR(VLOOKUP(J19,'KAYIT LİSTESİ'!$B$4:$H$1210,5,0)),"",(VLOOKUP(J19,'KAYIT LİSTESİ'!$B$4:$H$1210,5,0)))</f>
      </c>
      <c r="N19" s="126">
        <f>IF(ISERROR(VLOOKUP(J19,'KAYIT LİSTESİ'!$B$4:$H$1210,6,0)),"",(VLOOKUP(J19,'KAYIT LİSTESİ'!$B$4:$H$1210,6,0)))</f>
      </c>
      <c r="O19" s="121"/>
      <c r="P19" s="159"/>
      <c r="T19" s="137"/>
      <c r="U19" s="135"/>
    </row>
    <row r="20" spans="1:21" s="13" customFormat="1" ht="33.75" customHeight="1">
      <c r="A20" s="61">
        <v>13</v>
      </c>
      <c r="B20" s="160"/>
      <c r="C20" s="78"/>
      <c r="D20" s="161"/>
      <c r="E20" s="115"/>
      <c r="F20" s="121"/>
      <c r="G20" s="147"/>
      <c r="H20" s="16"/>
      <c r="I20" s="61">
        <v>13</v>
      </c>
      <c r="J20" s="125" t="s">
        <v>211</v>
      </c>
      <c r="K20" s="147">
        <f>IF(ISERROR(VLOOKUP(J20,'KAYIT LİSTESİ'!$B$4:$H$1210,3,0)),"",(VLOOKUP(J20,'KAYIT LİSTESİ'!$B$4:$H$1210,3,0)))</f>
      </c>
      <c r="L20" s="78">
        <f>IF(ISERROR(VLOOKUP(J20,'KAYIT LİSTESİ'!$B$4:$H$1210,4,0)),"",(VLOOKUP(J20,'KAYIT LİSTESİ'!$B$4:$H$1210,4,0)))</f>
      </c>
      <c r="M20" s="126">
        <f>IF(ISERROR(VLOOKUP(J20,'KAYIT LİSTESİ'!$B$4:$H$1210,5,0)),"",(VLOOKUP(J20,'KAYIT LİSTESİ'!$B$4:$H$1210,5,0)))</f>
      </c>
      <c r="N20" s="126">
        <f>IF(ISERROR(VLOOKUP(J20,'KAYIT LİSTESİ'!$B$4:$H$1210,6,0)),"",(VLOOKUP(J20,'KAYIT LİSTESİ'!$B$4:$H$1210,6,0)))</f>
      </c>
      <c r="O20" s="121"/>
      <c r="P20" s="159"/>
      <c r="T20" s="137"/>
      <c r="U20" s="135"/>
    </row>
    <row r="21" spans="1:21" s="13" customFormat="1" ht="33.75" customHeight="1">
      <c r="A21" s="61">
        <v>14</v>
      </c>
      <c r="B21" s="160"/>
      <c r="C21" s="78"/>
      <c r="D21" s="161"/>
      <c r="E21" s="115"/>
      <c r="F21" s="121"/>
      <c r="G21" s="147"/>
      <c r="H21" s="16"/>
      <c r="I21" s="61">
        <v>14</v>
      </c>
      <c r="J21" s="125" t="s">
        <v>212</v>
      </c>
      <c r="K21" s="147">
        <f>IF(ISERROR(VLOOKUP(J21,'KAYIT LİSTESİ'!$B$4:$H$1210,3,0)),"",(VLOOKUP(J21,'KAYIT LİSTESİ'!$B$4:$H$1210,3,0)))</f>
      </c>
      <c r="L21" s="78">
        <f>IF(ISERROR(VLOOKUP(J21,'KAYIT LİSTESİ'!$B$4:$H$1210,4,0)),"",(VLOOKUP(J21,'KAYIT LİSTESİ'!$B$4:$H$1210,4,0)))</f>
      </c>
      <c r="M21" s="126">
        <f>IF(ISERROR(VLOOKUP(J21,'KAYIT LİSTESİ'!$B$4:$H$1210,5,0)),"",(VLOOKUP(J21,'KAYIT LİSTESİ'!$B$4:$H$1210,5,0)))</f>
      </c>
      <c r="N21" s="126">
        <f>IF(ISERROR(VLOOKUP(J21,'KAYIT LİSTESİ'!$B$4:$H$1210,6,0)),"",(VLOOKUP(J21,'KAYIT LİSTESİ'!$B$4:$H$1210,6,0)))</f>
      </c>
      <c r="O21" s="121"/>
      <c r="P21" s="159"/>
      <c r="T21" s="137"/>
      <c r="U21" s="135"/>
    </row>
    <row r="22" spans="1:21" s="13" customFormat="1" ht="33.75" customHeight="1">
      <c r="A22" s="61">
        <v>15</v>
      </c>
      <c r="B22" s="160"/>
      <c r="C22" s="78"/>
      <c r="D22" s="161"/>
      <c r="E22" s="115"/>
      <c r="F22" s="121"/>
      <c r="G22" s="147"/>
      <c r="H22" s="16"/>
      <c r="I22" s="61">
        <v>15</v>
      </c>
      <c r="J22" s="125" t="s">
        <v>213</v>
      </c>
      <c r="K22" s="147">
        <f>IF(ISERROR(VLOOKUP(J22,'KAYIT LİSTESİ'!$B$4:$H$1210,3,0)),"",(VLOOKUP(J22,'KAYIT LİSTESİ'!$B$4:$H$1210,3,0)))</f>
      </c>
      <c r="L22" s="78">
        <f>IF(ISERROR(VLOOKUP(J22,'KAYIT LİSTESİ'!$B$4:$H$1210,4,0)),"",(VLOOKUP(J22,'KAYIT LİSTESİ'!$B$4:$H$1210,4,0)))</f>
      </c>
      <c r="M22" s="126">
        <f>IF(ISERROR(VLOOKUP(J22,'KAYIT LİSTESİ'!$B$4:$H$1210,5,0)),"",(VLOOKUP(J22,'KAYIT LİSTESİ'!$B$4:$H$1210,5,0)))</f>
      </c>
      <c r="N22" s="126">
        <f>IF(ISERROR(VLOOKUP(J22,'KAYIT LİSTESİ'!$B$4:$H$1210,6,0)),"",(VLOOKUP(J22,'KAYIT LİSTESİ'!$B$4:$H$1210,6,0)))</f>
      </c>
      <c r="O22" s="121"/>
      <c r="P22" s="159"/>
      <c r="T22" s="137"/>
      <c r="U22" s="135"/>
    </row>
    <row r="23" spans="1:21" s="13" customFormat="1" ht="33.75" customHeight="1">
      <c r="A23" s="61">
        <v>16</v>
      </c>
      <c r="B23" s="160"/>
      <c r="C23" s="78"/>
      <c r="D23" s="161"/>
      <c r="E23" s="115"/>
      <c r="F23" s="121"/>
      <c r="G23" s="147"/>
      <c r="H23" s="16"/>
      <c r="I23" s="61">
        <v>16</v>
      </c>
      <c r="J23" s="125" t="s">
        <v>214</v>
      </c>
      <c r="K23" s="147">
        <f>IF(ISERROR(VLOOKUP(J23,'KAYIT LİSTESİ'!$B$4:$H$1210,3,0)),"",(VLOOKUP(J23,'KAYIT LİSTESİ'!$B$4:$H$1210,3,0)))</f>
      </c>
      <c r="L23" s="78">
        <f>IF(ISERROR(VLOOKUP(J23,'KAYIT LİSTESİ'!$B$4:$H$1210,4,0)),"",(VLOOKUP(J23,'KAYIT LİSTESİ'!$B$4:$H$1210,4,0)))</f>
      </c>
      <c r="M23" s="126">
        <f>IF(ISERROR(VLOOKUP(J23,'KAYIT LİSTESİ'!$B$4:$H$1210,5,0)),"",(VLOOKUP(J23,'KAYIT LİSTESİ'!$B$4:$H$1210,5,0)))</f>
      </c>
      <c r="N23" s="126">
        <f>IF(ISERROR(VLOOKUP(J23,'KAYIT LİSTESİ'!$B$4:$H$1210,6,0)),"",(VLOOKUP(J23,'KAYIT LİSTESİ'!$B$4:$H$1210,6,0)))</f>
      </c>
      <c r="O23" s="121"/>
      <c r="P23" s="159"/>
      <c r="T23" s="137"/>
      <c r="U23" s="135"/>
    </row>
    <row r="24" spans="1:21" s="13" customFormat="1" ht="33.75" customHeight="1">
      <c r="A24" s="61">
        <v>17</v>
      </c>
      <c r="B24" s="160"/>
      <c r="C24" s="78"/>
      <c r="D24" s="161"/>
      <c r="E24" s="115"/>
      <c r="F24" s="121"/>
      <c r="G24" s="147"/>
      <c r="H24" s="16"/>
      <c r="I24" s="61">
        <v>17</v>
      </c>
      <c r="J24" s="125" t="s">
        <v>215</v>
      </c>
      <c r="K24" s="147">
        <f>IF(ISERROR(VLOOKUP(J24,'KAYIT LİSTESİ'!$B$4:$H$1210,3,0)),"",(VLOOKUP(J24,'KAYIT LİSTESİ'!$B$4:$H$1210,3,0)))</f>
      </c>
      <c r="L24" s="78">
        <f>IF(ISERROR(VLOOKUP(J24,'KAYIT LİSTESİ'!$B$4:$H$1210,4,0)),"",(VLOOKUP(J24,'KAYIT LİSTESİ'!$B$4:$H$1210,4,0)))</f>
      </c>
      <c r="M24" s="126">
        <f>IF(ISERROR(VLOOKUP(J24,'KAYIT LİSTESİ'!$B$4:$H$1210,5,0)),"",(VLOOKUP(J24,'KAYIT LİSTESİ'!$B$4:$H$1210,5,0)))</f>
      </c>
      <c r="N24" s="126">
        <f>IF(ISERROR(VLOOKUP(J24,'KAYIT LİSTESİ'!$B$4:$H$1210,6,0)),"",(VLOOKUP(J24,'KAYIT LİSTESİ'!$B$4:$H$1210,6,0)))</f>
      </c>
      <c r="O24" s="121"/>
      <c r="P24" s="159"/>
      <c r="T24" s="137"/>
      <c r="U24" s="135"/>
    </row>
    <row r="25" spans="1:21" s="13" customFormat="1" ht="33.75" customHeight="1">
      <c r="A25" s="61">
        <v>18</v>
      </c>
      <c r="B25" s="160"/>
      <c r="C25" s="78"/>
      <c r="D25" s="161"/>
      <c r="E25" s="115"/>
      <c r="F25" s="121"/>
      <c r="G25" s="147"/>
      <c r="H25" s="16"/>
      <c r="I25" s="61">
        <v>18</v>
      </c>
      <c r="J25" s="125" t="s">
        <v>216</v>
      </c>
      <c r="K25" s="147">
        <f>IF(ISERROR(VLOOKUP(J25,'KAYIT LİSTESİ'!$B$4:$H$1210,3,0)),"",(VLOOKUP(J25,'KAYIT LİSTESİ'!$B$4:$H$1210,3,0)))</f>
      </c>
      <c r="L25" s="78">
        <f>IF(ISERROR(VLOOKUP(J25,'KAYIT LİSTESİ'!$B$4:$H$1210,4,0)),"",(VLOOKUP(J25,'KAYIT LİSTESİ'!$B$4:$H$1210,4,0)))</f>
      </c>
      <c r="M25" s="126">
        <f>IF(ISERROR(VLOOKUP(J25,'KAYIT LİSTESİ'!$B$4:$H$1210,5,0)),"",(VLOOKUP(J25,'KAYIT LİSTESİ'!$B$4:$H$1210,5,0)))</f>
      </c>
      <c r="N25" s="126">
        <f>IF(ISERROR(VLOOKUP(J25,'KAYIT LİSTESİ'!$B$4:$H$1210,6,0)),"",(VLOOKUP(J25,'KAYIT LİSTESİ'!$B$4:$H$1210,6,0)))</f>
      </c>
      <c r="O25" s="121"/>
      <c r="P25" s="159"/>
      <c r="T25" s="137"/>
      <c r="U25" s="135"/>
    </row>
    <row r="26" spans="1:21" s="13" customFormat="1" ht="33.75" customHeight="1">
      <c r="A26" s="61">
        <v>19</v>
      </c>
      <c r="B26" s="160"/>
      <c r="C26" s="78"/>
      <c r="D26" s="161"/>
      <c r="E26" s="115"/>
      <c r="F26" s="121"/>
      <c r="G26" s="147"/>
      <c r="H26" s="16"/>
      <c r="I26" s="61">
        <v>19</v>
      </c>
      <c r="J26" s="125" t="s">
        <v>217</v>
      </c>
      <c r="K26" s="147">
        <f>IF(ISERROR(VLOOKUP(J26,'KAYIT LİSTESİ'!$B$4:$H$1210,3,0)),"",(VLOOKUP(J26,'KAYIT LİSTESİ'!$B$4:$H$1210,3,0)))</f>
      </c>
      <c r="L26" s="78">
        <f>IF(ISERROR(VLOOKUP(J26,'KAYIT LİSTESİ'!$B$4:$H$1210,4,0)),"",(VLOOKUP(J26,'KAYIT LİSTESİ'!$B$4:$H$1210,4,0)))</f>
      </c>
      <c r="M26" s="126">
        <f>IF(ISERROR(VLOOKUP(J26,'KAYIT LİSTESİ'!$B$4:$H$1210,5,0)),"",(VLOOKUP(J26,'KAYIT LİSTESİ'!$B$4:$H$1210,5,0)))</f>
      </c>
      <c r="N26" s="126">
        <f>IF(ISERROR(VLOOKUP(J26,'KAYIT LİSTESİ'!$B$4:$H$1210,6,0)),"",(VLOOKUP(J26,'KAYIT LİSTESİ'!$B$4:$H$1210,6,0)))</f>
      </c>
      <c r="O26" s="121"/>
      <c r="P26" s="159"/>
      <c r="T26" s="137"/>
      <c r="U26" s="135"/>
    </row>
    <row r="27" spans="1:21" s="13" customFormat="1" ht="33.75" customHeight="1">
      <c r="A27" s="61">
        <v>20</v>
      </c>
      <c r="B27" s="160"/>
      <c r="C27" s="78"/>
      <c r="D27" s="161"/>
      <c r="E27" s="115"/>
      <c r="F27" s="121"/>
      <c r="G27" s="147"/>
      <c r="H27" s="16"/>
      <c r="I27" s="61">
        <v>20</v>
      </c>
      <c r="J27" s="125" t="s">
        <v>218</v>
      </c>
      <c r="K27" s="147">
        <f>IF(ISERROR(VLOOKUP(J27,'KAYIT LİSTESİ'!$B$4:$H$1210,3,0)),"",(VLOOKUP(J27,'KAYIT LİSTESİ'!$B$4:$H$1210,3,0)))</f>
      </c>
      <c r="L27" s="78">
        <f>IF(ISERROR(VLOOKUP(J27,'KAYIT LİSTESİ'!$B$4:$H$1210,4,0)),"",(VLOOKUP(J27,'KAYIT LİSTESİ'!$B$4:$H$1210,4,0)))</f>
      </c>
      <c r="M27" s="126">
        <f>IF(ISERROR(VLOOKUP(J27,'KAYIT LİSTESİ'!$B$4:$H$1210,5,0)),"",(VLOOKUP(J27,'KAYIT LİSTESİ'!$B$4:$H$1210,5,0)))</f>
      </c>
      <c r="N27" s="126">
        <f>IF(ISERROR(VLOOKUP(J27,'KAYIT LİSTESİ'!$B$4:$H$1210,6,0)),"",(VLOOKUP(J27,'KAYIT LİSTESİ'!$B$4:$H$1210,6,0)))</f>
      </c>
      <c r="O27" s="121"/>
      <c r="P27" s="159"/>
      <c r="T27" s="137"/>
      <c r="U27" s="135"/>
    </row>
    <row r="28" spans="1:21" s="13" customFormat="1" ht="33.75" customHeight="1">
      <c r="A28" s="61">
        <v>21</v>
      </c>
      <c r="B28" s="160"/>
      <c r="C28" s="78"/>
      <c r="D28" s="161"/>
      <c r="E28" s="115"/>
      <c r="F28" s="121"/>
      <c r="G28" s="147"/>
      <c r="H28" s="16"/>
      <c r="I28" s="142" t="s">
        <v>14</v>
      </c>
      <c r="J28" s="143"/>
      <c r="K28" s="143"/>
      <c r="L28" s="143"/>
      <c r="M28" s="143"/>
      <c r="N28" s="143"/>
      <c r="O28" s="143"/>
      <c r="P28" s="144"/>
      <c r="T28" s="137"/>
      <c r="U28" s="135"/>
    </row>
    <row r="29" spans="1:21" s="13" customFormat="1" ht="33.75" customHeight="1">
      <c r="A29" s="61">
        <v>22</v>
      </c>
      <c r="B29" s="160"/>
      <c r="C29" s="78"/>
      <c r="D29" s="161"/>
      <c r="E29" s="115"/>
      <c r="F29" s="121"/>
      <c r="G29" s="147"/>
      <c r="H29" s="16"/>
      <c r="I29" s="38" t="s">
        <v>9</v>
      </c>
      <c r="J29" s="38" t="s">
        <v>54</v>
      </c>
      <c r="K29" s="38" t="s">
        <v>53</v>
      </c>
      <c r="L29" s="80" t="s">
        <v>10</v>
      </c>
      <c r="M29" s="81" t="s">
        <v>11</v>
      </c>
      <c r="N29" s="81" t="s">
        <v>142</v>
      </c>
      <c r="O29" s="116" t="s">
        <v>12</v>
      </c>
      <c r="P29" s="38" t="s">
        <v>23</v>
      </c>
      <c r="T29" s="137"/>
      <c r="U29" s="135"/>
    </row>
    <row r="30" spans="1:21" s="13" customFormat="1" ht="33.75" customHeight="1">
      <c r="A30" s="61">
        <v>23</v>
      </c>
      <c r="B30" s="160"/>
      <c r="C30" s="78"/>
      <c r="D30" s="161"/>
      <c r="E30" s="115"/>
      <c r="F30" s="121"/>
      <c r="G30" s="147"/>
      <c r="H30" s="16"/>
      <c r="I30" s="61">
        <v>1</v>
      </c>
      <c r="J30" s="125" t="s">
        <v>219</v>
      </c>
      <c r="K30" s="147">
        <f>IF(ISERROR(VLOOKUP(J30,'KAYIT LİSTESİ'!$B$4:$H$1210,3,0)),"",(VLOOKUP(J30,'KAYIT LİSTESİ'!$B$4:$H$1210,3,0)))</f>
      </c>
      <c r="L30" s="78">
        <f>IF(ISERROR(VLOOKUP(J30,'KAYIT LİSTESİ'!$B$4:$H$1210,4,0)),"",(VLOOKUP(J30,'KAYIT LİSTESİ'!$B$4:$H$1210,4,0)))</f>
      </c>
      <c r="M30" s="126">
        <f>IF(ISERROR(VLOOKUP(J30,'KAYIT LİSTESİ'!$B$4:$H$1210,5,0)),"",(VLOOKUP(J30,'KAYIT LİSTESİ'!$B$4:$H$1210,5,0)))</f>
      </c>
      <c r="N30" s="126">
        <f>IF(ISERROR(VLOOKUP(J30,'KAYIT LİSTESİ'!$B$4:$H$1210,6,0)),"",(VLOOKUP(J30,'KAYIT LİSTESİ'!$B$4:$H$1210,6,0)))</f>
      </c>
      <c r="O30" s="121"/>
      <c r="P30" s="159"/>
      <c r="T30" s="137"/>
      <c r="U30" s="135"/>
    </row>
    <row r="31" spans="1:21" s="13" customFormat="1" ht="33.75" customHeight="1">
      <c r="A31" s="61">
        <v>24</v>
      </c>
      <c r="B31" s="160"/>
      <c r="C31" s="78"/>
      <c r="D31" s="161"/>
      <c r="E31" s="115"/>
      <c r="F31" s="121"/>
      <c r="G31" s="147"/>
      <c r="H31" s="16"/>
      <c r="I31" s="61">
        <v>2</v>
      </c>
      <c r="J31" s="125" t="s">
        <v>220</v>
      </c>
      <c r="K31" s="147">
        <f>IF(ISERROR(VLOOKUP(J31,'KAYIT LİSTESİ'!$B$4:$H$1210,3,0)),"",(VLOOKUP(J31,'KAYIT LİSTESİ'!$B$4:$H$1210,3,0)))</f>
      </c>
      <c r="L31" s="78">
        <f>IF(ISERROR(VLOOKUP(J31,'KAYIT LİSTESİ'!$B$4:$H$1210,4,0)),"",(VLOOKUP(J31,'KAYIT LİSTESİ'!$B$4:$H$1210,4,0)))</f>
      </c>
      <c r="M31" s="126">
        <f>IF(ISERROR(VLOOKUP(J31,'KAYIT LİSTESİ'!$B$4:$H$1210,5,0)),"",(VLOOKUP(J31,'KAYIT LİSTESİ'!$B$4:$H$1210,5,0)))</f>
      </c>
      <c r="N31" s="126">
        <f>IF(ISERROR(VLOOKUP(J31,'KAYIT LİSTESİ'!$B$4:$H$1210,6,0)),"",(VLOOKUP(J31,'KAYIT LİSTESİ'!$B$4:$H$1210,6,0)))</f>
      </c>
      <c r="O31" s="121"/>
      <c r="P31" s="159"/>
      <c r="T31" s="137"/>
      <c r="U31" s="135"/>
    </row>
    <row r="32" spans="1:21" s="13" customFormat="1" ht="33.75" customHeight="1">
      <c r="A32" s="61">
        <v>25</v>
      </c>
      <c r="B32" s="160"/>
      <c r="C32" s="78"/>
      <c r="D32" s="161"/>
      <c r="E32" s="115"/>
      <c r="F32" s="121"/>
      <c r="G32" s="147"/>
      <c r="H32" s="16"/>
      <c r="I32" s="61">
        <v>3</v>
      </c>
      <c r="J32" s="125" t="s">
        <v>221</v>
      </c>
      <c r="K32" s="147">
        <f>IF(ISERROR(VLOOKUP(J32,'KAYIT LİSTESİ'!$B$4:$H$1210,3,0)),"",(VLOOKUP(J32,'KAYIT LİSTESİ'!$B$4:$H$1210,3,0)))</f>
      </c>
      <c r="L32" s="78">
        <f>IF(ISERROR(VLOOKUP(J32,'KAYIT LİSTESİ'!$B$4:$H$1210,4,0)),"",(VLOOKUP(J32,'KAYIT LİSTESİ'!$B$4:$H$1210,4,0)))</f>
      </c>
      <c r="M32" s="126">
        <f>IF(ISERROR(VLOOKUP(J32,'KAYIT LİSTESİ'!$B$4:$H$1210,5,0)),"",(VLOOKUP(J32,'KAYIT LİSTESİ'!$B$4:$H$1210,5,0)))</f>
      </c>
      <c r="N32" s="126">
        <f>IF(ISERROR(VLOOKUP(J32,'KAYIT LİSTESİ'!$B$4:$H$1210,6,0)),"",(VLOOKUP(J32,'KAYIT LİSTESİ'!$B$4:$H$1210,6,0)))</f>
      </c>
      <c r="O32" s="121"/>
      <c r="P32" s="159"/>
      <c r="T32" s="137"/>
      <c r="U32" s="135"/>
    </row>
    <row r="33" spans="1:21" s="13" customFormat="1" ht="33.75" customHeight="1">
      <c r="A33" s="61">
        <v>26</v>
      </c>
      <c r="B33" s="160"/>
      <c r="C33" s="78"/>
      <c r="D33" s="161"/>
      <c r="E33" s="115"/>
      <c r="F33" s="121"/>
      <c r="G33" s="147"/>
      <c r="H33" s="16"/>
      <c r="I33" s="61">
        <v>4</v>
      </c>
      <c r="J33" s="125" t="s">
        <v>222</v>
      </c>
      <c r="K33" s="147">
        <f>IF(ISERROR(VLOOKUP(J33,'KAYIT LİSTESİ'!$B$4:$H$1210,3,0)),"",(VLOOKUP(J33,'KAYIT LİSTESİ'!$B$4:$H$1210,3,0)))</f>
      </c>
      <c r="L33" s="78">
        <f>IF(ISERROR(VLOOKUP(J33,'KAYIT LİSTESİ'!$B$4:$H$1210,4,0)),"",(VLOOKUP(J33,'KAYIT LİSTESİ'!$B$4:$H$1210,4,0)))</f>
      </c>
      <c r="M33" s="126">
        <f>IF(ISERROR(VLOOKUP(J33,'KAYIT LİSTESİ'!$B$4:$H$1210,5,0)),"",(VLOOKUP(J33,'KAYIT LİSTESİ'!$B$4:$H$1210,5,0)))</f>
      </c>
      <c r="N33" s="126">
        <f>IF(ISERROR(VLOOKUP(J33,'KAYIT LİSTESİ'!$B$4:$H$1210,6,0)),"",(VLOOKUP(J33,'KAYIT LİSTESİ'!$B$4:$H$1210,6,0)))</f>
      </c>
      <c r="O33" s="121"/>
      <c r="P33" s="159"/>
      <c r="T33" s="137"/>
      <c r="U33" s="135"/>
    </row>
    <row r="34" spans="1:21" s="13" customFormat="1" ht="33.75" customHeight="1">
      <c r="A34" s="61">
        <v>27</v>
      </c>
      <c r="B34" s="160"/>
      <c r="C34" s="78"/>
      <c r="D34" s="161"/>
      <c r="E34" s="115"/>
      <c r="F34" s="121"/>
      <c r="G34" s="147"/>
      <c r="H34" s="16"/>
      <c r="I34" s="61">
        <v>5</v>
      </c>
      <c r="J34" s="125" t="s">
        <v>223</v>
      </c>
      <c r="K34" s="147">
        <f>IF(ISERROR(VLOOKUP(J34,'KAYIT LİSTESİ'!$B$4:$H$1210,3,0)),"",(VLOOKUP(J34,'KAYIT LİSTESİ'!$B$4:$H$1210,3,0)))</f>
      </c>
      <c r="L34" s="78">
        <f>IF(ISERROR(VLOOKUP(J34,'KAYIT LİSTESİ'!$B$4:$H$1210,4,0)),"",(VLOOKUP(J34,'KAYIT LİSTESİ'!$B$4:$H$1210,4,0)))</f>
      </c>
      <c r="M34" s="126">
        <f>IF(ISERROR(VLOOKUP(J34,'KAYIT LİSTESİ'!$B$4:$H$1210,5,0)),"",(VLOOKUP(J34,'KAYIT LİSTESİ'!$B$4:$H$1210,5,0)))</f>
      </c>
      <c r="N34" s="126">
        <f>IF(ISERROR(VLOOKUP(J34,'KAYIT LİSTESİ'!$B$4:$H$1210,6,0)),"",(VLOOKUP(J34,'KAYIT LİSTESİ'!$B$4:$H$1210,6,0)))</f>
      </c>
      <c r="O34" s="121"/>
      <c r="P34" s="159"/>
      <c r="T34" s="137"/>
      <c r="U34" s="135"/>
    </row>
    <row r="35" spans="1:21" s="13" customFormat="1" ht="33.75" customHeight="1">
      <c r="A35" s="61">
        <v>28</v>
      </c>
      <c r="B35" s="160"/>
      <c r="C35" s="78"/>
      <c r="D35" s="161"/>
      <c r="E35" s="115"/>
      <c r="F35" s="121"/>
      <c r="G35" s="147"/>
      <c r="H35" s="16"/>
      <c r="I35" s="61">
        <v>6</v>
      </c>
      <c r="J35" s="125" t="s">
        <v>224</v>
      </c>
      <c r="K35" s="147">
        <f>IF(ISERROR(VLOOKUP(J35,'KAYIT LİSTESİ'!$B$4:$H$1210,3,0)),"",(VLOOKUP(J35,'KAYIT LİSTESİ'!$B$4:$H$1210,3,0)))</f>
      </c>
      <c r="L35" s="78">
        <f>IF(ISERROR(VLOOKUP(J35,'KAYIT LİSTESİ'!$B$4:$H$1210,4,0)),"",(VLOOKUP(J35,'KAYIT LİSTESİ'!$B$4:$H$1210,4,0)))</f>
      </c>
      <c r="M35" s="126">
        <f>IF(ISERROR(VLOOKUP(J35,'KAYIT LİSTESİ'!$B$4:$H$1210,5,0)),"",(VLOOKUP(J35,'KAYIT LİSTESİ'!$B$4:$H$1210,5,0)))</f>
      </c>
      <c r="N35" s="126">
        <f>IF(ISERROR(VLOOKUP(J35,'KAYIT LİSTESİ'!$B$4:$H$1210,6,0)),"",(VLOOKUP(J35,'KAYIT LİSTESİ'!$B$4:$H$1210,6,0)))</f>
      </c>
      <c r="O35" s="121"/>
      <c r="P35" s="159"/>
      <c r="T35" s="137"/>
      <c r="U35" s="135"/>
    </row>
    <row r="36" spans="1:21" s="13" customFormat="1" ht="33.75" customHeight="1">
      <c r="A36" s="61">
        <v>29</v>
      </c>
      <c r="B36" s="160"/>
      <c r="C36" s="78"/>
      <c r="D36" s="161"/>
      <c r="E36" s="115"/>
      <c r="F36" s="121"/>
      <c r="G36" s="147"/>
      <c r="H36" s="16"/>
      <c r="I36" s="61">
        <v>7</v>
      </c>
      <c r="J36" s="125" t="s">
        <v>225</v>
      </c>
      <c r="K36" s="147">
        <f>IF(ISERROR(VLOOKUP(J36,'KAYIT LİSTESİ'!$B$4:$H$1210,3,0)),"",(VLOOKUP(J36,'KAYIT LİSTESİ'!$B$4:$H$1210,3,0)))</f>
      </c>
      <c r="L36" s="78">
        <f>IF(ISERROR(VLOOKUP(J36,'KAYIT LİSTESİ'!$B$4:$H$1210,4,0)),"",(VLOOKUP(J36,'KAYIT LİSTESİ'!$B$4:$H$1210,4,0)))</f>
      </c>
      <c r="M36" s="126">
        <f>IF(ISERROR(VLOOKUP(J36,'KAYIT LİSTESİ'!$B$4:$H$1210,5,0)),"",(VLOOKUP(J36,'KAYIT LİSTESİ'!$B$4:$H$1210,5,0)))</f>
      </c>
      <c r="N36" s="126">
        <f>IF(ISERROR(VLOOKUP(J36,'KAYIT LİSTESİ'!$B$4:$H$1210,6,0)),"",(VLOOKUP(J36,'KAYIT LİSTESİ'!$B$4:$H$1210,6,0)))</f>
      </c>
      <c r="O36" s="121"/>
      <c r="P36" s="159"/>
      <c r="T36" s="137"/>
      <c r="U36" s="135"/>
    </row>
    <row r="37" spans="1:21" s="13" customFormat="1" ht="33.75" customHeight="1">
      <c r="A37" s="61">
        <v>30</v>
      </c>
      <c r="B37" s="160"/>
      <c r="C37" s="78"/>
      <c r="D37" s="161"/>
      <c r="E37" s="115"/>
      <c r="F37" s="121"/>
      <c r="G37" s="147"/>
      <c r="H37" s="16"/>
      <c r="I37" s="61">
        <v>8</v>
      </c>
      <c r="J37" s="125" t="s">
        <v>226</v>
      </c>
      <c r="K37" s="147">
        <f>IF(ISERROR(VLOOKUP(J37,'KAYIT LİSTESİ'!$B$4:$H$1210,3,0)),"",(VLOOKUP(J37,'KAYIT LİSTESİ'!$B$4:$H$1210,3,0)))</f>
      </c>
      <c r="L37" s="78">
        <f>IF(ISERROR(VLOOKUP(J37,'KAYIT LİSTESİ'!$B$4:$H$1210,4,0)),"",(VLOOKUP(J37,'KAYIT LİSTESİ'!$B$4:$H$1210,4,0)))</f>
      </c>
      <c r="M37" s="126">
        <f>IF(ISERROR(VLOOKUP(J37,'KAYIT LİSTESİ'!$B$4:$H$1210,5,0)),"",(VLOOKUP(J37,'KAYIT LİSTESİ'!$B$4:$H$1210,5,0)))</f>
      </c>
      <c r="N37" s="126">
        <f>IF(ISERROR(VLOOKUP(J37,'KAYIT LİSTESİ'!$B$4:$H$1210,6,0)),"",(VLOOKUP(J37,'KAYIT LİSTESİ'!$B$4:$H$1210,6,0)))</f>
      </c>
      <c r="O37" s="121"/>
      <c r="P37" s="159"/>
      <c r="T37" s="137"/>
      <c r="U37" s="135"/>
    </row>
    <row r="38" spans="1:21" s="13" customFormat="1" ht="33.75" customHeight="1">
      <c r="A38" s="61">
        <v>31</v>
      </c>
      <c r="B38" s="160"/>
      <c r="C38" s="78"/>
      <c r="D38" s="161"/>
      <c r="E38" s="115"/>
      <c r="F38" s="121"/>
      <c r="G38" s="147"/>
      <c r="H38" s="16"/>
      <c r="I38" s="61">
        <v>9</v>
      </c>
      <c r="J38" s="125" t="s">
        <v>227</v>
      </c>
      <c r="K38" s="147">
        <f>IF(ISERROR(VLOOKUP(J38,'KAYIT LİSTESİ'!$B$4:$H$1210,3,0)),"",(VLOOKUP(J38,'KAYIT LİSTESİ'!$B$4:$H$1210,3,0)))</f>
      </c>
      <c r="L38" s="78">
        <f>IF(ISERROR(VLOOKUP(J38,'KAYIT LİSTESİ'!$B$4:$H$1210,4,0)),"",(VLOOKUP(J38,'KAYIT LİSTESİ'!$B$4:$H$1210,4,0)))</f>
      </c>
      <c r="M38" s="126">
        <f>IF(ISERROR(VLOOKUP(J38,'KAYIT LİSTESİ'!$B$4:$H$1210,5,0)),"",(VLOOKUP(J38,'KAYIT LİSTESİ'!$B$4:$H$1210,5,0)))</f>
      </c>
      <c r="N38" s="126">
        <f>IF(ISERROR(VLOOKUP(J38,'KAYIT LİSTESİ'!$B$4:$H$1210,6,0)),"",(VLOOKUP(J38,'KAYIT LİSTESİ'!$B$4:$H$1210,6,0)))</f>
      </c>
      <c r="O38" s="121"/>
      <c r="P38" s="159"/>
      <c r="T38" s="137"/>
      <c r="U38" s="135"/>
    </row>
    <row r="39" spans="1:21" s="13" customFormat="1" ht="33.75" customHeight="1">
      <c r="A39" s="61">
        <v>32</v>
      </c>
      <c r="B39" s="160"/>
      <c r="C39" s="78"/>
      <c r="D39" s="161"/>
      <c r="E39" s="115"/>
      <c r="F39" s="121"/>
      <c r="G39" s="147"/>
      <c r="H39" s="16"/>
      <c r="I39" s="61">
        <v>10</v>
      </c>
      <c r="J39" s="125" t="s">
        <v>228</v>
      </c>
      <c r="K39" s="147">
        <f>IF(ISERROR(VLOOKUP(J39,'KAYIT LİSTESİ'!$B$4:$H$1210,3,0)),"",(VLOOKUP(J39,'KAYIT LİSTESİ'!$B$4:$H$1210,3,0)))</f>
      </c>
      <c r="L39" s="78">
        <f>IF(ISERROR(VLOOKUP(J39,'KAYIT LİSTESİ'!$B$4:$H$1210,4,0)),"",(VLOOKUP(J39,'KAYIT LİSTESİ'!$B$4:$H$1210,4,0)))</f>
      </c>
      <c r="M39" s="126">
        <f>IF(ISERROR(VLOOKUP(J39,'KAYIT LİSTESİ'!$B$4:$H$1210,5,0)),"",(VLOOKUP(J39,'KAYIT LİSTESİ'!$B$4:$H$1210,5,0)))</f>
      </c>
      <c r="N39" s="126">
        <f>IF(ISERROR(VLOOKUP(J39,'KAYIT LİSTESİ'!$B$4:$H$1210,6,0)),"",(VLOOKUP(J39,'KAYIT LİSTESİ'!$B$4:$H$1210,6,0)))</f>
      </c>
      <c r="O39" s="121"/>
      <c r="P39" s="159"/>
      <c r="T39" s="137"/>
      <c r="U39" s="135"/>
    </row>
    <row r="40" spans="1:21" s="13" customFormat="1" ht="33.75" customHeight="1">
      <c r="A40" s="61">
        <v>33</v>
      </c>
      <c r="B40" s="160"/>
      <c r="C40" s="78"/>
      <c r="D40" s="161"/>
      <c r="E40" s="115"/>
      <c r="F40" s="121"/>
      <c r="G40" s="147"/>
      <c r="H40" s="16"/>
      <c r="I40" s="61">
        <v>11</v>
      </c>
      <c r="J40" s="125" t="s">
        <v>229</v>
      </c>
      <c r="K40" s="147">
        <f>IF(ISERROR(VLOOKUP(J40,'KAYIT LİSTESİ'!$B$4:$H$1210,3,0)),"",(VLOOKUP(J40,'KAYIT LİSTESİ'!$B$4:$H$1210,3,0)))</f>
      </c>
      <c r="L40" s="78">
        <f>IF(ISERROR(VLOOKUP(J40,'KAYIT LİSTESİ'!$B$4:$H$1210,4,0)),"",(VLOOKUP(J40,'KAYIT LİSTESİ'!$B$4:$H$1210,4,0)))</f>
      </c>
      <c r="M40" s="126">
        <f>IF(ISERROR(VLOOKUP(J40,'KAYIT LİSTESİ'!$B$4:$H$1210,5,0)),"",(VLOOKUP(J40,'KAYIT LİSTESİ'!$B$4:$H$1210,5,0)))</f>
      </c>
      <c r="N40" s="126">
        <f>IF(ISERROR(VLOOKUP(J40,'KAYIT LİSTESİ'!$B$4:$H$1210,6,0)),"",(VLOOKUP(J40,'KAYIT LİSTESİ'!$B$4:$H$1210,6,0)))</f>
      </c>
      <c r="O40" s="121"/>
      <c r="P40" s="159"/>
      <c r="T40" s="137"/>
      <c r="U40" s="135"/>
    </row>
    <row r="41" spans="1:21" s="13" customFormat="1" ht="33.75" customHeight="1">
      <c r="A41" s="61">
        <v>34</v>
      </c>
      <c r="B41" s="160"/>
      <c r="C41" s="78"/>
      <c r="D41" s="161"/>
      <c r="E41" s="115"/>
      <c r="F41" s="121"/>
      <c r="G41" s="147"/>
      <c r="H41" s="16"/>
      <c r="I41" s="61">
        <v>12</v>
      </c>
      <c r="J41" s="125" t="s">
        <v>230</v>
      </c>
      <c r="K41" s="147">
        <f>IF(ISERROR(VLOOKUP(J41,'KAYIT LİSTESİ'!$B$4:$H$1210,3,0)),"",(VLOOKUP(J41,'KAYIT LİSTESİ'!$B$4:$H$1210,3,0)))</f>
      </c>
      <c r="L41" s="78">
        <f>IF(ISERROR(VLOOKUP(J41,'KAYIT LİSTESİ'!$B$4:$H$1210,4,0)),"",(VLOOKUP(J41,'KAYIT LİSTESİ'!$B$4:$H$1210,4,0)))</f>
      </c>
      <c r="M41" s="126">
        <f>IF(ISERROR(VLOOKUP(J41,'KAYIT LİSTESİ'!$B$4:$H$1210,5,0)),"",(VLOOKUP(J41,'KAYIT LİSTESİ'!$B$4:$H$1210,5,0)))</f>
      </c>
      <c r="N41" s="126">
        <f>IF(ISERROR(VLOOKUP(J41,'KAYIT LİSTESİ'!$B$4:$H$1210,6,0)),"",(VLOOKUP(J41,'KAYIT LİSTESİ'!$B$4:$H$1210,6,0)))</f>
      </c>
      <c r="O41" s="121"/>
      <c r="P41" s="159"/>
      <c r="T41" s="137"/>
      <c r="U41" s="135"/>
    </row>
    <row r="42" spans="1:21" s="13" customFormat="1" ht="33.75" customHeight="1">
      <c r="A42" s="61">
        <v>35</v>
      </c>
      <c r="B42" s="160"/>
      <c r="C42" s="78"/>
      <c r="D42" s="161"/>
      <c r="E42" s="115"/>
      <c r="F42" s="121"/>
      <c r="G42" s="147"/>
      <c r="H42" s="16"/>
      <c r="I42" s="61">
        <v>13</v>
      </c>
      <c r="J42" s="125" t="s">
        <v>231</v>
      </c>
      <c r="K42" s="147">
        <f>IF(ISERROR(VLOOKUP(J42,'KAYIT LİSTESİ'!$B$4:$H$1210,3,0)),"",(VLOOKUP(J42,'KAYIT LİSTESİ'!$B$4:$H$1210,3,0)))</f>
      </c>
      <c r="L42" s="78">
        <f>IF(ISERROR(VLOOKUP(J42,'KAYIT LİSTESİ'!$B$4:$H$1210,4,0)),"",(VLOOKUP(J42,'KAYIT LİSTESİ'!$B$4:$H$1210,4,0)))</f>
      </c>
      <c r="M42" s="126">
        <f>IF(ISERROR(VLOOKUP(J42,'KAYIT LİSTESİ'!$B$4:$H$1210,5,0)),"",(VLOOKUP(J42,'KAYIT LİSTESİ'!$B$4:$H$1210,5,0)))</f>
      </c>
      <c r="N42" s="126">
        <f>IF(ISERROR(VLOOKUP(J42,'KAYIT LİSTESİ'!$B$4:$H$1210,6,0)),"",(VLOOKUP(J42,'KAYIT LİSTESİ'!$B$4:$H$1210,6,0)))</f>
      </c>
      <c r="O42" s="121"/>
      <c r="P42" s="159"/>
      <c r="T42" s="137"/>
      <c r="U42" s="135"/>
    </row>
    <row r="43" spans="1:21" s="13" customFormat="1" ht="33.75" customHeight="1">
      <c r="A43" s="61">
        <v>36</v>
      </c>
      <c r="B43" s="160"/>
      <c r="C43" s="78"/>
      <c r="D43" s="161"/>
      <c r="E43" s="115"/>
      <c r="F43" s="121"/>
      <c r="G43" s="147"/>
      <c r="H43" s="16"/>
      <c r="I43" s="61">
        <v>14</v>
      </c>
      <c r="J43" s="125" t="s">
        <v>232</v>
      </c>
      <c r="K43" s="147">
        <f>IF(ISERROR(VLOOKUP(J43,'KAYIT LİSTESİ'!$B$4:$H$1210,3,0)),"",(VLOOKUP(J43,'KAYIT LİSTESİ'!$B$4:$H$1210,3,0)))</f>
      </c>
      <c r="L43" s="78">
        <f>IF(ISERROR(VLOOKUP(J43,'KAYIT LİSTESİ'!$B$4:$H$1210,4,0)),"",(VLOOKUP(J43,'KAYIT LİSTESİ'!$B$4:$H$1210,4,0)))</f>
      </c>
      <c r="M43" s="126">
        <f>IF(ISERROR(VLOOKUP(J43,'KAYIT LİSTESİ'!$B$4:$H$1210,5,0)),"",(VLOOKUP(J43,'KAYIT LİSTESİ'!$B$4:$H$1210,5,0)))</f>
      </c>
      <c r="N43" s="126">
        <f>IF(ISERROR(VLOOKUP(J43,'KAYIT LİSTESİ'!$B$4:$H$1210,6,0)),"",(VLOOKUP(J43,'KAYIT LİSTESİ'!$B$4:$H$1210,6,0)))</f>
      </c>
      <c r="O43" s="121"/>
      <c r="P43" s="159"/>
      <c r="T43" s="137"/>
      <c r="U43" s="135"/>
    </row>
    <row r="44" spans="1:21" s="13" customFormat="1" ht="33.75" customHeight="1">
      <c r="A44" s="61">
        <v>37</v>
      </c>
      <c r="B44" s="160"/>
      <c r="C44" s="78"/>
      <c r="D44" s="161"/>
      <c r="E44" s="115"/>
      <c r="F44" s="121"/>
      <c r="G44" s="147"/>
      <c r="H44" s="16"/>
      <c r="I44" s="61">
        <v>15</v>
      </c>
      <c r="J44" s="125" t="s">
        <v>233</v>
      </c>
      <c r="K44" s="147">
        <f>IF(ISERROR(VLOOKUP(J44,'KAYIT LİSTESİ'!$B$4:$H$1210,3,0)),"",(VLOOKUP(J44,'KAYIT LİSTESİ'!$B$4:$H$1210,3,0)))</f>
      </c>
      <c r="L44" s="78">
        <f>IF(ISERROR(VLOOKUP(J44,'KAYIT LİSTESİ'!$B$4:$H$1210,4,0)),"",(VLOOKUP(J44,'KAYIT LİSTESİ'!$B$4:$H$1210,4,0)))</f>
      </c>
      <c r="M44" s="126">
        <f>IF(ISERROR(VLOOKUP(J44,'KAYIT LİSTESİ'!$B$4:$H$1210,5,0)),"",(VLOOKUP(J44,'KAYIT LİSTESİ'!$B$4:$H$1210,5,0)))</f>
      </c>
      <c r="N44" s="126">
        <f>IF(ISERROR(VLOOKUP(J44,'KAYIT LİSTESİ'!$B$4:$H$1210,6,0)),"",(VLOOKUP(J44,'KAYIT LİSTESİ'!$B$4:$H$1210,6,0)))</f>
      </c>
      <c r="O44" s="121"/>
      <c r="P44" s="159"/>
      <c r="T44" s="137"/>
      <c r="U44" s="135"/>
    </row>
    <row r="45" spans="1:21" s="13" customFormat="1" ht="33.75" customHeight="1">
      <c r="A45" s="61">
        <v>38</v>
      </c>
      <c r="B45" s="160"/>
      <c r="C45" s="78"/>
      <c r="D45" s="161"/>
      <c r="E45" s="115"/>
      <c r="F45" s="121"/>
      <c r="G45" s="147"/>
      <c r="H45" s="16"/>
      <c r="I45" s="61">
        <v>16</v>
      </c>
      <c r="J45" s="125" t="s">
        <v>234</v>
      </c>
      <c r="K45" s="147">
        <f>IF(ISERROR(VLOOKUP(J45,'KAYIT LİSTESİ'!$B$4:$H$1210,3,0)),"",(VLOOKUP(J45,'KAYIT LİSTESİ'!$B$4:$H$1210,3,0)))</f>
      </c>
      <c r="L45" s="78">
        <f>IF(ISERROR(VLOOKUP(J45,'KAYIT LİSTESİ'!$B$4:$H$1210,4,0)),"",(VLOOKUP(J45,'KAYIT LİSTESİ'!$B$4:$H$1210,4,0)))</f>
      </c>
      <c r="M45" s="126">
        <f>IF(ISERROR(VLOOKUP(J45,'KAYIT LİSTESİ'!$B$4:$H$1210,5,0)),"",(VLOOKUP(J45,'KAYIT LİSTESİ'!$B$4:$H$1210,5,0)))</f>
      </c>
      <c r="N45" s="126">
        <f>IF(ISERROR(VLOOKUP(J45,'KAYIT LİSTESİ'!$B$4:$H$1210,6,0)),"",(VLOOKUP(J45,'KAYIT LİSTESİ'!$B$4:$H$1210,6,0)))</f>
      </c>
      <c r="O45" s="121"/>
      <c r="P45" s="159"/>
      <c r="T45" s="137"/>
      <c r="U45" s="135"/>
    </row>
    <row r="46" spans="1:21" s="13" customFormat="1" ht="33.75" customHeight="1">
      <c r="A46" s="61">
        <v>39</v>
      </c>
      <c r="B46" s="160"/>
      <c r="C46" s="78"/>
      <c r="D46" s="161"/>
      <c r="E46" s="115"/>
      <c r="F46" s="121"/>
      <c r="G46" s="147"/>
      <c r="H46" s="16"/>
      <c r="I46" s="61">
        <v>17</v>
      </c>
      <c r="J46" s="125" t="s">
        <v>235</v>
      </c>
      <c r="K46" s="147">
        <f>IF(ISERROR(VLOOKUP(J46,'KAYIT LİSTESİ'!$B$4:$H$1210,3,0)),"",(VLOOKUP(J46,'KAYIT LİSTESİ'!$B$4:$H$1210,3,0)))</f>
      </c>
      <c r="L46" s="78">
        <f>IF(ISERROR(VLOOKUP(J46,'KAYIT LİSTESİ'!$B$4:$H$1210,4,0)),"",(VLOOKUP(J46,'KAYIT LİSTESİ'!$B$4:$H$1210,4,0)))</f>
      </c>
      <c r="M46" s="126">
        <f>IF(ISERROR(VLOOKUP(J46,'KAYIT LİSTESİ'!$B$4:$H$1210,5,0)),"",(VLOOKUP(J46,'KAYIT LİSTESİ'!$B$4:$H$1210,5,0)))</f>
      </c>
      <c r="N46" s="126">
        <f>IF(ISERROR(VLOOKUP(J46,'KAYIT LİSTESİ'!$B$4:$H$1210,6,0)),"",(VLOOKUP(J46,'KAYIT LİSTESİ'!$B$4:$H$1210,6,0)))</f>
      </c>
      <c r="O46" s="121"/>
      <c r="P46" s="159"/>
      <c r="T46" s="137"/>
      <c r="U46" s="135"/>
    </row>
    <row r="47" spans="1:21" s="13" customFormat="1" ht="33.75" customHeight="1">
      <c r="A47" s="61">
        <v>40</v>
      </c>
      <c r="B47" s="160"/>
      <c r="C47" s="78"/>
      <c r="D47" s="161"/>
      <c r="E47" s="115"/>
      <c r="F47" s="121"/>
      <c r="G47" s="147"/>
      <c r="H47" s="16"/>
      <c r="I47" s="61">
        <v>18</v>
      </c>
      <c r="J47" s="125" t="s">
        <v>236</v>
      </c>
      <c r="K47" s="147">
        <f>IF(ISERROR(VLOOKUP(J47,'KAYIT LİSTESİ'!$B$4:$H$1210,3,0)),"",(VLOOKUP(J47,'KAYIT LİSTESİ'!$B$4:$H$1210,3,0)))</f>
      </c>
      <c r="L47" s="78">
        <f>IF(ISERROR(VLOOKUP(J47,'KAYIT LİSTESİ'!$B$4:$H$1210,4,0)),"",(VLOOKUP(J47,'KAYIT LİSTESİ'!$B$4:$H$1210,4,0)))</f>
      </c>
      <c r="M47" s="126">
        <f>IF(ISERROR(VLOOKUP(J47,'KAYIT LİSTESİ'!$B$4:$H$1210,5,0)),"",(VLOOKUP(J47,'KAYIT LİSTESİ'!$B$4:$H$1210,5,0)))</f>
      </c>
      <c r="N47" s="126">
        <f>IF(ISERROR(VLOOKUP(J47,'KAYIT LİSTESİ'!$B$4:$H$1210,6,0)),"",(VLOOKUP(J47,'KAYIT LİSTESİ'!$B$4:$H$1210,6,0)))</f>
      </c>
      <c r="O47" s="121"/>
      <c r="P47" s="159"/>
      <c r="T47" s="137"/>
      <c r="U47" s="135"/>
    </row>
    <row r="48" spans="1:21" s="13" customFormat="1" ht="33.75" customHeight="1">
      <c r="A48" s="61">
        <v>41</v>
      </c>
      <c r="B48" s="160"/>
      <c r="C48" s="78"/>
      <c r="D48" s="161"/>
      <c r="E48" s="115"/>
      <c r="F48" s="121"/>
      <c r="G48" s="147"/>
      <c r="H48" s="16"/>
      <c r="I48" s="61">
        <v>19</v>
      </c>
      <c r="J48" s="125" t="s">
        <v>237</v>
      </c>
      <c r="K48" s="147">
        <f>IF(ISERROR(VLOOKUP(J48,'KAYIT LİSTESİ'!$B$4:$H$1210,3,0)),"",(VLOOKUP(J48,'KAYIT LİSTESİ'!$B$4:$H$1210,3,0)))</f>
      </c>
      <c r="L48" s="78">
        <f>IF(ISERROR(VLOOKUP(J48,'KAYIT LİSTESİ'!$B$4:$H$1210,4,0)),"",(VLOOKUP(J48,'KAYIT LİSTESİ'!$B$4:$H$1210,4,0)))</f>
      </c>
      <c r="M48" s="126">
        <f>IF(ISERROR(VLOOKUP(J48,'KAYIT LİSTESİ'!$B$4:$H$1210,5,0)),"",(VLOOKUP(J48,'KAYIT LİSTESİ'!$B$4:$H$1210,5,0)))</f>
      </c>
      <c r="N48" s="126">
        <f>IF(ISERROR(VLOOKUP(J48,'KAYIT LİSTESİ'!$B$4:$H$1210,6,0)),"",(VLOOKUP(J48,'KAYIT LİSTESİ'!$B$4:$H$1210,6,0)))</f>
      </c>
      <c r="O48" s="121"/>
      <c r="P48" s="159"/>
      <c r="T48" s="137"/>
      <c r="U48" s="135"/>
    </row>
    <row r="49" spans="1:21" s="13" customFormat="1" ht="33.75" customHeight="1">
      <c r="A49" s="61">
        <v>42</v>
      </c>
      <c r="B49" s="160"/>
      <c r="C49" s="78"/>
      <c r="D49" s="161"/>
      <c r="E49" s="115"/>
      <c r="F49" s="121"/>
      <c r="G49" s="147"/>
      <c r="H49" s="16"/>
      <c r="I49" s="61">
        <v>20</v>
      </c>
      <c r="J49" s="125" t="s">
        <v>238</v>
      </c>
      <c r="K49" s="147">
        <f>IF(ISERROR(VLOOKUP(J49,'KAYIT LİSTESİ'!$B$4:$H$1210,3,0)),"",(VLOOKUP(J49,'KAYIT LİSTESİ'!$B$4:$H$1210,3,0)))</f>
      </c>
      <c r="L49" s="78">
        <f>IF(ISERROR(VLOOKUP(J49,'KAYIT LİSTESİ'!$B$4:$H$1210,4,0)),"",(VLOOKUP(J49,'KAYIT LİSTESİ'!$B$4:$H$1210,4,0)))</f>
      </c>
      <c r="M49" s="126">
        <f>IF(ISERROR(VLOOKUP(J49,'KAYIT LİSTESİ'!$B$4:$H$1210,5,0)),"",(VLOOKUP(J49,'KAYIT LİSTESİ'!$B$4:$H$1210,5,0)))</f>
      </c>
      <c r="N49" s="126">
        <f>IF(ISERROR(VLOOKUP(J49,'KAYIT LİSTESİ'!$B$4:$H$1210,6,0)),"",(VLOOKUP(J49,'KAYIT LİSTESİ'!$B$4:$H$1210,6,0)))</f>
      </c>
      <c r="O49" s="121"/>
      <c r="P49" s="159"/>
      <c r="T49" s="137"/>
      <c r="U49" s="135"/>
    </row>
    <row r="50" spans="1:17" ht="14.25" customHeight="1">
      <c r="A50" s="20" t="s">
        <v>16</v>
      </c>
      <c r="B50" s="20"/>
      <c r="C50" s="20"/>
      <c r="D50" s="46"/>
      <c r="E50" s="39" t="s">
        <v>0</v>
      </c>
      <c r="F50" s="123" t="s">
        <v>1</v>
      </c>
      <c r="G50" s="17"/>
      <c r="H50" s="21" t="s">
        <v>2</v>
      </c>
      <c r="I50" s="21"/>
      <c r="J50" s="21"/>
      <c r="K50" s="21"/>
      <c r="M50" s="42" t="s">
        <v>3</v>
      </c>
      <c r="N50" s="43" t="s">
        <v>3</v>
      </c>
      <c r="O50" s="118" t="s">
        <v>3</v>
      </c>
      <c r="P50" s="20"/>
      <c r="Q50" s="22"/>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H3:L3"/>
    <mergeCell ref="N3:P3"/>
    <mergeCell ref="D4:E4"/>
    <mergeCell ref="N4:P4"/>
  </mergeCells>
  <conditionalFormatting sqref="F8:F49">
    <cfRule type="cellIs" priority="1" dxfId="0" operator="between" stopIfTrue="1">
      <formula>132610</formula>
      <formula>141510</formula>
    </cfRule>
    <cfRule type="cellIs" priority="2" dxfId="0" operator="between" stopIfTrue="1">
      <formula>132614</formula>
      <formula>141510</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xl/worksheets/sheet7.xml><?xml version="1.0" encoding="utf-8"?>
<worksheet xmlns="http://schemas.openxmlformats.org/spreadsheetml/2006/main" xmlns:r="http://schemas.openxmlformats.org/officeDocument/2006/relationships">
  <sheetPr codeName="Sayfa8">
    <tabColor theme="9" tint="0.39998000860214233"/>
  </sheetPr>
  <dimension ref="A1:U50"/>
  <sheetViews>
    <sheetView view="pageBreakPreview" zoomScale="85" zoomScaleSheetLayoutView="85" zoomScalePageLayoutView="0" workbookViewId="0" topLeftCell="A1">
      <selection activeCell="D14" sqref="D14"/>
    </sheetView>
  </sheetViews>
  <sheetFormatPr defaultColWidth="9.140625" defaultRowHeight="12.75"/>
  <cols>
    <col min="1" max="1" width="4.8515625" style="17" customWidth="1"/>
    <col min="2" max="2" width="10.00390625" style="17" bestFit="1" customWidth="1"/>
    <col min="3" max="3" width="14.421875" style="15" customWidth="1"/>
    <col min="4" max="4" width="22.140625" style="40" customWidth="1"/>
    <col min="5" max="5" width="32.8515625" style="40" customWidth="1"/>
    <col min="6" max="6" width="10.421875" style="119" bestFit="1" customWidth="1"/>
    <col min="7" max="7" width="7.57421875" style="18" customWidth="1"/>
    <col min="8" max="8" width="2.140625" style="15" customWidth="1"/>
    <col min="9" max="9" width="4.421875" style="17" customWidth="1"/>
    <col min="10" max="10" width="20.00390625" style="17" hidden="1" customWidth="1"/>
    <col min="11" max="11" width="6.57421875" style="17" customWidth="1"/>
    <col min="12" max="12" width="12.8515625" style="19" bestFit="1" customWidth="1"/>
    <col min="13" max="13" width="22.28125" style="44" bestFit="1" customWidth="1"/>
    <col min="14" max="14" width="25.57421875" style="44" customWidth="1"/>
    <col min="15" max="15" width="10.421875" style="119" bestFit="1" customWidth="1"/>
    <col min="16" max="16" width="7.7109375" style="15" customWidth="1"/>
    <col min="17" max="17" width="5.7109375" style="15" customWidth="1"/>
    <col min="18" max="19" width="9.140625" style="15" customWidth="1"/>
    <col min="20" max="20" width="8.00390625" style="137" bestFit="1" customWidth="1"/>
    <col min="21" max="21" width="4.7109375" style="135" bestFit="1" customWidth="1"/>
    <col min="22" max="16384" width="9.140625" style="15" customWidth="1"/>
  </cols>
  <sheetData>
    <row r="1" spans="1:21" s="5" customFormat="1" ht="53.25" customHeight="1">
      <c r="A1" s="365" t="str">
        <f>('YARIŞMA BİLGİLERİ'!A2)</f>
        <v>Türkiye Atletizm Federasyonu Başkanlığı
Mersin Atletizm İl Temsilciliği</v>
      </c>
      <c r="B1" s="365"/>
      <c r="C1" s="365"/>
      <c r="D1" s="365"/>
      <c r="E1" s="365"/>
      <c r="F1" s="365"/>
      <c r="G1" s="365"/>
      <c r="H1" s="365"/>
      <c r="I1" s="365"/>
      <c r="J1" s="365"/>
      <c r="K1" s="365"/>
      <c r="L1" s="365"/>
      <c r="M1" s="365"/>
      <c r="N1" s="365"/>
      <c r="O1" s="365"/>
      <c r="P1" s="365"/>
      <c r="T1" s="133"/>
      <c r="U1" s="132"/>
    </row>
    <row r="2" spans="1:21" s="5" customFormat="1" ht="24.75" customHeight="1">
      <c r="A2" s="366" t="str">
        <f>'YARIŞMA BİLGİLERİ'!F19</f>
        <v>Orta Uzun Mesafe Federasyon Deneme Yarışmaları</v>
      </c>
      <c r="B2" s="366"/>
      <c r="C2" s="366"/>
      <c r="D2" s="366"/>
      <c r="E2" s="366"/>
      <c r="F2" s="366"/>
      <c r="G2" s="366"/>
      <c r="H2" s="366"/>
      <c r="I2" s="366"/>
      <c r="J2" s="366"/>
      <c r="K2" s="366"/>
      <c r="L2" s="366"/>
      <c r="M2" s="366"/>
      <c r="N2" s="366"/>
      <c r="O2" s="366"/>
      <c r="P2" s="366"/>
      <c r="T2" s="133"/>
      <c r="U2" s="132"/>
    </row>
    <row r="3" spans="1:21" s="6" customFormat="1" ht="30.75" customHeight="1">
      <c r="A3" s="357" t="s">
        <v>64</v>
      </c>
      <c r="B3" s="357"/>
      <c r="C3" s="357"/>
      <c r="D3" s="358" t="str">
        <f>'YARIŞMA PROGRAMI'!B11</f>
        <v>3000 METRE ENGELLİ B.K</v>
      </c>
      <c r="E3" s="358"/>
      <c r="F3" s="359" t="s">
        <v>145</v>
      </c>
      <c r="G3" s="359"/>
      <c r="H3" s="360" t="str">
        <f>'YARIŞMA PROGRAMI'!D11</f>
        <v>9:13.53-Gülcan MINGIR</v>
      </c>
      <c r="I3" s="361"/>
      <c r="J3" s="361"/>
      <c r="K3" s="361"/>
      <c r="L3" s="361"/>
      <c r="M3" s="172" t="s">
        <v>198</v>
      </c>
      <c r="N3" s="362">
        <f>VLOOKUP(D3,'YARIŞMA PROGRAMI'!B6:F24,4,0)</f>
        <v>110000</v>
      </c>
      <c r="O3" s="362"/>
      <c r="P3" s="362"/>
      <c r="T3" s="133"/>
      <c r="U3" s="132"/>
    </row>
    <row r="4" spans="1:21" s="6" customFormat="1" ht="17.25" customHeight="1">
      <c r="A4" s="354" t="s">
        <v>57</v>
      </c>
      <c r="B4" s="354"/>
      <c r="C4" s="354"/>
      <c r="D4" s="363" t="str">
        <f>'YARIŞMA BİLGİLERİ'!F21</f>
        <v>GENÇ KADINLAR</v>
      </c>
      <c r="E4" s="363"/>
      <c r="F4" s="23"/>
      <c r="G4" s="23"/>
      <c r="H4" s="23"/>
      <c r="I4" s="23"/>
      <c r="J4" s="23"/>
      <c r="K4" s="23"/>
      <c r="L4" s="24"/>
      <c r="M4" s="63" t="s">
        <v>63</v>
      </c>
      <c r="N4" s="364" t="str">
        <f>VLOOKUP(D3,'YARIŞMA PROGRAMI'!B7:F25,2,0)</f>
        <v>12 Temmuz 2014 - 21.30</v>
      </c>
      <c r="O4" s="364"/>
      <c r="P4" s="364"/>
      <c r="T4" s="133"/>
      <c r="U4" s="132"/>
    </row>
    <row r="5" spans="1:21" s="5" customFormat="1" ht="15" customHeight="1">
      <c r="A5" s="7"/>
      <c r="B5" s="7"/>
      <c r="C5" s="8"/>
      <c r="D5" s="9"/>
      <c r="E5" s="10"/>
      <c r="F5" s="120"/>
      <c r="G5" s="10"/>
      <c r="H5" s="10"/>
      <c r="I5" s="7"/>
      <c r="J5" s="7"/>
      <c r="K5" s="7"/>
      <c r="L5" s="11"/>
      <c r="M5" s="12"/>
      <c r="N5" s="345">
        <f ca="1">NOW()</f>
        <v>41833.92840462963</v>
      </c>
      <c r="O5" s="345"/>
      <c r="P5" s="345"/>
      <c r="T5" s="136"/>
      <c r="U5" s="132"/>
    </row>
    <row r="6" spans="1:21" s="13" customFormat="1" ht="18.75" customHeight="1">
      <c r="A6" s="346" t="s">
        <v>9</v>
      </c>
      <c r="B6" s="347" t="s">
        <v>53</v>
      </c>
      <c r="C6" s="349" t="s">
        <v>62</v>
      </c>
      <c r="D6" s="350" t="s">
        <v>11</v>
      </c>
      <c r="E6" s="350" t="s">
        <v>142</v>
      </c>
      <c r="F6" s="351" t="s">
        <v>12</v>
      </c>
      <c r="G6" s="352" t="s">
        <v>103</v>
      </c>
      <c r="I6" s="142" t="s">
        <v>13</v>
      </c>
      <c r="J6" s="143"/>
      <c r="K6" s="143"/>
      <c r="L6" s="143"/>
      <c r="M6" s="143"/>
      <c r="N6" s="143"/>
      <c r="O6" s="143"/>
      <c r="P6" s="144"/>
      <c r="T6" s="137"/>
      <c r="U6" s="135"/>
    </row>
    <row r="7" spans="1:16" ht="26.25" customHeight="1">
      <c r="A7" s="346"/>
      <c r="B7" s="348"/>
      <c r="C7" s="349"/>
      <c r="D7" s="350"/>
      <c r="E7" s="350"/>
      <c r="F7" s="351"/>
      <c r="G7" s="353"/>
      <c r="H7" s="14"/>
      <c r="I7" s="38" t="s">
        <v>9</v>
      </c>
      <c r="J7" s="38" t="s">
        <v>54</v>
      </c>
      <c r="K7" s="38" t="s">
        <v>53</v>
      </c>
      <c r="L7" s="80" t="s">
        <v>10</v>
      </c>
      <c r="M7" s="81" t="s">
        <v>11</v>
      </c>
      <c r="N7" s="81" t="s">
        <v>142</v>
      </c>
      <c r="O7" s="116" t="s">
        <v>12</v>
      </c>
      <c r="P7" s="38" t="s">
        <v>23</v>
      </c>
    </row>
    <row r="8" spans="1:21" s="13" customFormat="1" ht="33.75" customHeight="1">
      <c r="A8" s="61">
        <v>1</v>
      </c>
      <c r="B8" s="160"/>
      <c r="C8" s="78"/>
      <c r="D8" s="161"/>
      <c r="E8" s="115"/>
      <c r="F8" s="121"/>
      <c r="G8" s="147"/>
      <c r="H8" s="16"/>
      <c r="I8" s="61">
        <v>1</v>
      </c>
      <c r="J8" s="125" t="s">
        <v>368</v>
      </c>
      <c r="K8" s="147">
        <f>IF(ISERROR(VLOOKUP(J8,'KAYIT LİSTESİ'!$B$4:$H$1210,3,0)),"",(VLOOKUP(J8,'KAYIT LİSTESİ'!$B$4:$H$1210,3,0)))</f>
      </c>
      <c r="L8" s="78">
        <f>IF(ISERROR(VLOOKUP(J8,'KAYIT LİSTESİ'!$B$4:$H$1210,4,0)),"",(VLOOKUP(J8,'KAYIT LİSTESİ'!$B$4:$H$1210,4,0)))</f>
      </c>
      <c r="M8" s="126">
        <f>IF(ISERROR(VLOOKUP(J8,'KAYIT LİSTESİ'!$B$4:$H$1210,5,0)),"",(VLOOKUP(J8,'KAYIT LİSTESİ'!$B$4:$H$1210,5,0)))</f>
      </c>
      <c r="N8" s="126">
        <f>IF(ISERROR(VLOOKUP(J8,'KAYIT LİSTESİ'!$B$4:$H$1210,6,0)),"",(VLOOKUP(J8,'KAYIT LİSTESİ'!$B$4:$H$1210,6,0)))</f>
      </c>
      <c r="O8" s="121"/>
      <c r="P8" s="159"/>
      <c r="T8" s="137"/>
      <c r="U8" s="135"/>
    </row>
    <row r="9" spans="1:21" s="13" customFormat="1" ht="33.75" customHeight="1">
      <c r="A9" s="61">
        <v>2</v>
      </c>
      <c r="B9" s="160"/>
      <c r="C9" s="78"/>
      <c r="D9" s="240" t="s">
        <v>478</v>
      </c>
      <c r="E9" s="115"/>
      <c r="F9" s="121"/>
      <c r="G9" s="147"/>
      <c r="H9" s="16"/>
      <c r="I9" s="61">
        <v>2</v>
      </c>
      <c r="J9" s="125" t="s">
        <v>369</v>
      </c>
      <c r="K9" s="147">
        <f>IF(ISERROR(VLOOKUP(J9,'KAYIT LİSTESİ'!$B$4:$H$1210,3,0)),"",(VLOOKUP(J9,'KAYIT LİSTESİ'!$B$4:$H$1210,3,0)))</f>
      </c>
      <c r="L9" s="78">
        <f>IF(ISERROR(VLOOKUP(J9,'KAYIT LİSTESİ'!$B$4:$H$1210,4,0)),"",(VLOOKUP(J9,'KAYIT LİSTESİ'!$B$4:$H$1210,4,0)))</f>
      </c>
      <c r="M9" s="126">
        <f>IF(ISERROR(VLOOKUP(J9,'KAYIT LİSTESİ'!$B$4:$H$1210,5,0)),"",(VLOOKUP(J9,'KAYIT LİSTESİ'!$B$4:$H$1210,5,0)))</f>
      </c>
      <c r="N9" s="126">
        <f>IF(ISERROR(VLOOKUP(J9,'KAYIT LİSTESİ'!$B$4:$H$1210,6,0)),"",(VLOOKUP(J9,'KAYIT LİSTESİ'!$B$4:$H$1210,6,0)))</f>
      </c>
      <c r="O9" s="121"/>
      <c r="P9" s="159"/>
      <c r="T9" s="137"/>
      <c r="U9" s="135"/>
    </row>
    <row r="10" spans="1:21" s="13" customFormat="1" ht="33.75" customHeight="1">
      <c r="A10" s="61">
        <v>3</v>
      </c>
      <c r="B10" s="160"/>
      <c r="C10" s="78"/>
      <c r="D10" s="161"/>
      <c r="E10" s="115"/>
      <c r="F10" s="121"/>
      <c r="G10" s="147"/>
      <c r="H10" s="16"/>
      <c r="I10" s="61">
        <v>3</v>
      </c>
      <c r="J10" s="125" t="s">
        <v>370</v>
      </c>
      <c r="K10" s="147">
        <f>IF(ISERROR(VLOOKUP(J10,'KAYIT LİSTESİ'!$B$4:$H$1210,3,0)),"",(VLOOKUP(J10,'KAYIT LİSTESİ'!$B$4:$H$1210,3,0)))</f>
      </c>
      <c r="L10" s="78">
        <f>IF(ISERROR(VLOOKUP(J10,'KAYIT LİSTESİ'!$B$4:$H$1210,4,0)),"",(VLOOKUP(J10,'KAYIT LİSTESİ'!$B$4:$H$1210,4,0)))</f>
      </c>
      <c r="M10" s="126">
        <f>IF(ISERROR(VLOOKUP(J10,'KAYIT LİSTESİ'!$B$4:$H$1210,5,0)),"",(VLOOKUP(J10,'KAYIT LİSTESİ'!$B$4:$H$1210,5,0)))</f>
      </c>
      <c r="N10" s="126">
        <f>IF(ISERROR(VLOOKUP(J10,'KAYIT LİSTESİ'!$B$4:$H$1210,6,0)),"",(VLOOKUP(J10,'KAYIT LİSTESİ'!$B$4:$H$1210,6,0)))</f>
      </c>
      <c r="O10" s="121"/>
      <c r="P10" s="159"/>
      <c r="T10" s="137"/>
      <c r="U10" s="135"/>
    </row>
    <row r="11" spans="1:21" s="13" customFormat="1" ht="33.75" customHeight="1">
      <c r="A11" s="61">
        <v>4</v>
      </c>
      <c r="B11" s="160"/>
      <c r="C11" s="78"/>
      <c r="D11" s="161"/>
      <c r="E11" s="115"/>
      <c r="F11" s="121"/>
      <c r="G11" s="147"/>
      <c r="H11" s="16"/>
      <c r="I11" s="61">
        <v>4</v>
      </c>
      <c r="J11" s="125" t="s">
        <v>371</v>
      </c>
      <c r="K11" s="147">
        <f>IF(ISERROR(VLOOKUP(J11,'KAYIT LİSTESİ'!$B$4:$H$1210,3,0)),"",(VLOOKUP(J11,'KAYIT LİSTESİ'!$B$4:$H$1210,3,0)))</f>
      </c>
      <c r="L11" s="78">
        <f>IF(ISERROR(VLOOKUP(J11,'KAYIT LİSTESİ'!$B$4:$H$1210,4,0)),"",(VLOOKUP(J11,'KAYIT LİSTESİ'!$B$4:$H$1210,4,0)))</f>
      </c>
      <c r="M11" s="126">
        <f>IF(ISERROR(VLOOKUP(J11,'KAYIT LİSTESİ'!$B$4:$H$1210,5,0)),"",(VLOOKUP(J11,'KAYIT LİSTESİ'!$B$4:$H$1210,5,0)))</f>
      </c>
      <c r="N11" s="126">
        <f>IF(ISERROR(VLOOKUP(J11,'KAYIT LİSTESİ'!$B$4:$H$1210,6,0)),"",(VLOOKUP(J11,'KAYIT LİSTESİ'!$B$4:$H$1210,6,0)))</f>
      </c>
      <c r="O11" s="121"/>
      <c r="P11" s="159"/>
      <c r="T11" s="137"/>
      <c r="U11" s="135"/>
    </row>
    <row r="12" spans="1:21" s="13" customFormat="1" ht="33.75" customHeight="1">
      <c r="A12" s="61">
        <v>5</v>
      </c>
      <c r="B12" s="160"/>
      <c r="C12" s="78"/>
      <c r="D12" s="161"/>
      <c r="E12" s="115"/>
      <c r="F12" s="121"/>
      <c r="G12" s="147"/>
      <c r="H12" s="16"/>
      <c r="I12" s="61">
        <v>5</v>
      </c>
      <c r="J12" s="125" t="s">
        <v>372</v>
      </c>
      <c r="K12" s="147">
        <f>IF(ISERROR(VLOOKUP(J12,'KAYIT LİSTESİ'!$B$4:$H$1210,3,0)),"",(VLOOKUP(J12,'KAYIT LİSTESİ'!$B$4:$H$1210,3,0)))</f>
      </c>
      <c r="L12" s="78">
        <f>IF(ISERROR(VLOOKUP(J12,'KAYIT LİSTESİ'!$B$4:$H$1210,4,0)),"",(VLOOKUP(J12,'KAYIT LİSTESİ'!$B$4:$H$1210,4,0)))</f>
      </c>
      <c r="M12" s="126">
        <f>IF(ISERROR(VLOOKUP(J12,'KAYIT LİSTESİ'!$B$4:$H$1210,5,0)),"",(VLOOKUP(J12,'KAYIT LİSTESİ'!$B$4:$H$1210,5,0)))</f>
      </c>
      <c r="N12" s="126">
        <f>IF(ISERROR(VLOOKUP(J12,'KAYIT LİSTESİ'!$B$4:$H$1210,6,0)),"",(VLOOKUP(J12,'KAYIT LİSTESİ'!$B$4:$H$1210,6,0)))</f>
      </c>
      <c r="O12" s="121"/>
      <c r="P12" s="159"/>
      <c r="T12" s="137"/>
      <c r="U12" s="135"/>
    </row>
    <row r="13" spans="1:21" s="13" customFormat="1" ht="33.75" customHeight="1">
      <c r="A13" s="61">
        <v>6</v>
      </c>
      <c r="B13" s="160"/>
      <c r="C13" s="78"/>
      <c r="D13" s="161"/>
      <c r="E13" s="115"/>
      <c r="F13" s="121"/>
      <c r="G13" s="147"/>
      <c r="H13" s="16"/>
      <c r="I13" s="61">
        <v>6</v>
      </c>
      <c r="J13" s="125" t="s">
        <v>373</v>
      </c>
      <c r="K13" s="147">
        <f>IF(ISERROR(VLOOKUP(J13,'KAYIT LİSTESİ'!$B$4:$H$1210,3,0)),"",(VLOOKUP(J13,'KAYIT LİSTESİ'!$B$4:$H$1210,3,0)))</f>
      </c>
      <c r="L13" s="78">
        <f>IF(ISERROR(VLOOKUP(J13,'KAYIT LİSTESİ'!$B$4:$H$1210,4,0)),"",(VLOOKUP(J13,'KAYIT LİSTESİ'!$B$4:$H$1210,4,0)))</f>
      </c>
      <c r="M13" s="126">
        <f>IF(ISERROR(VLOOKUP(J13,'KAYIT LİSTESİ'!$B$4:$H$1210,5,0)),"",(VLOOKUP(J13,'KAYIT LİSTESİ'!$B$4:$H$1210,5,0)))</f>
      </c>
      <c r="N13" s="126">
        <f>IF(ISERROR(VLOOKUP(J13,'KAYIT LİSTESİ'!$B$4:$H$1210,6,0)),"",(VLOOKUP(J13,'KAYIT LİSTESİ'!$B$4:$H$1210,6,0)))</f>
      </c>
      <c r="O13" s="121"/>
      <c r="P13" s="159"/>
      <c r="T13" s="137"/>
      <c r="U13" s="135"/>
    </row>
    <row r="14" spans="1:21" s="13" customFormat="1" ht="33.75" customHeight="1">
      <c r="A14" s="61">
        <v>7</v>
      </c>
      <c r="B14" s="160"/>
      <c r="C14" s="78"/>
      <c r="D14" s="161"/>
      <c r="E14" s="115"/>
      <c r="F14" s="121"/>
      <c r="G14" s="147"/>
      <c r="H14" s="16"/>
      <c r="I14" s="61">
        <v>7</v>
      </c>
      <c r="J14" s="125" t="s">
        <v>374</v>
      </c>
      <c r="K14" s="147">
        <f>IF(ISERROR(VLOOKUP(J14,'KAYIT LİSTESİ'!$B$4:$H$1210,3,0)),"",(VLOOKUP(J14,'KAYIT LİSTESİ'!$B$4:$H$1210,3,0)))</f>
      </c>
      <c r="L14" s="78">
        <f>IF(ISERROR(VLOOKUP(J14,'KAYIT LİSTESİ'!$B$4:$H$1210,4,0)),"",(VLOOKUP(J14,'KAYIT LİSTESİ'!$B$4:$H$1210,4,0)))</f>
      </c>
      <c r="M14" s="126"/>
      <c r="N14" s="126">
        <f>IF(ISERROR(VLOOKUP(J14,'KAYIT LİSTESİ'!$B$4:$H$1210,6,0)),"",(VLOOKUP(J14,'KAYIT LİSTESİ'!$B$4:$H$1210,6,0)))</f>
      </c>
      <c r="O14" s="121"/>
      <c r="P14" s="159"/>
      <c r="T14" s="137"/>
      <c r="U14" s="135"/>
    </row>
    <row r="15" spans="1:21" s="13" customFormat="1" ht="33.75" customHeight="1">
      <c r="A15" s="61">
        <v>8</v>
      </c>
      <c r="B15" s="160"/>
      <c r="C15" s="78"/>
      <c r="D15" s="161"/>
      <c r="E15" s="115"/>
      <c r="F15" s="121"/>
      <c r="G15" s="147"/>
      <c r="H15" s="16"/>
      <c r="I15" s="61">
        <v>8</v>
      </c>
      <c r="J15" s="125" t="s">
        <v>375</v>
      </c>
      <c r="K15" s="147">
        <f>IF(ISERROR(VLOOKUP(J15,'KAYIT LİSTESİ'!$B$4:$H$1210,3,0)),"",(VLOOKUP(J15,'KAYIT LİSTESİ'!$B$4:$H$1210,3,0)))</f>
      </c>
      <c r="L15" s="78">
        <f>IF(ISERROR(VLOOKUP(J15,'KAYIT LİSTESİ'!$B$4:$H$1210,4,0)),"",(VLOOKUP(J15,'KAYIT LİSTESİ'!$B$4:$H$1210,4,0)))</f>
      </c>
      <c r="M15" s="126">
        <f>IF(ISERROR(VLOOKUP(J15,'KAYIT LİSTESİ'!$B$4:$H$1210,5,0)),"",(VLOOKUP(J15,'KAYIT LİSTESİ'!$B$4:$H$1210,5,0)))</f>
      </c>
      <c r="N15" s="126">
        <f>IF(ISERROR(VLOOKUP(J15,'KAYIT LİSTESİ'!$B$4:$H$1210,6,0)),"",(VLOOKUP(J15,'KAYIT LİSTESİ'!$B$4:$H$1210,6,0)))</f>
      </c>
      <c r="O15" s="121"/>
      <c r="P15" s="159"/>
      <c r="T15" s="137"/>
      <c r="U15" s="135"/>
    </row>
    <row r="16" spans="1:21" s="13" customFormat="1" ht="33.75" customHeight="1">
      <c r="A16" s="61">
        <v>9</v>
      </c>
      <c r="B16" s="160"/>
      <c r="C16" s="78"/>
      <c r="D16" s="161"/>
      <c r="E16" s="115"/>
      <c r="F16" s="121"/>
      <c r="G16" s="147"/>
      <c r="H16" s="16"/>
      <c r="I16" s="61">
        <v>9</v>
      </c>
      <c r="J16" s="125" t="s">
        <v>376</v>
      </c>
      <c r="K16" s="147">
        <f>IF(ISERROR(VLOOKUP(J16,'KAYIT LİSTESİ'!$B$4:$H$1210,3,0)),"",(VLOOKUP(J16,'KAYIT LİSTESİ'!$B$4:$H$1210,3,0)))</f>
      </c>
      <c r="L16" s="78">
        <f>IF(ISERROR(VLOOKUP(J16,'KAYIT LİSTESİ'!$B$4:$H$1210,4,0)),"",(VLOOKUP(J16,'KAYIT LİSTESİ'!$B$4:$H$1210,4,0)))</f>
      </c>
      <c r="M16" s="126">
        <f>IF(ISERROR(VLOOKUP(J16,'KAYIT LİSTESİ'!$B$4:$H$1210,5,0)),"",(VLOOKUP(J16,'KAYIT LİSTESİ'!$B$4:$H$1210,5,0)))</f>
      </c>
      <c r="N16" s="126">
        <f>IF(ISERROR(VLOOKUP(J16,'KAYIT LİSTESİ'!$B$4:$H$1210,6,0)),"",(VLOOKUP(J16,'KAYIT LİSTESİ'!$B$4:$H$1210,6,0)))</f>
      </c>
      <c r="O16" s="121"/>
      <c r="P16" s="159"/>
      <c r="T16" s="137"/>
      <c r="U16" s="135"/>
    </row>
    <row r="17" spans="1:21" s="13" customFormat="1" ht="33.75" customHeight="1">
      <c r="A17" s="61">
        <v>10</v>
      </c>
      <c r="B17" s="160"/>
      <c r="C17" s="78"/>
      <c r="D17" s="161"/>
      <c r="E17" s="115"/>
      <c r="F17" s="121"/>
      <c r="G17" s="147"/>
      <c r="H17" s="16"/>
      <c r="I17" s="61">
        <v>10</v>
      </c>
      <c r="J17" s="125" t="s">
        <v>377</v>
      </c>
      <c r="K17" s="147">
        <f>IF(ISERROR(VLOOKUP(J17,'KAYIT LİSTESİ'!$B$4:$H$1210,3,0)),"",(VLOOKUP(J17,'KAYIT LİSTESİ'!$B$4:$H$1210,3,0)))</f>
      </c>
      <c r="L17" s="78">
        <f>IF(ISERROR(VLOOKUP(J17,'KAYIT LİSTESİ'!$B$4:$H$1210,4,0)),"",(VLOOKUP(J17,'KAYIT LİSTESİ'!$B$4:$H$1210,4,0)))</f>
      </c>
      <c r="M17" s="126">
        <f>IF(ISERROR(VLOOKUP(J17,'KAYIT LİSTESİ'!$B$4:$H$1210,5,0)),"",(VLOOKUP(J17,'KAYIT LİSTESİ'!$B$4:$H$1210,5,0)))</f>
      </c>
      <c r="N17" s="126">
        <f>IF(ISERROR(VLOOKUP(J17,'KAYIT LİSTESİ'!$B$4:$H$1210,6,0)),"",(VLOOKUP(J17,'KAYIT LİSTESİ'!$B$4:$H$1210,6,0)))</f>
      </c>
      <c r="O17" s="121"/>
      <c r="P17" s="159"/>
      <c r="T17" s="137"/>
      <c r="U17" s="135"/>
    </row>
    <row r="18" spans="1:21" s="13" customFormat="1" ht="33.75" customHeight="1">
      <c r="A18" s="61">
        <v>11</v>
      </c>
      <c r="B18" s="160"/>
      <c r="C18" s="78"/>
      <c r="D18" s="161"/>
      <c r="E18" s="115"/>
      <c r="F18" s="121"/>
      <c r="G18" s="147"/>
      <c r="H18" s="16"/>
      <c r="I18" s="61">
        <v>11</v>
      </c>
      <c r="J18" s="125" t="s">
        <v>378</v>
      </c>
      <c r="K18" s="147">
        <f>IF(ISERROR(VLOOKUP(J18,'KAYIT LİSTESİ'!$B$4:$H$1210,3,0)),"",(VLOOKUP(J18,'KAYIT LİSTESİ'!$B$4:$H$1210,3,0)))</f>
      </c>
      <c r="L18" s="78">
        <f>IF(ISERROR(VLOOKUP(J18,'KAYIT LİSTESİ'!$B$4:$H$1210,4,0)),"",(VLOOKUP(J18,'KAYIT LİSTESİ'!$B$4:$H$1210,4,0)))</f>
      </c>
      <c r="M18" s="126">
        <f>IF(ISERROR(VLOOKUP(J18,'KAYIT LİSTESİ'!$B$4:$H$1210,5,0)),"",(VLOOKUP(J18,'KAYIT LİSTESİ'!$B$4:$H$1210,5,0)))</f>
      </c>
      <c r="N18" s="126">
        <f>IF(ISERROR(VLOOKUP(J18,'KAYIT LİSTESİ'!$B$4:$H$1210,6,0)),"",(VLOOKUP(J18,'KAYIT LİSTESİ'!$B$4:$H$1210,6,0)))</f>
      </c>
      <c r="O18" s="121"/>
      <c r="P18" s="159"/>
      <c r="T18" s="137"/>
      <c r="U18" s="135"/>
    </row>
    <row r="19" spans="1:21" s="13" customFormat="1" ht="33.75" customHeight="1">
      <c r="A19" s="61">
        <v>12</v>
      </c>
      <c r="B19" s="160"/>
      <c r="C19" s="78"/>
      <c r="D19" s="161"/>
      <c r="E19" s="115"/>
      <c r="F19" s="121"/>
      <c r="G19" s="147"/>
      <c r="H19" s="16"/>
      <c r="I19" s="61">
        <v>12</v>
      </c>
      <c r="J19" s="125" t="s">
        <v>379</v>
      </c>
      <c r="K19" s="147">
        <f>IF(ISERROR(VLOOKUP(J19,'KAYIT LİSTESİ'!$B$4:$H$1210,3,0)),"",(VLOOKUP(J19,'KAYIT LİSTESİ'!$B$4:$H$1210,3,0)))</f>
      </c>
      <c r="L19" s="78">
        <f>IF(ISERROR(VLOOKUP(J19,'KAYIT LİSTESİ'!$B$4:$H$1210,4,0)),"",(VLOOKUP(J19,'KAYIT LİSTESİ'!$B$4:$H$1210,4,0)))</f>
      </c>
      <c r="M19" s="126">
        <f>IF(ISERROR(VLOOKUP(J19,'KAYIT LİSTESİ'!$B$4:$H$1210,5,0)),"",(VLOOKUP(J19,'KAYIT LİSTESİ'!$B$4:$H$1210,5,0)))</f>
      </c>
      <c r="N19" s="126">
        <f>IF(ISERROR(VLOOKUP(J19,'KAYIT LİSTESİ'!$B$4:$H$1210,6,0)),"",(VLOOKUP(J19,'KAYIT LİSTESİ'!$B$4:$H$1210,6,0)))</f>
      </c>
      <c r="O19" s="121"/>
      <c r="P19" s="159"/>
      <c r="T19" s="137"/>
      <c r="U19" s="135"/>
    </row>
    <row r="20" spans="1:21" s="13" customFormat="1" ht="33.75" customHeight="1">
      <c r="A20" s="61">
        <v>13</v>
      </c>
      <c r="B20" s="160"/>
      <c r="C20" s="78"/>
      <c r="D20" s="161"/>
      <c r="E20" s="115"/>
      <c r="F20" s="121"/>
      <c r="G20" s="147"/>
      <c r="H20" s="16"/>
      <c r="I20" s="61">
        <v>13</v>
      </c>
      <c r="J20" s="125" t="s">
        <v>380</v>
      </c>
      <c r="K20" s="147">
        <f>IF(ISERROR(VLOOKUP(J20,'KAYIT LİSTESİ'!$B$4:$H$1210,3,0)),"",(VLOOKUP(J20,'KAYIT LİSTESİ'!$B$4:$H$1210,3,0)))</f>
      </c>
      <c r="L20" s="78">
        <f>IF(ISERROR(VLOOKUP(J20,'KAYIT LİSTESİ'!$B$4:$H$1210,4,0)),"",(VLOOKUP(J20,'KAYIT LİSTESİ'!$B$4:$H$1210,4,0)))</f>
      </c>
      <c r="M20" s="126">
        <f>IF(ISERROR(VLOOKUP(J20,'KAYIT LİSTESİ'!$B$4:$H$1210,5,0)),"",(VLOOKUP(J20,'KAYIT LİSTESİ'!$B$4:$H$1210,5,0)))</f>
      </c>
      <c r="N20" s="126">
        <f>IF(ISERROR(VLOOKUP(J20,'KAYIT LİSTESİ'!$B$4:$H$1210,6,0)),"",(VLOOKUP(J20,'KAYIT LİSTESİ'!$B$4:$H$1210,6,0)))</f>
      </c>
      <c r="O20" s="121"/>
      <c r="P20" s="159"/>
      <c r="T20" s="137"/>
      <c r="U20" s="135"/>
    </row>
    <row r="21" spans="1:21" s="13" customFormat="1" ht="33.75" customHeight="1">
      <c r="A21" s="61">
        <v>14</v>
      </c>
      <c r="B21" s="160"/>
      <c r="C21" s="78"/>
      <c r="D21" s="161"/>
      <c r="E21" s="115"/>
      <c r="F21" s="121"/>
      <c r="G21" s="147"/>
      <c r="H21" s="16"/>
      <c r="I21" s="61">
        <v>14</v>
      </c>
      <c r="J21" s="125" t="s">
        <v>381</v>
      </c>
      <c r="K21" s="147">
        <f>IF(ISERROR(VLOOKUP(J21,'KAYIT LİSTESİ'!$B$4:$H$1210,3,0)),"",(VLOOKUP(J21,'KAYIT LİSTESİ'!$B$4:$H$1210,3,0)))</f>
      </c>
      <c r="L21" s="78">
        <f>IF(ISERROR(VLOOKUP(J21,'KAYIT LİSTESİ'!$B$4:$H$1210,4,0)),"",(VLOOKUP(J21,'KAYIT LİSTESİ'!$B$4:$H$1210,4,0)))</f>
      </c>
      <c r="M21" s="126">
        <f>IF(ISERROR(VLOOKUP(J21,'KAYIT LİSTESİ'!$B$4:$H$1210,5,0)),"",(VLOOKUP(J21,'KAYIT LİSTESİ'!$B$4:$H$1210,5,0)))</f>
      </c>
      <c r="N21" s="126">
        <f>IF(ISERROR(VLOOKUP(J21,'KAYIT LİSTESİ'!$B$4:$H$1210,6,0)),"",(VLOOKUP(J21,'KAYIT LİSTESİ'!$B$4:$H$1210,6,0)))</f>
      </c>
      <c r="O21" s="121"/>
      <c r="P21" s="159"/>
      <c r="T21" s="137"/>
      <c r="U21" s="135"/>
    </row>
    <row r="22" spans="1:21" s="13" customFormat="1" ht="33.75" customHeight="1">
      <c r="A22" s="61">
        <v>15</v>
      </c>
      <c r="B22" s="160"/>
      <c r="C22" s="78"/>
      <c r="D22" s="161"/>
      <c r="E22" s="115"/>
      <c r="F22" s="121"/>
      <c r="G22" s="147"/>
      <c r="H22" s="16"/>
      <c r="I22" s="61">
        <v>15</v>
      </c>
      <c r="J22" s="125" t="s">
        <v>382</v>
      </c>
      <c r="K22" s="147">
        <f>IF(ISERROR(VLOOKUP(J22,'KAYIT LİSTESİ'!$B$4:$H$1210,3,0)),"",(VLOOKUP(J22,'KAYIT LİSTESİ'!$B$4:$H$1210,3,0)))</f>
      </c>
      <c r="L22" s="78">
        <f>IF(ISERROR(VLOOKUP(J22,'KAYIT LİSTESİ'!$B$4:$H$1210,4,0)),"",(VLOOKUP(J22,'KAYIT LİSTESİ'!$B$4:$H$1210,4,0)))</f>
      </c>
      <c r="M22" s="126">
        <f>IF(ISERROR(VLOOKUP(J22,'KAYIT LİSTESİ'!$B$4:$H$1210,5,0)),"",(VLOOKUP(J22,'KAYIT LİSTESİ'!$B$4:$H$1210,5,0)))</f>
      </c>
      <c r="N22" s="126">
        <f>IF(ISERROR(VLOOKUP(J22,'KAYIT LİSTESİ'!$B$4:$H$1210,6,0)),"",(VLOOKUP(J22,'KAYIT LİSTESİ'!$B$4:$H$1210,6,0)))</f>
      </c>
      <c r="O22" s="121"/>
      <c r="P22" s="159"/>
      <c r="T22" s="137"/>
      <c r="U22" s="135"/>
    </row>
    <row r="23" spans="1:21" s="13" customFormat="1" ht="33.75" customHeight="1">
      <c r="A23" s="61">
        <v>16</v>
      </c>
      <c r="B23" s="160"/>
      <c r="C23" s="78"/>
      <c r="D23" s="161"/>
      <c r="E23" s="115"/>
      <c r="F23" s="121"/>
      <c r="G23" s="147"/>
      <c r="H23" s="16"/>
      <c r="I23" s="61">
        <v>16</v>
      </c>
      <c r="J23" s="125" t="s">
        <v>383</v>
      </c>
      <c r="K23" s="147">
        <f>IF(ISERROR(VLOOKUP(J23,'KAYIT LİSTESİ'!$B$4:$H$1210,3,0)),"",(VLOOKUP(J23,'KAYIT LİSTESİ'!$B$4:$H$1210,3,0)))</f>
      </c>
      <c r="L23" s="78">
        <f>IF(ISERROR(VLOOKUP(J23,'KAYIT LİSTESİ'!$B$4:$H$1210,4,0)),"",(VLOOKUP(J23,'KAYIT LİSTESİ'!$B$4:$H$1210,4,0)))</f>
      </c>
      <c r="M23" s="126">
        <f>IF(ISERROR(VLOOKUP(J23,'KAYIT LİSTESİ'!$B$4:$H$1210,5,0)),"",(VLOOKUP(J23,'KAYIT LİSTESİ'!$B$4:$H$1210,5,0)))</f>
      </c>
      <c r="N23" s="126">
        <f>IF(ISERROR(VLOOKUP(J23,'KAYIT LİSTESİ'!$B$4:$H$1210,6,0)),"",(VLOOKUP(J23,'KAYIT LİSTESİ'!$B$4:$H$1210,6,0)))</f>
      </c>
      <c r="O23" s="121"/>
      <c r="P23" s="159"/>
      <c r="T23" s="137"/>
      <c r="U23" s="135"/>
    </row>
    <row r="24" spans="1:21" s="13" customFormat="1" ht="33.75" customHeight="1">
      <c r="A24" s="61">
        <v>17</v>
      </c>
      <c r="B24" s="160"/>
      <c r="C24" s="78"/>
      <c r="D24" s="161"/>
      <c r="E24" s="115"/>
      <c r="F24" s="121"/>
      <c r="G24" s="147"/>
      <c r="H24" s="16"/>
      <c r="I24" s="61">
        <v>17</v>
      </c>
      <c r="J24" s="125" t="s">
        <v>384</v>
      </c>
      <c r="K24" s="147">
        <f>IF(ISERROR(VLOOKUP(J24,'KAYIT LİSTESİ'!$B$4:$H$1210,3,0)),"",(VLOOKUP(J24,'KAYIT LİSTESİ'!$B$4:$H$1210,3,0)))</f>
      </c>
      <c r="L24" s="78">
        <f>IF(ISERROR(VLOOKUP(J24,'KAYIT LİSTESİ'!$B$4:$H$1210,4,0)),"",(VLOOKUP(J24,'KAYIT LİSTESİ'!$B$4:$H$1210,4,0)))</f>
      </c>
      <c r="M24" s="126">
        <f>IF(ISERROR(VLOOKUP(J24,'KAYIT LİSTESİ'!$B$4:$H$1210,5,0)),"",(VLOOKUP(J24,'KAYIT LİSTESİ'!$B$4:$H$1210,5,0)))</f>
      </c>
      <c r="N24" s="126">
        <f>IF(ISERROR(VLOOKUP(J24,'KAYIT LİSTESİ'!$B$4:$H$1210,6,0)),"",(VLOOKUP(J24,'KAYIT LİSTESİ'!$B$4:$H$1210,6,0)))</f>
      </c>
      <c r="O24" s="121"/>
      <c r="P24" s="159"/>
      <c r="T24" s="137"/>
      <c r="U24" s="135"/>
    </row>
    <row r="25" spans="1:21" s="13" customFormat="1" ht="33.75" customHeight="1">
      <c r="A25" s="61">
        <v>18</v>
      </c>
      <c r="B25" s="160"/>
      <c r="C25" s="78"/>
      <c r="D25" s="161"/>
      <c r="E25" s="115"/>
      <c r="F25" s="121"/>
      <c r="G25" s="147"/>
      <c r="H25" s="16"/>
      <c r="I25" s="61">
        <v>18</v>
      </c>
      <c r="J25" s="125" t="s">
        <v>385</v>
      </c>
      <c r="K25" s="147">
        <f>IF(ISERROR(VLOOKUP(J25,'KAYIT LİSTESİ'!$B$4:$H$1210,3,0)),"",(VLOOKUP(J25,'KAYIT LİSTESİ'!$B$4:$H$1210,3,0)))</f>
      </c>
      <c r="L25" s="78">
        <f>IF(ISERROR(VLOOKUP(J25,'KAYIT LİSTESİ'!$B$4:$H$1210,4,0)),"",(VLOOKUP(J25,'KAYIT LİSTESİ'!$B$4:$H$1210,4,0)))</f>
      </c>
      <c r="M25" s="126">
        <f>IF(ISERROR(VLOOKUP(J25,'KAYIT LİSTESİ'!$B$4:$H$1210,5,0)),"",(VLOOKUP(J25,'KAYIT LİSTESİ'!$B$4:$H$1210,5,0)))</f>
      </c>
      <c r="N25" s="126">
        <f>IF(ISERROR(VLOOKUP(J25,'KAYIT LİSTESİ'!$B$4:$H$1210,6,0)),"",(VLOOKUP(J25,'KAYIT LİSTESİ'!$B$4:$H$1210,6,0)))</f>
      </c>
      <c r="O25" s="121"/>
      <c r="P25" s="159"/>
      <c r="T25" s="137"/>
      <c r="U25" s="135"/>
    </row>
    <row r="26" spans="1:21" s="13" customFormat="1" ht="33.75" customHeight="1">
      <c r="A26" s="61">
        <v>19</v>
      </c>
      <c r="B26" s="160"/>
      <c r="C26" s="78"/>
      <c r="D26" s="161"/>
      <c r="E26" s="115"/>
      <c r="F26" s="121"/>
      <c r="G26" s="147"/>
      <c r="H26" s="16"/>
      <c r="I26" s="61">
        <v>19</v>
      </c>
      <c r="J26" s="125" t="s">
        <v>386</v>
      </c>
      <c r="K26" s="147">
        <f>IF(ISERROR(VLOOKUP(J26,'KAYIT LİSTESİ'!$B$4:$H$1210,3,0)),"",(VLOOKUP(J26,'KAYIT LİSTESİ'!$B$4:$H$1210,3,0)))</f>
      </c>
      <c r="L26" s="78">
        <f>IF(ISERROR(VLOOKUP(J26,'KAYIT LİSTESİ'!$B$4:$H$1210,4,0)),"",(VLOOKUP(J26,'KAYIT LİSTESİ'!$B$4:$H$1210,4,0)))</f>
      </c>
      <c r="M26" s="126">
        <f>IF(ISERROR(VLOOKUP(J26,'KAYIT LİSTESİ'!$B$4:$H$1210,5,0)),"",(VLOOKUP(J26,'KAYIT LİSTESİ'!$B$4:$H$1210,5,0)))</f>
      </c>
      <c r="N26" s="126">
        <f>IF(ISERROR(VLOOKUP(J26,'KAYIT LİSTESİ'!$B$4:$H$1210,6,0)),"",(VLOOKUP(J26,'KAYIT LİSTESİ'!$B$4:$H$1210,6,0)))</f>
      </c>
      <c r="O26" s="121"/>
      <c r="P26" s="159"/>
      <c r="T26" s="137"/>
      <c r="U26" s="135"/>
    </row>
    <row r="27" spans="1:21" s="13" customFormat="1" ht="33.75" customHeight="1">
      <c r="A27" s="61">
        <v>20</v>
      </c>
      <c r="B27" s="160"/>
      <c r="C27" s="78"/>
      <c r="D27" s="161"/>
      <c r="E27" s="115"/>
      <c r="F27" s="121"/>
      <c r="G27" s="147"/>
      <c r="H27" s="16"/>
      <c r="I27" s="61">
        <v>20</v>
      </c>
      <c r="J27" s="125" t="s">
        <v>387</v>
      </c>
      <c r="K27" s="147">
        <f>IF(ISERROR(VLOOKUP(J27,'KAYIT LİSTESİ'!$B$4:$H$1210,3,0)),"",(VLOOKUP(J27,'KAYIT LİSTESİ'!$B$4:$H$1210,3,0)))</f>
      </c>
      <c r="L27" s="78">
        <f>IF(ISERROR(VLOOKUP(J27,'KAYIT LİSTESİ'!$B$4:$H$1210,4,0)),"",(VLOOKUP(J27,'KAYIT LİSTESİ'!$B$4:$H$1210,4,0)))</f>
      </c>
      <c r="M27" s="126">
        <f>IF(ISERROR(VLOOKUP(J27,'KAYIT LİSTESİ'!$B$4:$H$1210,5,0)),"",(VLOOKUP(J27,'KAYIT LİSTESİ'!$B$4:$H$1210,5,0)))</f>
      </c>
      <c r="N27" s="126">
        <f>IF(ISERROR(VLOOKUP(J27,'KAYIT LİSTESİ'!$B$4:$H$1210,6,0)),"",(VLOOKUP(J27,'KAYIT LİSTESİ'!$B$4:$H$1210,6,0)))</f>
      </c>
      <c r="O27" s="121"/>
      <c r="P27" s="159"/>
      <c r="T27" s="137"/>
      <c r="U27" s="135"/>
    </row>
    <row r="28" spans="1:21" s="13" customFormat="1" ht="33.75" customHeight="1">
      <c r="A28" s="61">
        <v>21</v>
      </c>
      <c r="B28" s="160"/>
      <c r="C28" s="78"/>
      <c r="D28" s="161"/>
      <c r="E28" s="115"/>
      <c r="F28" s="121"/>
      <c r="G28" s="147"/>
      <c r="H28" s="16"/>
      <c r="I28" s="142" t="s">
        <v>14</v>
      </c>
      <c r="J28" s="143"/>
      <c r="K28" s="143"/>
      <c r="L28" s="143"/>
      <c r="M28" s="143"/>
      <c r="N28" s="143"/>
      <c r="O28" s="143"/>
      <c r="P28" s="144"/>
      <c r="T28" s="137"/>
      <c r="U28" s="135"/>
    </row>
    <row r="29" spans="1:21" s="13" customFormat="1" ht="33.75" customHeight="1">
      <c r="A29" s="61">
        <v>22</v>
      </c>
      <c r="B29" s="160"/>
      <c r="C29" s="78"/>
      <c r="D29" s="161"/>
      <c r="E29" s="115"/>
      <c r="F29" s="121"/>
      <c r="G29" s="147"/>
      <c r="H29" s="16"/>
      <c r="I29" s="38" t="s">
        <v>9</v>
      </c>
      <c r="J29" s="38" t="s">
        <v>54</v>
      </c>
      <c r="K29" s="38" t="s">
        <v>53</v>
      </c>
      <c r="L29" s="80" t="s">
        <v>10</v>
      </c>
      <c r="M29" s="81" t="s">
        <v>11</v>
      </c>
      <c r="N29" s="81" t="s">
        <v>142</v>
      </c>
      <c r="O29" s="116" t="s">
        <v>12</v>
      </c>
      <c r="P29" s="38" t="s">
        <v>23</v>
      </c>
      <c r="T29" s="137"/>
      <c r="U29" s="135"/>
    </row>
    <row r="30" spans="1:21" s="13" customFormat="1" ht="33.75" customHeight="1">
      <c r="A30" s="61">
        <v>23</v>
      </c>
      <c r="B30" s="160"/>
      <c r="C30" s="78"/>
      <c r="D30" s="161"/>
      <c r="E30" s="115"/>
      <c r="F30" s="121"/>
      <c r="G30" s="147"/>
      <c r="H30" s="16"/>
      <c r="I30" s="61">
        <v>1</v>
      </c>
      <c r="J30" s="125" t="s">
        <v>388</v>
      </c>
      <c r="K30" s="147">
        <f>IF(ISERROR(VLOOKUP(J30,'KAYIT LİSTESİ'!$B$4:$H$1210,3,0)),"",(VLOOKUP(J30,'KAYIT LİSTESİ'!$B$4:$H$1210,3,0)))</f>
      </c>
      <c r="L30" s="78">
        <f>IF(ISERROR(VLOOKUP(J30,'KAYIT LİSTESİ'!$B$4:$H$1210,4,0)),"",(VLOOKUP(J30,'KAYIT LİSTESİ'!$B$4:$H$1210,4,0)))</f>
      </c>
      <c r="M30" s="126">
        <f>IF(ISERROR(VLOOKUP(J30,'KAYIT LİSTESİ'!$B$4:$H$1210,5,0)),"",(VLOOKUP(J30,'KAYIT LİSTESİ'!$B$4:$H$1210,5,0)))</f>
      </c>
      <c r="N30" s="126">
        <f>IF(ISERROR(VLOOKUP(J30,'KAYIT LİSTESİ'!$B$4:$H$1210,6,0)),"",(VLOOKUP(J30,'KAYIT LİSTESİ'!$B$4:$H$1210,6,0)))</f>
      </c>
      <c r="O30" s="121"/>
      <c r="P30" s="159"/>
      <c r="T30" s="137"/>
      <c r="U30" s="135"/>
    </row>
    <row r="31" spans="1:21" s="13" customFormat="1" ht="33.75" customHeight="1">
      <c r="A31" s="61">
        <v>24</v>
      </c>
      <c r="B31" s="160"/>
      <c r="C31" s="78"/>
      <c r="D31" s="161"/>
      <c r="E31" s="115"/>
      <c r="F31" s="121"/>
      <c r="G31" s="147"/>
      <c r="H31" s="16"/>
      <c r="I31" s="61">
        <v>2</v>
      </c>
      <c r="J31" s="125" t="s">
        <v>389</v>
      </c>
      <c r="K31" s="147">
        <f>IF(ISERROR(VLOOKUP(J31,'KAYIT LİSTESİ'!$B$4:$H$1210,3,0)),"",(VLOOKUP(J31,'KAYIT LİSTESİ'!$B$4:$H$1210,3,0)))</f>
      </c>
      <c r="L31" s="78">
        <f>IF(ISERROR(VLOOKUP(J31,'KAYIT LİSTESİ'!$B$4:$H$1210,4,0)),"",(VLOOKUP(J31,'KAYIT LİSTESİ'!$B$4:$H$1210,4,0)))</f>
      </c>
      <c r="M31" s="126">
        <f>IF(ISERROR(VLOOKUP(J31,'KAYIT LİSTESİ'!$B$4:$H$1210,5,0)),"",(VLOOKUP(J31,'KAYIT LİSTESİ'!$B$4:$H$1210,5,0)))</f>
      </c>
      <c r="N31" s="126">
        <f>IF(ISERROR(VLOOKUP(J31,'KAYIT LİSTESİ'!$B$4:$H$1210,6,0)),"",(VLOOKUP(J31,'KAYIT LİSTESİ'!$B$4:$H$1210,6,0)))</f>
      </c>
      <c r="O31" s="121"/>
      <c r="P31" s="159"/>
      <c r="T31" s="137"/>
      <c r="U31" s="135"/>
    </row>
    <row r="32" spans="1:21" s="13" customFormat="1" ht="33.75" customHeight="1">
      <c r="A32" s="61">
        <v>25</v>
      </c>
      <c r="B32" s="160"/>
      <c r="C32" s="78"/>
      <c r="D32" s="161"/>
      <c r="E32" s="115"/>
      <c r="F32" s="121"/>
      <c r="G32" s="147"/>
      <c r="H32" s="16"/>
      <c r="I32" s="61">
        <v>3</v>
      </c>
      <c r="J32" s="125" t="s">
        <v>390</v>
      </c>
      <c r="K32" s="147">
        <f>IF(ISERROR(VLOOKUP(J32,'KAYIT LİSTESİ'!$B$4:$H$1210,3,0)),"",(VLOOKUP(J32,'KAYIT LİSTESİ'!$B$4:$H$1210,3,0)))</f>
      </c>
      <c r="L32" s="78">
        <f>IF(ISERROR(VLOOKUP(J32,'KAYIT LİSTESİ'!$B$4:$H$1210,4,0)),"",(VLOOKUP(J32,'KAYIT LİSTESİ'!$B$4:$H$1210,4,0)))</f>
      </c>
      <c r="M32" s="126">
        <f>IF(ISERROR(VLOOKUP(J32,'KAYIT LİSTESİ'!$B$4:$H$1210,5,0)),"",(VLOOKUP(J32,'KAYIT LİSTESİ'!$B$4:$H$1210,5,0)))</f>
      </c>
      <c r="N32" s="126">
        <f>IF(ISERROR(VLOOKUP(J32,'KAYIT LİSTESİ'!$B$4:$H$1210,6,0)),"",(VLOOKUP(J32,'KAYIT LİSTESİ'!$B$4:$H$1210,6,0)))</f>
      </c>
      <c r="O32" s="121"/>
      <c r="P32" s="159"/>
      <c r="T32" s="137"/>
      <c r="U32" s="135"/>
    </row>
    <row r="33" spans="1:21" s="13" customFormat="1" ht="33.75" customHeight="1">
      <c r="A33" s="61">
        <v>26</v>
      </c>
      <c r="B33" s="160"/>
      <c r="C33" s="78"/>
      <c r="D33" s="161"/>
      <c r="E33" s="115"/>
      <c r="F33" s="121"/>
      <c r="G33" s="147"/>
      <c r="H33" s="16"/>
      <c r="I33" s="61">
        <v>4</v>
      </c>
      <c r="J33" s="125" t="s">
        <v>391</v>
      </c>
      <c r="K33" s="147">
        <f>IF(ISERROR(VLOOKUP(J33,'KAYIT LİSTESİ'!$B$4:$H$1210,3,0)),"",(VLOOKUP(J33,'KAYIT LİSTESİ'!$B$4:$H$1210,3,0)))</f>
      </c>
      <c r="L33" s="78">
        <f>IF(ISERROR(VLOOKUP(J33,'KAYIT LİSTESİ'!$B$4:$H$1210,4,0)),"",(VLOOKUP(J33,'KAYIT LİSTESİ'!$B$4:$H$1210,4,0)))</f>
      </c>
      <c r="M33" s="126">
        <f>IF(ISERROR(VLOOKUP(J33,'KAYIT LİSTESİ'!$B$4:$H$1210,5,0)),"",(VLOOKUP(J33,'KAYIT LİSTESİ'!$B$4:$H$1210,5,0)))</f>
      </c>
      <c r="N33" s="126">
        <f>IF(ISERROR(VLOOKUP(J33,'KAYIT LİSTESİ'!$B$4:$H$1210,6,0)),"",(VLOOKUP(J33,'KAYIT LİSTESİ'!$B$4:$H$1210,6,0)))</f>
      </c>
      <c r="O33" s="121"/>
      <c r="P33" s="159"/>
      <c r="T33" s="137"/>
      <c r="U33" s="135"/>
    </row>
    <row r="34" spans="1:21" s="13" customFormat="1" ht="33.75" customHeight="1">
      <c r="A34" s="61">
        <v>27</v>
      </c>
      <c r="B34" s="160"/>
      <c r="C34" s="78"/>
      <c r="D34" s="161"/>
      <c r="E34" s="115"/>
      <c r="F34" s="121"/>
      <c r="G34" s="147"/>
      <c r="H34" s="16"/>
      <c r="I34" s="61">
        <v>5</v>
      </c>
      <c r="J34" s="125" t="s">
        <v>392</v>
      </c>
      <c r="K34" s="147">
        <f>IF(ISERROR(VLOOKUP(J34,'KAYIT LİSTESİ'!$B$4:$H$1210,3,0)),"",(VLOOKUP(J34,'KAYIT LİSTESİ'!$B$4:$H$1210,3,0)))</f>
      </c>
      <c r="L34" s="78">
        <f>IF(ISERROR(VLOOKUP(J34,'KAYIT LİSTESİ'!$B$4:$H$1210,4,0)),"",(VLOOKUP(J34,'KAYIT LİSTESİ'!$B$4:$H$1210,4,0)))</f>
      </c>
      <c r="M34" s="126">
        <f>IF(ISERROR(VLOOKUP(J34,'KAYIT LİSTESİ'!$B$4:$H$1210,5,0)),"",(VLOOKUP(J34,'KAYIT LİSTESİ'!$B$4:$H$1210,5,0)))</f>
      </c>
      <c r="N34" s="126">
        <f>IF(ISERROR(VLOOKUP(J34,'KAYIT LİSTESİ'!$B$4:$H$1210,6,0)),"",(VLOOKUP(J34,'KAYIT LİSTESİ'!$B$4:$H$1210,6,0)))</f>
      </c>
      <c r="O34" s="121"/>
      <c r="P34" s="159"/>
      <c r="T34" s="137"/>
      <c r="U34" s="135"/>
    </row>
    <row r="35" spans="1:21" s="13" customFormat="1" ht="33.75" customHeight="1">
      <c r="A35" s="61">
        <v>28</v>
      </c>
      <c r="B35" s="160"/>
      <c r="C35" s="78"/>
      <c r="D35" s="161"/>
      <c r="E35" s="115"/>
      <c r="F35" s="121"/>
      <c r="G35" s="147"/>
      <c r="H35" s="16"/>
      <c r="I35" s="61">
        <v>6</v>
      </c>
      <c r="J35" s="125" t="s">
        <v>393</v>
      </c>
      <c r="K35" s="147">
        <f>IF(ISERROR(VLOOKUP(J35,'KAYIT LİSTESİ'!$B$4:$H$1210,3,0)),"",(VLOOKUP(J35,'KAYIT LİSTESİ'!$B$4:$H$1210,3,0)))</f>
      </c>
      <c r="L35" s="78">
        <f>IF(ISERROR(VLOOKUP(J35,'KAYIT LİSTESİ'!$B$4:$H$1210,4,0)),"",(VLOOKUP(J35,'KAYIT LİSTESİ'!$B$4:$H$1210,4,0)))</f>
      </c>
      <c r="M35" s="126">
        <f>IF(ISERROR(VLOOKUP(J35,'KAYIT LİSTESİ'!$B$4:$H$1210,5,0)),"",(VLOOKUP(J35,'KAYIT LİSTESİ'!$B$4:$H$1210,5,0)))</f>
      </c>
      <c r="N35" s="126">
        <f>IF(ISERROR(VLOOKUP(J35,'KAYIT LİSTESİ'!$B$4:$H$1210,6,0)),"",(VLOOKUP(J35,'KAYIT LİSTESİ'!$B$4:$H$1210,6,0)))</f>
      </c>
      <c r="O35" s="121"/>
      <c r="P35" s="159"/>
      <c r="T35" s="137"/>
      <c r="U35" s="135"/>
    </row>
    <row r="36" spans="1:21" s="13" customFormat="1" ht="33.75" customHeight="1">
      <c r="A36" s="61">
        <v>29</v>
      </c>
      <c r="B36" s="160"/>
      <c r="C36" s="78"/>
      <c r="D36" s="161"/>
      <c r="E36" s="115"/>
      <c r="F36" s="121"/>
      <c r="G36" s="147"/>
      <c r="H36" s="16"/>
      <c r="I36" s="61">
        <v>7</v>
      </c>
      <c r="J36" s="125" t="s">
        <v>394</v>
      </c>
      <c r="K36" s="147">
        <f>IF(ISERROR(VLOOKUP(J36,'KAYIT LİSTESİ'!$B$4:$H$1210,3,0)),"",(VLOOKUP(J36,'KAYIT LİSTESİ'!$B$4:$H$1210,3,0)))</f>
      </c>
      <c r="L36" s="78">
        <f>IF(ISERROR(VLOOKUP(J36,'KAYIT LİSTESİ'!$B$4:$H$1210,4,0)),"",(VLOOKUP(J36,'KAYIT LİSTESİ'!$B$4:$H$1210,4,0)))</f>
      </c>
      <c r="M36" s="126">
        <f>IF(ISERROR(VLOOKUP(J36,'KAYIT LİSTESİ'!$B$4:$H$1210,5,0)),"",(VLOOKUP(J36,'KAYIT LİSTESİ'!$B$4:$H$1210,5,0)))</f>
      </c>
      <c r="N36" s="126">
        <f>IF(ISERROR(VLOOKUP(J36,'KAYIT LİSTESİ'!$B$4:$H$1210,6,0)),"",(VLOOKUP(J36,'KAYIT LİSTESİ'!$B$4:$H$1210,6,0)))</f>
      </c>
      <c r="O36" s="121"/>
      <c r="P36" s="159"/>
      <c r="T36" s="137"/>
      <c r="U36" s="135"/>
    </row>
    <row r="37" spans="1:21" s="13" customFormat="1" ht="33.75" customHeight="1">
      <c r="A37" s="61">
        <v>30</v>
      </c>
      <c r="B37" s="160"/>
      <c r="C37" s="78"/>
      <c r="D37" s="161"/>
      <c r="E37" s="115"/>
      <c r="F37" s="121"/>
      <c r="G37" s="147"/>
      <c r="H37" s="16"/>
      <c r="I37" s="61">
        <v>8</v>
      </c>
      <c r="J37" s="125" t="s">
        <v>395</v>
      </c>
      <c r="K37" s="147">
        <f>IF(ISERROR(VLOOKUP(J37,'KAYIT LİSTESİ'!$B$4:$H$1210,3,0)),"",(VLOOKUP(J37,'KAYIT LİSTESİ'!$B$4:$H$1210,3,0)))</f>
      </c>
      <c r="L37" s="78">
        <f>IF(ISERROR(VLOOKUP(J37,'KAYIT LİSTESİ'!$B$4:$H$1210,4,0)),"",(VLOOKUP(J37,'KAYIT LİSTESİ'!$B$4:$H$1210,4,0)))</f>
      </c>
      <c r="M37" s="126">
        <f>IF(ISERROR(VLOOKUP(J37,'KAYIT LİSTESİ'!$B$4:$H$1210,5,0)),"",(VLOOKUP(J37,'KAYIT LİSTESİ'!$B$4:$H$1210,5,0)))</f>
      </c>
      <c r="N37" s="126">
        <f>IF(ISERROR(VLOOKUP(J37,'KAYIT LİSTESİ'!$B$4:$H$1210,6,0)),"",(VLOOKUP(J37,'KAYIT LİSTESİ'!$B$4:$H$1210,6,0)))</f>
      </c>
      <c r="O37" s="121"/>
      <c r="P37" s="159"/>
      <c r="T37" s="137"/>
      <c r="U37" s="135"/>
    </row>
    <row r="38" spans="1:21" s="13" customFormat="1" ht="33.75" customHeight="1">
      <c r="A38" s="61">
        <v>31</v>
      </c>
      <c r="B38" s="160"/>
      <c r="C38" s="78"/>
      <c r="D38" s="161"/>
      <c r="E38" s="115"/>
      <c r="F38" s="121"/>
      <c r="G38" s="147"/>
      <c r="H38" s="16"/>
      <c r="I38" s="61">
        <v>9</v>
      </c>
      <c r="J38" s="125" t="s">
        <v>396</v>
      </c>
      <c r="K38" s="147">
        <f>IF(ISERROR(VLOOKUP(J38,'KAYIT LİSTESİ'!$B$4:$H$1210,3,0)),"",(VLOOKUP(J38,'KAYIT LİSTESİ'!$B$4:$H$1210,3,0)))</f>
      </c>
      <c r="L38" s="78">
        <f>IF(ISERROR(VLOOKUP(J38,'KAYIT LİSTESİ'!$B$4:$H$1210,4,0)),"",(VLOOKUP(J38,'KAYIT LİSTESİ'!$B$4:$H$1210,4,0)))</f>
      </c>
      <c r="M38" s="126">
        <f>IF(ISERROR(VLOOKUP(J38,'KAYIT LİSTESİ'!$B$4:$H$1210,5,0)),"",(VLOOKUP(J38,'KAYIT LİSTESİ'!$B$4:$H$1210,5,0)))</f>
      </c>
      <c r="N38" s="126">
        <f>IF(ISERROR(VLOOKUP(J38,'KAYIT LİSTESİ'!$B$4:$H$1210,6,0)),"",(VLOOKUP(J38,'KAYIT LİSTESİ'!$B$4:$H$1210,6,0)))</f>
      </c>
      <c r="O38" s="121"/>
      <c r="P38" s="159"/>
      <c r="T38" s="137"/>
      <c r="U38" s="135"/>
    </row>
    <row r="39" spans="1:21" s="13" customFormat="1" ht="33.75" customHeight="1">
      <c r="A39" s="61">
        <v>32</v>
      </c>
      <c r="B39" s="160"/>
      <c r="C39" s="78"/>
      <c r="D39" s="161"/>
      <c r="E39" s="115"/>
      <c r="F39" s="121"/>
      <c r="G39" s="147"/>
      <c r="H39" s="16"/>
      <c r="I39" s="61">
        <v>10</v>
      </c>
      <c r="J39" s="125" t="s">
        <v>397</v>
      </c>
      <c r="K39" s="147">
        <f>IF(ISERROR(VLOOKUP(J39,'KAYIT LİSTESİ'!$B$4:$H$1210,3,0)),"",(VLOOKUP(J39,'KAYIT LİSTESİ'!$B$4:$H$1210,3,0)))</f>
      </c>
      <c r="L39" s="78">
        <f>IF(ISERROR(VLOOKUP(J39,'KAYIT LİSTESİ'!$B$4:$H$1210,4,0)),"",(VLOOKUP(J39,'KAYIT LİSTESİ'!$B$4:$H$1210,4,0)))</f>
      </c>
      <c r="M39" s="126">
        <f>IF(ISERROR(VLOOKUP(J39,'KAYIT LİSTESİ'!$B$4:$H$1210,5,0)),"",(VLOOKUP(J39,'KAYIT LİSTESİ'!$B$4:$H$1210,5,0)))</f>
      </c>
      <c r="N39" s="126">
        <f>IF(ISERROR(VLOOKUP(J39,'KAYIT LİSTESİ'!$B$4:$H$1210,6,0)),"",(VLOOKUP(J39,'KAYIT LİSTESİ'!$B$4:$H$1210,6,0)))</f>
      </c>
      <c r="O39" s="121"/>
      <c r="P39" s="159"/>
      <c r="T39" s="137"/>
      <c r="U39" s="135"/>
    </row>
    <row r="40" spans="1:21" s="13" customFormat="1" ht="33.75" customHeight="1">
      <c r="A40" s="61">
        <v>33</v>
      </c>
      <c r="B40" s="160"/>
      <c r="C40" s="78"/>
      <c r="D40" s="161"/>
      <c r="E40" s="115"/>
      <c r="F40" s="121"/>
      <c r="G40" s="147"/>
      <c r="H40" s="16"/>
      <c r="I40" s="61">
        <v>11</v>
      </c>
      <c r="J40" s="125" t="s">
        <v>398</v>
      </c>
      <c r="K40" s="147">
        <f>IF(ISERROR(VLOOKUP(J40,'KAYIT LİSTESİ'!$B$4:$H$1210,3,0)),"",(VLOOKUP(J40,'KAYIT LİSTESİ'!$B$4:$H$1210,3,0)))</f>
      </c>
      <c r="L40" s="78">
        <f>IF(ISERROR(VLOOKUP(J40,'KAYIT LİSTESİ'!$B$4:$H$1210,4,0)),"",(VLOOKUP(J40,'KAYIT LİSTESİ'!$B$4:$H$1210,4,0)))</f>
      </c>
      <c r="M40" s="126">
        <f>IF(ISERROR(VLOOKUP(J40,'KAYIT LİSTESİ'!$B$4:$H$1210,5,0)),"",(VLOOKUP(J40,'KAYIT LİSTESİ'!$B$4:$H$1210,5,0)))</f>
      </c>
      <c r="N40" s="126">
        <f>IF(ISERROR(VLOOKUP(J40,'KAYIT LİSTESİ'!$B$4:$H$1210,6,0)),"",(VLOOKUP(J40,'KAYIT LİSTESİ'!$B$4:$H$1210,6,0)))</f>
      </c>
      <c r="O40" s="121"/>
      <c r="P40" s="159"/>
      <c r="T40" s="137"/>
      <c r="U40" s="135"/>
    </row>
    <row r="41" spans="1:21" s="13" customFormat="1" ht="33.75" customHeight="1">
      <c r="A41" s="61">
        <v>34</v>
      </c>
      <c r="B41" s="160"/>
      <c r="C41" s="78"/>
      <c r="D41" s="161"/>
      <c r="E41" s="115"/>
      <c r="F41" s="121"/>
      <c r="G41" s="147"/>
      <c r="H41" s="16"/>
      <c r="I41" s="61">
        <v>12</v>
      </c>
      <c r="J41" s="125" t="s">
        <v>399</v>
      </c>
      <c r="K41" s="147">
        <f>IF(ISERROR(VLOOKUP(J41,'KAYIT LİSTESİ'!$B$4:$H$1210,3,0)),"",(VLOOKUP(J41,'KAYIT LİSTESİ'!$B$4:$H$1210,3,0)))</f>
      </c>
      <c r="L41" s="78">
        <f>IF(ISERROR(VLOOKUP(J41,'KAYIT LİSTESİ'!$B$4:$H$1210,4,0)),"",(VLOOKUP(J41,'KAYIT LİSTESİ'!$B$4:$H$1210,4,0)))</f>
      </c>
      <c r="M41" s="126">
        <f>IF(ISERROR(VLOOKUP(J41,'KAYIT LİSTESİ'!$B$4:$H$1210,5,0)),"",(VLOOKUP(J41,'KAYIT LİSTESİ'!$B$4:$H$1210,5,0)))</f>
      </c>
      <c r="N41" s="126">
        <f>IF(ISERROR(VLOOKUP(J41,'KAYIT LİSTESİ'!$B$4:$H$1210,6,0)),"",(VLOOKUP(J41,'KAYIT LİSTESİ'!$B$4:$H$1210,6,0)))</f>
      </c>
      <c r="O41" s="121"/>
      <c r="P41" s="159"/>
      <c r="T41" s="137"/>
      <c r="U41" s="135"/>
    </row>
    <row r="42" spans="1:21" s="13" customFormat="1" ht="33.75" customHeight="1">
      <c r="A42" s="61">
        <v>35</v>
      </c>
      <c r="B42" s="160"/>
      <c r="C42" s="78"/>
      <c r="D42" s="161"/>
      <c r="E42" s="115"/>
      <c r="F42" s="121"/>
      <c r="G42" s="147"/>
      <c r="H42" s="16"/>
      <c r="I42" s="61">
        <v>13</v>
      </c>
      <c r="J42" s="125" t="s">
        <v>400</v>
      </c>
      <c r="K42" s="147">
        <f>IF(ISERROR(VLOOKUP(J42,'KAYIT LİSTESİ'!$B$4:$H$1210,3,0)),"",(VLOOKUP(J42,'KAYIT LİSTESİ'!$B$4:$H$1210,3,0)))</f>
      </c>
      <c r="L42" s="78">
        <f>IF(ISERROR(VLOOKUP(J42,'KAYIT LİSTESİ'!$B$4:$H$1210,4,0)),"",(VLOOKUP(J42,'KAYIT LİSTESİ'!$B$4:$H$1210,4,0)))</f>
      </c>
      <c r="M42" s="126">
        <f>IF(ISERROR(VLOOKUP(J42,'KAYIT LİSTESİ'!$B$4:$H$1210,5,0)),"",(VLOOKUP(J42,'KAYIT LİSTESİ'!$B$4:$H$1210,5,0)))</f>
      </c>
      <c r="N42" s="126">
        <f>IF(ISERROR(VLOOKUP(J42,'KAYIT LİSTESİ'!$B$4:$H$1210,6,0)),"",(VLOOKUP(J42,'KAYIT LİSTESİ'!$B$4:$H$1210,6,0)))</f>
      </c>
      <c r="O42" s="121"/>
      <c r="P42" s="159"/>
      <c r="T42" s="137"/>
      <c r="U42" s="135"/>
    </row>
    <row r="43" spans="1:21" s="13" customFormat="1" ht="33.75" customHeight="1">
      <c r="A43" s="61">
        <v>36</v>
      </c>
      <c r="B43" s="160"/>
      <c r="C43" s="78"/>
      <c r="D43" s="161"/>
      <c r="E43" s="115"/>
      <c r="F43" s="121"/>
      <c r="G43" s="147"/>
      <c r="H43" s="16"/>
      <c r="I43" s="61">
        <v>14</v>
      </c>
      <c r="J43" s="125" t="s">
        <v>401</v>
      </c>
      <c r="K43" s="147">
        <f>IF(ISERROR(VLOOKUP(J43,'KAYIT LİSTESİ'!$B$4:$H$1210,3,0)),"",(VLOOKUP(J43,'KAYIT LİSTESİ'!$B$4:$H$1210,3,0)))</f>
      </c>
      <c r="L43" s="78">
        <f>IF(ISERROR(VLOOKUP(J43,'KAYIT LİSTESİ'!$B$4:$H$1210,4,0)),"",(VLOOKUP(J43,'KAYIT LİSTESİ'!$B$4:$H$1210,4,0)))</f>
      </c>
      <c r="M43" s="126">
        <f>IF(ISERROR(VLOOKUP(J43,'KAYIT LİSTESİ'!$B$4:$H$1210,5,0)),"",(VLOOKUP(J43,'KAYIT LİSTESİ'!$B$4:$H$1210,5,0)))</f>
      </c>
      <c r="N43" s="126">
        <f>IF(ISERROR(VLOOKUP(J43,'KAYIT LİSTESİ'!$B$4:$H$1210,6,0)),"",(VLOOKUP(J43,'KAYIT LİSTESİ'!$B$4:$H$1210,6,0)))</f>
      </c>
      <c r="O43" s="121"/>
      <c r="P43" s="159"/>
      <c r="T43" s="137"/>
      <c r="U43" s="135"/>
    </row>
    <row r="44" spans="1:21" s="13" customFormat="1" ht="33.75" customHeight="1">
      <c r="A44" s="61">
        <v>37</v>
      </c>
      <c r="B44" s="160"/>
      <c r="C44" s="78"/>
      <c r="D44" s="161"/>
      <c r="E44" s="115"/>
      <c r="F44" s="121"/>
      <c r="G44" s="147"/>
      <c r="H44" s="16"/>
      <c r="I44" s="61">
        <v>15</v>
      </c>
      <c r="J44" s="125" t="s">
        <v>402</v>
      </c>
      <c r="K44" s="147">
        <f>IF(ISERROR(VLOOKUP(J44,'KAYIT LİSTESİ'!$B$4:$H$1210,3,0)),"",(VLOOKUP(J44,'KAYIT LİSTESİ'!$B$4:$H$1210,3,0)))</f>
      </c>
      <c r="L44" s="78">
        <f>IF(ISERROR(VLOOKUP(J44,'KAYIT LİSTESİ'!$B$4:$H$1210,4,0)),"",(VLOOKUP(J44,'KAYIT LİSTESİ'!$B$4:$H$1210,4,0)))</f>
      </c>
      <c r="M44" s="126">
        <f>IF(ISERROR(VLOOKUP(J44,'KAYIT LİSTESİ'!$B$4:$H$1210,5,0)),"",(VLOOKUP(J44,'KAYIT LİSTESİ'!$B$4:$H$1210,5,0)))</f>
      </c>
      <c r="N44" s="126">
        <f>IF(ISERROR(VLOOKUP(J44,'KAYIT LİSTESİ'!$B$4:$H$1210,6,0)),"",(VLOOKUP(J44,'KAYIT LİSTESİ'!$B$4:$H$1210,6,0)))</f>
      </c>
      <c r="O44" s="121"/>
      <c r="P44" s="159"/>
      <c r="T44" s="137"/>
      <c r="U44" s="135"/>
    </row>
    <row r="45" spans="1:21" s="13" customFormat="1" ht="33.75" customHeight="1">
      <c r="A45" s="61">
        <v>38</v>
      </c>
      <c r="B45" s="160"/>
      <c r="C45" s="78"/>
      <c r="D45" s="161"/>
      <c r="E45" s="115"/>
      <c r="F45" s="121"/>
      <c r="G45" s="147"/>
      <c r="H45" s="16"/>
      <c r="I45" s="61">
        <v>16</v>
      </c>
      <c r="J45" s="125" t="s">
        <v>403</v>
      </c>
      <c r="K45" s="147">
        <f>IF(ISERROR(VLOOKUP(J45,'KAYIT LİSTESİ'!$B$4:$H$1210,3,0)),"",(VLOOKUP(J45,'KAYIT LİSTESİ'!$B$4:$H$1210,3,0)))</f>
      </c>
      <c r="L45" s="78">
        <f>IF(ISERROR(VLOOKUP(J45,'KAYIT LİSTESİ'!$B$4:$H$1210,4,0)),"",(VLOOKUP(J45,'KAYIT LİSTESİ'!$B$4:$H$1210,4,0)))</f>
      </c>
      <c r="M45" s="126">
        <f>IF(ISERROR(VLOOKUP(J45,'KAYIT LİSTESİ'!$B$4:$H$1210,5,0)),"",(VLOOKUP(J45,'KAYIT LİSTESİ'!$B$4:$H$1210,5,0)))</f>
      </c>
      <c r="N45" s="126">
        <f>IF(ISERROR(VLOOKUP(J45,'KAYIT LİSTESİ'!$B$4:$H$1210,6,0)),"",(VLOOKUP(J45,'KAYIT LİSTESİ'!$B$4:$H$1210,6,0)))</f>
      </c>
      <c r="O45" s="121"/>
      <c r="P45" s="159"/>
      <c r="T45" s="137"/>
      <c r="U45" s="135"/>
    </row>
    <row r="46" spans="1:21" s="13" customFormat="1" ht="33.75" customHeight="1">
      <c r="A46" s="61">
        <v>39</v>
      </c>
      <c r="B46" s="160"/>
      <c r="C46" s="78"/>
      <c r="D46" s="161"/>
      <c r="E46" s="115"/>
      <c r="F46" s="121"/>
      <c r="G46" s="147"/>
      <c r="H46" s="16"/>
      <c r="I46" s="61">
        <v>17</v>
      </c>
      <c r="J46" s="125" t="s">
        <v>404</v>
      </c>
      <c r="K46" s="147">
        <f>IF(ISERROR(VLOOKUP(J46,'KAYIT LİSTESİ'!$B$4:$H$1210,3,0)),"",(VLOOKUP(J46,'KAYIT LİSTESİ'!$B$4:$H$1210,3,0)))</f>
      </c>
      <c r="L46" s="78">
        <f>IF(ISERROR(VLOOKUP(J46,'KAYIT LİSTESİ'!$B$4:$H$1210,4,0)),"",(VLOOKUP(J46,'KAYIT LİSTESİ'!$B$4:$H$1210,4,0)))</f>
      </c>
      <c r="M46" s="126">
        <f>IF(ISERROR(VLOOKUP(J46,'KAYIT LİSTESİ'!$B$4:$H$1210,5,0)),"",(VLOOKUP(J46,'KAYIT LİSTESİ'!$B$4:$H$1210,5,0)))</f>
      </c>
      <c r="N46" s="126">
        <f>IF(ISERROR(VLOOKUP(J46,'KAYIT LİSTESİ'!$B$4:$H$1210,6,0)),"",(VLOOKUP(J46,'KAYIT LİSTESİ'!$B$4:$H$1210,6,0)))</f>
      </c>
      <c r="O46" s="121"/>
      <c r="P46" s="159"/>
      <c r="T46" s="137"/>
      <c r="U46" s="135"/>
    </row>
    <row r="47" spans="1:21" s="13" customFormat="1" ht="33.75" customHeight="1">
      <c r="A47" s="61">
        <v>40</v>
      </c>
      <c r="B47" s="160"/>
      <c r="C47" s="78"/>
      <c r="D47" s="161"/>
      <c r="E47" s="115"/>
      <c r="F47" s="121"/>
      <c r="G47" s="147"/>
      <c r="H47" s="16"/>
      <c r="I47" s="61">
        <v>18</v>
      </c>
      <c r="J47" s="125" t="s">
        <v>405</v>
      </c>
      <c r="K47" s="147">
        <f>IF(ISERROR(VLOOKUP(J47,'KAYIT LİSTESİ'!$B$4:$H$1210,3,0)),"",(VLOOKUP(J47,'KAYIT LİSTESİ'!$B$4:$H$1210,3,0)))</f>
      </c>
      <c r="L47" s="78">
        <f>IF(ISERROR(VLOOKUP(J47,'KAYIT LİSTESİ'!$B$4:$H$1210,4,0)),"",(VLOOKUP(J47,'KAYIT LİSTESİ'!$B$4:$H$1210,4,0)))</f>
      </c>
      <c r="M47" s="126">
        <f>IF(ISERROR(VLOOKUP(J47,'KAYIT LİSTESİ'!$B$4:$H$1210,5,0)),"",(VLOOKUP(J47,'KAYIT LİSTESİ'!$B$4:$H$1210,5,0)))</f>
      </c>
      <c r="N47" s="126">
        <f>IF(ISERROR(VLOOKUP(J47,'KAYIT LİSTESİ'!$B$4:$H$1210,6,0)),"",(VLOOKUP(J47,'KAYIT LİSTESİ'!$B$4:$H$1210,6,0)))</f>
      </c>
      <c r="O47" s="121"/>
      <c r="P47" s="159"/>
      <c r="T47" s="137"/>
      <c r="U47" s="135"/>
    </row>
    <row r="48" spans="1:21" s="13" customFormat="1" ht="33.75" customHeight="1">
      <c r="A48" s="61">
        <v>41</v>
      </c>
      <c r="B48" s="160"/>
      <c r="C48" s="78"/>
      <c r="D48" s="161"/>
      <c r="E48" s="115"/>
      <c r="F48" s="121"/>
      <c r="G48" s="147"/>
      <c r="H48" s="16"/>
      <c r="I48" s="61">
        <v>19</v>
      </c>
      <c r="J48" s="125" t="s">
        <v>406</v>
      </c>
      <c r="K48" s="147">
        <f>IF(ISERROR(VLOOKUP(J48,'KAYIT LİSTESİ'!$B$4:$H$1210,3,0)),"",(VLOOKUP(J48,'KAYIT LİSTESİ'!$B$4:$H$1210,3,0)))</f>
      </c>
      <c r="L48" s="78">
        <f>IF(ISERROR(VLOOKUP(J48,'KAYIT LİSTESİ'!$B$4:$H$1210,4,0)),"",(VLOOKUP(J48,'KAYIT LİSTESİ'!$B$4:$H$1210,4,0)))</f>
      </c>
      <c r="M48" s="126">
        <f>IF(ISERROR(VLOOKUP(J48,'KAYIT LİSTESİ'!$B$4:$H$1210,5,0)),"",(VLOOKUP(J48,'KAYIT LİSTESİ'!$B$4:$H$1210,5,0)))</f>
      </c>
      <c r="N48" s="126">
        <f>IF(ISERROR(VLOOKUP(J48,'KAYIT LİSTESİ'!$B$4:$H$1210,6,0)),"",(VLOOKUP(J48,'KAYIT LİSTESİ'!$B$4:$H$1210,6,0)))</f>
      </c>
      <c r="O48" s="121"/>
      <c r="P48" s="159"/>
      <c r="T48" s="137"/>
      <c r="U48" s="135"/>
    </row>
    <row r="49" spans="1:21" s="13" customFormat="1" ht="33.75" customHeight="1">
      <c r="A49" s="61">
        <v>42</v>
      </c>
      <c r="B49" s="160"/>
      <c r="C49" s="78"/>
      <c r="D49" s="161"/>
      <c r="E49" s="115"/>
      <c r="F49" s="121"/>
      <c r="G49" s="147"/>
      <c r="H49" s="16"/>
      <c r="I49" s="61">
        <v>20</v>
      </c>
      <c r="J49" s="125" t="s">
        <v>407</v>
      </c>
      <c r="K49" s="147">
        <f>IF(ISERROR(VLOOKUP(J49,'KAYIT LİSTESİ'!$B$4:$H$1210,3,0)),"",(VLOOKUP(J49,'KAYIT LİSTESİ'!$B$4:$H$1210,3,0)))</f>
      </c>
      <c r="L49" s="78">
        <f>IF(ISERROR(VLOOKUP(J49,'KAYIT LİSTESİ'!$B$4:$H$1210,4,0)),"",(VLOOKUP(J49,'KAYIT LİSTESİ'!$B$4:$H$1210,4,0)))</f>
      </c>
      <c r="M49" s="126">
        <f>IF(ISERROR(VLOOKUP(J49,'KAYIT LİSTESİ'!$B$4:$H$1210,5,0)),"",(VLOOKUP(J49,'KAYIT LİSTESİ'!$B$4:$H$1210,5,0)))</f>
      </c>
      <c r="N49" s="126">
        <f>IF(ISERROR(VLOOKUP(J49,'KAYIT LİSTESİ'!$B$4:$H$1210,6,0)),"",(VLOOKUP(J49,'KAYIT LİSTESİ'!$B$4:$H$1210,6,0)))</f>
      </c>
      <c r="O49" s="121"/>
      <c r="P49" s="159"/>
      <c r="T49" s="137"/>
      <c r="U49" s="135"/>
    </row>
    <row r="50" spans="1:17" ht="14.25" customHeight="1">
      <c r="A50" s="20" t="s">
        <v>16</v>
      </c>
      <c r="B50" s="20"/>
      <c r="C50" s="20"/>
      <c r="D50" s="46"/>
      <c r="E50" s="39" t="s">
        <v>0</v>
      </c>
      <c r="F50" s="123" t="s">
        <v>1</v>
      </c>
      <c r="G50" s="17"/>
      <c r="H50" s="21" t="s">
        <v>2</v>
      </c>
      <c r="I50" s="21"/>
      <c r="J50" s="21"/>
      <c r="K50" s="21"/>
      <c r="M50" s="42" t="s">
        <v>3</v>
      </c>
      <c r="N50" s="43" t="s">
        <v>3</v>
      </c>
      <c r="O50" s="118" t="s">
        <v>3</v>
      </c>
      <c r="P50" s="20"/>
      <c r="Q50" s="22"/>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H3:L3"/>
    <mergeCell ref="N3:P3"/>
    <mergeCell ref="D4:E4"/>
    <mergeCell ref="N4:P4"/>
  </mergeCells>
  <conditionalFormatting sqref="F8:F49">
    <cfRule type="cellIs" priority="1" dxfId="0" operator="between" stopIfTrue="1">
      <formula>132610</formula>
      <formula>141510</formula>
    </cfRule>
    <cfRule type="cellIs" priority="2" dxfId="0" operator="between" stopIfTrue="1">
      <formula>132614</formula>
      <formula>141510</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xl/worksheets/sheet8.xml><?xml version="1.0" encoding="utf-8"?>
<worksheet xmlns="http://schemas.openxmlformats.org/spreadsheetml/2006/main" xmlns:r="http://schemas.openxmlformats.org/officeDocument/2006/relationships">
  <sheetPr codeName="Sayfa26">
    <tabColor rgb="FF66FF33"/>
  </sheetPr>
  <dimension ref="A1:M131"/>
  <sheetViews>
    <sheetView zoomScalePageLayoutView="0" workbookViewId="0" topLeftCell="A1">
      <selection activeCell="R9" sqref="R9"/>
    </sheetView>
  </sheetViews>
  <sheetFormatPr defaultColWidth="9.140625" defaultRowHeight="12.75"/>
  <cols>
    <col min="1" max="1" width="4.7109375" style="91" bestFit="1" customWidth="1"/>
    <col min="2" max="2" width="17.421875" style="130" bestFit="1" customWidth="1"/>
    <col min="3" max="3" width="10.421875" style="2" bestFit="1" customWidth="1"/>
    <col min="4" max="4" width="17.421875" style="100" customWidth="1"/>
    <col min="5" max="5" width="19.140625" style="100" customWidth="1"/>
    <col min="6" max="6" width="11.140625" style="2" customWidth="1"/>
    <col min="7" max="7" width="10.28125" style="243" customWidth="1"/>
    <col min="8" max="8" width="13.57421875" style="2" customWidth="1"/>
    <col min="9" max="9" width="9.28125" style="2" customWidth="1"/>
    <col min="10" max="10" width="11.140625" style="2" customWidth="1"/>
    <col min="11" max="11" width="30.57421875" style="2" customWidth="1"/>
    <col min="12" max="12" width="19.28125" style="2" bestFit="1" customWidth="1"/>
    <col min="13" max="13" width="14.140625" style="2" customWidth="1"/>
    <col min="14" max="16384" width="9.140625" style="2" customWidth="1"/>
  </cols>
  <sheetData>
    <row r="1" spans="1:13" s="83" customFormat="1" ht="42" customHeight="1">
      <c r="A1" s="368" t="str">
        <f>'YARIŞMA BİLGİLERİ'!F19</f>
        <v>Orta Uzun Mesafe Federasyon Deneme Yarışmaları</v>
      </c>
      <c r="B1" s="368"/>
      <c r="C1" s="368"/>
      <c r="D1" s="368"/>
      <c r="E1" s="368"/>
      <c r="F1" s="368"/>
      <c r="G1" s="368"/>
      <c r="H1" s="368"/>
      <c r="I1" s="368"/>
      <c r="J1" s="368"/>
      <c r="K1" s="99" t="str">
        <f>'YARIŞMA BİLGİLERİ'!F20</f>
        <v>MERSİN</v>
      </c>
      <c r="L1" s="367"/>
      <c r="M1" s="367"/>
    </row>
    <row r="2" spans="1:13" s="90" customFormat="1" ht="27.75" customHeight="1">
      <c r="A2" s="84" t="s">
        <v>20</v>
      </c>
      <c r="B2" s="101" t="s">
        <v>30</v>
      </c>
      <c r="C2" s="86" t="s">
        <v>17</v>
      </c>
      <c r="D2" s="87" t="s">
        <v>21</v>
      </c>
      <c r="E2" s="87" t="s">
        <v>19</v>
      </c>
      <c r="F2" s="88" t="s">
        <v>22</v>
      </c>
      <c r="G2" s="85" t="s">
        <v>25</v>
      </c>
      <c r="H2" s="85" t="s">
        <v>8</v>
      </c>
      <c r="I2" s="85" t="s">
        <v>78</v>
      </c>
      <c r="J2" s="85" t="s">
        <v>26</v>
      </c>
      <c r="K2" s="85" t="s">
        <v>27</v>
      </c>
      <c r="L2" s="89" t="s">
        <v>28</v>
      </c>
      <c r="M2" s="89" t="s">
        <v>29</v>
      </c>
    </row>
    <row r="3" spans="1:13" s="90" customFormat="1" ht="26.25" customHeight="1">
      <c r="A3" s="92">
        <v>126</v>
      </c>
      <c r="B3" s="129" t="s">
        <v>129</v>
      </c>
      <c r="C3" s="131">
        <f>'1500m BÜYÜK KADIN'!C8</f>
        <v>34242</v>
      </c>
      <c r="D3" s="131" t="str">
        <f>'1500m BÜYÜK KADIN'!D8</f>
        <v>ESİN BAHAR DÖLEK</v>
      </c>
      <c r="E3" s="131" t="str">
        <f>'1500m BÜYÜK KADIN'!E8</f>
        <v>MERSİN</v>
      </c>
      <c r="F3" s="94">
        <f>'1500m BÜYÜK KADIN'!F8</f>
        <v>42894</v>
      </c>
      <c r="G3" s="242">
        <f>'1500m BÜYÜK KADIN'!A8</f>
        <v>1</v>
      </c>
      <c r="H3" s="97" t="s">
        <v>128</v>
      </c>
      <c r="I3" s="150"/>
      <c r="J3" s="94" t="str">
        <f>'YARIŞMA BİLGİLERİ'!$F$21</f>
        <v>GENÇ KADINLAR</v>
      </c>
      <c r="K3" s="151" t="str">
        <f>CONCATENATE(K$1,"-",A$1)</f>
        <v>MERSİN-Orta Uzun Mesafe Federasyon Deneme Yarışmaları</v>
      </c>
      <c r="L3" s="96" t="str">
        <f>'1500m BÜYÜK KADIN'!$N$4</f>
        <v>12 Temmuz 2014 - 21.00</v>
      </c>
      <c r="M3" s="96" t="s">
        <v>136</v>
      </c>
    </row>
    <row r="4" spans="1:13" s="90" customFormat="1" ht="26.25" customHeight="1">
      <c r="A4" s="92">
        <v>127</v>
      </c>
      <c r="B4" s="129" t="s">
        <v>129</v>
      </c>
      <c r="C4" s="131">
        <f>'1500m BÜYÜK KADIN'!C9</f>
        <v>0</v>
      </c>
      <c r="D4" s="131">
        <f>'1500m BÜYÜK KADIN'!D9</f>
        <v>0</v>
      </c>
      <c r="E4" s="131">
        <f>'1500m BÜYÜK KADIN'!E9</f>
        <v>0</v>
      </c>
      <c r="F4" s="94">
        <f>'1500m BÜYÜK KADIN'!F9</f>
        <v>0</v>
      </c>
      <c r="G4" s="242">
        <f>'1500m BÜYÜK KADIN'!A9</f>
        <v>0</v>
      </c>
      <c r="H4" s="97" t="s">
        <v>128</v>
      </c>
      <c r="I4" s="150"/>
      <c r="J4" s="94" t="str">
        <f>'YARIŞMA BİLGİLERİ'!$F$21</f>
        <v>GENÇ KADINLAR</v>
      </c>
      <c r="K4" s="151" t="str">
        <f aca="true" t="shared" si="0" ref="K4:K36">CONCATENATE(K$1,"-",A$1)</f>
        <v>MERSİN-Orta Uzun Mesafe Federasyon Deneme Yarışmaları</v>
      </c>
      <c r="L4" s="96" t="str">
        <f>'1500m BÜYÜK KADIN'!$N$4</f>
        <v>12 Temmuz 2014 - 21.00</v>
      </c>
      <c r="M4" s="96" t="s">
        <v>136</v>
      </c>
    </row>
    <row r="5" spans="1:13" s="90" customFormat="1" ht="26.25" customHeight="1">
      <c r="A5" s="92">
        <v>128</v>
      </c>
      <c r="B5" s="129" t="s">
        <v>129</v>
      </c>
      <c r="C5" s="131">
        <f>'1500m BÜYÜK KADIN'!C10</f>
        <v>0</v>
      </c>
      <c r="D5" s="131">
        <f>'1500m BÜYÜK KADIN'!D10</f>
        <v>0</v>
      </c>
      <c r="E5" s="131">
        <f>'1500m BÜYÜK KADIN'!E10</f>
        <v>0</v>
      </c>
      <c r="F5" s="94">
        <f>'1500m BÜYÜK KADIN'!F10</f>
        <v>0</v>
      </c>
      <c r="G5" s="242">
        <f>'1500m BÜYÜK KADIN'!A10</f>
        <v>0</v>
      </c>
      <c r="H5" s="97" t="s">
        <v>128</v>
      </c>
      <c r="I5" s="150"/>
      <c r="J5" s="94" t="str">
        <f>'YARIŞMA BİLGİLERİ'!$F$21</f>
        <v>GENÇ KADINLAR</v>
      </c>
      <c r="K5" s="151" t="str">
        <f t="shared" si="0"/>
        <v>MERSİN-Orta Uzun Mesafe Federasyon Deneme Yarışmaları</v>
      </c>
      <c r="L5" s="96" t="str">
        <f>'1500m BÜYÜK KADIN'!$N$4</f>
        <v>12 Temmuz 2014 - 21.00</v>
      </c>
      <c r="M5" s="96" t="s">
        <v>136</v>
      </c>
    </row>
    <row r="6" spans="1:13" s="90" customFormat="1" ht="26.25" customHeight="1">
      <c r="A6" s="92">
        <v>129</v>
      </c>
      <c r="B6" s="129" t="s">
        <v>129</v>
      </c>
      <c r="C6" s="131">
        <f>'1500m BÜYÜK KADIN'!C11</f>
        <v>0</v>
      </c>
      <c r="D6" s="131">
        <f>'1500m BÜYÜK KADIN'!D11</f>
        <v>0</v>
      </c>
      <c r="E6" s="131">
        <f>'1500m BÜYÜK KADIN'!E11</f>
        <v>0</v>
      </c>
      <c r="F6" s="94">
        <f>'1500m BÜYÜK KADIN'!F11</f>
        <v>0</v>
      </c>
      <c r="G6" s="242">
        <f>'1500m BÜYÜK KADIN'!A11</f>
        <v>0</v>
      </c>
      <c r="H6" s="97" t="s">
        <v>128</v>
      </c>
      <c r="I6" s="150"/>
      <c r="J6" s="94" t="str">
        <f>'YARIŞMA BİLGİLERİ'!$F$21</f>
        <v>GENÇ KADINLAR</v>
      </c>
      <c r="K6" s="151" t="str">
        <f t="shared" si="0"/>
        <v>MERSİN-Orta Uzun Mesafe Federasyon Deneme Yarışmaları</v>
      </c>
      <c r="L6" s="96" t="str">
        <f>'1500m BÜYÜK KADIN'!$N$4</f>
        <v>12 Temmuz 2014 - 21.00</v>
      </c>
      <c r="M6" s="96" t="s">
        <v>136</v>
      </c>
    </row>
    <row r="7" spans="1:13" s="90" customFormat="1" ht="26.25" customHeight="1">
      <c r="A7" s="92">
        <v>130</v>
      </c>
      <c r="B7" s="129" t="s">
        <v>129</v>
      </c>
      <c r="C7" s="131">
        <f>'1500m BÜYÜK KADIN'!C12</f>
        <v>0</v>
      </c>
      <c r="D7" s="131">
        <f>'1500m BÜYÜK KADIN'!D12</f>
        <v>0</v>
      </c>
      <c r="E7" s="131">
        <f>'1500m BÜYÜK KADIN'!E12</f>
        <v>0</v>
      </c>
      <c r="F7" s="94">
        <f>'1500m BÜYÜK KADIN'!F12</f>
        <v>0</v>
      </c>
      <c r="G7" s="242">
        <f>'1500m BÜYÜK KADIN'!A12</f>
        <v>0</v>
      </c>
      <c r="H7" s="97" t="s">
        <v>128</v>
      </c>
      <c r="I7" s="150"/>
      <c r="J7" s="94" t="str">
        <f>'YARIŞMA BİLGİLERİ'!$F$21</f>
        <v>GENÇ KADINLAR</v>
      </c>
      <c r="K7" s="151" t="str">
        <f t="shared" si="0"/>
        <v>MERSİN-Orta Uzun Mesafe Federasyon Deneme Yarışmaları</v>
      </c>
      <c r="L7" s="96" t="str">
        <f>'1500m BÜYÜK KADIN'!$N$4</f>
        <v>12 Temmuz 2014 - 21.00</v>
      </c>
      <c r="M7" s="96" t="s">
        <v>136</v>
      </c>
    </row>
    <row r="8" spans="1:13" s="90" customFormat="1" ht="26.25" customHeight="1">
      <c r="A8" s="92">
        <v>131</v>
      </c>
      <c r="B8" s="129" t="s">
        <v>129</v>
      </c>
      <c r="C8" s="131">
        <f>'1500m BÜYÜK KADIN'!C13</f>
        <v>0</v>
      </c>
      <c r="D8" s="131">
        <f>'1500m BÜYÜK KADIN'!D13</f>
        <v>0</v>
      </c>
      <c r="E8" s="131">
        <f>'1500m BÜYÜK KADIN'!E13</f>
        <v>0</v>
      </c>
      <c r="F8" s="94">
        <f>'1500m BÜYÜK KADIN'!F13</f>
        <v>0</v>
      </c>
      <c r="G8" s="242">
        <f>'1500m BÜYÜK KADIN'!A13</f>
        <v>0</v>
      </c>
      <c r="H8" s="97" t="s">
        <v>128</v>
      </c>
      <c r="I8" s="150"/>
      <c r="J8" s="94" t="str">
        <f>'YARIŞMA BİLGİLERİ'!$F$21</f>
        <v>GENÇ KADINLAR</v>
      </c>
      <c r="K8" s="151" t="str">
        <f t="shared" si="0"/>
        <v>MERSİN-Orta Uzun Mesafe Federasyon Deneme Yarışmaları</v>
      </c>
      <c r="L8" s="96" t="str">
        <f>'1500m BÜYÜK KADIN'!$N$4</f>
        <v>12 Temmuz 2014 - 21.00</v>
      </c>
      <c r="M8" s="96" t="s">
        <v>136</v>
      </c>
    </row>
    <row r="9" spans="1:13" s="90" customFormat="1" ht="26.25" customHeight="1">
      <c r="A9" s="92">
        <v>132</v>
      </c>
      <c r="B9" s="129" t="s">
        <v>129</v>
      </c>
      <c r="C9" s="131">
        <f>'1500m BÜYÜK KADIN'!C14</f>
        <v>0</v>
      </c>
      <c r="D9" s="131">
        <f>'1500m BÜYÜK KADIN'!D14</f>
        <v>0</v>
      </c>
      <c r="E9" s="131">
        <f>'1500m BÜYÜK KADIN'!E14</f>
        <v>0</v>
      </c>
      <c r="F9" s="94">
        <f>'1500m BÜYÜK KADIN'!F14</f>
        <v>0</v>
      </c>
      <c r="G9" s="242">
        <f>'1500m BÜYÜK KADIN'!A14</f>
        <v>0</v>
      </c>
      <c r="H9" s="97" t="s">
        <v>128</v>
      </c>
      <c r="I9" s="150"/>
      <c r="J9" s="94" t="str">
        <f>'YARIŞMA BİLGİLERİ'!$F$21</f>
        <v>GENÇ KADINLAR</v>
      </c>
      <c r="K9" s="151" t="str">
        <f t="shared" si="0"/>
        <v>MERSİN-Orta Uzun Mesafe Federasyon Deneme Yarışmaları</v>
      </c>
      <c r="L9" s="96" t="str">
        <f>'1500m BÜYÜK KADIN'!$N$4</f>
        <v>12 Temmuz 2014 - 21.00</v>
      </c>
      <c r="M9" s="96" t="s">
        <v>136</v>
      </c>
    </row>
    <row r="10" spans="1:13" s="90" customFormat="1" ht="26.25" customHeight="1">
      <c r="A10" s="92">
        <v>133</v>
      </c>
      <c r="B10" s="129" t="s">
        <v>129</v>
      </c>
      <c r="C10" s="131">
        <f>'1500m BÜYÜK KADIN'!C15</f>
        <v>0</v>
      </c>
      <c r="D10" s="131">
        <f>'1500m BÜYÜK KADIN'!D15</f>
        <v>0</v>
      </c>
      <c r="E10" s="131">
        <f>'1500m BÜYÜK KADIN'!E15</f>
        <v>0</v>
      </c>
      <c r="F10" s="94">
        <f>'1500m BÜYÜK KADIN'!F15</f>
        <v>0</v>
      </c>
      <c r="G10" s="242">
        <f>'1500m BÜYÜK KADIN'!A15</f>
        <v>0</v>
      </c>
      <c r="H10" s="97" t="s">
        <v>128</v>
      </c>
      <c r="I10" s="150"/>
      <c r="J10" s="94" t="str">
        <f>'YARIŞMA BİLGİLERİ'!$F$21</f>
        <v>GENÇ KADINLAR</v>
      </c>
      <c r="K10" s="151" t="str">
        <f t="shared" si="0"/>
        <v>MERSİN-Orta Uzun Mesafe Federasyon Deneme Yarışmaları</v>
      </c>
      <c r="L10" s="96" t="str">
        <f>'1500m BÜYÜK KADIN'!$N$4</f>
        <v>12 Temmuz 2014 - 21.00</v>
      </c>
      <c r="M10" s="96" t="s">
        <v>136</v>
      </c>
    </row>
    <row r="11" spans="1:13" s="90" customFormat="1" ht="26.25" customHeight="1">
      <c r="A11" s="92">
        <v>134</v>
      </c>
      <c r="B11" s="129" t="s">
        <v>129</v>
      </c>
      <c r="C11" s="131">
        <f>'1500m BÜYÜK KADIN'!C16</f>
        <v>0</v>
      </c>
      <c r="D11" s="131">
        <f>'1500m BÜYÜK KADIN'!D16</f>
        <v>0</v>
      </c>
      <c r="E11" s="131">
        <f>'1500m BÜYÜK KADIN'!E16</f>
        <v>0</v>
      </c>
      <c r="F11" s="94">
        <f>'1500m BÜYÜK KADIN'!F16</f>
        <v>0</v>
      </c>
      <c r="G11" s="242">
        <f>'1500m BÜYÜK KADIN'!A16</f>
        <v>0</v>
      </c>
      <c r="H11" s="97" t="s">
        <v>128</v>
      </c>
      <c r="I11" s="150"/>
      <c r="J11" s="94" t="str">
        <f>'YARIŞMA BİLGİLERİ'!$F$21</f>
        <v>GENÇ KADINLAR</v>
      </c>
      <c r="K11" s="151" t="str">
        <f t="shared" si="0"/>
        <v>MERSİN-Orta Uzun Mesafe Federasyon Deneme Yarışmaları</v>
      </c>
      <c r="L11" s="96" t="str">
        <f>'1500m BÜYÜK KADIN'!$N$4</f>
        <v>12 Temmuz 2014 - 21.00</v>
      </c>
      <c r="M11" s="96" t="s">
        <v>136</v>
      </c>
    </row>
    <row r="12" spans="1:13" s="90" customFormat="1" ht="26.25" customHeight="1">
      <c r="A12" s="92">
        <v>135</v>
      </c>
      <c r="B12" s="129" t="s">
        <v>129</v>
      </c>
      <c r="C12" s="131">
        <f>'1500m BÜYÜK KADIN'!C17</f>
        <v>0</v>
      </c>
      <c r="D12" s="131">
        <f>'1500m BÜYÜK KADIN'!D17</f>
        <v>0</v>
      </c>
      <c r="E12" s="131">
        <f>'1500m BÜYÜK KADIN'!E17</f>
        <v>0</v>
      </c>
      <c r="F12" s="94">
        <f>'1500m BÜYÜK KADIN'!F17</f>
        <v>0</v>
      </c>
      <c r="G12" s="242">
        <f>'1500m BÜYÜK KADIN'!A17</f>
        <v>0</v>
      </c>
      <c r="H12" s="97" t="s">
        <v>128</v>
      </c>
      <c r="I12" s="150"/>
      <c r="J12" s="94" t="str">
        <f>'YARIŞMA BİLGİLERİ'!$F$21</f>
        <v>GENÇ KADINLAR</v>
      </c>
      <c r="K12" s="151" t="str">
        <f t="shared" si="0"/>
        <v>MERSİN-Orta Uzun Mesafe Federasyon Deneme Yarışmaları</v>
      </c>
      <c r="L12" s="96" t="str">
        <f>'1500m BÜYÜK KADIN'!$N$4</f>
        <v>12 Temmuz 2014 - 21.00</v>
      </c>
      <c r="M12" s="96" t="s">
        <v>136</v>
      </c>
    </row>
    <row r="13" spans="1:13" s="90" customFormat="1" ht="26.25" customHeight="1">
      <c r="A13" s="92">
        <v>136</v>
      </c>
      <c r="B13" s="129" t="s">
        <v>129</v>
      </c>
      <c r="C13" s="131">
        <f>'1500m BÜYÜK KADIN'!C18</f>
        <v>0</v>
      </c>
      <c r="D13" s="131">
        <f>'1500m BÜYÜK KADIN'!D18</f>
        <v>0</v>
      </c>
      <c r="E13" s="131">
        <f>'1500m BÜYÜK KADIN'!E18</f>
        <v>0</v>
      </c>
      <c r="F13" s="94">
        <f>'1500m BÜYÜK KADIN'!F18</f>
        <v>0</v>
      </c>
      <c r="G13" s="242">
        <f>'1500m BÜYÜK KADIN'!A18</f>
        <v>0</v>
      </c>
      <c r="H13" s="97" t="s">
        <v>128</v>
      </c>
      <c r="I13" s="150"/>
      <c r="J13" s="94" t="str">
        <f>'YARIŞMA BİLGİLERİ'!$F$21</f>
        <v>GENÇ KADINLAR</v>
      </c>
      <c r="K13" s="151" t="str">
        <f t="shared" si="0"/>
        <v>MERSİN-Orta Uzun Mesafe Federasyon Deneme Yarışmaları</v>
      </c>
      <c r="L13" s="96" t="str">
        <f>'1500m BÜYÜK KADIN'!$N$4</f>
        <v>12 Temmuz 2014 - 21.00</v>
      </c>
      <c r="M13" s="96" t="s">
        <v>136</v>
      </c>
    </row>
    <row r="14" spans="1:13" s="90" customFormat="1" ht="26.25" customHeight="1">
      <c r="A14" s="92">
        <v>137</v>
      </c>
      <c r="B14" s="129" t="s">
        <v>129</v>
      </c>
      <c r="C14" s="131">
        <f>'1500m BÜYÜK KADIN'!C19</f>
        <v>0</v>
      </c>
      <c r="D14" s="131">
        <f>'1500m BÜYÜK KADIN'!D19</f>
        <v>0</v>
      </c>
      <c r="E14" s="131">
        <f>'1500m BÜYÜK KADIN'!E19</f>
        <v>0</v>
      </c>
      <c r="F14" s="94">
        <f>'1500m BÜYÜK KADIN'!F19</f>
        <v>0</v>
      </c>
      <c r="G14" s="242">
        <f>'1500m BÜYÜK KADIN'!A19</f>
        <v>0</v>
      </c>
      <c r="H14" s="97" t="s">
        <v>128</v>
      </c>
      <c r="I14" s="150"/>
      <c r="J14" s="94" t="str">
        <f>'YARIŞMA BİLGİLERİ'!$F$21</f>
        <v>GENÇ KADINLAR</v>
      </c>
      <c r="K14" s="151" t="str">
        <f t="shared" si="0"/>
        <v>MERSİN-Orta Uzun Mesafe Federasyon Deneme Yarışmaları</v>
      </c>
      <c r="L14" s="96" t="str">
        <f>'1500m BÜYÜK KADIN'!$N$4</f>
        <v>12 Temmuz 2014 - 21.00</v>
      </c>
      <c r="M14" s="96" t="s">
        <v>136</v>
      </c>
    </row>
    <row r="15" spans="1:13" s="90" customFormat="1" ht="26.25" customHeight="1">
      <c r="A15" s="92">
        <v>138</v>
      </c>
      <c r="B15" s="129" t="s">
        <v>129</v>
      </c>
      <c r="C15" s="131">
        <f>'1500m BÜYÜK KADIN'!C20</f>
        <v>0</v>
      </c>
      <c r="D15" s="131">
        <f>'1500m BÜYÜK KADIN'!D20</f>
        <v>0</v>
      </c>
      <c r="E15" s="131">
        <f>'1500m BÜYÜK KADIN'!E20</f>
        <v>0</v>
      </c>
      <c r="F15" s="94">
        <f>'1500m BÜYÜK KADIN'!F20</f>
        <v>0</v>
      </c>
      <c r="G15" s="242">
        <f>'1500m BÜYÜK KADIN'!A20</f>
        <v>0</v>
      </c>
      <c r="H15" s="97" t="s">
        <v>128</v>
      </c>
      <c r="I15" s="150"/>
      <c r="J15" s="94" t="str">
        <f>'YARIŞMA BİLGİLERİ'!$F$21</f>
        <v>GENÇ KADINLAR</v>
      </c>
      <c r="K15" s="151" t="str">
        <f t="shared" si="0"/>
        <v>MERSİN-Orta Uzun Mesafe Federasyon Deneme Yarışmaları</v>
      </c>
      <c r="L15" s="96" t="str">
        <f>'1500m BÜYÜK KADIN'!$N$4</f>
        <v>12 Temmuz 2014 - 21.00</v>
      </c>
      <c r="M15" s="96" t="s">
        <v>136</v>
      </c>
    </row>
    <row r="16" spans="1:13" s="90" customFormat="1" ht="26.25" customHeight="1">
      <c r="A16" s="92">
        <v>139</v>
      </c>
      <c r="B16" s="129" t="s">
        <v>129</v>
      </c>
      <c r="C16" s="131">
        <f>'1500m BÜYÜK KADIN'!C21</f>
        <v>0</v>
      </c>
      <c r="D16" s="131">
        <f>'1500m BÜYÜK KADIN'!D21</f>
        <v>0</v>
      </c>
      <c r="E16" s="131">
        <f>'1500m BÜYÜK KADIN'!E21</f>
        <v>0</v>
      </c>
      <c r="F16" s="94">
        <f>'1500m BÜYÜK KADIN'!F21</f>
        <v>0</v>
      </c>
      <c r="G16" s="242">
        <f>'1500m BÜYÜK KADIN'!A21</f>
        <v>0</v>
      </c>
      <c r="H16" s="97" t="s">
        <v>128</v>
      </c>
      <c r="I16" s="150"/>
      <c r="J16" s="94" t="str">
        <f>'YARIŞMA BİLGİLERİ'!$F$21</f>
        <v>GENÇ KADINLAR</v>
      </c>
      <c r="K16" s="151" t="str">
        <f t="shared" si="0"/>
        <v>MERSİN-Orta Uzun Mesafe Federasyon Deneme Yarışmaları</v>
      </c>
      <c r="L16" s="96" t="str">
        <f>'1500m BÜYÜK KADIN'!$N$4</f>
        <v>12 Temmuz 2014 - 21.00</v>
      </c>
      <c r="M16" s="96" t="s">
        <v>136</v>
      </c>
    </row>
    <row r="17" spans="1:13" s="90" customFormat="1" ht="26.25" customHeight="1">
      <c r="A17" s="92">
        <v>140</v>
      </c>
      <c r="B17" s="129" t="s">
        <v>129</v>
      </c>
      <c r="C17" s="131">
        <f>'1500m BÜYÜK KADIN'!C22</f>
        <v>0</v>
      </c>
      <c r="D17" s="131">
        <f>'1500m BÜYÜK KADIN'!D22</f>
        <v>0</v>
      </c>
      <c r="E17" s="131">
        <f>'1500m BÜYÜK KADIN'!E22</f>
        <v>0</v>
      </c>
      <c r="F17" s="94">
        <f>'1500m BÜYÜK KADIN'!F22</f>
        <v>0</v>
      </c>
      <c r="G17" s="242">
        <f>'1500m BÜYÜK KADIN'!A22</f>
        <v>0</v>
      </c>
      <c r="H17" s="97" t="s">
        <v>128</v>
      </c>
      <c r="I17" s="150"/>
      <c r="J17" s="94" t="str">
        <f>'YARIŞMA BİLGİLERİ'!$F$21</f>
        <v>GENÇ KADINLAR</v>
      </c>
      <c r="K17" s="151" t="str">
        <f t="shared" si="0"/>
        <v>MERSİN-Orta Uzun Mesafe Federasyon Deneme Yarışmaları</v>
      </c>
      <c r="L17" s="96" t="str">
        <f>'1500m BÜYÜK KADIN'!$N$4</f>
        <v>12 Temmuz 2014 - 21.00</v>
      </c>
      <c r="M17" s="96" t="s">
        <v>136</v>
      </c>
    </row>
    <row r="18" spans="1:13" s="90" customFormat="1" ht="26.25" customHeight="1">
      <c r="A18" s="92">
        <v>141</v>
      </c>
      <c r="B18" s="129" t="s">
        <v>129</v>
      </c>
      <c r="C18" s="131">
        <f>'1500m BÜYÜK KADIN'!C23</f>
        <v>0</v>
      </c>
      <c r="D18" s="131">
        <f>'1500m BÜYÜK KADIN'!D23</f>
        <v>0</v>
      </c>
      <c r="E18" s="131">
        <f>'1500m BÜYÜK KADIN'!E23</f>
        <v>0</v>
      </c>
      <c r="F18" s="94">
        <f>'1500m BÜYÜK KADIN'!F23</f>
        <v>0</v>
      </c>
      <c r="G18" s="242">
        <f>'1500m BÜYÜK KADIN'!A23</f>
        <v>0</v>
      </c>
      <c r="H18" s="97" t="s">
        <v>128</v>
      </c>
      <c r="I18" s="150"/>
      <c r="J18" s="94" t="str">
        <f>'YARIŞMA BİLGİLERİ'!$F$21</f>
        <v>GENÇ KADINLAR</v>
      </c>
      <c r="K18" s="151" t="str">
        <f t="shared" si="0"/>
        <v>MERSİN-Orta Uzun Mesafe Federasyon Deneme Yarışmaları</v>
      </c>
      <c r="L18" s="96" t="str">
        <f>'1500m BÜYÜK KADIN'!$N$4</f>
        <v>12 Temmuz 2014 - 21.00</v>
      </c>
      <c r="M18" s="96" t="s">
        <v>136</v>
      </c>
    </row>
    <row r="19" spans="1:13" s="90" customFormat="1" ht="26.25" customHeight="1">
      <c r="A19" s="92">
        <v>142</v>
      </c>
      <c r="B19" s="129" t="s">
        <v>129</v>
      </c>
      <c r="C19" s="131">
        <f>'1500m BÜYÜK KADIN'!C24</f>
        <v>0</v>
      </c>
      <c r="D19" s="131">
        <f>'1500m BÜYÜK KADIN'!D24</f>
        <v>0</v>
      </c>
      <c r="E19" s="131">
        <f>'1500m BÜYÜK KADIN'!E24</f>
        <v>0</v>
      </c>
      <c r="F19" s="94">
        <f>'1500m BÜYÜK KADIN'!F24</f>
        <v>0</v>
      </c>
      <c r="G19" s="242">
        <f>'1500m BÜYÜK KADIN'!A24</f>
        <v>0</v>
      </c>
      <c r="H19" s="97" t="s">
        <v>128</v>
      </c>
      <c r="I19" s="150"/>
      <c r="J19" s="94" t="str">
        <f>'YARIŞMA BİLGİLERİ'!$F$21</f>
        <v>GENÇ KADINLAR</v>
      </c>
      <c r="K19" s="151" t="str">
        <f t="shared" si="0"/>
        <v>MERSİN-Orta Uzun Mesafe Federasyon Deneme Yarışmaları</v>
      </c>
      <c r="L19" s="96" t="str">
        <f>'1500m BÜYÜK KADIN'!$N$4</f>
        <v>12 Temmuz 2014 - 21.00</v>
      </c>
      <c r="M19" s="96" t="s">
        <v>136</v>
      </c>
    </row>
    <row r="20" spans="1:13" s="90" customFormat="1" ht="26.25" customHeight="1">
      <c r="A20" s="92">
        <v>210</v>
      </c>
      <c r="B20" s="129" t="s">
        <v>129</v>
      </c>
      <c r="C20" s="131">
        <f>'1500m BÜYÜK KADIN'!C25</f>
        <v>0</v>
      </c>
      <c r="D20" s="131">
        <f>'1500m BÜYÜK KADIN'!D25</f>
        <v>0</v>
      </c>
      <c r="E20" s="131">
        <f>'1500m BÜYÜK KADIN'!E25</f>
        <v>0</v>
      </c>
      <c r="F20" s="94">
        <f>'1500m BÜYÜK KADIN'!F25</f>
        <v>0</v>
      </c>
      <c r="G20" s="242">
        <f>'1500m BÜYÜK KADIN'!A25</f>
        <v>0</v>
      </c>
      <c r="H20" s="97" t="s">
        <v>128</v>
      </c>
      <c r="I20" s="150"/>
      <c r="J20" s="94" t="str">
        <f>'YARIŞMA BİLGİLERİ'!$F$21</f>
        <v>GENÇ KADINLAR</v>
      </c>
      <c r="K20" s="151" t="str">
        <f t="shared" si="0"/>
        <v>MERSİN-Orta Uzun Mesafe Federasyon Deneme Yarışmaları</v>
      </c>
      <c r="L20" s="96" t="str">
        <f>'1500m BÜYÜK KADIN'!$N$4</f>
        <v>12 Temmuz 2014 - 21.00</v>
      </c>
      <c r="M20" s="96" t="s">
        <v>136</v>
      </c>
    </row>
    <row r="21" spans="1:13" s="90" customFormat="1" ht="26.25" customHeight="1">
      <c r="A21" s="92">
        <v>211</v>
      </c>
      <c r="B21" s="129" t="s">
        <v>129</v>
      </c>
      <c r="C21" s="131">
        <f>'1500m BÜYÜK KADIN'!C26</f>
        <v>0</v>
      </c>
      <c r="D21" s="131">
        <f>'1500m BÜYÜK KADIN'!D26</f>
        <v>0</v>
      </c>
      <c r="E21" s="131">
        <f>'1500m BÜYÜK KADIN'!E26</f>
        <v>0</v>
      </c>
      <c r="F21" s="94">
        <f>'1500m BÜYÜK KADIN'!F26</f>
        <v>0</v>
      </c>
      <c r="G21" s="242">
        <f>'1500m BÜYÜK KADIN'!A26</f>
        <v>0</v>
      </c>
      <c r="H21" s="97" t="s">
        <v>128</v>
      </c>
      <c r="I21" s="150"/>
      <c r="J21" s="94" t="str">
        <f>'YARIŞMA BİLGİLERİ'!$F$21</f>
        <v>GENÇ KADINLAR</v>
      </c>
      <c r="K21" s="151" t="str">
        <f t="shared" si="0"/>
        <v>MERSİN-Orta Uzun Mesafe Federasyon Deneme Yarışmaları</v>
      </c>
      <c r="L21" s="96" t="str">
        <f>'1500m BÜYÜK KADIN'!$N$4</f>
        <v>12 Temmuz 2014 - 21.00</v>
      </c>
      <c r="M21" s="96" t="s">
        <v>136</v>
      </c>
    </row>
    <row r="22" spans="1:13" s="90" customFormat="1" ht="26.25" customHeight="1">
      <c r="A22" s="92">
        <v>212</v>
      </c>
      <c r="B22" s="129" t="s">
        <v>129</v>
      </c>
      <c r="C22" s="131">
        <f>'1500m BÜYÜK KADIN'!C27</f>
        <v>0</v>
      </c>
      <c r="D22" s="131">
        <f>'1500m BÜYÜK KADIN'!D27</f>
        <v>0</v>
      </c>
      <c r="E22" s="131">
        <f>'1500m BÜYÜK KADIN'!E27</f>
        <v>0</v>
      </c>
      <c r="F22" s="94">
        <f>'1500m BÜYÜK KADIN'!F27</f>
        <v>0</v>
      </c>
      <c r="G22" s="242">
        <f>'1500m BÜYÜK KADIN'!A27</f>
        <v>0</v>
      </c>
      <c r="H22" s="97" t="s">
        <v>128</v>
      </c>
      <c r="I22" s="150"/>
      <c r="J22" s="94" t="str">
        <f>'YARIŞMA BİLGİLERİ'!$F$21</f>
        <v>GENÇ KADINLAR</v>
      </c>
      <c r="K22" s="151" t="str">
        <f t="shared" si="0"/>
        <v>MERSİN-Orta Uzun Mesafe Federasyon Deneme Yarışmaları</v>
      </c>
      <c r="L22" s="96" t="str">
        <f>'1500m BÜYÜK KADIN'!$N$4</f>
        <v>12 Temmuz 2014 - 21.00</v>
      </c>
      <c r="M22" s="96" t="s">
        <v>136</v>
      </c>
    </row>
    <row r="23" spans="1:13" s="90" customFormat="1" ht="26.25" customHeight="1">
      <c r="A23" s="92">
        <v>213</v>
      </c>
      <c r="B23" s="129" t="s">
        <v>129</v>
      </c>
      <c r="C23" s="131">
        <f>'1500m BÜYÜK KADIN'!C28</f>
        <v>0</v>
      </c>
      <c r="D23" s="131">
        <f>'1500m BÜYÜK KADIN'!D28</f>
        <v>0</v>
      </c>
      <c r="E23" s="131">
        <f>'1500m BÜYÜK KADIN'!E28</f>
        <v>0</v>
      </c>
      <c r="F23" s="94">
        <f>'1500m BÜYÜK KADIN'!F28</f>
        <v>0</v>
      </c>
      <c r="G23" s="242">
        <f>'1500m BÜYÜK KADIN'!A28</f>
        <v>0</v>
      </c>
      <c r="H23" s="97" t="s">
        <v>128</v>
      </c>
      <c r="I23" s="150"/>
      <c r="J23" s="94" t="str">
        <f>'YARIŞMA BİLGİLERİ'!$F$21</f>
        <v>GENÇ KADINLAR</v>
      </c>
      <c r="K23" s="151" t="str">
        <f t="shared" si="0"/>
        <v>MERSİN-Orta Uzun Mesafe Federasyon Deneme Yarışmaları</v>
      </c>
      <c r="L23" s="96" t="str">
        <f>'1500m BÜYÜK KADIN'!$N$4</f>
        <v>12 Temmuz 2014 - 21.00</v>
      </c>
      <c r="M23" s="96" t="s">
        <v>136</v>
      </c>
    </row>
    <row r="24" spans="1:13" s="90" customFormat="1" ht="26.25" customHeight="1">
      <c r="A24" s="92">
        <v>214</v>
      </c>
      <c r="B24" s="129" t="s">
        <v>129</v>
      </c>
      <c r="C24" s="131">
        <f>'1500m BÜYÜK KADIN'!C29</f>
        <v>0</v>
      </c>
      <c r="D24" s="131">
        <f>'1500m BÜYÜK KADIN'!D29</f>
        <v>0</v>
      </c>
      <c r="E24" s="131">
        <f>'1500m BÜYÜK KADIN'!E29</f>
        <v>0</v>
      </c>
      <c r="F24" s="94">
        <f>'1500m BÜYÜK KADIN'!F29</f>
        <v>0</v>
      </c>
      <c r="G24" s="242">
        <f>'1500m BÜYÜK KADIN'!A29</f>
        <v>0</v>
      </c>
      <c r="H24" s="97" t="s">
        <v>128</v>
      </c>
      <c r="I24" s="150"/>
      <c r="J24" s="94" t="str">
        <f>'YARIŞMA BİLGİLERİ'!$F$21</f>
        <v>GENÇ KADINLAR</v>
      </c>
      <c r="K24" s="151" t="str">
        <f t="shared" si="0"/>
        <v>MERSİN-Orta Uzun Mesafe Federasyon Deneme Yarışmaları</v>
      </c>
      <c r="L24" s="96" t="str">
        <f>'1500m BÜYÜK KADIN'!$N$4</f>
        <v>12 Temmuz 2014 - 21.00</v>
      </c>
      <c r="M24" s="96" t="s">
        <v>136</v>
      </c>
    </row>
    <row r="25" spans="1:13" s="90" customFormat="1" ht="26.25" customHeight="1">
      <c r="A25" s="92">
        <v>215</v>
      </c>
      <c r="B25" s="129" t="s">
        <v>129</v>
      </c>
      <c r="C25" s="131">
        <f>'1500m BÜYÜK KADIN'!C30</f>
        <v>0</v>
      </c>
      <c r="D25" s="131">
        <f>'1500m BÜYÜK KADIN'!D30</f>
        <v>0</v>
      </c>
      <c r="E25" s="131">
        <f>'1500m BÜYÜK KADIN'!E30</f>
        <v>0</v>
      </c>
      <c r="F25" s="94">
        <f>'1500m BÜYÜK KADIN'!F30</f>
        <v>0</v>
      </c>
      <c r="G25" s="242">
        <f>'1500m BÜYÜK KADIN'!A30</f>
        <v>0</v>
      </c>
      <c r="H25" s="97" t="s">
        <v>128</v>
      </c>
      <c r="I25" s="150"/>
      <c r="J25" s="94" t="str">
        <f>'YARIŞMA BİLGİLERİ'!$F$21</f>
        <v>GENÇ KADINLAR</v>
      </c>
      <c r="K25" s="151" t="str">
        <f t="shared" si="0"/>
        <v>MERSİN-Orta Uzun Mesafe Federasyon Deneme Yarışmaları</v>
      </c>
      <c r="L25" s="96" t="str">
        <f>'1500m BÜYÜK KADIN'!$N$4</f>
        <v>12 Temmuz 2014 - 21.00</v>
      </c>
      <c r="M25" s="96" t="s">
        <v>136</v>
      </c>
    </row>
    <row r="26" spans="1:13" s="90" customFormat="1" ht="26.25" customHeight="1">
      <c r="A26" s="92">
        <v>216</v>
      </c>
      <c r="B26" s="129" t="s">
        <v>129</v>
      </c>
      <c r="C26" s="131">
        <f>'1500m BÜYÜK KADIN'!C31</f>
        <v>0</v>
      </c>
      <c r="D26" s="131">
        <f>'1500m BÜYÜK KADIN'!D31</f>
        <v>0</v>
      </c>
      <c r="E26" s="131">
        <f>'1500m BÜYÜK KADIN'!E31</f>
        <v>0</v>
      </c>
      <c r="F26" s="94">
        <f>'1500m BÜYÜK KADIN'!F31</f>
        <v>0</v>
      </c>
      <c r="G26" s="242">
        <f>'1500m BÜYÜK KADIN'!A31</f>
        <v>0</v>
      </c>
      <c r="H26" s="97" t="s">
        <v>128</v>
      </c>
      <c r="I26" s="150"/>
      <c r="J26" s="94" t="str">
        <f>'YARIŞMA BİLGİLERİ'!$F$21</f>
        <v>GENÇ KADINLAR</v>
      </c>
      <c r="K26" s="151" t="str">
        <f t="shared" si="0"/>
        <v>MERSİN-Orta Uzun Mesafe Federasyon Deneme Yarışmaları</v>
      </c>
      <c r="L26" s="96" t="str">
        <f>'1500m BÜYÜK KADIN'!$N$4</f>
        <v>12 Temmuz 2014 - 21.00</v>
      </c>
      <c r="M26" s="96" t="s">
        <v>136</v>
      </c>
    </row>
    <row r="27" spans="1:13" s="90" customFormat="1" ht="26.25" customHeight="1">
      <c r="A27" s="92">
        <v>217</v>
      </c>
      <c r="B27" s="129" t="s">
        <v>129</v>
      </c>
      <c r="C27" s="131">
        <f>'1500m BÜYÜK KADIN'!C32</f>
        <v>0</v>
      </c>
      <c r="D27" s="131">
        <f>'1500m BÜYÜK KADIN'!D32</f>
        <v>0</v>
      </c>
      <c r="E27" s="131">
        <f>'1500m BÜYÜK KADIN'!E32</f>
        <v>0</v>
      </c>
      <c r="F27" s="94">
        <f>'1500m BÜYÜK KADIN'!F32</f>
        <v>0</v>
      </c>
      <c r="G27" s="242">
        <f>'1500m BÜYÜK KADIN'!A32</f>
        <v>0</v>
      </c>
      <c r="H27" s="97" t="s">
        <v>128</v>
      </c>
      <c r="I27" s="150"/>
      <c r="J27" s="94" t="str">
        <f>'YARIŞMA BİLGİLERİ'!$F$21</f>
        <v>GENÇ KADINLAR</v>
      </c>
      <c r="K27" s="151" t="str">
        <f t="shared" si="0"/>
        <v>MERSİN-Orta Uzun Mesafe Federasyon Deneme Yarışmaları</v>
      </c>
      <c r="L27" s="96" t="str">
        <f>'1500m BÜYÜK KADIN'!$N$4</f>
        <v>12 Temmuz 2014 - 21.00</v>
      </c>
      <c r="M27" s="96" t="s">
        <v>136</v>
      </c>
    </row>
    <row r="28" spans="1:13" s="90" customFormat="1" ht="26.25" customHeight="1">
      <c r="A28" s="92">
        <v>222</v>
      </c>
      <c r="B28" s="129" t="s">
        <v>129</v>
      </c>
      <c r="C28" s="131">
        <f>'1500m BÜYÜK KADIN'!C33</f>
        <v>0</v>
      </c>
      <c r="D28" s="131">
        <f>'1500m BÜYÜK KADIN'!D33</f>
        <v>0</v>
      </c>
      <c r="E28" s="131">
        <f>'1500m BÜYÜK KADIN'!E33</f>
        <v>0</v>
      </c>
      <c r="F28" s="94">
        <f>'1500m BÜYÜK KADIN'!F33</f>
        <v>0</v>
      </c>
      <c r="G28" s="242">
        <f>'1500m BÜYÜK KADIN'!A33</f>
        <v>0</v>
      </c>
      <c r="H28" s="97" t="s">
        <v>128</v>
      </c>
      <c r="I28" s="150"/>
      <c r="J28" s="94" t="str">
        <f>'YARIŞMA BİLGİLERİ'!$F$21</f>
        <v>GENÇ KADINLAR</v>
      </c>
      <c r="K28" s="151" t="str">
        <f t="shared" si="0"/>
        <v>MERSİN-Orta Uzun Mesafe Federasyon Deneme Yarışmaları</v>
      </c>
      <c r="L28" s="96" t="str">
        <f>'1500m BÜYÜK KADIN'!$N$4</f>
        <v>12 Temmuz 2014 - 21.00</v>
      </c>
      <c r="M28" s="96" t="s">
        <v>136</v>
      </c>
    </row>
    <row r="29" spans="1:13" s="90" customFormat="1" ht="26.25" customHeight="1">
      <c r="A29" s="92">
        <v>223</v>
      </c>
      <c r="B29" s="129" t="s">
        <v>129</v>
      </c>
      <c r="C29" s="131">
        <f>'1500m BÜYÜK KADIN'!C34</f>
        <v>0</v>
      </c>
      <c r="D29" s="131">
        <f>'1500m BÜYÜK KADIN'!D34</f>
        <v>0</v>
      </c>
      <c r="E29" s="131">
        <f>'1500m BÜYÜK KADIN'!E34</f>
        <v>0</v>
      </c>
      <c r="F29" s="94">
        <f>'1500m BÜYÜK KADIN'!F34</f>
        <v>0</v>
      </c>
      <c r="G29" s="242">
        <f>'1500m BÜYÜK KADIN'!A34</f>
        <v>0</v>
      </c>
      <c r="H29" s="97" t="s">
        <v>128</v>
      </c>
      <c r="I29" s="150"/>
      <c r="J29" s="94" t="str">
        <f>'YARIŞMA BİLGİLERİ'!$F$21</f>
        <v>GENÇ KADINLAR</v>
      </c>
      <c r="K29" s="151" t="str">
        <f t="shared" si="0"/>
        <v>MERSİN-Orta Uzun Mesafe Federasyon Deneme Yarışmaları</v>
      </c>
      <c r="L29" s="96" t="str">
        <f>'1500m BÜYÜK KADIN'!$N$4</f>
        <v>12 Temmuz 2014 - 21.00</v>
      </c>
      <c r="M29" s="96" t="s">
        <v>136</v>
      </c>
    </row>
    <row r="30" spans="1:13" s="90" customFormat="1" ht="26.25" customHeight="1">
      <c r="A30" s="92">
        <v>224</v>
      </c>
      <c r="B30" s="129" t="s">
        <v>129</v>
      </c>
      <c r="C30" s="131">
        <f>'1500m BÜYÜK KADIN'!C35</f>
        <v>0</v>
      </c>
      <c r="D30" s="131">
        <f>'1500m BÜYÜK KADIN'!D35</f>
        <v>0</v>
      </c>
      <c r="E30" s="131">
        <f>'1500m BÜYÜK KADIN'!E35</f>
        <v>0</v>
      </c>
      <c r="F30" s="94">
        <f>'1500m BÜYÜK KADIN'!F35</f>
        <v>0</v>
      </c>
      <c r="G30" s="242">
        <f>'1500m BÜYÜK KADIN'!A35</f>
        <v>0</v>
      </c>
      <c r="H30" s="97" t="s">
        <v>128</v>
      </c>
      <c r="I30" s="150"/>
      <c r="J30" s="94" t="str">
        <f>'YARIŞMA BİLGİLERİ'!$F$21</f>
        <v>GENÇ KADINLAR</v>
      </c>
      <c r="K30" s="151" t="str">
        <f t="shared" si="0"/>
        <v>MERSİN-Orta Uzun Mesafe Federasyon Deneme Yarışmaları</v>
      </c>
      <c r="L30" s="96" t="str">
        <f>'1500m BÜYÜK KADIN'!$N$4</f>
        <v>12 Temmuz 2014 - 21.00</v>
      </c>
      <c r="M30" s="96" t="s">
        <v>136</v>
      </c>
    </row>
    <row r="31" spans="1:13" s="90" customFormat="1" ht="26.25" customHeight="1">
      <c r="A31" s="92">
        <v>225</v>
      </c>
      <c r="B31" s="129" t="s">
        <v>129</v>
      </c>
      <c r="C31" s="131">
        <f>'1500m BÜYÜK KADIN'!C36</f>
        <v>0</v>
      </c>
      <c r="D31" s="131">
        <f>'1500m BÜYÜK KADIN'!D36</f>
        <v>0</v>
      </c>
      <c r="E31" s="131">
        <f>'1500m BÜYÜK KADIN'!E36</f>
        <v>0</v>
      </c>
      <c r="F31" s="94">
        <f>'1500m BÜYÜK KADIN'!F36</f>
        <v>0</v>
      </c>
      <c r="G31" s="242">
        <f>'1500m BÜYÜK KADIN'!A36</f>
        <v>0</v>
      </c>
      <c r="H31" s="97" t="s">
        <v>128</v>
      </c>
      <c r="I31" s="150"/>
      <c r="J31" s="94" t="str">
        <f>'YARIŞMA BİLGİLERİ'!$F$21</f>
        <v>GENÇ KADINLAR</v>
      </c>
      <c r="K31" s="151" t="str">
        <f t="shared" si="0"/>
        <v>MERSİN-Orta Uzun Mesafe Federasyon Deneme Yarışmaları</v>
      </c>
      <c r="L31" s="96" t="str">
        <f>'1500m BÜYÜK KADIN'!$N$4</f>
        <v>12 Temmuz 2014 - 21.00</v>
      </c>
      <c r="M31" s="96" t="s">
        <v>136</v>
      </c>
    </row>
    <row r="32" spans="1:13" s="90" customFormat="1" ht="26.25" customHeight="1">
      <c r="A32" s="92">
        <v>226</v>
      </c>
      <c r="B32" s="129" t="s">
        <v>129</v>
      </c>
      <c r="C32" s="131">
        <f>'1500m BÜYÜK KADIN'!C37</f>
        <v>0</v>
      </c>
      <c r="D32" s="131">
        <f>'1500m BÜYÜK KADIN'!D37</f>
        <v>0</v>
      </c>
      <c r="E32" s="131">
        <f>'1500m BÜYÜK KADIN'!E37</f>
        <v>0</v>
      </c>
      <c r="F32" s="94">
        <f>'1500m BÜYÜK KADIN'!F37</f>
        <v>0</v>
      </c>
      <c r="G32" s="242">
        <f>'1500m BÜYÜK KADIN'!A37</f>
        <v>0</v>
      </c>
      <c r="H32" s="97" t="s">
        <v>128</v>
      </c>
      <c r="I32" s="150"/>
      <c r="J32" s="94" t="str">
        <f>'YARIŞMA BİLGİLERİ'!$F$21</f>
        <v>GENÇ KADINLAR</v>
      </c>
      <c r="K32" s="151" t="str">
        <f t="shared" si="0"/>
        <v>MERSİN-Orta Uzun Mesafe Federasyon Deneme Yarışmaları</v>
      </c>
      <c r="L32" s="96" t="str">
        <f>'1500m BÜYÜK KADIN'!$N$4</f>
        <v>12 Temmuz 2014 - 21.00</v>
      </c>
      <c r="M32" s="96" t="s">
        <v>136</v>
      </c>
    </row>
    <row r="33" spans="1:13" s="90" customFormat="1" ht="26.25" customHeight="1">
      <c r="A33" s="92">
        <v>227</v>
      </c>
      <c r="B33" s="129" t="s">
        <v>129</v>
      </c>
      <c r="C33" s="131">
        <f>'1500m BÜYÜK KADIN'!C38</f>
        <v>0</v>
      </c>
      <c r="D33" s="131">
        <f>'1500m BÜYÜK KADIN'!D38</f>
        <v>0</v>
      </c>
      <c r="E33" s="131">
        <f>'1500m BÜYÜK KADIN'!E38</f>
        <v>0</v>
      </c>
      <c r="F33" s="94">
        <f>'1500m BÜYÜK KADIN'!F38</f>
        <v>0</v>
      </c>
      <c r="G33" s="242">
        <f>'1500m BÜYÜK KADIN'!A38</f>
        <v>0</v>
      </c>
      <c r="H33" s="97" t="s">
        <v>128</v>
      </c>
      <c r="I33" s="150"/>
      <c r="J33" s="94" t="str">
        <f>'YARIŞMA BİLGİLERİ'!$F$21</f>
        <v>GENÇ KADINLAR</v>
      </c>
      <c r="K33" s="151" t="str">
        <f t="shared" si="0"/>
        <v>MERSİN-Orta Uzun Mesafe Federasyon Deneme Yarışmaları</v>
      </c>
      <c r="L33" s="96" t="str">
        <f>'1500m BÜYÜK KADIN'!$N$4</f>
        <v>12 Temmuz 2014 - 21.00</v>
      </c>
      <c r="M33" s="96" t="s">
        <v>136</v>
      </c>
    </row>
    <row r="34" spans="1:13" s="90" customFormat="1" ht="26.25" customHeight="1">
      <c r="A34" s="92">
        <v>228</v>
      </c>
      <c r="B34" s="129" t="s">
        <v>129</v>
      </c>
      <c r="C34" s="131">
        <f>'1500m BÜYÜK KADIN'!C39</f>
        <v>0</v>
      </c>
      <c r="D34" s="131">
        <f>'1500m BÜYÜK KADIN'!D39</f>
        <v>0</v>
      </c>
      <c r="E34" s="131">
        <f>'1500m BÜYÜK KADIN'!E39</f>
        <v>0</v>
      </c>
      <c r="F34" s="94">
        <f>'1500m BÜYÜK KADIN'!F39</f>
        <v>0</v>
      </c>
      <c r="G34" s="242">
        <f>'1500m BÜYÜK KADIN'!A39</f>
        <v>0</v>
      </c>
      <c r="H34" s="97" t="s">
        <v>128</v>
      </c>
      <c r="I34" s="150"/>
      <c r="J34" s="94" t="str">
        <f>'YARIŞMA BİLGİLERİ'!$F$21</f>
        <v>GENÇ KADINLAR</v>
      </c>
      <c r="K34" s="151" t="str">
        <f t="shared" si="0"/>
        <v>MERSİN-Orta Uzun Mesafe Federasyon Deneme Yarışmaları</v>
      </c>
      <c r="L34" s="96" t="str">
        <f>'1500m BÜYÜK KADIN'!$N$4</f>
        <v>12 Temmuz 2014 - 21.00</v>
      </c>
      <c r="M34" s="96" t="s">
        <v>136</v>
      </c>
    </row>
    <row r="35" spans="1:13" s="90" customFormat="1" ht="26.25" customHeight="1">
      <c r="A35" s="92">
        <v>229</v>
      </c>
      <c r="B35" s="129" t="s">
        <v>129</v>
      </c>
      <c r="C35" s="131">
        <f>'1500m BÜYÜK KADIN'!C40</f>
        <v>0</v>
      </c>
      <c r="D35" s="131">
        <f>'1500m BÜYÜK KADIN'!D40</f>
        <v>0</v>
      </c>
      <c r="E35" s="131">
        <f>'1500m BÜYÜK KADIN'!E40</f>
        <v>0</v>
      </c>
      <c r="F35" s="94">
        <f>'1500m BÜYÜK KADIN'!F40</f>
        <v>0</v>
      </c>
      <c r="G35" s="242">
        <f>'1500m BÜYÜK KADIN'!A40</f>
        <v>0</v>
      </c>
      <c r="H35" s="97" t="s">
        <v>128</v>
      </c>
      <c r="I35" s="150"/>
      <c r="J35" s="94" t="str">
        <f>'YARIŞMA BİLGİLERİ'!$F$21</f>
        <v>GENÇ KADINLAR</v>
      </c>
      <c r="K35" s="151" t="str">
        <f t="shared" si="0"/>
        <v>MERSİN-Orta Uzun Mesafe Federasyon Deneme Yarışmaları</v>
      </c>
      <c r="L35" s="96" t="str">
        <f>'1500m BÜYÜK KADIN'!$N$4</f>
        <v>12 Temmuz 2014 - 21.00</v>
      </c>
      <c r="M35" s="96" t="s">
        <v>136</v>
      </c>
    </row>
    <row r="36" spans="1:13" s="90" customFormat="1" ht="26.25" customHeight="1">
      <c r="A36" s="92">
        <v>230</v>
      </c>
      <c r="B36" s="129" t="s">
        <v>129</v>
      </c>
      <c r="C36" s="131">
        <f>'1500m BÜYÜK KADIN'!C41</f>
        <v>0</v>
      </c>
      <c r="D36" s="131">
        <f>'1500m BÜYÜK KADIN'!D41</f>
        <v>0</v>
      </c>
      <c r="E36" s="131">
        <f>'1500m BÜYÜK KADIN'!E41</f>
        <v>0</v>
      </c>
      <c r="F36" s="94">
        <f>'1500m BÜYÜK KADIN'!F41</f>
        <v>0</v>
      </c>
      <c r="G36" s="242">
        <f>'1500m BÜYÜK KADIN'!A41</f>
        <v>0</v>
      </c>
      <c r="H36" s="97" t="s">
        <v>128</v>
      </c>
      <c r="I36" s="150"/>
      <c r="J36" s="94" t="str">
        <f>'YARIŞMA BİLGİLERİ'!$F$21</f>
        <v>GENÇ KADINLAR</v>
      </c>
      <c r="K36" s="151" t="str">
        <f t="shared" si="0"/>
        <v>MERSİN-Orta Uzun Mesafe Federasyon Deneme Yarışmaları</v>
      </c>
      <c r="L36" s="96" t="str">
        <f>'1500m BÜYÜK KADIN'!$N$4</f>
        <v>12 Temmuz 2014 - 21.00</v>
      </c>
      <c r="M36" s="96" t="s">
        <v>136</v>
      </c>
    </row>
    <row r="37" spans="1:13" s="90" customFormat="1" ht="26.25" customHeight="1">
      <c r="A37" s="92">
        <v>231</v>
      </c>
      <c r="B37" s="129" t="s">
        <v>140</v>
      </c>
      <c r="C37" s="131">
        <f>'5000m GENÇ KADIN'!C8</f>
        <v>33361</v>
      </c>
      <c r="D37" s="131" t="str">
        <f>'5000m GENÇ KADIN'!D8</f>
        <v>FATMA ÇABUK</v>
      </c>
      <c r="E37" s="131" t="str">
        <f>'5000m GENÇ KADIN'!E8</f>
        <v>HATAY</v>
      </c>
      <c r="F37" s="131">
        <f>'5000m GENÇ KADIN'!F8</f>
        <v>192292</v>
      </c>
      <c r="G37" s="242">
        <f>'5000m GENÇ KADIN'!GA8</f>
        <v>0</v>
      </c>
      <c r="H37" s="97" t="s">
        <v>138</v>
      </c>
      <c r="I37" s="150"/>
      <c r="J37" s="94" t="str">
        <f>'YARIŞMA BİLGİLERİ'!$F$21</f>
        <v>GENÇ KADINLAR</v>
      </c>
      <c r="K37" s="151" t="str">
        <f>CONCATENATE(K$1,"-",A$1)</f>
        <v>MERSİN-Orta Uzun Mesafe Federasyon Deneme Yarışmaları</v>
      </c>
      <c r="L37" s="96" t="str">
        <f>'5000m GENÇ KADIN'!$N$4</f>
        <v>13 Temmuz 2014 - 21.30</v>
      </c>
      <c r="M37" s="96" t="s">
        <v>136</v>
      </c>
    </row>
    <row r="38" spans="1:13" s="90" customFormat="1" ht="26.25" customHeight="1">
      <c r="A38" s="92">
        <v>236</v>
      </c>
      <c r="B38" s="129" t="s">
        <v>140</v>
      </c>
      <c r="C38" s="131">
        <f>'5000m GENÇ KADIN'!C9</f>
        <v>35474</v>
      </c>
      <c r="D38" s="131" t="str">
        <f>'5000m GENÇ KADIN'!D9</f>
        <v>YASEMİN FANSA</v>
      </c>
      <c r="E38" s="131" t="str">
        <f>'5000m GENÇ KADIN'!E9</f>
        <v>HATAY</v>
      </c>
      <c r="F38" s="131">
        <f>'5000m GENÇ KADIN'!F9</f>
        <v>220276</v>
      </c>
      <c r="G38" s="242">
        <f>'5000m GENÇ KADIN'!GA9</f>
        <v>0</v>
      </c>
      <c r="H38" s="97" t="s">
        <v>138</v>
      </c>
      <c r="I38" s="150"/>
      <c r="J38" s="94" t="str">
        <f>'YARIŞMA BİLGİLERİ'!$F$21</f>
        <v>GENÇ KADINLAR</v>
      </c>
      <c r="K38" s="151" t="str">
        <f aca="true" t="shared" si="1" ref="K38:K76">CONCATENATE(K$1,"-",A$1)</f>
        <v>MERSİN-Orta Uzun Mesafe Federasyon Deneme Yarışmaları</v>
      </c>
      <c r="L38" s="96" t="str">
        <f>'5000m GENÇ KADIN'!$N$4</f>
        <v>13 Temmuz 2014 - 21.30</v>
      </c>
      <c r="M38" s="96" t="s">
        <v>136</v>
      </c>
    </row>
    <row r="39" spans="1:13" s="90" customFormat="1" ht="26.25" customHeight="1">
      <c r="A39" s="92">
        <v>237</v>
      </c>
      <c r="B39" s="129" t="s">
        <v>140</v>
      </c>
      <c r="C39" s="131">
        <f>'5000m GENÇ KADIN'!C10</f>
        <v>35126</v>
      </c>
      <c r="D39" s="131" t="str">
        <f>'5000m GENÇ KADIN'!D10</f>
        <v>FATMA ALMA</v>
      </c>
      <c r="E39" s="131" t="str">
        <f>'5000m GENÇ KADIN'!E10</f>
        <v>HATAY</v>
      </c>
      <c r="F39" s="131">
        <f>'5000m GENÇ KADIN'!F10</f>
        <v>223636</v>
      </c>
      <c r="G39" s="242">
        <f>'5000m GENÇ KADIN'!GA10</f>
        <v>0</v>
      </c>
      <c r="H39" s="97" t="s">
        <v>138</v>
      </c>
      <c r="I39" s="150"/>
      <c r="J39" s="94" t="str">
        <f>'YARIŞMA BİLGİLERİ'!$F$21</f>
        <v>GENÇ KADINLAR</v>
      </c>
      <c r="K39" s="151" t="str">
        <f t="shared" si="1"/>
        <v>MERSİN-Orta Uzun Mesafe Federasyon Deneme Yarışmaları</v>
      </c>
      <c r="L39" s="96" t="str">
        <f>'5000m GENÇ KADIN'!$N$4</f>
        <v>13 Temmuz 2014 - 21.30</v>
      </c>
      <c r="M39" s="96" t="s">
        <v>136</v>
      </c>
    </row>
    <row r="40" spans="1:13" s="90" customFormat="1" ht="26.25" customHeight="1">
      <c r="A40" s="92">
        <v>238</v>
      </c>
      <c r="B40" s="129" t="s">
        <v>140</v>
      </c>
      <c r="C40" s="131">
        <f>'5000m GENÇ KADIN'!C11</f>
        <v>34309</v>
      </c>
      <c r="D40" s="131" t="str">
        <f>'5000m GENÇ KADIN'!D11</f>
        <v>SABAHAT AKPINAR</v>
      </c>
      <c r="E40" s="131" t="str">
        <f>'5000m GENÇ KADIN'!E11</f>
        <v>HATAY</v>
      </c>
      <c r="F40" s="131">
        <f>'5000m GENÇ KADIN'!F11</f>
        <v>233536</v>
      </c>
      <c r="G40" s="242">
        <f>'5000m GENÇ KADIN'!GA11</f>
        <v>0</v>
      </c>
      <c r="H40" s="97" t="s">
        <v>138</v>
      </c>
      <c r="I40" s="150"/>
      <c r="J40" s="94" t="str">
        <f>'YARIŞMA BİLGİLERİ'!$F$21</f>
        <v>GENÇ KADINLAR</v>
      </c>
      <c r="K40" s="151" t="str">
        <f t="shared" si="1"/>
        <v>MERSİN-Orta Uzun Mesafe Federasyon Deneme Yarışmaları</v>
      </c>
      <c r="L40" s="96" t="str">
        <f>'5000m GENÇ KADIN'!$N$4</f>
        <v>13 Temmuz 2014 - 21.30</v>
      </c>
      <c r="M40" s="96" t="s">
        <v>136</v>
      </c>
    </row>
    <row r="41" spans="1:13" s="90" customFormat="1" ht="26.25" customHeight="1">
      <c r="A41" s="92">
        <v>239</v>
      </c>
      <c r="B41" s="129" t="s">
        <v>140</v>
      </c>
      <c r="C41" s="131">
        <f>'5000m GENÇ KADIN'!C12</f>
        <v>34881</v>
      </c>
      <c r="D41" s="131" t="str">
        <f>'5000m GENÇ KADIN'!D12</f>
        <v>ESRA DOĞRUCA</v>
      </c>
      <c r="E41" s="131" t="str">
        <f>'5000m GENÇ KADIN'!E12</f>
        <v>HATAY</v>
      </c>
      <c r="F41" s="131">
        <f>'5000m GENÇ KADIN'!F12</f>
        <v>241302</v>
      </c>
      <c r="G41" s="242">
        <f>'5000m GENÇ KADIN'!GA12</f>
        <v>0</v>
      </c>
      <c r="H41" s="97" t="s">
        <v>138</v>
      </c>
      <c r="I41" s="150"/>
      <c r="J41" s="94" t="str">
        <f>'YARIŞMA BİLGİLERİ'!$F$21</f>
        <v>GENÇ KADINLAR</v>
      </c>
      <c r="K41" s="151" t="str">
        <f t="shared" si="1"/>
        <v>MERSİN-Orta Uzun Mesafe Federasyon Deneme Yarışmaları</v>
      </c>
      <c r="L41" s="96" t="str">
        <f>'5000m GENÇ KADIN'!$N$4</f>
        <v>13 Temmuz 2014 - 21.30</v>
      </c>
      <c r="M41" s="96" t="s">
        <v>136</v>
      </c>
    </row>
    <row r="42" spans="1:13" s="90" customFormat="1" ht="26.25" customHeight="1">
      <c r="A42" s="92">
        <v>240</v>
      </c>
      <c r="B42" s="129" t="s">
        <v>140</v>
      </c>
      <c r="C42" s="131">
        <f>'5000m GENÇ KADIN'!C13</f>
        <v>0</v>
      </c>
      <c r="D42" s="131">
        <f>'5000m GENÇ KADIN'!D13</f>
        <v>0</v>
      </c>
      <c r="E42" s="131">
        <f>'5000m GENÇ KADIN'!E13</f>
        <v>0</v>
      </c>
      <c r="F42" s="131">
        <f>'5000m GENÇ KADIN'!F13</f>
        <v>0</v>
      </c>
      <c r="G42" s="242">
        <f>'5000m GENÇ KADIN'!GA13</f>
        <v>0</v>
      </c>
      <c r="H42" s="97" t="s">
        <v>138</v>
      </c>
      <c r="I42" s="150"/>
      <c r="J42" s="94" t="str">
        <f>'YARIŞMA BİLGİLERİ'!$F$21</f>
        <v>GENÇ KADINLAR</v>
      </c>
      <c r="K42" s="151" t="str">
        <f t="shared" si="1"/>
        <v>MERSİN-Orta Uzun Mesafe Federasyon Deneme Yarışmaları</v>
      </c>
      <c r="L42" s="96" t="str">
        <f>'5000m GENÇ KADIN'!$N$4</f>
        <v>13 Temmuz 2014 - 21.30</v>
      </c>
      <c r="M42" s="96" t="s">
        <v>136</v>
      </c>
    </row>
    <row r="43" spans="1:13" s="90" customFormat="1" ht="26.25" customHeight="1">
      <c r="A43" s="92">
        <v>241</v>
      </c>
      <c r="B43" s="129" t="s">
        <v>140</v>
      </c>
      <c r="C43" s="131">
        <f>'5000m GENÇ KADIN'!C14</f>
        <v>0</v>
      </c>
      <c r="D43" s="131">
        <f>'5000m GENÇ KADIN'!D14</f>
        <v>0</v>
      </c>
      <c r="E43" s="131">
        <f>'5000m GENÇ KADIN'!E14</f>
        <v>0</v>
      </c>
      <c r="F43" s="131">
        <f>'5000m GENÇ KADIN'!F14</f>
        <v>0</v>
      </c>
      <c r="G43" s="242">
        <f>'5000m GENÇ KADIN'!GA14</f>
        <v>0</v>
      </c>
      <c r="H43" s="97" t="s">
        <v>138</v>
      </c>
      <c r="I43" s="150"/>
      <c r="J43" s="94" t="str">
        <f>'YARIŞMA BİLGİLERİ'!$F$21</f>
        <v>GENÇ KADINLAR</v>
      </c>
      <c r="K43" s="151" t="str">
        <f t="shared" si="1"/>
        <v>MERSİN-Orta Uzun Mesafe Federasyon Deneme Yarışmaları</v>
      </c>
      <c r="L43" s="96" t="str">
        <f>'5000m GENÇ KADIN'!$N$4</f>
        <v>13 Temmuz 2014 - 21.30</v>
      </c>
      <c r="M43" s="96" t="s">
        <v>136</v>
      </c>
    </row>
    <row r="44" spans="1:13" s="90" customFormat="1" ht="26.25" customHeight="1">
      <c r="A44" s="92">
        <v>242</v>
      </c>
      <c r="B44" s="129" t="s">
        <v>140</v>
      </c>
      <c r="C44" s="131">
        <f>'5000m GENÇ KADIN'!C15</f>
        <v>0</v>
      </c>
      <c r="D44" s="131">
        <f>'5000m GENÇ KADIN'!D15</f>
        <v>0</v>
      </c>
      <c r="E44" s="131">
        <f>'5000m GENÇ KADIN'!E15</f>
        <v>0</v>
      </c>
      <c r="F44" s="131">
        <f>'5000m GENÇ KADIN'!F15</f>
        <v>0</v>
      </c>
      <c r="G44" s="242">
        <f>'5000m GENÇ KADIN'!GA15</f>
        <v>0</v>
      </c>
      <c r="H44" s="97" t="s">
        <v>138</v>
      </c>
      <c r="I44" s="150"/>
      <c r="J44" s="94" t="str">
        <f>'YARIŞMA BİLGİLERİ'!$F$21</f>
        <v>GENÇ KADINLAR</v>
      </c>
      <c r="K44" s="151" t="str">
        <f t="shared" si="1"/>
        <v>MERSİN-Orta Uzun Mesafe Federasyon Deneme Yarışmaları</v>
      </c>
      <c r="L44" s="96" t="str">
        <f>'5000m GENÇ KADIN'!$N$4</f>
        <v>13 Temmuz 2014 - 21.30</v>
      </c>
      <c r="M44" s="96" t="s">
        <v>136</v>
      </c>
    </row>
    <row r="45" spans="1:13" s="90" customFormat="1" ht="26.25" customHeight="1">
      <c r="A45" s="92">
        <v>243</v>
      </c>
      <c r="B45" s="129" t="s">
        <v>140</v>
      </c>
      <c r="C45" s="131">
        <f>'5000m GENÇ KADIN'!C16</f>
        <v>0</v>
      </c>
      <c r="D45" s="131">
        <f>'5000m GENÇ KADIN'!D16</f>
        <v>0</v>
      </c>
      <c r="E45" s="131">
        <f>'5000m GENÇ KADIN'!E16</f>
        <v>0</v>
      </c>
      <c r="F45" s="131">
        <f>'5000m GENÇ KADIN'!F16</f>
        <v>0</v>
      </c>
      <c r="G45" s="242">
        <f>'5000m GENÇ KADIN'!GA16</f>
        <v>0</v>
      </c>
      <c r="H45" s="97" t="s">
        <v>138</v>
      </c>
      <c r="I45" s="150"/>
      <c r="J45" s="94" t="str">
        <f>'YARIŞMA BİLGİLERİ'!$F$21</f>
        <v>GENÇ KADINLAR</v>
      </c>
      <c r="K45" s="151" t="str">
        <f t="shared" si="1"/>
        <v>MERSİN-Orta Uzun Mesafe Federasyon Deneme Yarışmaları</v>
      </c>
      <c r="L45" s="96" t="str">
        <f>'5000m GENÇ KADIN'!$N$4</f>
        <v>13 Temmuz 2014 - 21.30</v>
      </c>
      <c r="M45" s="96" t="s">
        <v>136</v>
      </c>
    </row>
    <row r="46" spans="1:13" s="90" customFormat="1" ht="26.25" customHeight="1">
      <c r="A46" s="92">
        <v>244</v>
      </c>
      <c r="B46" s="129" t="s">
        <v>140</v>
      </c>
      <c r="C46" s="131">
        <f>'5000m GENÇ KADIN'!C17</f>
        <v>0</v>
      </c>
      <c r="D46" s="131">
        <f>'5000m GENÇ KADIN'!D17</f>
        <v>0</v>
      </c>
      <c r="E46" s="131">
        <f>'5000m GENÇ KADIN'!E17</f>
        <v>0</v>
      </c>
      <c r="F46" s="131">
        <f>'5000m GENÇ KADIN'!F17</f>
        <v>0</v>
      </c>
      <c r="G46" s="242">
        <f>'5000m GENÇ KADIN'!GA17</f>
        <v>0</v>
      </c>
      <c r="H46" s="97" t="s">
        <v>138</v>
      </c>
      <c r="I46" s="150"/>
      <c r="J46" s="94" t="str">
        <f>'YARIŞMA BİLGİLERİ'!$F$21</f>
        <v>GENÇ KADINLAR</v>
      </c>
      <c r="K46" s="151" t="str">
        <f t="shared" si="1"/>
        <v>MERSİN-Orta Uzun Mesafe Federasyon Deneme Yarışmaları</v>
      </c>
      <c r="L46" s="96" t="str">
        <f>'5000m GENÇ KADIN'!$N$4</f>
        <v>13 Temmuz 2014 - 21.30</v>
      </c>
      <c r="M46" s="96" t="s">
        <v>136</v>
      </c>
    </row>
    <row r="47" spans="1:13" s="90" customFormat="1" ht="26.25" customHeight="1">
      <c r="A47" s="92">
        <v>245</v>
      </c>
      <c r="B47" s="129" t="s">
        <v>140</v>
      </c>
      <c r="C47" s="131">
        <f>'5000m GENÇ KADIN'!C18</f>
        <v>0</v>
      </c>
      <c r="D47" s="131">
        <f>'5000m GENÇ KADIN'!D18</f>
        <v>0</v>
      </c>
      <c r="E47" s="131">
        <f>'5000m GENÇ KADIN'!E18</f>
        <v>0</v>
      </c>
      <c r="F47" s="131">
        <f>'5000m GENÇ KADIN'!F18</f>
        <v>0</v>
      </c>
      <c r="G47" s="242">
        <f>'5000m GENÇ KADIN'!GA18</f>
        <v>0</v>
      </c>
      <c r="H47" s="97" t="s">
        <v>138</v>
      </c>
      <c r="I47" s="150"/>
      <c r="J47" s="94" t="str">
        <f>'YARIŞMA BİLGİLERİ'!$F$21</f>
        <v>GENÇ KADINLAR</v>
      </c>
      <c r="K47" s="151" t="str">
        <f t="shared" si="1"/>
        <v>MERSİN-Orta Uzun Mesafe Federasyon Deneme Yarışmaları</v>
      </c>
      <c r="L47" s="96" t="str">
        <f>'5000m GENÇ KADIN'!$N$4</f>
        <v>13 Temmuz 2014 - 21.30</v>
      </c>
      <c r="M47" s="96" t="s">
        <v>136</v>
      </c>
    </row>
    <row r="48" spans="1:13" s="90" customFormat="1" ht="26.25" customHeight="1">
      <c r="A48" s="92">
        <v>346</v>
      </c>
      <c r="B48" s="129" t="s">
        <v>140</v>
      </c>
      <c r="C48" s="131">
        <f>'5000m GENÇ KADIN'!C19</f>
        <v>0</v>
      </c>
      <c r="D48" s="131">
        <f>'5000m GENÇ KADIN'!D19</f>
        <v>0</v>
      </c>
      <c r="E48" s="131">
        <f>'5000m GENÇ KADIN'!E19</f>
        <v>0</v>
      </c>
      <c r="F48" s="131">
        <f>'5000m GENÇ KADIN'!F19</f>
        <v>0</v>
      </c>
      <c r="G48" s="242">
        <f>'5000m GENÇ KADIN'!GA19</f>
        <v>0</v>
      </c>
      <c r="H48" s="97" t="s">
        <v>138</v>
      </c>
      <c r="I48" s="150"/>
      <c r="J48" s="94" t="str">
        <f>'YARIŞMA BİLGİLERİ'!$F$21</f>
        <v>GENÇ KADINLAR</v>
      </c>
      <c r="K48" s="151" t="str">
        <f t="shared" si="1"/>
        <v>MERSİN-Orta Uzun Mesafe Federasyon Deneme Yarışmaları</v>
      </c>
      <c r="L48" s="96" t="str">
        <f>'5000m GENÇ KADIN'!$N$4</f>
        <v>13 Temmuz 2014 - 21.30</v>
      </c>
      <c r="M48" s="96" t="s">
        <v>136</v>
      </c>
    </row>
    <row r="49" spans="1:13" s="90" customFormat="1" ht="26.25" customHeight="1">
      <c r="A49" s="92">
        <v>347</v>
      </c>
      <c r="B49" s="129" t="s">
        <v>140</v>
      </c>
      <c r="C49" s="131">
        <f>'5000m GENÇ KADIN'!C20</f>
        <v>0</v>
      </c>
      <c r="D49" s="131">
        <f>'5000m GENÇ KADIN'!D20</f>
        <v>0</v>
      </c>
      <c r="E49" s="131">
        <f>'5000m GENÇ KADIN'!E20</f>
        <v>0</v>
      </c>
      <c r="F49" s="131">
        <f>'5000m GENÇ KADIN'!F20</f>
        <v>0</v>
      </c>
      <c r="G49" s="242">
        <f>'5000m GENÇ KADIN'!GA20</f>
        <v>0</v>
      </c>
      <c r="H49" s="97" t="s">
        <v>138</v>
      </c>
      <c r="I49" s="150"/>
      <c r="J49" s="94" t="str">
        <f>'YARIŞMA BİLGİLERİ'!$F$21</f>
        <v>GENÇ KADINLAR</v>
      </c>
      <c r="K49" s="151" t="str">
        <f t="shared" si="1"/>
        <v>MERSİN-Orta Uzun Mesafe Federasyon Deneme Yarışmaları</v>
      </c>
      <c r="L49" s="96" t="str">
        <f>'5000m GENÇ KADIN'!$N$4</f>
        <v>13 Temmuz 2014 - 21.30</v>
      </c>
      <c r="M49" s="96" t="s">
        <v>136</v>
      </c>
    </row>
    <row r="50" spans="1:13" s="90" customFormat="1" ht="26.25" customHeight="1">
      <c r="A50" s="92">
        <v>348</v>
      </c>
      <c r="B50" s="129" t="s">
        <v>140</v>
      </c>
      <c r="C50" s="131">
        <f>'5000m GENÇ KADIN'!C21</f>
        <v>0</v>
      </c>
      <c r="D50" s="131">
        <f>'5000m GENÇ KADIN'!D21</f>
        <v>0</v>
      </c>
      <c r="E50" s="131">
        <f>'5000m GENÇ KADIN'!E21</f>
        <v>0</v>
      </c>
      <c r="F50" s="131">
        <f>'5000m GENÇ KADIN'!F21</f>
        <v>0</v>
      </c>
      <c r="G50" s="242">
        <f>'5000m GENÇ KADIN'!GA21</f>
        <v>0</v>
      </c>
      <c r="H50" s="97" t="s">
        <v>138</v>
      </c>
      <c r="I50" s="150"/>
      <c r="J50" s="94" t="str">
        <f>'YARIŞMA BİLGİLERİ'!$F$21</f>
        <v>GENÇ KADINLAR</v>
      </c>
      <c r="K50" s="151" t="str">
        <f t="shared" si="1"/>
        <v>MERSİN-Orta Uzun Mesafe Federasyon Deneme Yarışmaları</v>
      </c>
      <c r="L50" s="96" t="str">
        <f>'5000m GENÇ KADIN'!$N$4</f>
        <v>13 Temmuz 2014 - 21.30</v>
      </c>
      <c r="M50" s="96" t="s">
        <v>136</v>
      </c>
    </row>
    <row r="51" spans="1:13" s="90" customFormat="1" ht="26.25" customHeight="1">
      <c r="A51" s="92">
        <v>349</v>
      </c>
      <c r="B51" s="129" t="s">
        <v>140</v>
      </c>
      <c r="C51" s="131">
        <f>'5000m GENÇ KADIN'!C22</f>
        <v>0</v>
      </c>
      <c r="D51" s="131">
        <f>'5000m GENÇ KADIN'!D22</f>
        <v>0</v>
      </c>
      <c r="E51" s="131">
        <f>'5000m GENÇ KADIN'!E22</f>
        <v>0</v>
      </c>
      <c r="F51" s="131">
        <f>'5000m GENÇ KADIN'!F22</f>
        <v>0</v>
      </c>
      <c r="G51" s="242">
        <f>'5000m GENÇ KADIN'!GA22</f>
        <v>0</v>
      </c>
      <c r="H51" s="97" t="s">
        <v>138</v>
      </c>
      <c r="I51" s="150"/>
      <c r="J51" s="94" t="str">
        <f>'YARIŞMA BİLGİLERİ'!$F$21</f>
        <v>GENÇ KADINLAR</v>
      </c>
      <c r="K51" s="151" t="str">
        <f t="shared" si="1"/>
        <v>MERSİN-Orta Uzun Mesafe Federasyon Deneme Yarışmaları</v>
      </c>
      <c r="L51" s="96" t="str">
        <f>'5000m GENÇ KADIN'!$N$4</f>
        <v>13 Temmuz 2014 - 21.30</v>
      </c>
      <c r="M51" s="96" t="s">
        <v>136</v>
      </c>
    </row>
    <row r="52" spans="1:13" s="90" customFormat="1" ht="26.25" customHeight="1">
      <c r="A52" s="92">
        <v>350</v>
      </c>
      <c r="B52" s="129" t="s">
        <v>140</v>
      </c>
      <c r="C52" s="131">
        <f>'5000m GENÇ KADIN'!C23</f>
        <v>0</v>
      </c>
      <c r="D52" s="131">
        <f>'5000m GENÇ KADIN'!D23</f>
        <v>0</v>
      </c>
      <c r="E52" s="131">
        <f>'5000m GENÇ KADIN'!E23</f>
        <v>0</v>
      </c>
      <c r="F52" s="131">
        <f>'5000m GENÇ KADIN'!F23</f>
        <v>0</v>
      </c>
      <c r="G52" s="242">
        <f>'5000m GENÇ KADIN'!GA23</f>
        <v>0</v>
      </c>
      <c r="H52" s="97" t="s">
        <v>138</v>
      </c>
      <c r="I52" s="150"/>
      <c r="J52" s="94" t="str">
        <f>'YARIŞMA BİLGİLERİ'!$F$21</f>
        <v>GENÇ KADINLAR</v>
      </c>
      <c r="K52" s="151" t="str">
        <f t="shared" si="1"/>
        <v>MERSİN-Orta Uzun Mesafe Federasyon Deneme Yarışmaları</v>
      </c>
      <c r="L52" s="96" t="str">
        <f>'5000m GENÇ KADIN'!$N$4</f>
        <v>13 Temmuz 2014 - 21.30</v>
      </c>
      <c r="M52" s="96" t="s">
        <v>136</v>
      </c>
    </row>
    <row r="53" spans="1:13" s="90" customFormat="1" ht="26.25" customHeight="1">
      <c r="A53" s="92">
        <v>351</v>
      </c>
      <c r="B53" s="129" t="s">
        <v>140</v>
      </c>
      <c r="C53" s="131">
        <f>'5000m GENÇ KADIN'!C24</f>
        <v>0</v>
      </c>
      <c r="D53" s="131">
        <f>'5000m GENÇ KADIN'!D24</f>
        <v>0</v>
      </c>
      <c r="E53" s="131">
        <f>'5000m GENÇ KADIN'!E24</f>
        <v>0</v>
      </c>
      <c r="F53" s="131">
        <f>'5000m GENÇ KADIN'!F24</f>
        <v>0</v>
      </c>
      <c r="G53" s="242">
        <f>'5000m GENÇ KADIN'!GA24</f>
        <v>0</v>
      </c>
      <c r="H53" s="97" t="s">
        <v>138</v>
      </c>
      <c r="I53" s="150"/>
      <c r="J53" s="94" t="str">
        <f>'YARIŞMA BİLGİLERİ'!$F$21</f>
        <v>GENÇ KADINLAR</v>
      </c>
      <c r="K53" s="151" t="str">
        <f t="shared" si="1"/>
        <v>MERSİN-Orta Uzun Mesafe Federasyon Deneme Yarışmaları</v>
      </c>
      <c r="L53" s="96" t="str">
        <f>'5000m GENÇ KADIN'!$N$4</f>
        <v>13 Temmuz 2014 - 21.30</v>
      </c>
      <c r="M53" s="96" t="s">
        <v>136</v>
      </c>
    </row>
    <row r="54" spans="1:13" s="90" customFormat="1" ht="26.25" customHeight="1">
      <c r="A54" s="92">
        <v>352</v>
      </c>
      <c r="B54" s="129" t="s">
        <v>140</v>
      </c>
      <c r="C54" s="131">
        <f>'5000m GENÇ KADIN'!C25</f>
        <v>0</v>
      </c>
      <c r="D54" s="131">
        <f>'5000m GENÇ KADIN'!D25</f>
        <v>0</v>
      </c>
      <c r="E54" s="131">
        <f>'5000m GENÇ KADIN'!E25</f>
        <v>0</v>
      </c>
      <c r="F54" s="131">
        <f>'5000m GENÇ KADIN'!F25</f>
        <v>0</v>
      </c>
      <c r="G54" s="242">
        <f>'5000m GENÇ KADIN'!GA25</f>
        <v>0</v>
      </c>
      <c r="H54" s="97" t="s">
        <v>138</v>
      </c>
      <c r="I54" s="150"/>
      <c r="J54" s="94" t="str">
        <f>'YARIŞMA BİLGİLERİ'!$F$21</f>
        <v>GENÇ KADINLAR</v>
      </c>
      <c r="K54" s="151" t="str">
        <f t="shared" si="1"/>
        <v>MERSİN-Orta Uzun Mesafe Federasyon Deneme Yarışmaları</v>
      </c>
      <c r="L54" s="96" t="str">
        <f>'5000m GENÇ KADIN'!$N$4</f>
        <v>13 Temmuz 2014 - 21.30</v>
      </c>
      <c r="M54" s="96" t="s">
        <v>136</v>
      </c>
    </row>
    <row r="55" spans="1:13" s="90" customFormat="1" ht="26.25" customHeight="1">
      <c r="A55" s="92">
        <v>353</v>
      </c>
      <c r="B55" s="129" t="s">
        <v>140</v>
      </c>
      <c r="C55" s="131">
        <f>'5000m GENÇ KADIN'!C26</f>
        <v>0</v>
      </c>
      <c r="D55" s="131">
        <f>'5000m GENÇ KADIN'!D26</f>
        <v>0</v>
      </c>
      <c r="E55" s="131">
        <f>'5000m GENÇ KADIN'!E26</f>
        <v>0</v>
      </c>
      <c r="F55" s="131">
        <f>'5000m GENÇ KADIN'!F26</f>
        <v>0</v>
      </c>
      <c r="G55" s="242">
        <f>'5000m GENÇ KADIN'!GA26</f>
        <v>0</v>
      </c>
      <c r="H55" s="97" t="s">
        <v>138</v>
      </c>
      <c r="I55" s="150"/>
      <c r="J55" s="94" t="str">
        <f>'YARIŞMA BİLGİLERİ'!$F$21</f>
        <v>GENÇ KADINLAR</v>
      </c>
      <c r="K55" s="151" t="str">
        <f t="shared" si="1"/>
        <v>MERSİN-Orta Uzun Mesafe Federasyon Deneme Yarışmaları</v>
      </c>
      <c r="L55" s="96" t="str">
        <f>'5000m GENÇ KADIN'!$N$4</f>
        <v>13 Temmuz 2014 - 21.30</v>
      </c>
      <c r="M55" s="96" t="s">
        <v>136</v>
      </c>
    </row>
    <row r="56" spans="1:13" s="90" customFormat="1" ht="26.25" customHeight="1">
      <c r="A56" s="92">
        <v>354</v>
      </c>
      <c r="B56" s="129" t="s">
        <v>140</v>
      </c>
      <c r="C56" s="131">
        <f>'5000m GENÇ KADIN'!C27</f>
        <v>0</v>
      </c>
      <c r="D56" s="131">
        <f>'5000m GENÇ KADIN'!D27</f>
        <v>0</v>
      </c>
      <c r="E56" s="131">
        <f>'5000m GENÇ KADIN'!E27</f>
        <v>0</v>
      </c>
      <c r="F56" s="131">
        <f>'5000m GENÇ KADIN'!F27</f>
        <v>0</v>
      </c>
      <c r="G56" s="242">
        <f>'5000m GENÇ KADIN'!GA27</f>
        <v>0</v>
      </c>
      <c r="H56" s="97" t="s">
        <v>138</v>
      </c>
      <c r="I56" s="150"/>
      <c r="J56" s="94" t="str">
        <f>'YARIŞMA BİLGİLERİ'!$F$21</f>
        <v>GENÇ KADINLAR</v>
      </c>
      <c r="K56" s="151" t="str">
        <f t="shared" si="1"/>
        <v>MERSİN-Orta Uzun Mesafe Federasyon Deneme Yarışmaları</v>
      </c>
      <c r="L56" s="96" t="str">
        <f>'5000m GENÇ KADIN'!$N$4</f>
        <v>13 Temmuz 2014 - 21.30</v>
      </c>
      <c r="M56" s="96" t="s">
        <v>136</v>
      </c>
    </row>
    <row r="57" spans="1:13" s="90" customFormat="1" ht="26.25" customHeight="1">
      <c r="A57" s="92">
        <v>355</v>
      </c>
      <c r="B57" s="129" t="s">
        <v>140</v>
      </c>
      <c r="C57" s="131">
        <f>'5000m GENÇ KADIN'!C28</f>
        <v>0</v>
      </c>
      <c r="D57" s="131">
        <f>'5000m GENÇ KADIN'!D28</f>
        <v>0</v>
      </c>
      <c r="E57" s="131">
        <f>'5000m GENÇ KADIN'!E28</f>
        <v>0</v>
      </c>
      <c r="F57" s="131">
        <f>'5000m GENÇ KADIN'!F28</f>
        <v>0</v>
      </c>
      <c r="G57" s="242">
        <f>'5000m GENÇ KADIN'!GA28</f>
        <v>0</v>
      </c>
      <c r="H57" s="97" t="s">
        <v>138</v>
      </c>
      <c r="I57" s="150"/>
      <c r="J57" s="94" t="str">
        <f>'YARIŞMA BİLGİLERİ'!$F$21</f>
        <v>GENÇ KADINLAR</v>
      </c>
      <c r="K57" s="151" t="str">
        <f t="shared" si="1"/>
        <v>MERSİN-Orta Uzun Mesafe Federasyon Deneme Yarışmaları</v>
      </c>
      <c r="L57" s="96" t="str">
        <f>'5000m GENÇ KADIN'!$N$4</f>
        <v>13 Temmuz 2014 - 21.30</v>
      </c>
      <c r="M57" s="96" t="s">
        <v>136</v>
      </c>
    </row>
    <row r="58" spans="1:13" s="90" customFormat="1" ht="26.25" customHeight="1">
      <c r="A58" s="92">
        <v>356</v>
      </c>
      <c r="B58" s="129" t="s">
        <v>140</v>
      </c>
      <c r="C58" s="131">
        <f>'5000m GENÇ KADIN'!C29</f>
        <v>0</v>
      </c>
      <c r="D58" s="131">
        <f>'5000m GENÇ KADIN'!D29</f>
        <v>0</v>
      </c>
      <c r="E58" s="131">
        <f>'5000m GENÇ KADIN'!E29</f>
        <v>0</v>
      </c>
      <c r="F58" s="131">
        <f>'5000m GENÇ KADIN'!F29</f>
        <v>0</v>
      </c>
      <c r="G58" s="242">
        <f>'5000m GENÇ KADIN'!GA29</f>
        <v>0</v>
      </c>
      <c r="H58" s="97" t="s">
        <v>138</v>
      </c>
      <c r="I58" s="150"/>
      <c r="J58" s="94" t="str">
        <f>'YARIŞMA BİLGİLERİ'!$F$21</f>
        <v>GENÇ KADINLAR</v>
      </c>
      <c r="K58" s="151" t="str">
        <f t="shared" si="1"/>
        <v>MERSİN-Orta Uzun Mesafe Federasyon Deneme Yarışmaları</v>
      </c>
      <c r="L58" s="96" t="str">
        <f>'5000m GENÇ KADIN'!$N$4</f>
        <v>13 Temmuz 2014 - 21.30</v>
      </c>
      <c r="M58" s="96" t="s">
        <v>136</v>
      </c>
    </row>
    <row r="59" spans="1:13" s="90" customFormat="1" ht="26.25" customHeight="1">
      <c r="A59" s="92">
        <v>357</v>
      </c>
      <c r="B59" s="129" t="s">
        <v>140</v>
      </c>
      <c r="C59" s="131">
        <f>'5000m GENÇ KADIN'!C30</f>
        <v>0</v>
      </c>
      <c r="D59" s="131">
        <f>'5000m GENÇ KADIN'!D30</f>
        <v>0</v>
      </c>
      <c r="E59" s="131">
        <f>'5000m GENÇ KADIN'!E30</f>
        <v>0</v>
      </c>
      <c r="F59" s="131">
        <f>'5000m GENÇ KADIN'!F30</f>
        <v>0</v>
      </c>
      <c r="G59" s="242">
        <f>'5000m GENÇ KADIN'!GA30</f>
        <v>0</v>
      </c>
      <c r="H59" s="97" t="s">
        <v>138</v>
      </c>
      <c r="I59" s="150"/>
      <c r="J59" s="94" t="str">
        <f>'YARIŞMA BİLGİLERİ'!$F$21</f>
        <v>GENÇ KADINLAR</v>
      </c>
      <c r="K59" s="151" t="str">
        <f t="shared" si="1"/>
        <v>MERSİN-Orta Uzun Mesafe Federasyon Deneme Yarışmaları</v>
      </c>
      <c r="L59" s="96" t="str">
        <f>'5000m GENÇ KADIN'!$N$4</f>
        <v>13 Temmuz 2014 - 21.30</v>
      </c>
      <c r="M59" s="96" t="s">
        <v>136</v>
      </c>
    </row>
    <row r="60" spans="1:13" s="90" customFormat="1" ht="26.25" customHeight="1">
      <c r="A60" s="92">
        <v>358</v>
      </c>
      <c r="B60" s="129" t="s">
        <v>140</v>
      </c>
      <c r="C60" s="131">
        <f>'5000m GENÇ KADIN'!C31</f>
        <v>0</v>
      </c>
      <c r="D60" s="131">
        <f>'5000m GENÇ KADIN'!D31</f>
        <v>0</v>
      </c>
      <c r="E60" s="131">
        <f>'5000m GENÇ KADIN'!E31</f>
        <v>0</v>
      </c>
      <c r="F60" s="131">
        <f>'5000m GENÇ KADIN'!F31</f>
        <v>0</v>
      </c>
      <c r="G60" s="242">
        <f>'5000m GENÇ KADIN'!GA31</f>
        <v>0</v>
      </c>
      <c r="H60" s="97" t="s">
        <v>138</v>
      </c>
      <c r="I60" s="150"/>
      <c r="J60" s="94" t="str">
        <f>'YARIŞMA BİLGİLERİ'!$F$21</f>
        <v>GENÇ KADINLAR</v>
      </c>
      <c r="K60" s="151" t="str">
        <f t="shared" si="1"/>
        <v>MERSİN-Orta Uzun Mesafe Federasyon Deneme Yarışmaları</v>
      </c>
      <c r="L60" s="96" t="str">
        <f>'5000m GENÇ KADIN'!$N$4</f>
        <v>13 Temmuz 2014 - 21.30</v>
      </c>
      <c r="M60" s="96" t="s">
        <v>136</v>
      </c>
    </row>
    <row r="61" spans="1:13" s="90" customFormat="1" ht="26.25" customHeight="1">
      <c r="A61" s="92">
        <v>359</v>
      </c>
      <c r="B61" s="129" t="s">
        <v>140</v>
      </c>
      <c r="C61" s="131">
        <f>'5000m GENÇ KADIN'!C32</f>
        <v>0</v>
      </c>
      <c r="D61" s="131">
        <f>'5000m GENÇ KADIN'!D32</f>
        <v>0</v>
      </c>
      <c r="E61" s="131">
        <f>'5000m GENÇ KADIN'!E32</f>
        <v>0</v>
      </c>
      <c r="F61" s="131">
        <f>'5000m GENÇ KADIN'!F32</f>
        <v>0</v>
      </c>
      <c r="G61" s="242">
        <f>'5000m GENÇ KADIN'!GA32</f>
        <v>0</v>
      </c>
      <c r="H61" s="97" t="s">
        <v>138</v>
      </c>
      <c r="I61" s="150"/>
      <c r="J61" s="94" t="str">
        <f>'YARIŞMA BİLGİLERİ'!$F$21</f>
        <v>GENÇ KADINLAR</v>
      </c>
      <c r="K61" s="151" t="str">
        <f t="shared" si="1"/>
        <v>MERSİN-Orta Uzun Mesafe Federasyon Deneme Yarışmaları</v>
      </c>
      <c r="L61" s="96" t="str">
        <f>'5000m GENÇ KADIN'!$N$4</f>
        <v>13 Temmuz 2014 - 21.30</v>
      </c>
      <c r="M61" s="96" t="s">
        <v>136</v>
      </c>
    </row>
    <row r="62" spans="1:13" s="90" customFormat="1" ht="26.25" customHeight="1">
      <c r="A62" s="92">
        <v>360</v>
      </c>
      <c r="B62" s="129" t="s">
        <v>140</v>
      </c>
      <c r="C62" s="131">
        <f>'5000m GENÇ KADIN'!C33</f>
        <v>0</v>
      </c>
      <c r="D62" s="131">
        <f>'5000m GENÇ KADIN'!D33</f>
        <v>0</v>
      </c>
      <c r="E62" s="131">
        <f>'5000m GENÇ KADIN'!E33</f>
        <v>0</v>
      </c>
      <c r="F62" s="131">
        <f>'5000m GENÇ KADIN'!F33</f>
        <v>0</v>
      </c>
      <c r="G62" s="242">
        <f>'5000m GENÇ KADIN'!GA33</f>
        <v>0</v>
      </c>
      <c r="H62" s="97" t="s">
        <v>138</v>
      </c>
      <c r="I62" s="150"/>
      <c r="J62" s="94" t="str">
        <f>'YARIŞMA BİLGİLERİ'!$F$21</f>
        <v>GENÇ KADINLAR</v>
      </c>
      <c r="K62" s="151" t="str">
        <f t="shared" si="1"/>
        <v>MERSİN-Orta Uzun Mesafe Federasyon Deneme Yarışmaları</v>
      </c>
      <c r="L62" s="96" t="str">
        <f>'5000m GENÇ KADIN'!$N$4</f>
        <v>13 Temmuz 2014 - 21.30</v>
      </c>
      <c r="M62" s="96" t="s">
        <v>136</v>
      </c>
    </row>
    <row r="63" spans="1:13" s="90" customFormat="1" ht="26.25" customHeight="1">
      <c r="A63" s="92">
        <v>361</v>
      </c>
      <c r="B63" s="129" t="s">
        <v>140</v>
      </c>
      <c r="C63" s="131">
        <f>'5000m GENÇ KADIN'!C34</f>
        <v>0</v>
      </c>
      <c r="D63" s="131">
        <f>'5000m GENÇ KADIN'!D34</f>
        <v>0</v>
      </c>
      <c r="E63" s="131">
        <f>'5000m GENÇ KADIN'!E34</f>
        <v>0</v>
      </c>
      <c r="F63" s="131">
        <f>'5000m GENÇ KADIN'!F34</f>
        <v>0</v>
      </c>
      <c r="G63" s="242">
        <f>'5000m GENÇ KADIN'!GA34</f>
        <v>0</v>
      </c>
      <c r="H63" s="97" t="s">
        <v>138</v>
      </c>
      <c r="I63" s="150"/>
      <c r="J63" s="94" t="str">
        <f>'YARIŞMA BİLGİLERİ'!$F$21</f>
        <v>GENÇ KADINLAR</v>
      </c>
      <c r="K63" s="151" t="str">
        <f t="shared" si="1"/>
        <v>MERSİN-Orta Uzun Mesafe Federasyon Deneme Yarışmaları</v>
      </c>
      <c r="L63" s="96" t="str">
        <f>'5000m GENÇ KADIN'!$N$4</f>
        <v>13 Temmuz 2014 - 21.30</v>
      </c>
      <c r="M63" s="96" t="s">
        <v>136</v>
      </c>
    </row>
    <row r="64" spans="1:13" s="90" customFormat="1" ht="26.25" customHeight="1">
      <c r="A64" s="92">
        <v>362</v>
      </c>
      <c r="B64" s="129" t="s">
        <v>140</v>
      </c>
      <c r="C64" s="131">
        <f>'5000m GENÇ KADIN'!C35</f>
        <v>0</v>
      </c>
      <c r="D64" s="131">
        <f>'5000m GENÇ KADIN'!D35</f>
        <v>0</v>
      </c>
      <c r="E64" s="131">
        <f>'5000m GENÇ KADIN'!E35</f>
        <v>0</v>
      </c>
      <c r="F64" s="131">
        <f>'5000m GENÇ KADIN'!F35</f>
        <v>0</v>
      </c>
      <c r="G64" s="242">
        <f>'5000m GENÇ KADIN'!GA35</f>
        <v>0</v>
      </c>
      <c r="H64" s="97" t="s">
        <v>138</v>
      </c>
      <c r="I64" s="150"/>
      <c r="J64" s="94" t="str">
        <f>'YARIŞMA BİLGİLERİ'!$F$21</f>
        <v>GENÇ KADINLAR</v>
      </c>
      <c r="K64" s="151" t="str">
        <f t="shared" si="1"/>
        <v>MERSİN-Orta Uzun Mesafe Federasyon Deneme Yarışmaları</v>
      </c>
      <c r="L64" s="96" t="str">
        <f>'5000m GENÇ KADIN'!$N$4</f>
        <v>13 Temmuz 2014 - 21.30</v>
      </c>
      <c r="M64" s="96" t="s">
        <v>136</v>
      </c>
    </row>
    <row r="65" spans="1:13" s="90" customFormat="1" ht="26.25" customHeight="1">
      <c r="A65" s="92">
        <v>363</v>
      </c>
      <c r="B65" s="129" t="s">
        <v>140</v>
      </c>
      <c r="C65" s="131">
        <f>'5000m GENÇ KADIN'!C36</f>
        <v>0</v>
      </c>
      <c r="D65" s="131">
        <f>'5000m GENÇ KADIN'!D36</f>
        <v>0</v>
      </c>
      <c r="E65" s="131">
        <f>'5000m GENÇ KADIN'!E36</f>
        <v>0</v>
      </c>
      <c r="F65" s="131">
        <f>'5000m GENÇ KADIN'!F36</f>
        <v>0</v>
      </c>
      <c r="G65" s="242">
        <f>'5000m GENÇ KADIN'!GA36</f>
        <v>0</v>
      </c>
      <c r="H65" s="97" t="s">
        <v>138</v>
      </c>
      <c r="I65" s="150"/>
      <c r="J65" s="94" t="str">
        <f>'YARIŞMA BİLGİLERİ'!$F$21</f>
        <v>GENÇ KADINLAR</v>
      </c>
      <c r="K65" s="151" t="str">
        <f t="shared" si="1"/>
        <v>MERSİN-Orta Uzun Mesafe Federasyon Deneme Yarışmaları</v>
      </c>
      <c r="L65" s="96" t="str">
        <f>'5000m GENÇ KADIN'!$N$4</f>
        <v>13 Temmuz 2014 - 21.30</v>
      </c>
      <c r="M65" s="96" t="s">
        <v>136</v>
      </c>
    </row>
    <row r="66" spans="1:13" s="90" customFormat="1" ht="26.25" customHeight="1">
      <c r="A66" s="92">
        <v>364</v>
      </c>
      <c r="B66" s="129" t="s">
        <v>140</v>
      </c>
      <c r="C66" s="131">
        <f>'5000m GENÇ KADIN'!C37</f>
        <v>0</v>
      </c>
      <c r="D66" s="131">
        <f>'5000m GENÇ KADIN'!D37</f>
        <v>0</v>
      </c>
      <c r="E66" s="131">
        <f>'5000m GENÇ KADIN'!E37</f>
        <v>0</v>
      </c>
      <c r="F66" s="131">
        <f>'5000m GENÇ KADIN'!F37</f>
        <v>0</v>
      </c>
      <c r="G66" s="242">
        <f>'5000m GENÇ KADIN'!GA37</f>
        <v>0</v>
      </c>
      <c r="H66" s="97" t="s">
        <v>138</v>
      </c>
      <c r="I66" s="150"/>
      <c r="J66" s="94" t="str">
        <f>'YARIŞMA BİLGİLERİ'!$F$21</f>
        <v>GENÇ KADINLAR</v>
      </c>
      <c r="K66" s="151" t="str">
        <f t="shared" si="1"/>
        <v>MERSİN-Orta Uzun Mesafe Federasyon Deneme Yarışmaları</v>
      </c>
      <c r="L66" s="96" t="str">
        <f>'5000m GENÇ KADIN'!$N$4</f>
        <v>13 Temmuz 2014 - 21.30</v>
      </c>
      <c r="M66" s="96" t="s">
        <v>136</v>
      </c>
    </row>
    <row r="67" spans="1:13" s="90" customFormat="1" ht="26.25" customHeight="1">
      <c r="A67" s="92">
        <v>365</v>
      </c>
      <c r="B67" s="129" t="s">
        <v>140</v>
      </c>
      <c r="C67" s="131">
        <f>'5000m GENÇ KADIN'!C38</f>
        <v>0</v>
      </c>
      <c r="D67" s="131">
        <f>'5000m GENÇ KADIN'!D38</f>
        <v>0</v>
      </c>
      <c r="E67" s="131">
        <f>'5000m GENÇ KADIN'!E38</f>
        <v>0</v>
      </c>
      <c r="F67" s="131">
        <f>'5000m GENÇ KADIN'!F38</f>
        <v>0</v>
      </c>
      <c r="G67" s="242">
        <f>'5000m GENÇ KADIN'!GA38</f>
        <v>0</v>
      </c>
      <c r="H67" s="97" t="s">
        <v>138</v>
      </c>
      <c r="I67" s="150"/>
      <c r="J67" s="94" t="str">
        <f>'YARIŞMA BİLGİLERİ'!$F$21</f>
        <v>GENÇ KADINLAR</v>
      </c>
      <c r="K67" s="151" t="str">
        <f t="shared" si="1"/>
        <v>MERSİN-Orta Uzun Mesafe Federasyon Deneme Yarışmaları</v>
      </c>
      <c r="L67" s="96" t="str">
        <f>'5000m GENÇ KADIN'!$N$4</f>
        <v>13 Temmuz 2014 - 21.30</v>
      </c>
      <c r="M67" s="96" t="s">
        <v>136</v>
      </c>
    </row>
    <row r="68" spans="1:13" s="90" customFormat="1" ht="26.25" customHeight="1">
      <c r="A68" s="92">
        <v>366</v>
      </c>
      <c r="B68" s="129" t="s">
        <v>140</v>
      </c>
      <c r="C68" s="131">
        <f>'5000m GENÇ KADIN'!C39</f>
        <v>0</v>
      </c>
      <c r="D68" s="131">
        <f>'5000m GENÇ KADIN'!D39</f>
        <v>0</v>
      </c>
      <c r="E68" s="131">
        <f>'5000m GENÇ KADIN'!E39</f>
        <v>0</v>
      </c>
      <c r="F68" s="131">
        <f>'5000m GENÇ KADIN'!F39</f>
        <v>0</v>
      </c>
      <c r="G68" s="242">
        <f>'5000m GENÇ KADIN'!GA39</f>
        <v>0</v>
      </c>
      <c r="H68" s="97" t="s">
        <v>138</v>
      </c>
      <c r="I68" s="150"/>
      <c r="J68" s="94" t="str">
        <f>'YARIŞMA BİLGİLERİ'!$F$21</f>
        <v>GENÇ KADINLAR</v>
      </c>
      <c r="K68" s="151" t="str">
        <f t="shared" si="1"/>
        <v>MERSİN-Orta Uzun Mesafe Federasyon Deneme Yarışmaları</v>
      </c>
      <c r="L68" s="96" t="str">
        <f>'5000m GENÇ KADIN'!$N$4</f>
        <v>13 Temmuz 2014 - 21.30</v>
      </c>
      <c r="M68" s="96" t="s">
        <v>136</v>
      </c>
    </row>
    <row r="69" spans="1:13" s="90" customFormat="1" ht="26.25" customHeight="1">
      <c r="A69" s="92">
        <v>367</v>
      </c>
      <c r="B69" s="129" t="s">
        <v>140</v>
      </c>
      <c r="C69" s="131">
        <f>'5000m GENÇ KADIN'!C40</f>
        <v>0</v>
      </c>
      <c r="D69" s="131">
        <f>'5000m GENÇ KADIN'!D40</f>
        <v>0</v>
      </c>
      <c r="E69" s="131">
        <f>'5000m GENÇ KADIN'!E40</f>
        <v>0</v>
      </c>
      <c r="F69" s="131">
        <f>'5000m GENÇ KADIN'!F40</f>
        <v>0</v>
      </c>
      <c r="G69" s="242">
        <f>'5000m GENÇ KADIN'!GA40</f>
        <v>0</v>
      </c>
      <c r="H69" s="97" t="s">
        <v>138</v>
      </c>
      <c r="I69" s="150"/>
      <c r="J69" s="94" t="str">
        <f>'YARIŞMA BİLGİLERİ'!$F$21</f>
        <v>GENÇ KADINLAR</v>
      </c>
      <c r="K69" s="151" t="str">
        <f t="shared" si="1"/>
        <v>MERSİN-Orta Uzun Mesafe Federasyon Deneme Yarışmaları</v>
      </c>
      <c r="L69" s="96" t="str">
        <f>'5000m GENÇ KADIN'!$N$4</f>
        <v>13 Temmuz 2014 - 21.30</v>
      </c>
      <c r="M69" s="96" t="s">
        <v>136</v>
      </c>
    </row>
    <row r="70" spans="1:13" s="90" customFormat="1" ht="26.25" customHeight="1">
      <c r="A70" s="92">
        <v>368</v>
      </c>
      <c r="B70" s="129" t="s">
        <v>140</v>
      </c>
      <c r="C70" s="131">
        <f>'5000m GENÇ KADIN'!C41</f>
        <v>0</v>
      </c>
      <c r="D70" s="131">
        <f>'5000m GENÇ KADIN'!D41</f>
        <v>0</v>
      </c>
      <c r="E70" s="131">
        <f>'5000m GENÇ KADIN'!E41</f>
        <v>0</v>
      </c>
      <c r="F70" s="131">
        <f>'5000m GENÇ KADIN'!F41</f>
        <v>0</v>
      </c>
      <c r="G70" s="242">
        <f>'5000m GENÇ KADIN'!GA41</f>
        <v>0</v>
      </c>
      <c r="H70" s="97" t="s">
        <v>138</v>
      </c>
      <c r="I70" s="150"/>
      <c r="J70" s="94" t="str">
        <f>'YARIŞMA BİLGİLERİ'!$F$21</f>
        <v>GENÇ KADINLAR</v>
      </c>
      <c r="K70" s="151" t="str">
        <f t="shared" si="1"/>
        <v>MERSİN-Orta Uzun Mesafe Federasyon Deneme Yarışmaları</v>
      </c>
      <c r="L70" s="96" t="str">
        <f>'5000m GENÇ KADIN'!$N$4</f>
        <v>13 Temmuz 2014 - 21.30</v>
      </c>
      <c r="M70" s="96" t="s">
        <v>136</v>
      </c>
    </row>
    <row r="71" spans="1:13" s="90" customFormat="1" ht="26.25" customHeight="1">
      <c r="A71" s="92">
        <v>369</v>
      </c>
      <c r="B71" s="129" t="s">
        <v>140</v>
      </c>
      <c r="C71" s="131">
        <f>'5000m GENÇ KADIN'!C42</f>
        <v>0</v>
      </c>
      <c r="D71" s="131">
        <f>'5000m GENÇ KADIN'!D42</f>
        <v>0</v>
      </c>
      <c r="E71" s="131">
        <f>'5000m GENÇ KADIN'!E42</f>
        <v>0</v>
      </c>
      <c r="F71" s="131">
        <f>'5000m GENÇ KADIN'!F42</f>
        <v>0</v>
      </c>
      <c r="G71" s="242">
        <f>'5000m GENÇ KADIN'!GA42</f>
        <v>0</v>
      </c>
      <c r="H71" s="97" t="s">
        <v>138</v>
      </c>
      <c r="I71" s="150"/>
      <c r="J71" s="94" t="str">
        <f>'YARIŞMA BİLGİLERİ'!$F$21</f>
        <v>GENÇ KADINLAR</v>
      </c>
      <c r="K71" s="151" t="str">
        <f t="shared" si="1"/>
        <v>MERSİN-Orta Uzun Mesafe Federasyon Deneme Yarışmaları</v>
      </c>
      <c r="L71" s="96" t="str">
        <f>'5000m GENÇ KADIN'!$N$4</f>
        <v>13 Temmuz 2014 - 21.30</v>
      </c>
      <c r="M71" s="96" t="s">
        <v>136</v>
      </c>
    </row>
    <row r="72" spans="1:13" s="90" customFormat="1" ht="26.25" customHeight="1">
      <c r="A72" s="92">
        <v>370</v>
      </c>
      <c r="B72" s="129" t="s">
        <v>140</v>
      </c>
      <c r="C72" s="131">
        <f>'5000m GENÇ KADIN'!C43</f>
        <v>0</v>
      </c>
      <c r="D72" s="131">
        <f>'5000m GENÇ KADIN'!D43</f>
        <v>0</v>
      </c>
      <c r="E72" s="131">
        <f>'5000m GENÇ KADIN'!E43</f>
        <v>0</v>
      </c>
      <c r="F72" s="131">
        <f>'5000m GENÇ KADIN'!F43</f>
        <v>0</v>
      </c>
      <c r="G72" s="242">
        <f>'5000m GENÇ KADIN'!GA43</f>
        <v>0</v>
      </c>
      <c r="H72" s="97" t="s">
        <v>138</v>
      </c>
      <c r="I72" s="150"/>
      <c r="J72" s="94" t="str">
        <f>'YARIŞMA BİLGİLERİ'!$F$21</f>
        <v>GENÇ KADINLAR</v>
      </c>
      <c r="K72" s="151" t="str">
        <f t="shared" si="1"/>
        <v>MERSİN-Orta Uzun Mesafe Federasyon Deneme Yarışmaları</v>
      </c>
      <c r="L72" s="96" t="str">
        <f>'5000m GENÇ KADIN'!$N$4</f>
        <v>13 Temmuz 2014 - 21.30</v>
      </c>
      <c r="M72" s="96" t="s">
        <v>136</v>
      </c>
    </row>
    <row r="73" spans="1:13" s="90" customFormat="1" ht="26.25" customHeight="1">
      <c r="A73" s="92">
        <v>451</v>
      </c>
      <c r="B73" s="129" t="s">
        <v>140</v>
      </c>
      <c r="C73" s="131">
        <f>'5000m GENÇ KADIN'!C44</f>
        <v>0</v>
      </c>
      <c r="D73" s="131">
        <f>'5000m GENÇ KADIN'!D44</f>
        <v>0</v>
      </c>
      <c r="E73" s="131">
        <f>'5000m GENÇ KADIN'!E44</f>
        <v>0</v>
      </c>
      <c r="F73" s="131">
        <f>'5000m GENÇ KADIN'!F44</f>
        <v>0</v>
      </c>
      <c r="G73" s="242">
        <f>'5000m GENÇ KADIN'!GA44</f>
        <v>0</v>
      </c>
      <c r="H73" s="97" t="s">
        <v>138</v>
      </c>
      <c r="I73" s="150"/>
      <c r="J73" s="94" t="str">
        <f>'YARIŞMA BİLGİLERİ'!$F$21</f>
        <v>GENÇ KADINLAR</v>
      </c>
      <c r="K73" s="151" t="str">
        <f t="shared" si="1"/>
        <v>MERSİN-Orta Uzun Mesafe Federasyon Deneme Yarışmaları</v>
      </c>
      <c r="L73" s="96" t="str">
        <f>'5000m GENÇ KADIN'!$N$4</f>
        <v>13 Temmuz 2014 - 21.30</v>
      </c>
      <c r="M73" s="96" t="s">
        <v>136</v>
      </c>
    </row>
    <row r="74" spans="1:13" s="90" customFormat="1" ht="26.25" customHeight="1">
      <c r="A74" s="92">
        <v>452</v>
      </c>
      <c r="B74" s="129" t="s">
        <v>140</v>
      </c>
      <c r="C74" s="131">
        <f>'5000m GENÇ KADIN'!C45</f>
        <v>0</v>
      </c>
      <c r="D74" s="131">
        <f>'5000m GENÇ KADIN'!D45</f>
        <v>0</v>
      </c>
      <c r="E74" s="131">
        <f>'5000m GENÇ KADIN'!E45</f>
        <v>0</v>
      </c>
      <c r="F74" s="131">
        <f>'5000m GENÇ KADIN'!F45</f>
        <v>0</v>
      </c>
      <c r="G74" s="242">
        <f>'5000m GENÇ KADIN'!GA45</f>
        <v>0</v>
      </c>
      <c r="H74" s="97" t="s">
        <v>138</v>
      </c>
      <c r="I74" s="150"/>
      <c r="J74" s="94" t="str">
        <f>'YARIŞMA BİLGİLERİ'!$F$21</f>
        <v>GENÇ KADINLAR</v>
      </c>
      <c r="K74" s="151" t="str">
        <f t="shared" si="1"/>
        <v>MERSİN-Orta Uzun Mesafe Federasyon Deneme Yarışmaları</v>
      </c>
      <c r="L74" s="96" t="str">
        <f>'5000m GENÇ KADIN'!$N$4</f>
        <v>13 Temmuz 2014 - 21.30</v>
      </c>
      <c r="M74" s="96" t="s">
        <v>136</v>
      </c>
    </row>
    <row r="75" spans="1:13" s="90" customFormat="1" ht="26.25" customHeight="1">
      <c r="A75" s="92">
        <v>453</v>
      </c>
      <c r="B75" s="129" t="s">
        <v>140</v>
      </c>
      <c r="C75" s="131">
        <f>'5000m GENÇ KADIN'!C46</f>
        <v>0</v>
      </c>
      <c r="D75" s="131">
        <f>'5000m GENÇ KADIN'!D46</f>
        <v>0</v>
      </c>
      <c r="E75" s="131">
        <f>'5000m GENÇ KADIN'!E46</f>
        <v>0</v>
      </c>
      <c r="F75" s="131">
        <f>'5000m GENÇ KADIN'!F46</f>
        <v>0</v>
      </c>
      <c r="G75" s="242">
        <f>'5000m GENÇ KADIN'!GA46</f>
        <v>0</v>
      </c>
      <c r="H75" s="97" t="s">
        <v>138</v>
      </c>
      <c r="I75" s="150"/>
      <c r="J75" s="94" t="str">
        <f>'YARIŞMA BİLGİLERİ'!$F$21</f>
        <v>GENÇ KADINLAR</v>
      </c>
      <c r="K75" s="151" t="str">
        <f t="shared" si="1"/>
        <v>MERSİN-Orta Uzun Mesafe Federasyon Deneme Yarışmaları</v>
      </c>
      <c r="L75" s="96" t="str">
        <f>'5000m GENÇ KADIN'!$N$4</f>
        <v>13 Temmuz 2014 - 21.30</v>
      </c>
      <c r="M75" s="96" t="s">
        <v>136</v>
      </c>
    </row>
    <row r="76" spans="1:13" s="90" customFormat="1" ht="26.25" customHeight="1">
      <c r="A76" s="92">
        <v>454</v>
      </c>
      <c r="B76" s="129" t="s">
        <v>140</v>
      </c>
      <c r="C76" s="131">
        <f>'5000m GENÇ KADIN'!C47</f>
        <v>0</v>
      </c>
      <c r="D76" s="131">
        <f>'5000m GENÇ KADIN'!D47</f>
        <v>0</v>
      </c>
      <c r="E76" s="131">
        <f>'5000m GENÇ KADIN'!E47</f>
        <v>0</v>
      </c>
      <c r="F76" s="131">
        <f>'5000m GENÇ KADIN'!F47</f>
        <v>0</v>
      </c>
      <c r="G76" s="242">
        <f>'5000m GENÇ KADIN'!GA47</f>
        <v>0</v>
      </c>
      <c r="H76" s="97" t="s">
        <v>138</v>
      </c>
      <c r="I76" s="150"/>
      <c r="J76" s="94" t="str">
        <f>'YARIŞMA BİLGİLERİ'!$F$21</f>
        <v>GENÇ KADINLAR</v>
      </c>
      <c r="K76" s="151" t="str">
        <f t="shared" si="1"/>
        <v>MERSİN-Orta Uzun Mesafe Federasyon Deneme Yarışmaları</v>
      </c>
      <c r="L76" s="96" t="str">
        <f>'5000m GENÇ KADIN'!$N$4</f>
        <v>13 Temmuz 2014 - 21.30</v>
      </c>
      <c r="M76" s="96" t="s">
        <v>136</v>
      </c>
    </row>
    <row r="77" spans="1:13" s="90" customFormat="1" ht="26.25" customHeight="1">
      <c r="A77" s="92">
        <v>455</v>
      </c>
      <c r="B77" s="129" t="s">
        <v>141</v>
      </c>
      <c r="C77" s="131">
        <f>'3000m.Eng.BÜYÜK KADIN'!C8</f>
        <v>0</v>
      </c>
      <c r="D77" s="131">
        <f>'3000m.Eng.BÜYÜK KADIN'!D8</f>
        <v>0</v>
      </c>
      <c r="E77" s="131">
        <f>'3000m.Eng.BÜYÜK KADIN'!E8</f>
        <v>0</v>
      </c>
      <c r="F77" s="131">
        <f>'3000m.Eng.BÜYÜK KADIN'!F8</f>
        <v>0</v>
      </c>
      <c r="G77" s="242">
        <f>'3000m.Eng.BÜYÜK KADIN'!A8</f>
        <v>1</v>
      </c>
      <c r="H77" s="97" t="s">
        <v>139</v>
      </c>
      <c r="I77" s="150"/>
      <c r="J77" s="94" t="str">
        <f>'YARIŞMA BİLGİLERİ'!$F$21</f>
        <v>GENÇ KADINLAR</v>
      </c>
      <c r="K77" s="151" t="str">
        <f>CONCATENATE(K$1,"-",A$1)</f>
        <v>MERSİN-Orta Uzun Mesafe Federasyon Deneme Yarışmaları</v>
      </c>
      <c r="L77" s="96" t="str">
        <f>'3000m.Eng.BÜYÜK KADIN'!$N$4</f>
        <v>12 Temmuz 2014 - 21.30</v>
      </c>
      <c r="M77" s="96" t="s">
        <v>136</v>
      </c>
    </row>
    <row r="78" spans="1:13" s="90" customFormat="1" ht="26.25" customHeight="1">
      <c r="A78" s="92">
        <v>456</v>
      </c>
      <c r="B78" s="129" t="s">
        <v>141</v>
      </c>
      <c r="C78" s="131">
        <f>'3000m.Eng.BÜYÜK KADIN'!C9</f>
        <v>0</v>
      </c>
      <c r="D78" s="131" t="str">
        <f>'3000m.Eng.BÜYÜK KADIN'!D9</f>
        <v>SPORCU YOK</v>
      </c>
      <c r="E78" s="131">
        <f>'3000m.Eng.BÜYÜK KADIN'!E9</f>
        <v>0</v>
      </c>
      <c r="F78" s="131">
        <f>'3000m.Eng.BÜYÜK KADIN'!F9</f>
        <v>0</v>
      </c>
      <c r="G78" s="242">
        <f>'3000m.Eng.BÜYÜK KADIN'!A9</f>
        <v>2</v>
      </c>
      <c r="H78" s="97" t="s">
        <v>139</v>
      </c>
      <c r="I78" s="150"/>
      <c r="J78" s="94" t="str">
        <f>'YARIŞMA BİLGİLERİ'!$F$21</f>
        <v>GENÇ KADINLAR</v>
      </c>
      <c r="K78" s="151" t="str">
        <f aca="true" t="shared" si="2" ref="K78:K103">CONCATENATE(K$1,"-",A$1)</f>
        <v>MERSİN-Orta Uzun Mesafe Federasyon Deneme Yarışmaları</v>
      </c>
      <c r="L78" s="96" t="str">
        <f>'3000m.Eng.BÜYÜK KADIN'!$N$4</f>
        <v>12 Temmuz 2014 - 21.30</v>
      </c>
      <c r="M78" s="96" t="s">
        <v>136</v>
      </c>
    </row>
    <row r="79" spans="1:13" s="90" customFormat="1" ht="26.25" customHeight="1">
      <c r="A79" s="92">
        <v>457</v>
      </c>
      <c r="B79" s="129" t="s">
        <v>141</v>
      </c>
      <c r="C79" s="131">
        <f>'3000m.Eng.BÜYÜK KADIN'!C10</f>
        <v>0</v>
      </c>
      <c r="D79" s="131">
        <f>'3000m.Eng.BÜYÜK KADIN'!D10</f>
        <v>0</v>
      </c>
      <c r="E79" s="131">
        <f>'3000m.Eng.BÜYÜK KADIN'!E10</f>
        <v>0</v>
      </c>
      <c r="F79" s="131">
        <f>'3000m.Eng.BÜYÜK KADIN'!F10</f>
        <v>0</v>
      </c>
      <c r="G79" s="242">
        <f>'3000m.Eng.BÜYÜK KADIN'!A10</f>
        <v>3</v>
      </c>
      <c r="H79" s="97" t="s">
        <v>139</v>
      </c>
      <c r="I79" s="150"/>
      <c r="J79" s="94" t="str">
        <f>'YARIŞMA BİLGİLERİ'!$F$21</f>
        <v>GENÇ KADINLAR</v>
      </c>
      <c r="K79" s="151" t="str">
        <f t="shared" si="2"/>
        <v>MERSİN-Orta Uzun Mesafe Federasyon Deneme Yarışmaları</v>
      </c>
      <c r="L79" s="96" t="str">
        <f>'3000m.Eng.BÜYÜK KADIN'!$N$4</f>
        <v>12 Temmuz 2014 - 21.30</v>
      </c>
      <c r="M79" s="96" t="s">
        <v>136</v>
      </c>
    </row>
    <row r="80" spans="1:13" s="90" customFormat="1" ht="26.25" customHeight="1">
      <c r="A80" s="92">
        <v>458</v>
      </c>
      <c r="B80" s="129" t="s">
        <v>141</v>
      </c>
      <c r="C80" s="131">
        <f>'3000m.Eng.BÜYÜK KADIN'!C11</f>
        <v>0</v>
      </c>
      <c r="D80" s="131">
        <f>'3000m.Eng.BÜYÜK KADIN'!D11</f>
        <v>0</v>
      </c>
      <c r="E80" s="131">
        <f>'3000m.Eng.BÜYÜK KADIN'!E11</f>
        <v>0</v>
      </c>
      <c r="F80" s="131">
        <f>'3000m.Eng.BÜYÜK KADIN'!F11</f>
        <v>0</v>
      </c>
      <c r="G80" s="242">
        <f>'3000m.Eng.BÜYÜK KADIN'!A11</f>
        <v>4</v>
      </c>
      <c r="H80" s="97" t="s">
        <v>139</v>
      </c>
      <c r="I80" s="150"/>
      <c r="J80" s="94" t="str">
        <f>'YARIŞMA BİLGİLERİ'!$F$21</f>
        <v>GENÇ KADINLAR</v>
      </c>
      <c r="K80" s="151" t="str">
        <f t="shared" si="2"/>
        <v>MERSİN-Orta Uzun Mesafe Federasyon Deneme Yarışmaları</v>
      </c>
      <c r="L80" s="96" t="str">
        <f>'3000m.Eng.BÜYÜK KADIN'!$N$4</f>
        <v>12 Temmuz 2014 - 21.30</v>
      </c>
      <c r="M80" s="96" t="s">
        <v>136</v>
      </c>
    </row>
    <row r="81" spans="1:13" s="90" customFormat="1" ht="26.25" customHeight="1">
      <c r="A81" s="92">
        <v>459</v>
      </c>
      <c r="B81" s="129" t="s">
        <v>141</v>
      </c>
      <c r="C81" s="131">
        <f>'3000m.Eng.BÜYÜK KADIN'!C12</f>
        <v>0</v>
      </c>
      <c r="D81" s="131">
        <f>'3000m.Eng.BÜYÜK KADIN'!D12</f>
        <v>0</v>
      </c>
      <c r="E81" s="131">
        <f>'3000m.Eng.BÜYÜK KADIN'!E12</f>
        <v>0</v>
      </c>
      <c r="F81" s="131">
        <f>'3000m.Eng.BÜYÜK KADIN'!F12</f>
        <v>0</v>
      </c>
      <c r="G81" s="242">
        <f>'3000m.Eng.BÜYÜK KADIN'!A12</f>
        <v>5</v>
      </c>
      <c r="H81" s="97" t="s">
        <v>139</v>
      </c>
      <c r="I81" s="150"/>
      <c r="J81" s="94" t="str">
        <f>'YARIŞMA BİLGİLERİ'!$F$21</f>
        <v>GENÇ KADINLAR</v>
      </c>
      <c r="K81" s="151" t="str">
        <f t="shared" si="2"/>
        <v>MERSİN-Orta Uzun Mesafe Federasyon Deneme Yarışmaları</v>
      </c>
      <c r="L81" s="96" t="str">
        <f>'3000m.Eng.BÜYÜK KADIN'!$N$4</f>
        <v>12 Temmuz 2014 - 21.30</v>
      </c>
      <c r="M81" s="96" t="s">
        <v>136</v>
      </c>
    </row>
    <row r="82" spans="1:13" s="90" customFormat="1" ht="26.25" customHeight="1">
      <c r="A82" s="92">
        <v>460</v>
      </c>
      <c r="B82" s="129" t="s">
        <v>141</v>
      </c>
      <c r="C82" s="131">
        <f>'3000m.Eng.BÜYÜK KADIN'!C13</f>
        <v>0</v>
      </c>
      <c r="D82" s="131">
        <f>'3000m.Eng.BÜYÜK KADIN'!D13</f>
        <v>0</v>
      </c>
      <c r="E82" s="131">
        <f>'3000m.Eng.BÜYÜK KADIN'!E13</f>
        <v>0</v>
      </c>
      <c r="F82" s="131">
        <f>'3000m.Eng.BÜYÜK KADIN'!F13</f>
        <v>0</v>
      </c>
      <c r="G82" s="242">
        <f>'3000m.Eng.BÜYÜK KADIN'!A13</f>
        <v>6</v>
      </c>
      <c r="H82" s="97" t="s">
        <v>139</v>
      </c>
      <c r="I82" s="150"/>
      <c r="J82" s="94" t="str">
        <f>'YARIŞMA BİLGİLERİ'!$F$21</f>
        <v>GENÇ KADINLAR</v>
      </c>
      <c r="K82" s="151" t="str">
        <f t="shared" si="2"/>
        <v>MERSİN-Orta Uzun Mesafe Federasyon Deneme Yarışmaları</v>
      </c>
      <c r="L82" s="96" t="str">
        <f>'3000m.Eng.BÜYÜK KADIN'!$N$4</f>
        <v>12 Temmuz 2014 - 21.30</v>
      </c>
      <c r="M82" s="96" t="s">
        <v>136</v>
      </c>
    </row>
    <row r="83" spans="1:13" s="90" customFormat="1" ht="26.25" customHeight="1">
      <c r="A83" s="92">
        <v>461</v>
      </c>
      <c r="B83" s="129" t="s">
        <v>141</v>
      </c>
      <c r="C83" s="131">
        <f>'3000m.Eng.BÜYÜK KADIN'!C14</f>
        <v>0</v>
      </c>
      <c r="D83" s="131">
        <f>'3000m.Eng.BÜYÜK KADIN'!D14</f>
        <v>0</v>
      </c>
      <c r="E83" s="131">
        <f>'3000m.Eng.BÜYÜK KADIN'!E14</f>
        <v>0</v>
      </c>
      <c r="F83" s="131">
        <f>'3000m.Eng.BÜYÜK KADIN'!F14</f>
        <v>0</v>
      </c>
      <c r="G83" s="242">
        <f>'3000m.Eng.BÜYÜK KADIN'!A14</f>
        <v>7</v>
      </c>
      <c r="H83" s="97" t="s">
        <v>139</v>
      </c>
      <c r="I83" s="150"/>
      <c r="J83" s="94" t="str">
        <f>'YARIŞMA BİLGİLERİ'!$F$21</f>
        <v>GENÇ KADINLAR</v>
      </c>
      <c r="K83" s="151" t="str">
        <f t="shared" si="2"/>
        <v>MERSİN-Orta Uzun Mesafe Federasyon Deneme Yarışmaları</v>
      </c>
      <c r="L83" s="96" t="str">
        <f>'3000m.Eng.BÜYÜK KADIN'!$N$4</f>
        <v>12 Temmuz 2014 - 21.30</v>
      </c>
      <c r="M83" s="96" t="s">
        <v>136</v>
      </c>
    </row>
    <row r="84" spans="1:13" s="90" customFormat="1" ht="26.25" customHeight="1">
      <c r="A84" s="92">
        <v>462</v>
      </c>
      <c r="B84" s="129" t="s">
        <v>141</v>
      </c>
      <c r="C84" s="131">
        <f>'3000m.Eng.BÜYÜK KADIN'!C15</f>
        <v>0</v>
      </c>
      <c r="D84" s="131">
        <f>'3000m.Eng.BÜYÜK KADIN'!D15</f>
        <v>0</v>
      </c>
      <c r="E84" s="131">
        <f>'3000m.Eng.BÜYÜK KADIN'!E15</f>
        <v>0</v>
      </c>
      <c r="F84" s="131">
        <f>'3000m.Eng.BÜYÜK KADIN'!F15</f>
        <v>0</v>
      </c>
      <c r="G84" s="242">
        <f>'3000m.Eng.BÜYÜK KADIN'!A15</f>
        <v>8</v>
      </c>
      <c r="H84" s="97" t="s">
        <v>139</v>
      </c>
      <c r="I84" s="150"/>
      <c r="J84" s="94" t="str">
        <f>'YARIŞMA BİLGİLERİ'!$F$21</f>
        <v>GENÇ KADINLAR</v>
      </c>
      <c r="K84" s="151" t="str">
        <f t="shared" si="2"/>
        <v>MERSİN-Orta Uzun Mesafe Federasyon Deneme Yarışmaları</v>
      </c>
      <c r="L84" s="96" t="str">
        <f>'3000m.Eng.BÜYÜK KADIN'!$N$4</f>
        <v>12 Temmuz 2014 - 21.30</v>
      </c>
      <c r="M84" s="96" t="s">
        <v>136</v>
      </c>
    </row>
    <row r="85" spans="1:13" s="90" customFormat="1" ht="26.25" customHeight="1">
      <c r="A85" s="92">
        <v>463</v>
      </c>
      <c r="B85" s="129" t="s">
        <v>141</v>
      </c>
      <c r="C85" s="131">
        <f>'3000m.Eng.BÜYÜK KADIN'!C16</f>
        <v>0</v>
      </c>
      <c r="D85" s="131">
        <f>'3000m.Eng.BÜYÜK KADIN'!D16</f>
        <v>0</v>
      </c>
      <c r="E85" s="131">
        <f>'3000m.Eng.BÜYÜK KADIN'!E16</f>
        <v>0</v>
      </c>
      <c r="F85" s="131">
        <f>'3000m.Eng.BÜYÜK KADIN'!F16</f>
        <v>0</v>
      </c>
      <c r="G85" s="242">
        <f>'3000m.Eng.BÜYÜK KADIN'!A16</f>
        <v>9</v>
      </c>
      <c r="H85" s="97" t="s">
        <v>139</v>
      </c>
      <c r="I85" s="150"/>
      <c r="J85" s="94" t="str">
        <f>'YARIŞMA BİLGİLERİ'!$F$21</f>
        <v>GENÇ KADINLAR</v>
      </c>
      <c r="K85" s="151" t="str">
        <f t="shared" si="2"/>
        <v>MERSİN-Orta Uzun Mesafe Federasyon Deneme Yarışmaları</v>
      </c>
      <c r="L85" s="96" t="str">
        <f>'3000m.Eng.BÜYÜK KADIN'!$N$4</f>
        <v>12 Temmuz 2014 - 21.30</v>
      </c>
      <c r="M85" s="96" t="s">
        <v>136</v>
      </c>
    </row>
    <row r="86" spans="1:13" s="90" customFormat="1" ht="26.25" customHeight="1">
      <c r="A86" s="92">
        <v>464</v>
      </c>
      <c r="B86" s="129" t="s">
        <v>141</v>
      </c>
      <c r="C86" s="131">
        <f>'3000m.Eng.BÜYÜK KADIN'!C17</f>
        <v>0</v>
      </c>
      <c r="D86" s="131">
        <f>'3000m.Eng.BÜYÜK KADIN'!D17</f>
        <v>0</v>
      </c>
      <c r="E86" s="131">
        <f>'3000m.Eng.BÜYÜK KADIN'!E17</f>
        <v>0</v>
      </c>
      <c r="F86" s="131">
        <f>'3000m.Eng.BÜYÜK KADIN'!F17</f>
        <v>0</v>
      </c>
      <c r="G86" s="242">
        <f>'3000m.Eng.BÜYÜK KADIN'!A17</f>
        <v>10</v>
      </c>
      <c r="H86" s="97" t="s">
        <v>139</v>
      </c>
      <c r="I86" s="150"/>
      <c r="J86" s="94" t="str">
        <f>'YARIŞMA BİLGİLERİ'!$F$21</f>
        <v>GENÇ KADINLAR</v>
      </c>
      <c r="K86" s="151" t="str">
        <f t="shared" si="2"/>
        <v>MERSİN-Orta Uzun Mesafe Federasyon Deneme Yarışmaları</v>
      </c>
      <c r="L86" s="96" t="str">
        <f>'3000m.Eng.BÜYÜK KADIN'!$N$4</f>
        <v>12 Temmuz 2014 - 21.30</v>
      </c>
      <c r="M86" s="96" t="s">
        <v>136</v>
      </c>
    </row>
    <row r="87" spans="1:13" s="90" customFormat="1" ht="26.25" customHeight="1">
      <c r="A87" s="92">
        <v>465</v>
      </c>
      <c r="B87" s="129" t="s">
        <v>141</v>
      </c>
      <c r="C87" s="131">
        <f>'3000m.Eng.BÜYÜK KADIN'!C18</f>
        <v>0</v>
      </c>
      <c r="D87" s="131">
        <f>'3000m.Eng.BÜYÜK KADIN'!D18</f>
        <v>0</v>
      </c>
      <c r="E87" s="131">
        <f>'3000m.Eng.BÜYÜK KADIN'!E18</f>
        <v>0</v>
      </c>
      <c r="F87" s="131">
        <f>'3000m.Eng.BÜYÜK KADIN'!F18</f>
        <v>0</v>
      </c>
      <c r="G87" s="242">
        <f>'3000m.Eng.BÜYÜK KADIN'!A18</f>
        <v>11</v>
      </c>
      <c r="H87" s="97" t="s">
        <v>139</v>
      </c>
      <c r="I87" s="150"/>
      <c r="J87" s="94" t="str">
        <f>'YARIŞMA BİLGİLERİ'!$F$21</f>
        <v>GENÇ KADINLAR</v>
      </c>
      <c r="K87" s="151" t="str">
        <f t="shared" si="2"/>
        <v>MERSİN-Orta Uzun Mesafe Federasyon Deneme Yarışmaları</v>
      </c>
      <c r="L87" s="96" t="str">
        <f>'3000m.Eng.BÜYÜK KADIN'!$N$4</f>
        <v>12 Temmuz 2014 - 21.30</v>
      </c>
      <c r="M87" s="96" t="s">
        <v>136</v>
      </c>
    </row>
    <row r="88" spans="1:13" s="90" customFormat="1" ht="26.25" customHeight="1">
      <c r="A88" s="92">
        <v>466</v>
      </c>
      <c r="B88" s="129" t="s">
        <v>141</v>
      </c>
      <c r="C88" s="131">
        <f>'3000m.Eng.BÜYÜK KADIN'!C19</f>
        <v>0</v>
      </c>
      <c r="D88" s="131">
        <f>'3000m.Eng.BÜYÜK KADIN'!D19</f>
        <v>0</v>
      </c>
      <c r="E88" s="131">
        <f>'3000m.Eng.BÜYÜK KADIN'!E19</f>
        <v>0</v>
      </c>
      <c r="F88" s="131">
        <f>'3000m.Eng.BÜYÜK KADIN'!F19</f>
        <v>0</v>
      </c>
      <c r="G88" s="242">
        <f>'3000m.Eng.BÜYÜK KADIN'!A19</f>
        <v>12</v>
      </c>
      <c r="H88" s="97" t="s">
        <v>139</v>
      </c>
      <c r="I88" s="150"/>
      <c r="J88" s="94" t="str">
        <f>'YARIŞMA BİLGİLERİ'!$F$21</f>
        <v>GENÇ KADINLAR</v>
      </c>
      <c r="K88" s="151" t="str">
        <f t="shared" si="2"/>
        <v>MERSİN-Orta Uzun Mesafe Federasyon Deneme Yarışmaları</v>
      </c>
      <c r="L88" s="96" t="str">
        <f>'3000m.Eng.BÜYÜK KADIN'!$N$4</f>
        <v>12 Temmuz 2014 - 21.30</v>
      </c>
      <c r="M88" s="96" t="s">
        <v>136</v>
      </c>
    </row>
    <row r="89" spans="1:13" s="90" customFormat="1" ht="26.25" customHeight="1">
      <c r="A89" s="92">
        <v>467</v>
      </c>
      <c r="B89" s="129" t="s">
        <v>141</v>
      </c>
      <c r="C89" s="131">
        <f>'3000m.Eng.BÜYÜK KADIN'!C20</f>
        <v>0</v>
      </c>
      <c r="D89" s="131">
        <f>'3000m.Eng.BÜYÜK KADIN'!D20</f>
        <v>0</v>
      </c>
      <c r="E89" s="131">
        <f>'3000m.Eng.BÜYÜK KADIN'!E20</f>
        <v>0</v>
      </c>
      <c r="F89" s="131">
        <f>'3000m.Eng.BÜYÜK KADIN'!F20</f>
        <v>0</v>
      </c>
      <c r="G89" s="242">
        <f>'3000m.Eng.BÜYÜK KADIN'!A20</f>
        <v>13</v>
      </c>
      <c r="H89" s="97" t="s">
        <v>139</v>
      </c>
      <c r="I89" s="150"/>
      <c r="J89" s="94" t="str">
        <f>'YARIŞMA BİLGİLERİ'!$F$21</f>
        <v>GENÇ KADINLAR</v>
      </c>
      <c r="K89" s="151" t="str">
        <f t="shared" si="2"/>
        <v>MERSİN-Orta Uzun Mesafe Federasyon Deneme Yarışmaları</v>
      </c>
      <c r="L89" s="96" t="str">
        <f>'3000m.Eng.BÜYÜK KADIN'!$N$4</f>
        <v>12 Temmuz 2014 - 21.30</v>
      </c>
      <c r="M89" s="96" t="s">
        <v>136</v>
      </c>
    </row>
    <row r="90" spans="1:13" s="90" customFormat="1" ht="26.25" customHeight="1">
      <c r="A90" s="92">
        <v>468</v>
      </c>
      <c r="B90" s="129" t="s">
        <v>141</v>
      </c>
      <c r="C90" s="131">
        <f>'3000m.Eng.BÜYÜK KADIN'!C21</f>
        <v>0</v>
      </c>
      <c r="D90" s="131">
        <f>'3000m.Eng.BÜYÜK KADIN'!D21</f>
        <v>0</v>
      </c>
      <c r="E90" s="131">
        <f>'3000m.Eng.BÜYÜK KADIN'!E21</f>
        <v>0</v>
      </c>
      <c r="F90" s="131">
        <f>'3000m.Eng.BÜYÜK KADIN'!F21</f>
        <v>0</v>
      </c>
      <c r="G90" s="242">
        <f>'3000m.Eng.BÜYÜK KADIN'!A21</f>
        <v>14</v>
      </c>
      <c r="H90" s="97" t="s">
        <v>139</v>
      </c>
      <c r="I90" s="150"/>
      <c r="J90" s="94" t="str">
        <f>'YARIŞMA BİLGİLERİ'!$F$21</f>
        <v>GENÇ KADINLAR</v>
      </c>
      <c r="K90" s="151" t="str">
        <f t="shared" si="2"/>
        <v>MERSİN-Orta Uzun Mesafe Federasyon Deneme Yarışmaları</v>
      </c>
      <c r="L90" s="96" t="str">
        <f>'3000m.Eng.BÜYÜK KADIN'!$N$4</f>
        <v>12 Temmuz 2014 - 21.30</v>
      </c>
      <c r="M90" s="96" t="s">
        <v>136</v>
      </c>
    </row>
    <row r="91" spans="1:13" s="152" customFormat="1" ht="26.25" customHeight="1">
      <c r="A91" s="92">
        <v>469</v>
      </c>
      <c r="B91" s="129" t="s">
        <v>141</v>
      </c>
      <c r="C91" s="131">
        <f>'3000m.Eng.BÜYÜK KADIN'!C22</f>
        <v>0</v>
      </c>
      <c r="D91" s="131">
        <f>'3000m.Eng.BÜYÜK KADIN'!D22</f>
        <v>0</v>
      </c>
      <c r="E91" s="131">
        <f>'3000m.Eng.BÜYÜK KADIN'!E22</f>
        <v>0</v>
      </c>
      <c r="F91" s="131">
        <f>'3000m.Eng.BÜYÜK KADIN'!F22</f>
        <v>0</v>
      </c>
      <c r="G91" s="242">
        <f>'3000m.Eng.BÜYÜK KADIN'!A22</f>
        <v>15</v>
      </c>
      <c r="H91" s="97" t="s">
        <v>139</v>
      </c>
      <c r="I91" s="150"/>
      <c r="J91" s="94" t="str">
        <f>'YARIŞMA BİLGİLERİ'!$F$21</f>
        <v>GENÇ KADINLAR</v>
      </c>
      <c r="K91" s="151" t="str">
        <f t="shared" si="2"/>
        <v>MERSİN-Orta Uzun Mesafe Federasyon Deneme Yarışmaları</v>
      </c>
      <c r="L91" s="96" t="str">
        <f>'3000m.Eng.BÜYÜK KADIN'!$N$4</f>
        <v>12 Temmuz 2014 - 21.30</v>
      </c>
      <c r="M91" s="96" t="s">
        <v>136</v>
      </c>
    </row>
    <row r="92" spans="1:13" s="152" customFormat="1" ht="26.25" customHeight="1">
      <c r="A92" s="92">
        <v>470</v>
      </c>
      <c r="B92" s="129" t="s">
        <v>141</v>
      </c>
      <c r="C92" s="131">
        <f>'3000m.Eng.BÜYÜK KADIN'!C23</f>
        <v>0</v>
      </c>
      <c r="D92" s="131">
        <f>'3000m.Eng.BÜYÜK KADIN'!D23</f>
        <v>0</v>
      </c>
      <c r="E92" s="131">
        <f>'3000m.Eng.BÜYÜK KADIN'!E23</f>
        <v>0</v>
      </c>
      <c r="F92" s="131">
        <f>'3000m.Eng.BÜYÜK KADIN'!F23</f>
        <v>0</v>
      </c>
      <c r="G92" s="242">
        <f>'3000m.Eng.BÜYÜK KADIN'!A23</f>
        <v>16</v>
      </c>
      <c r="H92" s="97" t="s">
        <v>139</v>
      </c>
      <c r="I92" s="150"/>
      <c r="J92" s="94" t="str">
        <f>'YARIŞMA BİLGİLERİ'!$F$21</f>
        <v>GENÇ KADINLAR</v>
      </c>
      <c r="K92" s="151" t="str">
        <f t="shared" si="2"/>
        <v>MERSİN-Orta Uzun Mesafe Federasyon Deneme Yarışmaları</v>
      </c>
      <c r="L92" s="96" t="str">
        <f>'3000m.Eng.BÜYÜK KADIN'!$N$4</f>
        <v>12 Temmuz 2014 - 21.30</v>
      </c>
      <c r="M92" s="96" t="s">
        <v>136</v>
      </c>
    </row>
    <row r="93" spans="1:13" s="152" customFormat="1" ht="26.25" customHeight="1">
      <c r="A93" s="92">
        <v>471</v>
      </c>
      <c r="B93" s="129" t="s">
        <v>141</v>
      </c>
      <c r="C93" s="131">
        <f>'3000m.Eng.BÜYÜK KADIN'!C24</f>
        <v>0</v>
      </c>
      <c r="D93" s="131">
        <f>'3000m.Eng.BÜYÜK KADIN'!D24</f>
        <v>0</v>
      </c>
      <c r="E93" s="131">
        <f>'3000m.Eng.BÜYÜK KADIN'!E24</f>
        <v>0</v>
      </c>
      <c r="F93" s="131">
        <f>'3000m.Eng.BÜYÜK KADIN'!F24</f>
        <v>0</v>
      </c>
      <c r="G93" s="242">
        <f>'3000m.Eng.BÜYÜK KADIN'!A24</f>
        <v>17</v>
      </c>
      <c r="H93" s="97" t="s">
        <v>139</v>
      </c>
      <c r="I93" s="150"/>
      <c r="J93" s="94" t="str">
        <f>'YARIŞMA BİLGİLERİ'!$F$21</f>
        <v>GENÇ KADINLAR</v>
      </c>
      <c r="K93" s="151" t="str">
        <f t="shared" si="2"/>
        <v>MERSİN-Orta Uzun Mesafe Federasyon Deneme Yarışmaları</v>
      </c>
      <c r="L93" s="96" t="str">
        <f>'3000m.Eng.BÜYÜK KADIN'!$N$4</f>
        <v>12 Temmuz 2014 - 21.30</v>
      </c>
      <c r="M93" s="96" t="s">
        <v>136</v>
      </c>
    </row>
    <row r="94" spans="1:13" s="152" customFormat="1" ht="26.25" customHeight="1">
      <c r="A94" s="92">
        <v>472</v>
      </c>
      <c r="B94" s="129" t="s">
        <v>141</v>
      </c>
      <c r="C94" s="131">
        <f>'3000m.Eng.BÜYÜK KADIN'!C25</f>
        <v>0</v>
      </c>
      <c r="D94" s="131">
        <f>'3000m.Eng.BÜYÜK KADIN'!D25</f>
        <v>0</v>
      </c>
      <c r="E94" s="131">
        <f>'3000m.Eng.BÜYÜK KADIN'!E25</f>
        <v>0</v>
      </c>
      <c r="F94" s="131">
        <f>'3000m.Eng.BÜYÜK KADIN'!F25</f>
        <v>0</v>
      </c>
      <c r="G94" s="242">
        <f>'3000m.Eng.BÜYÜK KADIN'!A25</f>
        <v>18</v>
      </c>
      <c r="H94" s="97" t="s">
        <v>139</v>
      </c>
      <c r="I94" s="150"/>
      <c r="J94" s="94" t="str">
        <f>'YARIŞMA BİLGİLERİ'!$F$21</f>
        <v>GENÇ KADINLAR</v>
      </c>
      <c r="K94" s="151" t="str">
        <f t="shared" si="2"/>
        <v>MERSİN-Orta Uzun Mesafe Federasyon Deneme Yarışmaları</v>
      </c>
      <c r="L94" s="96" t="str">
        <f>'3000m.Eng.BÜYÜK KADIN'!$N$4</f>
        <v>12 Temmuz 2014 - 21.30</v>
      </c>
      <c r="M94" s="96" t="s">
        <v>136</v>
      </c>
    </row>
    <row r="95" spans="1:13" s="152" customFormat="1" ht="26.25" customHeight="1">
      <c r="A95" s="92">
        <v>473</v>
      </c>
      <c r="B95" s="129" t="s">
        <v>141</v>
      </c>
      <c r="C95" s="131">
        <f>'3000m.Eng.BÜYÜK KADIN'!C26</f>
        <v>0</v>
      </c>
      <c r="D95" s="131">
        <f>'3000m.Eng.BÜYÜK KADIN'!D26</f>
        <v>0</v>
      </c>
      <c r="E95" s="131">
        <f>'3000m.Eng.BÜYÜK KADIN'!E26</f>
        <v>0</v>
      </c>
      <c r="F95" s="131">
        <f>'3000m.Eng.BÜYÜK KADIN'!F26</f>
        <v>0</v>
      </c>
      <c r="G95" s="242">
        <f>'3000m.Eng.BÜYÜK KADIN'!A26</f>
        <v>19</v>
      </c>
      <c r="H95" s="97" t="s">
        <v>139</v>
      </c>
      <c r="I95" s="150"/>
      <c r="J95" s="94" t="str">
        <f>'YARIŞMA BİLGİLERİ'!$F$21</f>
        <v>GENÇ KADINLAR</v>
      </c>
      <c r="K95" s="151" t="str">
        <f t="shared" si="2"/>
        <v>MERSİN-Orta Uzun Mesafe Federasyon Deneme Yarışmaları</v>
      </c>
      <c r="L95" s="96" t="str">
        <f>'3000m.Eng.BÜYÜK KADIN'!$N$4</f>
        <v>12 Temmuz 2014 - 21.30</v>
      </c>
      <c r="M95" s="96" t="s">
        <v>136</v>
      </c>
    </row>
    <row r="96" spans="1:13" s="152" customFormat="1" ht="26.25" customHeight="1">
      <c r="A96" s="92">
        <v>474</v>
      </c>
      <c r="B96" s="129" t="s">
        <v>141</v>
      </c>
      <c r="C96" s="131">
        <f>'3000m.Eng.BÜYÜK KADIN'!C27</f>
        <v>0</v>
      </c>
      <c r="D96" s="131">
        <f>'3000m.Eng.BÜYÜK KADIN'!D27</f>
        <v>0</v>
      </c>
      <c r="E96" s="131">
        <f>'3000m.Eng.BÜYÜK KADIN'!E27</f>
        <v>0</v>
      </c>
      <c r="F96" s="131">
        <f>'3000m.Eng.BÜYÜK KADIN'!F27</f>
        <v>0</v>
      </c>
      <c r="G96" s="242">
        <f>'3000m.Eng.BÜYÜK KADIN'!A27</f>
        <v>20</v>
      </c>
      <c r="H96" s="97" t="s">
        <v>139</v>
      </c>
      <c r="I96" s="150"/>
      <c r="J96" s="94" t="str">
        <f>'YARIŞMA BİLGİLERİ'!$F$21</f>
        <v>GENÇ KADINLAR</v>
      </c>
      <c r="K96" s="151" t="str">
        <f t="shared" si="2"/>
        <v>MERSİN-Orta Uzun Mesafe Federasyon Deneme Yarışmaları</v>
      </c>
      <c r="L96" s="96" t="str">
        <f>'3000m.Eng.BÜYÜK KADIN'!$N$4</f>
        <v>12 Temmuz 2014 - 21.30</v>
      </c>
      <c r="M96" s="96" t="s">
        <v>136</v>
      </c>
    </row>
    <row r="97" spans="1:13" s="152" customFormat="1" ht="26.25" customHeight="1">
      <c r="A97" s="92">
        <v>475</v>
      </c>
      <c r="B97" s="129" t="s">
        <v>141</v>
      </c>
      <c r="C97" s="131">
        <f>'3000m.Eng.BÜYÜK KADIN'!C28</f>
        <v>0</v>
      </c>
      <c r="D97" s="131">
        <f>'3000m.Eng.BÜYÜK KADIN'!D28</f>
        <v>0</v>
      </c>
      <c r="E97" s="131">
        <f>'3000m.Eng.BÜYÜK KADIN'!E28</f>
        <v>0</v>
      </c>
      <c r="F97" s="131">
        <f>'3000m.Eng.BÜYÜK KADIN'!F28</f>
        <v>0</v>
      </c>
      <c r="G97" s="242">
        <f>'3000m.Eng.BÜYÜK KADIN'!A28</f>
        <v>21</v>
      </c>
      <c r="H97" s="97" t="s">
        <v>139</v>
      </c>
      <c r="I97" s="150"/>
      <c r="J97" s="94" t="str">
        <f>'YARIŞMA BİLGİLERİ'!$F$21</f>
        <v>GENÇ KADINLAR</v>
      </c>
      <c r="K97" s="151" t="str">
        <f t="shared" si="2"/>
        <v>MERSİN-Orta Uzun Mesafe Federasyon Deneme Yarışmaları</v>
      </c>
      <c r="L97" s="96" t="str">
        <f>'3000m.Eng.BÜYÜK KADIN'!$N$4</f>
        <v>12 Temmuz 2014 - 21.30</v>
      </c>
      <c r="M97" s="96" t="s">
        <v>136</v>
      </c>
    </row>
    <row r="98" spans="1:13" s="152" customFormat="1" ht="26.25" customHeight="1">
      <c r="A98" s="92">
        <v>476</v>
      </c>
      <c r="B98" s="129" t="s">
        <v>141</v>
      </c>
      <c r="C98" s="131">
        <f>'3000m.Eng.BÜYÜK KADIN'!C29</f>
        <v>0</v>
      </c>
      <c r="D98" s="131">
        <f>'3000m.Eng.BÜYÜK KADIN'!D29</f>
        <v>0</v>
      </c>
      <c r="E98" s="131">
        <f>'3000m.Eng.BÜYÜK KADIN'!E29</f>
        <v>0</v>
      </c>
      <c r="F98" s="131">
        <f>'3000m.Eng.BÜYÜK KADIN'!F29</f>
        <v>0</v>
      </c>
      <c r="G98" s="242">
        <f>'3000m.Eng.BÜYÜK KADIN'!A29</f>
        <v>22</v>
      </c>
      <c r="H98" s="97" t="s">
        <v>139</v>
      </c>
      <c r="I98" s="150"/>
      <c r="J98" s="94" t="str">
        <f>'YARIŞMA BİLGİLERİ'!$F$21</f>
        <v>GENÇ KADINLAR</v>
      </c>
      <c r="K98" s="151" t="str">
        <f t="shared" si="2"/>
        <v>MERSİN-Orta Uzun Mesafe Federasyon Deneme Yarışmaları</v>
      </c>
      <c r="L98" s="96" t="str">
        <f>'3000m.Eng.BÜYÜK KADIN'!$N$4</f>
        <v>12 Temmuz 2014 - 21.30</v>
      </c>
      <c r="M98" s="96" t="s">
        <v>136</v>
      </c>
    </row>
    <row r="99" spans="1:13" s="152" customFormat="1" ht="26.25" customHeight="1">
      <c r="A99" s="92">
        <v>477</v>
      </c>
      <c r="B99" s="129" t="s">
        <v>141</v>
      </c>
      <c r="C99" s="131">
        <f>'3000m.Eng.BÜYÜK KADIN'!C30</f>
        <v>0</v>
      </c>
      <c r="D99" s="131">
        <f>'3000m.Eng.BÜYÜK KADIN'!D30</f>
        <v>0</v>
      </c>
      <c r="E99" s="131">
        <f>'3000m.Eng.BÜYÜK KADIN'!E30</f>
        <v>0</v>
      </c>
      <c r="F99" s="131">
        <f>'3000m.Eng.BÜYÜK KADIN'!F30</f>
        <v>0</v>
      </c>
      <c r="G99" s="242">
        <f>'3000m.Eng.BÜYÜK KADIN'!A30</f>
        <v>23</v>
      </c>
      <c r="H99" s="97" t="s">
        <v>139</v>
      </c>
      <c r="I99" s="150"/>
      <c r="J99" s="94" t="str">
        <f>'YARIŞMA BİLGİLERİ'!$F$21</f>
        <v>GENÇ KADINLAR</v>
      </c>
      <c r="K99" s="151" t="str">
        <f t="shared" si="2"/>
        <v>MERSİN-Orta Uzun Mesafe Federasyon Deneme Yarışmaları</v>
      </c>
      <c r="L99" s="96" t="str">
        <f>'3000m.Eng.BÜYÜK KADIN'!$N$4</f>
        <v>12 Temmuz 2014 - 21.30</v>
      </c>
      <c r="M99" s="96" t="s">
        <v>136</v>
      </c>
    </row>
    <row r="100" spans="1:13" s="152" customFormat="1" ht="26.25" customHeight="1">
      <c r="A100" s="92">
        <v>478</v>
      </c>
      <c r="B100" s="129" t="s">
        <v>141</v>
      </c>
      <c r="C100" s="131">
        <f>'3000m.Eng.BÜYÜK KADIN'!C31</f>
        <v>0</v>
      </c>
      <c r="D100" s="131">
        <f>'3000m.Eng.BÜYÜK KADIN'!D31</f>
        <v>0</v>
      </c>
      <c r="E100" s="131">
        <f>'3000m.Eng.BÜYÜK KADIN'!E31</f>
        <v>0</v>
      </c>
      <c r="F100" s="131">
        <f>'3000m.Eng.BÜYÜK KADIN'!F31</f>
        <v>0</v>
      </c>
      <c r="G100" s="242">
        <f>'3000m.Eng.BÜYÜK KADIN'!A31</f>
        <v>24</v>
      </c>
      <c r="H100" s="97" t="s">
        <v>139</v>
      </c>
      <c r="I100" s="150"/>
      <c r="J100" s="94" t="str">
        <f>'YARIŞMA BİLGİLERİ'!$F$21</f>
        <v>GENÇ KADINLAR</v>
      </c>
      <c r="K100" s="151" t="str">
        <f t="shared" si="2"/>
        <v>MERSİN-Orta Uzun Mesafe Federasyon Deneme Yarışmaları</v>
      </c>
      <c r="L100" s="96" t="str">
        <f>'3000m.Eng.BÜYÜK KADIN'!$N$4</f>
        <v>12 Temmuz 2014 - 21.30</v>
      </c>
      <c r="M100" s="96" t="s">
        <v>136</v>
      </c>
    </row>
    <row r="101" spans="1:13" s="152" customFormat="1" ht="26.25" customHeight="1">
      <c r="A101" s="92">
        <v>479</v>
      </c>
      <c r="B101" s="129" t="s">
        <v>141</v>
      </c>
      <c r="C101" s="131">
        <f>'3000m.Eng.BÜYÜK KADIN'!C32</f>
        <v>0</v>
      </c>
      <c r="D101" s="131">
        <f>'3000m.Eng.BÜYÜK KADIN'!D32</f>
        <v>0</v>
      </c>
      <c r="E101" s="131">
        <f>'3000m.Eng.BÜYÜK KADIN'!E32</f>
        <v>0</v>
      </c>
      <c r="F101" s="131">
        <f>'3000m.Eng.BÜYÜK KADIN'!F32</f>
        <v>0</v>
      </c>
      <c r="G101" s="242">
        <f>'3000m.Eng.BÜYÜK KADIN'!A32</f>
        <v>25</v>
      </c>
      <c r="H101" s="97" t="s">
        <v>139</v>
      </c>
      <c r="I101" s="150"/>
      <c r="J101" s="94" t="str">
        <f>'YARIŞMA BİLGİLERİ'!$F$21</f>
        <v>GENÇ KADINLAR</v>
      </c>
      <c r="K101" s="151" t="str">
        <f t="shared" si="2"/>
        <v>MERSİN-Orta Uzun Mesafe Federasyon Deneme Yarışmaları</v>
      </c>
      <c r="L101" s="96" t="str">
        <f>'3000m.Eng.BÜYÜK KADIN'!$N$4</f>
        <v>12 Temmuz 2014 - 21.30</v>
      </c>
      <c r="M101" s="96" t="s">
        <v>136</v>
      </c>
    </row>
    <row r="102" spans="1:13" s="152" customFormat="1" ht="26.25" customHeight="1">
      <c r="A102" s="92">
        <v>480</v>
      </c>
      <c r="B102" s="129" t="s">
        <v>141</v>
      </c>
      <c r="C102" s="131">
        <f>'3000m.Eng.BÜYÜK KADIN'!C33</f>
        <v>0</v>
      </c>
      <c r="D102" s="131">
        <f>'3000m.Eng.BÜYÜK KADIN'!D33</f>
        <v>0</v>
      </c>
      <c r="E102" s="131">
        <f>'3000m.Eng.BÜYÜK KADIN'!E33</f>
        <v>0</v>
      </c>
      <c r="F102" s="131">
        <f>'3000m.Eng.BÜYÜK KADIN'!F33</f>
        <v>0</v>
      </c>
      <c r="G102" s="242">
        <f>'3000m.Eng.BÜYÜK KADIN'!A33</f>
        <v>26</v>
      </c>
      <c r="H102" s="97" t="s">
        <v>139</v>
      </c>
      <c r="I102" s="150"/>
      <c r="J102" s="94" t="str">
        <f>'YARIŞMA BİLGİLERİ'!$F$21</f>
        <v>GENÇ KADINLAR</v>
      </c>
      <c r="K102" s="151" t="str">
        <f t="shared" si="2"/>
        <v>MERSİN-Orta Uzun Mesafe Federasyon Deneme Yarışmaları</v>
      </c>
      <c r="L102" s="96" t="str">
        <f>'3000m.Eng.BÜYÜK KADIN'!$N$4</f>
        <v>12 Temmuz 2014 - 21.30</v>
      </c>
      <c r="M102" s="96" t="s">
        <v>136</v>
      </c>
    </row>
    <row r="103" spans="1:13" s="152" customFormat="1" ht="26.25" customHeight="1">
      <c r="A103" s="92">
        <v>481</v>
      </c>
      <c r="B103" s="129" t="s">
        <v>141</v>
      </c>
      <c r="C103" s="131">
        <f>'3000m.Eng.BÜYÜK KADIN'!C34</f>
        <v>0</v>
      </c>
      <c r="D103" s="131">
        <f>'3000m.Eng.BÜYÜK KADIN'!D34</f>
        <v>0</v>
      </c>
      <c r="E103" s="131">
        <f>'3000m.Eng.BÜYÜK KADIN'!E34</f>
        <v>0</v>
      </c>
      <c r="F103" s="131">
        <f>'3000m.Eng.BÜYÜK KADIN'!F34</f>
        <v>0</v>
      </c>
      <c r="G103" s="242">
        <f>'3000m.Eng.BÜYÜK KADIN'!A34</f>
        <v>27</v>
      </c>
      <c r="H103" s="97" t="s">
        <v>139</v>
      </c>
      <c r="I103" s="150"/>
      <c r="J103" s="94" t="str">
        <f>'YARIŞMA BİLGİLERİ'!$F$21</f>
        <v>GENÇ KADINLAR</v>
      </c>
      <c r="K103" s="151" t="str">
        <f t="shared" si="2"/>
        <v>MERSİN-Orta Uzun Mesafe Federasyon Deneme Yarışmaları</v>
      </c>
      <c r="L103" s="96" t="str">
        <f>'3000m.Eng.BÜYÜK KADIN'!$N$4</f>
        <v>12 Temmuz 2014 - 21.30</v>
      </c>
      <c r="M103" s="96" t="s">
        <v>136</v>
      </c>
    </row>
    <row r="104" spans="1:13" ht="24">
      <c r="A104" s="92">
        <v>804</v>
      </c>
      <c r="B104" s="98" t="s">
        <v>79</v>
      </c>
      <c r="C104" s="93">
        <f>'800m.BÜYÜK KADIN'!C8</f>
        <v>34242</v>
      </c>
      <c r="D104" s="93" t="str">
        <f>'800m.BÜYÜK KADIN'!D8</f>
        <v>ESİN BAHAR DÖLEK</v>
      </c>
      <c r="E104" s="93" t="str">
        <f>'800m.BÜYÜK KADIN'!E8</f>
        <v>MERSİN</v>
      </c>
      <c r="F104" s="93">
        <f>'800m.BÜYÜK KADIN'!F8</f>
        <v>21114</v>
      </c>
      <c r="G104" s="242">
        <f>'800m.BÜYÜK KADIN'!A8</f>
        <v>1</v>
      </c>
      <c r="H104" s="94" t="s">
        <v>79</v>
      </c>
      <c r="I104" s="97"/>
      <c r="J104" s="94" t="str">
        <f>'YARIŞMA BİLGİLERİ'!$F$21</f>
        <v>GENÇ KADINLAR</v>
      </c>
      <c r="K104" s="95" t="str">
        <f>CONCATENATE(K$1,"-",A$1)</f>
        <v>MERSİN-Orta Uzun Mesafe Federasyon Deneme Yarışmaları</v>
      </c>
      <c r="L104" s="96" t="str">
        <f>'800m.BÜYÜK KADIN'!$N$4</f>
        <v>13 Temmuz 2014 - 21.00</v>
      </c>
      <c r="M104" s="96" t="s">
        <v>136</v>
      </c>
    </row>
    <row r="105" spans="1:13" ht="24">
      <c r="A105" s="92">
        <v>805</v>
      </c>
      <c r="B105" s="98" t="s">
        <v>79</v>
      </c>
      <c r="C105" s="93">
        <f>'800m.BÜYÜK KADIN'!C9</f>
        <v>0</v>
      </c>
      <c r="D105" s="93">
        <f>'800m.BÜYÜK KADIN'!D9</f>
        <v>0</v>
      </c>
      <c r="E105" s="93">
        <f>'800m.BÜYÜK KADIN'!E9</f>
        <v>0</v>
      </c>
      <c r="F105" s="93">
        <f>'800m.BÜYÜK KADIN'!F9</f>
        <v>0</v>
      </c>
      <c r="G105" s="242">
        <f>'800m.BÜYÜK KADIN'!A9</f>
        <v>0</v>
      </c>
      <c r="H105" s="94" t="s">
        <v>79</v>
      </c>
      <c r="I105" s="97"/>
      <c r="J105" s="94" t="str">
        <f>'YARIŞMA BİLGİLERİ'!$F$21</f>
        <v>GENÇ KADINLAR</v>
      </c>
      <c r="K105" s="95" t="str">
        <f aca="true" t="shared" si="3" ref="K105:K131">CONCATENATE(K$1,"-",A$1)</f>
        <v>MERSİN-Orta Uzun Mesafe Federasyon Deneme Yarışmaları</v>
      </c>
      <c r="L105" s="96" t="str">
        <f>'800m.BÜYÜK KADIN'!$N$4</f>
        <v>13 Temmuz 2014 - 21.00</v>
      </c>
      <c r="M105" s="96" t="s">
        <v>136</v>
      </c>
    </row>
    <row r="106" spans="1:13" ht="24">
      <c r="A106" s="92">
        <v>806</v>
      </c>
      <c r="B106" s="98" t="s">
        <v>79</v>
      </c>
      <c r="C106" s="93">
        <f>'800m.BÜYÜK KADIN'!C10</f>
        <v>0</v>
      </c>
      <c r="D106" s="93">
        <f>'800m.BÜYÜK KADIN'!D10</f>
        <v>0</v>
      </c>
      <c r="E106" s="93">
        <f>'800m.BÜYÜK KADIN'!E10</f>
        <v>0</v>
      </c>
      <c r="F106" s="93">
        <f>'800m.BÜYÜK KADIN'!F10</f>
        <v>0</v>
      </c>
      <c r="G106" s="242">
        <f>'800m.BÜYÜK KADIN'!A10</f>
        <v>0</v>
      </c>
      <c r="H106" s="94" t="s">
        <v>79</v>
      </c>
      <c r="I106" s="97"/>
      <c r="J106" s="94" t="str">
        <f>'YARIŞMA BİLGİLERİ'!$F$21</f>
        <v>GENÇ KADINLAR</v>
      </c>
      <c r="K106" s="95" t="str">
        <f t="shared" si="3"/>
        <v>MERSİN-Orta Uzun Mesafe Federasyon Deneme Yarışmaları</v>
      </c>
      <c r="L106" s="96" t="str">
        <f>'800m.BÜYÜK KADIN'!$N$4</f>
        <v>13 Temmuz 2014 - 21.00</v>
      </c>
      <c r="M106" s="96" t="s">
        <v>136</v>
      </c>
    </row>
    <row r="107" spans="1:13" ht="24">
      <c r="A107" s="92">
        <v>807</v>
      </c>
      <c r="B107" s="98" t="s">
        <v>79</v>
      </c>
      <c r="C107" s="93">
        <f>'800m.BÜYÜK KADIN'!C11</f>
        <v>0</v>
      </c>
      <c r="D107" s="93">
        <f>'800m.BÜYÜK KADIN'!D11</f>
        <v>0</v>
      </c>
      <c r="E107" s="93">
        <f>'800m.BÜYÜK KADIN'!E11</f>
        <v>0</v>
      </c>
      <c r="F107" s="93">
        <f>'800m.BÜYÜK KADIN'!F11</f>
        <v>0</v>
      </c>
      <c r="G107" s="242">
        <f>'800m.BÜYÜK KADIN'!A11</f>
        <v>0</v>
      </c>
      <c r="H107" s="94" t="s">
        <v>79</v>
      </c>
      <c r="I107" s="97"/>
      <c r="J107" s="94" t="str">
        <f>'YARIŞMA BİLGİLERİ'!$F$21</f>
        <v>GENÇ KADINLAR</v>
      </c>
      <c r="K107" s="95" t="str">
        <f t="shared" si="3"/>
        <v>MERSİN-Orta Uzun Mesafe Federasyon Deneme Yarışmaları</v>
      </c>
      <c r="L107" s="96" t="str">
        <f>'800m.BÜYÜK KADIN'!$N$4</f>
        <v>13 Temmuz 2014 - 21.00</v>
      </c>
      <c r="M107" s="96" t="s">
        <v>136</v>
      </c>
    </row>
    <row r="108" spans="1:13" ht="24">
      <c r="A108" s="92">
        <v>808</v>
      </c>
      <c r="B108" s="98" t="s">
        <v>79</v>
      </c>
      <c r="C108" s="93">
        <f>'800m.BÜYÜK KADIN'!C12</f>
        <v>0</v>
      </c>
      <c r="D108" s="93">
        <f>'800m.BÜYÜK KADIN'!D12</f>
        <v>0</v>
      </c>
      <c r="E108" s="93">
        <f>'800m.BÜYÜK KADIN'!E12</f>
        <v>0</v>
      </c>
      <c r="F108" s="93">
        <f>'800m.BÜYÜK KADIN'!F12</f>
        <v>0</v>
      </c>
      <c r="G108" s="242">
        <f>'800m.BÜYÜK KADIN'!A12</f>
        <v>0</v>
      </c>
      <c r="H108" s="94" t="s">
        <v>79</v>
      </c>
      <c r="I108" s="97"/>
      <c r="J108" s="94" t="str">
        <f>'YARIŞMA BİLGİLERİ'!$F$21</f>
        <v>GENÇ KADINLAR</v>
      </c>
      <c r="K108" s="95" t="str">
        <f t="shared" si="3"/>
        <v>MERSİN-Orta Uzun Mesafe Federasyon Deneme Yarışmaları</v>
      </c>
      <c r="L108" s="96" t="str">
        <f>'800m.BÜYÜK KADIN'!$N$4</f>
        <v>13 Temmuz 2014 - 21.00</v>
      </c>
      <c r="M108" s="96" t="s">
        <v>136</v>
      </c>
    </row>
    <row r="109" spans="1:13" ht="24">
      <c r="A109" s="92">
        <v>809</v>
      </c>
      <c r="B109" s="98" t="s">
        <v>79</v>
      </c>
      <c r="C109" s="93">
        <f>'800m.BÜYÜK KADIN'!C13</f>
        <v>0</v>
      </c>
      <c r="D109" s="93">
        <f>'800m.BÜYÜK KADIN'!D13</f>
        <v>0</v>
      </c>
      <c r="E109" s="93">
        <f>'800m.BÜYÜK KADIN'!E13</f>
        <v>0</v>
      </c>
      <c r="F109" s="93">
        <f>'800m.BÜYÜK KADIN'!F13</f>
        <v>0</v>
      </c>
      <c r="G109" s="242">
        <f>'800m.BÜYÜK KADIN'!A13</f>
        <v>0</v>
      </c>
      <c r="H109" s="94" t="s">
        <v>79</v>
      </c>
      <c r="I109" s="97"/>
      <c r="J109" s="94" t="str">
        <f>'YARIŞMA BİLGİLERİ'!$F$21</f>
        <v>GENÇ KADINLAR</v>
      </c>
      <c r="K109" s="95" t="str">
        <f t="shared" si="3"/>
        <v>MERSİN-Orta Uzun Mesafe Federasyon Deneme Yarışmaları</v>
      </c>
      <c r="L109" s="96" t="str">
        <f>'800m.BÜYÜK KADIN'!$N$4</f>
        <v>13 Temmuz 2014 - 21.00</v>
      </c>
      <c r="M109" s="96" t="s">
        <v>136</v>
      </c>
    </row>
    <row r="110" spans="1:13" ht="24">
      <c r="A110" s="92">
        <v>810</v>
      </c>
      <c r="B110" s="98" t="s">
        <v>79</v>
      </c>
      <c r="C110" s="93">
        <f>'800m.BÜYÜK KADIN'!C14</f>
        <v>0</v>
      </c>
      <c r="D110" s="93">
        <f>'800m.BÜYÜK KADIN'!D14</f>
        <v>0</v>
      </c>
      <c r="E110" s="93">
        <f>'800m.BÜYÜK KADIN'!E14</f>
        <v>0</v>
      </c>
      <c r="F110" s="93">
        <f>'800m.BÜYÜK KADIN'!F14</f>
        <v>0</v>
      </c>
      <c r="G110" s="242">
        <f>'800m.BÜYÜK KADIN'!A14</f>
        <v>0</v>
      </c>
      <c r="H110" s="94" t="s">
        <v>79</v>
      </c>
      <c r="I110" s="97"/>
      <c r="J110" s="94" t="str">
        <f>'YARIŞMA BİLGİLERİ'!$F$21</f>
        <v>GENÇ KADINLAR</v>
      </c>
      <c r="K110" s="95" t="str">
        <f t="shared" si="3"/>
        <v>MERSİN-Orta Uzun Mesafe Federasyon Deneme Yarışmaları</v>
      </c>
      <c r="L110" s="96" t="str">
        <f>'800m.BÜYÜK KADIN'!$N$4</f>
        <v>13 Temmuz 2014 - 21.00</v>
      </c>
      <c r="M110" s="96" t="s">
        <v>136</v>
      </c>
    </row>
    <row r="111" spans="1:13" ht="24">
      <c r="A111" s="92">
        <v>811</v>
      </c>
      <c r="B111" s="98" t="s">
        <v>79</v>
      </c>
      <c r="C111" s="93">
        <f>'800m.BÜYÜK KADIN'!C15</f>
        <v>0</v>
      </c>
      <c r="D111" s="93">
        <f>'800m.BÜYÜK KADIN'!D15</f>
        <v>0</v>
      </c>
      <c r="E111" s="93">
        <f>'800m.BÜYÜK KADIN'!E15</f>
        <v>0</v>
      </c>
      <c r="F111" s="93">
        <f>'800m.BÜYÜK KADIN'!F15</f>
        <v>0</v>
      </c>
      <c r="G111" s="242">
        <f>'800m.BÜYÜK KADIN'!A15</f>
        <v>0</v>
      </c>
      <c r="H111" s="94" t="s">
        <v>79</v>
      </c>
      <c r="I111" s="97"/>
      <c r="J111" s="94" t="str">
        <f>'YARIŞMA BİLGİLERİ'!$F$21</f>
        <v>GENÇ KADINLAR</v>
      </c>
      <c r="K111" s="95" t="str">
        <f t="shared" si="3"/>
        <v>MERSİN-Orta Uzun Mesafe Federasyon Deneme Yarışmaları</v>
      </c>
      <c r="L111" s="96" t="str">
        <f>'800m.BÜYÜK KADIN'!$N$4</f>
        <v>13 Temmuz 2014 - 21.00</v>
      </c>
      <c r="M111" s="96" t="s">
        <v>136</v>
      </c>
    </row>
    <row r="112" spans="1:13" ht="24">
      <c r="A112" s="92">
        <v>812</v>
      </c>
      <c r="B112" s="98" t="s">
        <v>79</v>
      </c>
      <c r="C112" s="93">
        <f>'800m.BÜYÜK KADIN'!C16</f>
        <v>0</v>
      </c>
      <c r="D112" s="93">
        <f>'800m.BÜYÜK KADIN'!D16</f>
        <v>0</v>
      </c>
      <c r="E112" s="93">
        <f>'800m.BÜYÜK KADIN'!E16</f>
        <v>0</v>
      </c>
      <c r="F112" s="93">
        <f>'800m.BÜYÜK KADIN'!F16</f>
        <v>0</v>
      </c>
      <c r="G112" s="242">
        <f>'800m.BÜYÜK KADIN'!A16</f>
        <v>0</v>
      </c>
      <c r="H112" s="94" t="s">
        <v>79</v>
      </c>
      <c r="I112" s="97"/>
      <c r="J112" s="94" t="str">
        <f>'YARIŞMA BİLGİLERİ'!$F$21</f>
        <v>GENÇ KADINLAR</v>
      </c>
      <c r="K112" s="95" t="str">
        <f t="shared" si="3"/>
        <v>MERSİN-Orta Uzun Mesafe Federasyon Deneme Yarışmaları</v>
      </c>
      <c r="L112" s="96" t="str">
        <f>'800m.BÜYÜK KADIN'!$N$4</f>
        <v>13 Temmuz 2014 - 21.00</v>
      </c>
      <c r="M112" s="96" t="s">
        <v>136</v>
      </c>
    </row>
    <row r="113" spans="1:13" ht="24">
      <c r="A113" s="92">
        <v>813</v>
      </c>
      <c r="B113" s="98" t="s">
        <v>79</v>
      </c>
      <c r="C113" s="93">
        <f>'800m.BÜYÜK KADIN'!C17</f>
        <v>0</v>
      </c>
      <c r="D113" s="93">
        <f>'800m.BÜYÜK KADIN'!D17</f>
        <v>0</v>
      </c>
      <c r="E113" s="93">
        <f>'800m.BÜYÜK KADIN'!E17</f>
        <v>0</v>
      </c>
      <c r="F113" s="93">
        <f>'800m.BÜYÜK KADIN'!F17</f>
        <v>0</v>
      </c>
      <c r="G113" s="242">
        <f>'800m.BÜYÜK KADIN'!A17</f>
        <v>0</v>
      </c>
      <c r="H113" s="94" t="s">
        <v>79</v>
      </c>
      <c r="I113" s="97"/>
      <c r="J113" s="94" t="str">
        <f>'YARIŞMA BİLGİLERİ'!$F$21</f>
        <v>GENÇ KADINLAR</v>
      </c>
      <c r="K113" s="95" t="str">
        <f t="shared" si="3"/>
        <v>MERSİN-Orta Uzun Mesafe Federasyon Deneme Yarışmaları</v>
      </c>
      <c r="L113" s="96" t="str">
        <f>'800m.BÜYÜK KADIN'!$N$4</f>
        <v>13 Temmuz 2014 - 21.00</v>
      </c>
      <c r="M113" s="96" t="s">
        <v>136</v>
      </c>
    </row>
    <row r="114" spans="1:13" ht="24">
      <c r="A114" s="92">
        <v>814</v>
      </c>
      <c r="B114" s="98" t="s">
        <v>79</v>
      </c>
      <c r="C114" s="93">
        <f>'800m.BÜYÜK KADIN'!C18</f>
        <v>0</v>
      </c>
      <c r="D114" s="93">
        <f>'800m.BÜYÜK KADIN'!D18</f>
        <v>0</v>
      </c>
      <c r="E114" s="93">
        <f>'800m.BÜYÜK KADIN'!E18</f>
        <v>0</v>
      </c>
      <c r="F114" s="93">
        <f>'800m.BÜYÜK KADIN'!F18</f>
        <v>0</v>
      </c>
      <c r="G114" s="242">
        <f>'800m.BÜYÜK KADIN'!A18</f>
        <v>0</v>
      </c>
      <c r="H114" s="94" t="s">
        <v>79</v>
      </c>
      <c r="I114" s="97"/>
      <c r="J114" s="94" t="str">
        <f>'YARIŞMA BİLGİLERİ'!$F$21</f>
        <v>GENÇ KADINLAR</v>
      </c>
      <c r="K114" s="95" t="str">
        <f t="shared" si="3"/>
        <v>MERSİN-Orta Uzun Mesafe Federasyon Deneme Yarışmaları</v>
      </c>
      <c r="L114" s="96" t="str">
        <f>'800m.BÜYÜK KADIN'!$N$4</f>
        <v>13 Temmuz 2014 - 21.00</v>
      </c>
      <c r="M114" s="96" t="s">
        <v>136</v>
      </c>
    </row>
    <row r="115" spans="1:13" ht="24">
      <c r="A115" s="92">
        <v>815</v>
      </c>
      <c r="B115" s="98" t="s">
        <v>79</v>
      </c>
      <c r="C115" s="93">
        <f>'800m.BÜYÜK KADIN'!C19</f>
        <v>0</v>
      </c>
      <c r="D115" s="93">
        <f>'800m.BÜYÜK KADIN'!D19</f>
        <v>0</v>
      </c>
      <c r="E115" s="93">
        <f>'800m.BÜYÜK KADIN'!E19</f>
        <v>0</v>
      </c>
      <c r="F115" s="93">
        <f>'800m.BÜYÜK KADIN'!F19</f>
        <v>0</v>
      </c>
      <c r="G115" s="242">
        <f>'800m.BÜYÜK KADIN'!A19</f>
        <v>0</v>
      </c>
      <c r="H115" s="94" t="s">
        <v>79</v>
      </c>
      <c r="I115" s="97"/>
      <c r="J115" s="94" t="str">
        <f>'YARIŞMA BİLGİLERİ'!$F$21</f>
        <v>GENÇ KADINLAR</v>
      </c>
      <c r="K115" s="95" t="str">
        <f t="shared" si="3"/>
        <v>MERSİN-Orta Uzun Mesafe Federasyon Deneme Yarışmaları</v>
      </c>
      <c r="L115" s="96" t="str">
        <f>'800m.BÜYÜK KADIN'!$N$4</f>
        <v>13 Temmuz 2014 - 21.00</v>
      </c>
      <c r="M115" s="96" t="s">
        <v>136</v>
      </c>
    </row>
    <row r="116" spans="1:13" ht="24">
      <c r="A116" s="92">
        <v>816</v>
      </c>
      <c r="B116" s="98" t="s">
        <v>79</v>
      </c>
      <c r="C116" s="93">
        <f>'800m.BÜYÜK KADIN'!C20</f>
        <v>0</v>
      </c>
      <c r="D116" s="93">
        <f>'800m.BÜYÜK KADIN'!D20</f>
        <v>0</v>
      </c>
      <c r="E116" s="93">
        <f>'800m.BÜYÜK KADIN'!E20</f>
        <v>0</v>
      </c>
      <c r="F116" s="93">
        <f>'800m.BÜYÜK KADIN'!F20</f>
        <v>0</v>
      </c>
      <c r="G116" s="242">
        <f>'800m.BÜYÜK KADIN'!A20</f>
        <v>0</v>
      </c>
      <c r="H116" s="94" t="s">
        <v>79</v>
      </c>
      <c r="I116" s="97"/>
      <c r="J116" s="94" t="str">
        <f>'YARIŞMA BİLGİLERİ'!$F$21</f>
        <v>GENÇ KADINLAR</v>
      </c>
      <c r="K116" s="95" t="str">
        <f t="shared" si="3"/>
        <v>MERSİN-Orta Uzun Mesafe Federasyon Deneme Yarışmaları</v>
      </c>
      <c r="L116" s="96" t="str">
        <f>'800m.BÜYÜK KADIN'!$N$4</f>
        <v>13 Temmuz 2014 - 21.00</v>
      </c>
      <c r="M116" s="96" t="s">
        <v>136</v>
      </c>
    </row>
    <row r="117" spans="1:13" ht="24">
      <c r="A117" s="92">
        <v>817</v>
      </c>
      <c r="B117" s="98" t="s">
        <v>79</v>
      </c>
      <c r="C117" s="93">
        <f>'800m.BÜYÜK KADIN'!C21</f>
        <v>0</v>
      </c>
      <c r="D117" s="93">
        <f>'800m.BÜYÜK KADIN'!D21</f>
        <v>0</v>
      </c>
      <c r="E117" s="93">
        <f>'800m.BÜYÜK KADIN'!E21</f>
        <v>0</v>
      </c>
      <c r="F117" s="93">
        <f>'800m.BÜYÜK KADIN'!F21</f>
        <v>0</v>
      </c>
      <c r="G117" s="242">
        <f>'800m.BÜYÜK KADIN'!A21</f>
        <v>0</v>
      </c>
      <c r="H117" s="94" t="s">
        <v>79</v>
      </c>
      <c r="I117" s="97"/>
      <c r="J117" s="94" t="str">
        <f>'YARIŞMA BİLGİLERİ'!$F$21</f>
        <v>GENÇ KADINLAR</v>
      </c>
      <c r="K117" s="95" t="str">
        <f t="shared" si="3"/>
        <v>MERSİN-Orta Uzun Mesafe Federasyon Deneme Yarışmaları</v>
      </c>
      <c r="L117" s="96" t="str">
        <f>'800m.BÜYÜK KADIN'!$N$4</f>
        <v>13 Temmuz 2014 - 21.00</v>
      </c>
      <c r="M117" s="96" t="s">
        <v>136</v>
      </c>
    </row>
    <row r="118" spans="1:13" ht="24">
      <c r="A118" s="92">
        <v>818</v>
      </c>
      <c r="B118" s="98" t="s">
        <v>79</v>
      </c>
      <c r="C118" s="93">
        <f>'800m.BÜYÜK KADIN'!C22</f>
        <v>0</v>
      </c>
      <c r="D118" s="93">
        <f>'800m.BÜYÜK KADIN'!D22</f>
        <v>0</v>
      </c>
      <c r="E118" s="93">
        <f>'800m.BÜYÜK KADIN'!E22</f>
        <v>0</v>
      </c>
      <c r="F118" s="93">
        <f>'800m.BÜYÜK KADIN'!F22</f>
        <v>0</v>
      </c>
      <c r="G118" s="242">
        <f>'800m.BÜYÜK KADIN'!A22</f>
        <v>0</v>
      </c>
      <c r="H118" s="94" t="s">
        <v>79</v>
      </c>
      <c r="I118" s="97"/>
      <c r="J118" s="94" t="str">
        <f>'YARIŞMA BİLGİLERİ'!$F$21</f>
        <v>GENÇ KADINLAR</v>
      </c>
      <c r="K118" s="95" t="str">
        <f t="shared" si="3"/>
        <v>MERSİN-Orta Uzun Mesafe Federasyon Deneme Yarışmaları</v>
      </c>
      <c r="L118" s="96" t="str">
        <f>'800m.BÜYÜK KADIN'!$N$4</f>
        <v>13 Temmuz 2014 - 21.00</v>
      </c>
      <c r="M118" s="96" t="s">
        <v>136</v>
      </c>
    </row>
    <row r="119" spans="1:13" ht="24">
      <c r="A119" s="92">
        <v>819</v>
      </c>
      <c r="B119" s="98" t="s">
        <v>79</v>
      </c>
      <c r="C119" s="93">
        <f>'800m.BÜYÜK KADIN'!C23</f>
        <v>0</v>
      </c>
      <c r="D119" s="93">
        <f>'800m.BÜYÜK KADIN'!D23</f>
        <v>0</v>
      </c>
      <c r="E119" s="93">
        <f>'800m.BÜYÜK KADIN'!E23</f>
        <v>0</v>
      </c>
      <c r="F119" s="93">
        <f>'800m.BÜYÜK KADIN'!F23</f>
        <v>0</v>
      </c>
      <c r="G119" s="242">
        <f>'800m.BÜYÜK KADIN'!A23</f>
        <v>0</v>
      </c>
      <c r="H119" s="94" t="s">
        <v>79</v>
      </c>
      <c r="I119" s="97"/>
      <c r="J119" s="94" t="str">
        <f>'YARIŞMA BİLGİLERİ'!$F$21</f>
        <v>GENÇ KADINLAR</v>
      </c>
      <c r="K119" s="95" t="str">
        <f t="shared" si="3"/>
        <v>MERSİN-Orta Uzun Mesafe Federasyon Deneme Yarışmaları</v>
      </c>
      <c r="L119" s="96" t="str">
        <f>'800m.BÜYÜK KADIN'!$N$4</f>
        <v>13 Temmuz 2014 - 21.00</v>
      </c>
      <c r="M119" s="96" t="s">
        <v>136</v>
      </c>
    </row>
    <row r="120" spans="1:13" ht="24">
      <c r="A120" s="92">
        <v>820</v>
      </c>
      <c r="B120" s="98" t="s">
        <v>79</v>
      </c>
      <c r="C120" s="93">
        <f>'800m.BÜYÜK KADIN'!C24</f>
        <v>0</v>
      </c>
      <c r="D120" s="93">
        <f>'800m.BÜYÜK KADIN'!D24</f>
        <v>0</v>
      </c>
      <c r="E120" s="93">
        <f>'800m.BÜYÜK KADIN'!E24</f>
        <v>0</v>
      </c>
      <c r="F120" s="93">
        <f>'800m.BÜYÜK KADIN'!F24</f>
        <v>0</v>
      </c>
      <c r="G120" s="242">
        <f>'800m.BÜYÜK KADIN'!A24</f>
        <v>0</v>
      </c>
      <c r="H120" s="94" t="s">
        <v>79</v>
      </c>
      <c r="I120" s="97"/>
      <c r="J120" s="94" t="str">
        <f>'YARIŞMA BİLGİLERİ'!$F$21</f>
        <v>GENÇ KADINLAR</v>
      </c>
      <c r="K120" s="95" t="str">
        <f t="shared" si="3"/>
        <v>MERSİN-Orta Uzun Mesafe Federasyon Deneme Yarışmaları</v>
      </c>
      <c r="L120" s="96" t="str">
        <f>'800m.BÜYÜK KADIN'!$N$4</f>
        <v>13 Temmuz 2014 - 21.00</v>
      </c>
      <c r="M120" s="96" t="s">
        <v>136</v>
      </c>
    </row>
    <row r="121" spans="1:13" ht="24">
      <c r="A121" s="92">
        <v>821</v>
      </c>
      <c r="B121" s="98" t="s">
        <v>79</v>
      </c>
      <c r="C121" s="93">
        <f>'800m.BÜYÜK KADIN'!C25</f>
        <v>0</v>
      </c>
      <c r="D121" s="93">
        <f>'800m.BÜYÜK KADIN'!D25</f>
        <v>0</v>
      </c>
      <c r="E121" s="93">
        <f>'800m.BÜYÜK KADIN'!E25</f>
        <v>0</v>
      </c>
      <c r="F121" s="93">
        <f>'800m.BÜYÜK KADIN'!F25</f>
        <v>0</v>
      </c>
      <c r="G121" s="242">
        <f>'800m.BÜYÜK KADIN'!A25</f>
        <v>0</v>
      </c>
      <c r="H121" s="94" t="s">
        <v>79</v>
      </c>
      <c r="I121" s="97"/>
      <c r="J121" s="94" t="str">
        <f>'YARIŞMA BİLGİLERİ'!$F$21</f>
        <v>GENÇ KADINLAR</v>
      </c>
      <c r="K121" s="95" t="str">
        <f t="shared" si="3"/>
        <v>MERSİN-Orta Uzun Mesafe Federasyon Deneme Yarışmaları</v>
      </c>
      <c r="L121" s="96" t="str">
        <f>'800m.BÜYÜK KADIN'!$N$4</f>
        <v>13 Temmuz 2014 - 21.00</v>
      </c>
      <c r="M121" s="96" t="s">
        <v>136</v>
      </c>
    </row>
    <row r="122" spans="1:13" ht="24">
      <c r="A122" s="92">
        <v>822</v>
      </c>
      <c r="B122" s="98" t="s">
        <v>79</v>
      </c>
      <c r="C122" s="93">
        <f>'800m.BÜYÜK KADIN'!C26</f>
        <v>0</v>
      </c>
      <c r="D122" s="93">
        <f>'800m.BÜYÜK KADIN'!D26</f>
        <v>0</v>
      </c>
      <c r="E122" s="93">
        <f>'800m.BÜYÜK KADIN'!E26</f>
        <v>0</v>
      </c>
      <c r="F122" s="93">
        <f>'800m.BÜYÜK KADIN'!F26</f>
        <v>0</v>
      </c>
      <c r="G122" s="242">
        <f>'800m.BÜYÜK KADIN'!A26</f>
        <v>0</v>
      </c>
      <c r="H122" s="94" t="s">
        <v>79</v>
      </c>
      <c r="I122" s="97"/>
      <c r="J122" s="94" t="str">
        <f>'YARIŞMA BİLGİLERİ'!$F$21</f>
        <v>GENÇ KADINLAR</v>
      </c>
      <c r="K122" s="95" t="str">
        <f t="shared" si="3"/>
        <v>MERSİN-Orta Uzun Mesafe Federasyon Deneme Yarışmaları</v>
      </c>
      <c r="L122" s="96" t="str">
        <f>'800m.BÜYÜK KADIN'!$N$4</f>
        <v>13 Temmuz 2014 - 21.00</v>
      </c>
      <c r="M122" s="96" t="s">
        <v>136</v>
      </c>
    </row>
    <row r="123" spans="1:13" ht="24">
      <c r="A123" s="92">
        <v>823</v>
      </c>
      <c r="B123" s="98" t="s">
        <v>79</v>
      </c>
      <c r="C123" s="93">
        <f>'800m.BÜYÜK KADIN'!C27</f>
        <v>0</v>
      </c>
      <c r="D123" s="93">
        <f>'800m.BÜYÜK KADIN'!D27</f>
        <v>0</v>
      </c>
      <c r="E123" s="93">
        <f>'800m.BÜYÜK KADIN'!E27</f>
        <v>0</v>
      </c>
      <c r="F123" s="93">
        <f>'800m.BÜYÜK KADIN'!F27</f>
        <v>0</v>
      </c>
      <c r="G123" s="242">
        <f>'800m.BÜYÜK KADIN'!A27</f>
        <v>0</v>
      </c>
      <c r="H123" s="94" t="s">
        <v>79</v>
      </c>
      <c r="I123" s="97"/>
      <c r="J123" s="94" t="str">
        <f>'YARIŞMA BİLGİLERİ'!$F$21</f>
        <v>GENÇ KADINLAR</v>
      </c>
      <c r="K123" s="95" t="str">
        <f t="shared" si="3"/>
        <v>MERSİN-Orta Uzun Mesafe Federasyon Deneme Yarışmaları</v>
      </c>
      <c r="L123" s="96" t="str">
        <f>'800m.BÜYÜK KADIN'!$N$4</f>
        <v>13 Temmuz 2014 - 21.00</v>
      </c>
      <c r="M123" s="96" t="s">
        <v>136</v>
      </c>
    </row>
    <row r="124" spans="1:13" ht="24">
      <c r="A124" s="92">
        <v>824</v>
      </c>
      <c r="B124" s="98" t="s">
        <v>79</v>
      </c>
      <c r="C124" s="93">
        <f>'800m.BÜYÜK KADIN'!C28</f>
        <v>0</v>
      </c>
      <c r="D124" s="93">
        <f>'800m.BÜYÜK KADIN'!D28</f>
        <v>0</v>
      </c>
      <c r="E124" s="93">
        <f>'800m.BÜYÜK KADIN'!E28</f>
        <v>0</v>
      </c>
      <c r="F124" s="93">
        <f>'800m.BÜYÜK KADIN'!F28</f>
        <v>0</v>
      </c>
      <c r="G124" s="242">
        <f>'800m.BÜYÜK KADIN'!A28</f>
        <v>0</v>
      </c>
      <c r="H124" s="94" t="s">
        <v>79</v>
      </c>
      <c r="I124" s="97"/>
      <c r="J124" s="94" t="str">
        <f>'YARIŞMA BİLGİLERİ'!$F$21</f>
        <v>GENÇ KADINLAR</v>
      </c>
      <c r="K124" s="95" t="str">
        <f t="shared" si="3"/>
        <v>MERSİN-Orta Uzun Mesafe Federasyon Deneme Yarışmaları</v>
      </c>
      <c r="L124" s="96" t="str">
        <f>'800m.BÜYÜK KADIN'!$N$4</f>
        <v>13 Temmuz 2014 - 21.00</v>
      </c>
      <c r="M124" s="96" t="s">
        <v>136</v>
      </c>
    </row>
    <row r="125" spans="1:13" ht="24">
      <c r="A125" s="92">
        <v>825</v>
      </c>
      <c r="B125" s="98" t="s">
        <v>79</v>
      </c>
      <c r="C125" s="93">
        <f>'800m.BÜYÜK KADIN'!C29</f>
        <v>0</v>
      </c>
      <c r="D125" s="93">
        <f>'800m.BÜYÜK KADIN'!D29</f>
        <v>0</v>
      </c>
      <c r="E125" s="93">
        <f>'800m.BÜYÜK KADIN'!E29</f>
        <v>0</v>
      </c>
      <c r="F125" s="93">
        <f>'800m.BÜYÜK KADIN'!F29</f>
        <v>0</v>
      </c>
      <c r="G125" s="242">
        <f>'800m.BÜYÜK KADIN'!A29</f>
        <v>0</v>
      </c>
      <c r="H125" s="94" t="s">
        <v>79</v>
      </c>
      <c r="I125" s="97"/>
      <c r="J125" s="94" t="str">
        <f>'YARIŞMA BİLGİLERİ'!$F$21</f>
        <v>GENÇ KADINLAR</v>
      </c>
      <c r="K125" s="95" t="str">
        <f t="shared" si="3"/>
        <v>MERSİN-Orta Uzun Mesafe Federasyon Deneme Yarışmaları</v>
      </c>
      <c r="L125" s="96" t="str">
        <f>'800m.BÜYÜK KADIN'!$N$4</f>
        <v>13 Temmuz 2014 - 21.00</v>
      </c>
      <c r="M125" s="96" t="s">
        <v>136</v>
      </c>
    </row>
    <row r="126" spans="1:13" ht="24">
      <c r="A126" s="92">
        <v>826</v>
      </c>
      <c r="B126" s="98" t="s">
        <v>79</v>
      </c>
      <c r="C126" s="93">
        <f>'800m.BÜYÜK KADIN'!C30</f>
        <v>0</v>
      </c>
      <c r="D126" s="93">
        <f>'800m.BÜYÜK KADIN'!D30</f>
        <v>0</v>
      </c>
      <c r="E126" s="93">
        <f>'800m.BÜYÜK KADIN'!E30</f>
        <v>0</v>
      </c>
      <c r="F126" s="93">
        <f>'800m.BÜYÜK KADIN'!F30</f>
        <v>0</v>
      </c>
      <c r="G126" s="242">
        <f>'800m.BÜYÜK KADIN'!A30</f>
        <v>0</v>
      </c>
      <c r="H126" s="94" t="s">
        <v>79</v>
      </c>
      <c r="I126" s="97"/>
      <c r="J126" s="94" t="str">
        <f>'YARIŞMA BİLGİLERİ'!$F$21</f>
        <v>GENÇ KADINLAR</v>
      </c>
      <c r="K126" s="95" t="str">
        <f t="shared" si="3"/>
        <v>MERSİN-Orta Uzun Mesafe Federasyon Deneme Yarışmaları</v>
      </c>
      <c r="L126" s="96" t="str">
        <f>'800m.BÜYÜK KADIN'!$N$4</f>
        <v>13 Temmuz 2014 - 21.00</v>
      </c>
      <c r="M126" s="96" t="s">
        <v>136</v>
      </c>
    </row>
    <row r="127" spans="1:13" ht="24">
      <c r="A127" s="92">
        <v>827</v>
      </c>
      <c r="B127" s="98" t="s">
        <v>79</v>
      </c>
      <c r="C127" s="93">
        <f>'800m.BÜYÜK KADIN'!C31</f>
        <v>0</v>
      </c>
      <c r="D127" s="93">
        <f>'800m.BÜYÜK KADIN'!D31</f>
        <v>0</v>
      </c>
      <c r="E127" s="93">
        <f>'800m.BÜYÜK KADIN'!E31</f>
        <v>0</v>
      </c>
      <c r="F127" s="93">
        <f>'800m.BÜYÜK KADIN'!F31</f>
        <v>0</v>
      </c>
      <c r="G127" s="242">
        <f>'800m.BÜYÜK KADIN'!A31</f>
        <v>0</v>
      </c>
      <c r="H127" s="94" t="s">
        <v>79</v>
      </c>
      <c r="I127" s="97"/>
      <c r="J127" s="94" t="str">
        <f>'YARIŞMA BİLGİLERİ'!$F$21</f>
        <v>GENÇ KADINLAR</v>
      </c>
      <c r="K127" s="95" t="str">
        <f t="shared" si="3"/>
        <v>MERSİN-Orta Uzun Mesafe Federasyon Deneme Yarışmaları</v>
      </c>
      <c r="L127" s="96" t="str">
        <f>'800m.BÜYÜK KADIN'!$N$4</f>
        <v>13 Temmuz 2014 - 21.00</v>
      </c>
      <c r="M127" s="96" t="s">
        <v>136</v>
      </c>
    </row>
    <row r="128" spans="1:13" ht="24">
      <c r="A128" s="92">
        <v>828</v>
      </c>
      <c r="B128" s="98" t="s">
        <v>79</v>
      </c>
      <c r="C128" s="93">
        <f>'800m.BÜYÜK KADIN'!C32</f>
        <v>0</v>
      </c>
      <c r="D128" s="93">
        <f>'800m.BÜYÜK KADIN'!D32</f>
        <v>0</v>
      </c>
      <c r="E128" s="93">
        <f>'800m.BÜYÜK KADIN'!E32</f>
        <v>0</v>
      </c>
      <c r="F128" s="93">
        <f>'800m.BÜYÜK KADIN'!F32</f>
        <v>0</v>
      </c>
      <c r="G128" s="242">
        <f>'800m.BÜYÜK KADIN'!A32</f>
        <v>0</v>
      </c>
      <c r="H128" s="94" t="s">
        <v>79</v>
      </c>
      <c r="I128" s="97"/>
      <c r="J128" s="94" t="str">
        <f>'YARIŞMA BİLGİLERİ'!$F$21</f>
        <v>GENÇ KADINLAR</v>
      </c>
      <c r="K128" s="95" t="str">
        <f t="shared" si="3"/>
        <v>MERSİN-Orta Uzun Mesafe Federasyon Deneme Yarışmaları</v>
      </c>
      <c r="L128" s="96" t="str">
        <f>'800m.BÜYÜK KADIN'!$N$4</f>
        <v>13 Temmuz 2014 - 21.00</v>
      </c>
      <c r="M128" s="96" t="s">
        <v>136</v>
      </c>
    </row>
    <row r="129" spans="1:13" ht="24">
      <c r="A129" s="92">
        <v>829</v>
      </c>
      <c r="B129" s="98" t="s">
        <v>79</v>
      </c>
      <c r="C129" s="93">
        <f>'800m.BÜYÜK KADIN'!C33</f>
        <v>0</v>
      </c>
      <c r="D129" s="93">
        <f>'800m.BÜYÜK KADIN'!D33</f>
        <v>0</v>
      </c>
      <c r="E129" s="93">
        <f>'800m.BÜYÜK KADIN'!E33</f>
        <v>0</v>
      </c>
      <c r="F129" s="93">
        <f>'800m.BÜYÜK KADIN'!F33</f>
        <v>0</v>
      </c>
      <c r="G129" s="242">
        <f>'800m.BÜYÜK KADIN'!A33</f>
        <v>0</v>
      </c>
      <c r="H129" s="94" t="s">
        <v>79</v>
      </c>
      <c r="I129" s="97"/>
      <c r="J129" s="94" t="str">
        <f>'YARIŞMA BİLGİLERİ'!$F$21</f>
        <v>GENÇ KADINLAR</v>
      </c>
      <c r="K129" s="95" t="str">
        <f t="shared" si="3"/>
        <v>MERSİN-Orta Uzun Mesafe Federasyon Deneme Yarışmaları</v>
      </c>
      <c r="L129" s="96" t="str">
        <f>'800m.BÜYÜK KADIN'!$N$4</f>
        <v>13 Temmuz 2014 - 21.00</v>
      </c>
      <c r="M129" s="96" t="s">
        <v>136</v>
      </c>
    </row>
    <row r="130" spans="1:13" ht="24">
      <c r="A130" s="92">
        <v>830</v>
      </c>
      <c r="B130" s="98" t="s">
        <v>79</v>
      </c>
      <c r="C130" s="93">
        <f>'800m.BÜYÜK KADIN'!C34</f>
        <v>0</v>
      </c>
      <c r="D130" s="93">
        <f>'800m.BÜYÜK KADIN'!D34</f>
        <v>0</v>
      </c>
      <c r="E130" s="93">
        <f>'800m.BÜYÜK KADIN'!E34</f>
        <v>0</v>
      </c>
      <c r="F130" s="93">
        <f>'800m.BÜYÜK KADIN'!F34</f>
        <v>0</v>
      </c>
      <c r="G130" s="242">
        <f>'800m.BÜYÜK KADIN'!A34</f>
        <v>0</v>
      </c>
      <c r="H130" s="94" t="s">
        <v>79</v>
      </c>
      <c r="I130" s="97"/>
      <c r="J130" s="94" t="str">
        <f>'YARIŞMA BİLGİLERİ'!$F$21</f>
        <v>GENÇ KADINLAR</v>
      </c>
      <c r="K130" s="95" t="str">
        <f t="shared" si="3"/>
        <v>MERSİN-Orta Uzun Mesafe Federasyon Deneme Yarışmaları</v>
      </c>
      <c r="L130" s="96" t="str">
        <f>'800m.BÜYÜK KADIN'!$N$4</f>
        <v>13 Temmuz 2014 - 21.00</v>
      </c>
      <c r="M130" s="96" t="s">
        <v>136</v>
      </c>
    </row>
    <row r="131" spans="1:13" ht="24">
      <c r="A131" s="92">
        <v>831</v>
      </c>
      <c r="B131" s="98" t="s">
        <v>79</v>
      </c>
      <c r="C131" s="93">
        <f>'800m.BÜYÜK KADIN'!C35</f>
        <v>0</v>
      </c>
      <c r="D131" s="93">
        <f>'800m.BÜYÜK KADIN'!D35</f>
        <v>0</v>
      </c>
      <c r="E131" s="93">
        <f>'800m.BÜYÜK KADIN'!E35</f>
        <v>0</v>
      </c>
      <c r="F131" s="93">
        <f>'800m.BÜYÜK KADIN'!F35</f>
        <v>0</v>
      </c>
      <c r="G131" s="242">
        <f>'800m.BÜYÜK KADIN'!A35</f>
        <v>0</v>
      </c>
      <c r="H131" s="94" t="s">
        <v>79</v>
      </c>
      <c r="I131" s="97"/>
      <c r="J131" s="94" t="str">
        <f>'YARIŞMA BİLGİLERİ'!$F$21</f>
        <v>GENÇ KADINLAR</v>
      </c>
      <c r="K131" s="95" t="str">
        <f t="shared" si="3"/>
        <v>MERSİN-Orta Uzun Mesafe Federasyon Deneme Yarışmaları</v>
      </c>
      <c r="L131" s="96" t="str">
        <f>'800m.BÜYÜK KADIN'!$N$4</f>
        <v>13 Temmuz 2014 - 21.00</v>
      </c>
      <c r="M131" s="96" t="s">
        <v>136</v>
      </c>
    </row>
  </sheetData>
  <sheetProtection/>
  <autoFilter ref="A2:M103"/>
  <mergeCells count="2">
    <mergeCell ref="L1:M1"/>
    <mergeCell ref="A1:J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ayfa15">
    <tabColor rgb="FFFFFF00"/>
  </sheetPr>
  <dimension ref="A1:BQ48"/>
  <sheetViews>
    <sheetView view="pageBreakPreview" zoomScale="40" zoomScaleNormal="50" zoomScaleSheetLayoutView="40" workbookViewId="0" topLeftCell="A1">
      <selection activeCell="BI9" sqref="BI9"/>
    </sheetView>
  </sheetViews>
  <sheetFormatPr defaultColWidth="9.140625" defaultRowHeight="12.75"/>
  <cols>
    <col min="1" max="1" width="10.140625" style="18" customWidth="1"/>
    <col min="2" max="2" width="20.00390625" style="18" hidden="1" customWidth="1"/>
    <col min="3" max="3" width="12.28125" style="18" customWidth="1"/>
    <col min="4" max="4" width="20.8515625" style="48" customWidth="1"/>
    <col min="5" max="5" width="34.57421875" style="18" customWidth="1"/>
    <col min="6" max="6" width="17.7109375" style="18" bestFit="1" customWidth="1"/>
    <col min="7" max="7" width="5.57421875" style="47" bestFit="1" customWidth="1"/>
    <col min="8" max="60" width="4.7109375" style="47" customWidth="1"/>
    <col min="61" max="61" width="14.8515625" style="49" customWidth="1"/>
    <col min="62" max="62" width="14.140625" style="50" customWidth="1"/>
    <col min="63" max="63" width="17.00390625" style="18" customWidth="1"/>
    <col min="64" max="67" width="9.140625" style="47" customWidth="1"/>
    <col min="68" max="68" width="9.140625" style="141" hidden="1" customWidth="1"/>
    <col min="69" max="69" width="9.140625" style="139" hidden="1" customWidth="1"/>
    <col min="70" max="16384" width="9.140625" style="47" customWidth="1"/>
  </cols>
  <sheetData>
    <row r="1" spans="1:69" s="5" customFormat="1" ht="69.75" customHeight="1">
      <c r="A1" s="380" t="s">
        <v>195</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P1" s="141">
        <v>60</v>
      </c>
      <c r="BQ1" s="139">
        <v>1</v>
      </c>
    </row>
    <row r="2" spans="1:69" s="5" customFormat="1" ht="36.75" customHeight="1">
      <c r="A2" s="381" t="s">
        <v>245</v>
      </c>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1"/>
      <c r="BF2" s="381"/>
      <c r="BG2" s="381"/>
      <c r="BH2" s="381"/>
      <c r="BI2" s="381"/>
      <c r="BJ2" s="381"/>
      <c r="BK2" s="381"/>
      <c r="BP2" s="141">
        <v>62</v>
      </c>
      <c r="BQ2" s="139">
        <v>2</v>
      </c>
    </row>
    <row r="3" spans="1:69" s="59" customFormat="1" ht="23.25" customHeight="1">
      <c r="A3" s="382" t="s">
        <v>64</v>
      </c>
      <c r="B3" s="382"/>
      <c r="C3" s="382"/>
      <c r="D3" s="382"/>
      <c r="E3" s="383" t="s">
        <v>260</v>
      </c>
      <c r="F3" s="383"/>
      <c r="G3" s="57"/>
      <c r="H3" s="57"/>
      <c r="I3" s="57"/>
      <c r="J3" s="57"/>
      <c r="K3" s="57"/>
      <c r="L3" s="57"/>
      <c r="M3" s="57"/>
      <c r="N3" s="57"/>
      <c r="O3" s="57"/>
      <c r="P3" s="57"/>
      <c r="Q3" s="57"/>
      <c r="R3" s="57"/>
      <c r="S3" s="57"/>
      <c r="T3" s="57"/>
      <c r="U3" s="384"/>
      <c r="V3" s="384"/>
      <c r="W3" s="384"/>
      <c r="X3" s="384"/>
      <c r="Y3" s="57"/>
      <c r="Z3" s="57"/>
      <c r="AA3" s="385" t="s">
        <v>145</v>
      </c>
      <c r="AB3" s="385"/>
      <c r="AC3" s="385"/>
      <c r="AD3" s="385"/>
      <c r="AE3" s="385"/>
      <c r="AF3" s="386" t="s">
        <v>250</v>
      </c>
      <c r="AG3" s="386"/>
      <c r="AH3" s="386"/>
      <c r="AI3" s="386"/>
      <c r="AJ3" s="386"/>
      <c r="AK3" s="386"/>
      <c r="AL3" s="386"/>
      <c r="AM3" s="386"/>
      <c r="AN3" s="386"/>
      <c r="AO3" s="386"/>
      <c r="AP3" s="386"/>
      <c r="AQ3" s="57"/>
      <c r="AR3" s="58"/>
      <c r="AS3" s="58"/>
      <c r="AT3" s="58"/>
      <c r="AU3" s="58"/>
      <c r="AV3" s="58"/>
      <c r="AW3" s="382" t="s">
        <v>198</v>
      </c>
      <c r="AX3" s="382"/>
      <c r="AY3" s="382"/>
      <c r="AZ3" s="382"/>
      <c r="BA3" s="382"/>
      <c r="BB3" s="382"/>
      <c r="BC3" s="387">
        <v>0</v>
      </c>
      <c r="BD3" s="387"/>
      <c r="BE3" s="387"/>
      <c r="BF3" s="387"/>
      <c r="BG3" s="387"/>
      <c r="BH3" s="387"/>
      <c r="BI3" s="387"/>
      <c r="BJ3" s="387"/>
      <c r="BK3" s="387"/>
      <c r="BP3" s="141">
        <v>64</v>
      </c>
      <c r="BQ3" s="139">
        <v>3</v>
      </c>
    </row>
    <row r="4" spans="1:69" s="59" customFormat="1" ht="23.25" customHeight="1">
      <c r="A4" s="375" t="s">
        <v>65</v>
      </c>
      <c r="B4" s="375"/>
      <c r="C4" s="375"/>
      <c r="D4" s="375"/>
      <c r="E4" s="376" t="s">
        <v>247</v>
      </c>
      <c r="F4" s="376"/>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375" t="s">
        <v>63</v>
      </c>
      <c r="AX4" s="375"/>
      <c r="AY4" s="375"/>
      <c r="AZ4" s="375"/>
      <c r="BA4" s="375"/>
      <c r="BB4" s="375"/>
      <c r="BC4" s="377" t="s">
        <v>261</v>
      </c>
      <c r="BD4" s="377"/>
      <c r="BE4" s="377"/>
      <c r="BF4" s="377"/>
      <c r="BG4" s="377"/>
      <c r="BH4" s="377"/>
      <c r="BI4" s="377"/>
      <c r="BJ4" s="377"/>
      <c r="BK4" s="377"/>
      <c r="BP4" s="141">
        <v>66</v>
      </c>
      <c r="BQ4" s="139">
        <v>4</v>
      </c>
    </row>
    <row r="5" spans="1:69" s="5" customFormat="1" ht="30" customHeight="1">
      <c r="A5" s="51"/>
      <c r="B5" s="51"/>
      <c r="C5" s="51"/>
      <c r="D5" s="52"/>
      <c r="E5" s="53"/>
      <c r="F5" s="54"/>
      <c r="G5" s="55"/>
      <c r="H5" s="55"/>
      <c r="I5" s="55"/>
      <c r="J5" s="55"/>
      <c r="K5" s="51"/>
      <c r="L5" s="51"/>
      <c r="M5" s="51"/>
      <c r="N5" s="51"/>
      <c r="O5" s="51"/>
      <c r="P5" s="51"/>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378">
        <v>41794.61597222222</v>
      </c>
      <c r="BJ5" s="378"/>
      <c r="BK5" s="378"/>
      <c r="BP5" s="141">
        <v>68</v>
      </c>
      <c r="BQ5" s="139">
        <v>5</v>
      </c>
    </row>
    <row r="6" spans="1:69" ht="22.5" customHeight="1">
      <c r="A6" s="370" t="s">
        <v>4</v>
      </c>
      <c r="B6" s="379"/>
      <c r="C6" s="370" t="s">
        <v>52</v>
      </c>
      <c r="D6" s="370" t="s">
        <v>17</v>
      </c>
      <c r="E6" s="370" t="s">
        <v>5</v>
      </c>
      <c r="F6" s="370" t="s">
        <v>142</v>
      </c>
      <c r="G6" s="372" t="s">
        <v>18</v>
      </c>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3" t="s">
        <v>6</v>
      </c>
      <c r="BJ6" s="374" t="s">
        <v>80</v>
      </c>
      <c r="BK6" s="370" t="s">
        <v>7</v>
      </c>
      <c r="BP6" s="141">
        <v>70</v>
      </c>
      <c r="BQ6" s="139">
        <v>6</v>
      </c>
    </row>
    <row r="7" spans="1:69" ht="54.75" customHeight="1">
      <c r="A7" s="371"/>
      <c r="B7" s="379"/>
      <c r="C7" s="371"/>
      <c r="D7" s="371"/>
      <c r="E7" s="371"/>
      <c r="F7" s="371"/>
      <c r="G7" s="369">
        <v>140</v>
      </c>
      <c r="H7" s="369"/>
      <c r="I7" s="369"/>
      <c r="J7" s="369">
        <v>145</v>
      </c>
      <c r="K7" s="369"/>
      <c r="L7" s="369"/>
      <c r="M7" s="369">
        <v>150</v>
      </c>
      <c r="N7" s="369"/>
      <c r="O7" s="369"/>
      <c r="P7" s="369">
        <v>155</v>
      </c>
      <c r="Q7" s="369"/>
      <c r="R7" s="369"/>
      <c r="S7" s="369">
        <v>160</v>
      </c>
      <c r="T7" s="369"/>
      <c r="U7" s="369"/>
      <c r="V7" s="369">
        <v>165</v>
      </c>
      <c r="W7" s="369"/>
      <c r="X7" s="369"/>
      <c r="Y7" s="369">
        <v>168</v>
      </c>
      <c r="Z7" s="369"/>
      <c r="AA7" s="369"/>
      <c r="AB7" s="369">
        <v>171</v>
      </c>
      <c r="AC7" s="369"/>
      <c r="AD7" s="369"/>
      <c r="AE7" s="369">
        <v>174</v>
      </c>
      <c r="AF7" s="369"/>
      <c r="AG7" s="369"/>
      <c r="AH7" s="369">
        <v>177</v>
      </c>
      <c r="AI7" s="369"/>
      <c r="AJ7" s="369"/>
      <c r="AK7" s="369">
        <v>180</v>
      </c>
      <c r="AL7" s="369"/>
      <c r="AM7" s="369"/>
      <c r="AN7" s="369">
        <v>183</v>
      </c>
      <c r="AO7" s="369"/>
      <c r="AP7" s="369"/>
      <c r="AQ7" s="369">
        <v>186</v>
      </c>
      <c r="AR7" s="369"/>
      <c r="AS7" s="369"/>
      <c r="AT7" s="369">
        <v>189</v>
      </c>
      <c r="AU7" s="369"/>
      <c r="AV7" s="369"/>
      <c r="AW7" s="369">
        <v>192</v>
      </c>
      <c r="AX7" s="369"/>
      <c r="AY7" s="369"/>
      <c r="AZ7" s="369">
        <v>195</v>
      </c>
      <c r="BA7" s="369"/>
      <c r="BB7" s="369"/>
      <c r="BC7" s="369">
        <v>198</v>
      </c>
      <c r="BD7" s="369"/>
      <c r="BE7" s="369"/>
      <c r="BF7" s="369">
        <v>201</v>
      </c>
      <c r="BG7" s="369"/>
      <c r="BH7" s="369"/>
      <c r="BI7" s="373"/>
      <c r="BJ7" s="374"/>
      <c r="BK7" s="371"/>
      <c r="BP7" s="141">
        <v>72</v>
      </c>
      <c r="BQ7" s="139">
        <v>7</v>
      </c>
    </row>
    <row r="8" spans="1:69" s="13" customFormat="1" ht="54" customHeight="1">
      <c r="A8" s="162">
        <v>1</v>
      </c>
      <c r="B8" s="114" t="s">
        <v>174</v>
      </c>
      <c r="C8" s="163">
        <v>133</v>
      </c>
      <c r="D8" s="164">
        <v>34882</v>
      </c>
      <c r="E8" s="165" t="s">
        <v>256</v>
      </c>
      <c r="F8" s="165" t="s">
        <v>255</v>
      </c>
      <c r="G8" s="153"/>
      <c r="H8" s="153"/>
      <c r="I8" s="153"/>
      <c r="J8" s="154"/>
      <c r="K8" s="155"/>
      <c r="L8" s="155"/>
      <c r="M8" s="153"/>
      <c r="N8" s="156"/>
      <c r="O8" s="153"/>
      <c r="P8" s="155"/>
      <c r="Q8" s="155"/>
      <c r="R8" s="155"/>
      <c r="S8" s="153"/>
      <c r="T8" s="153"/>
      <c r="U8" s="153"/>
      <c r="V8" s="155" t="s">
        <v>259</v>
      </c>
      <c r="W8" s="155" t="s">
        <v>259</v>
      </c>
      <c r="X8" s="155" t="s">
        <v>257</v>
      </c>
      <c r="Y8" s="153" t="s">
        <v>258</v>
      </c>
      <c r="Z8" s="153"/>
      <c r="AA8" s="153"/>
      <c r="AB8" s="155" t="s">
        <v>257</v>
      </c>
      <c r="AC8" s="155"/>
      <c r="AD8" s="155"/>
      <c r="AE8" s="153" t="s">
        <v>259</v>
      </c>
      <c r="AF8" s="153" t="s">
        <v>257</v>
      </c>
      <c r="AG8" s="153"/>
      <c r="AH8" s="155" t="s">
        <v>259</v>
      </c>
      <c r="AI8" s="155" t="s">
        <v>257</v>
      </c>
      <c r="AJ8" s="155"/>
      <c r="AK8" s="153" t="s">
        <v>259</v>
      </c>
      <c r="AL8" s="153" t="s">
        <v>259</v>
      </c>
      <c r="AM8" s="153" t="s">
        <v>259</v>
      </c>
      <c r="AN8" s="155"/>
      <c r="AO8" s="155"/>
      <c r="AP8" s="155"/>
      <c r="AQ8" s="153"/>
      <c r="AR8" s="153"/>
      <c r="AS8" s="153"/>
      <c r="AT8" s="155"/>
      <c r="AU8" s="157"/>
      <c r="AV8" s="157"/>
      <c r="AW8" s="153"/>
      <c r="AX8" s="153"/>
      <c r="AY8" s="153"/>
      <c r="AZ8" s="155"/>
      <c r="BA8" s="155"/>
      <c r="BB8" s="155"/>
      <c r="BC8" s="153"/>
      <c r="BD8" s="158"/>
      <c r="BE8" s="158"/>
      <c r="BF8" s="155"/>
      <c r="BG8" s="157"/>
      <c r="BH8" s="157"/>
      <c r="BI8" s="127">
        <v>177</v>
      </c>
      <c r="BJ8" s="148"/>
      <c r="BK8" s="62"/>
      <c r="BP8" s="141">
        <v>74</v>
      </c>
      <c r="BQ8" s="139">
        <v>8</v>
      </c>
    </row>
    <row r="9" spans="1:69" s="13" customFormat="1" ht="54" customHeight="1">
      <c r="A9" s="162"/>
      <c r="B9" s="114"/>
      <c r="C9" s="163"/>
      <c r="D9" s="164"/>
      <c r="E9" s="165"/>
      <c r="F9" s="165"/>
      <c r="G9" s="153"/>
      <c r="H9" s="153"/>
      <c r="I9" s="153"/>
      <c r="J9" s="154"/>
      <c r="K9" s="155"/>
      <c r="L9" s="155"/>
      <c r="M9" s="153"/>
      <c r="N9" s="156"/>
      <c r="O9" s="153"/>
      <c r="P9" s="155"/>
      <c r="Q9" s="155"/>
      <c r="R9" s="155"/>
      <c r="S9" s="153"/>
      <c r="T9" s="153"/>
      <c r="U9" s="153"/>
      <c r="V9" s="155"/>
      <c r="W9" s="155"/>
      <c r="X9" s="155"/>
      <c r="Y9" s="153"/>
      <c r="Z9" s="153"/>
      <c r="AA9" s="153"/>
      <c r="AB9" s="155"/>
      <c r="AC9" s="155"/>
      <c r="AD9" s="155"/>
      <c r="AE9" s="153"/>
      <c r="AF9" s="153"/>
      <c r="AG9" s="153"/>
      <c r="AH9" s="155"/>
      <c r="AI9" s="155"/>
      <c r="AJ9" s="155"/>
      <c r="AK9" s="153"/>
      <c r="AL9" s="153"/>
      <c r="AM9" s="153"/>
      <c r="AN9" s="155"/>
      <c r="AO9" s="155"/>
      <c r="AP9" s="155"/>
      <c r="AQ9" s="153"/>
      <c r="AR9" s="153"/>
      <c r="AS9" s="153"/>
      <c r="AT9" s="155"/>
      <c r="AU9" s="157"/>
      <c r="AV9" s="157"/>
      <c r="AW9" s="153"/>
      <c r="AX9" s="153"/>
      <c r="AY9" s="153"/>
      <c r="AZ9" s="155"/>
      <c r="BA9" s="155"/>
      <c r="BB9" s="155"/>
      <c r="BC9" s="153"/>
      <c r="BD9" s="158"/>
      <c r="BE9" s="158"/>
      <c r="BF9" s="155"/>
      <c r="BG9" s="157"/>
      <c r="BH9" s="157"/>
      <c r="BI9" s="127"/>
      <c r="BJ9" s="148"/>
      <c r="BK9" s="62"/>
      <c r="BP9" s="141">
        <v>76</v>
      </c>
      <c r="BQ9" s="139">
        <v>9</v>
      </c>
    </row>
    <row r="10" spans="1:69" s="13" customFormat="1" ht="54" customHeight="1">
      <c r="A10" s="162"/>
      <c r="B10" s="114"/>
      <c r="C10" s="163"/>
      <c r="D10" s="164"/>
      <c r="E10" s="165"/>
      <c r="F10" s="165"/>
      <c r="G10" s="153"/>
      <c r="H10" s="153"/>
      <c r="I10" s="153"/>
      <c r="J10" s="154"/>
      <c r="K10" s="155"/>
      <c r="L10" s="155"/>
      <c r="M10" s="153"/>
      <c r="N10" s="156"/>
      <c r="O10" s="153"/>
      <c r="P10" s="155"/>
      <c r="Q10" s="155"/>
      <c r="R10" s="155"/>
      <c r="S10" s="153"/>
      <c r="T10" s="153"/>
      <c r="U10" s="153"/>
      <c r="V10" s="155"/>
      <c r="W10" s="155"/>
      <c r="X10" s="155"/>
      <c r="Y10" s="153"/>
      <c r="Z10" s="153"/>
      <c r="AA10" s="153"/>
      <c r="AB10" s="155"/>
      <c r="AC10" s="155"/>
      <c r="AD10" s="155"/>
      <c r="AE10" s="153"/>
      <c r="AF10" s="153"/>
      <c r="AG10" s="153"/>
      <c r="AH10" s="155"/>
      <c r="AI10" s="155"/>
      <c r="AJ10" s="155"/>
      <c r="AK10" s="153"/>
      <c r="AL10" s="153"/>
      <c r="AM10" s="153"/>
      <c r="AN10" s="155"/>
      <c r="AO10" s="155"/>
      <c r="AP10" s="155"/>
      <c r="AQ10" s="153"/>
      <c r="AR10" s="153"/>
      <c r="AS10" s="153"/>
      <c r="AT10" s="155"/>
      <c r="AU10" s="157"/>
      <c r="AV10" s="157"/>
      <c r="AW10" s="153"/>
      <c r="AX10" s="153"/>
      <c r="AY10" s="153"/>
      <c r="AZ10" s="155"/>
      <c r="BA10" s="155"/>
      <c r="BB10" s="155"/>
      <c r="BC10" s="153"/>
      <c r="BD10" s="158"/>
      <c r="BE10" s="158"/>
      <c r="BF10" s="155"/>
      <c r="BG10" s="157"/>
      <c r="BH10" s="157"/>
      <c r="BI10" s="127"/>
      <c r="BJ10" s="148"/>
      <c r="BK10" s="62"/>
      <c r="BM10" s="178"/>
      <c r="BP10" s="141">
        <v>78</v>
      </c>
      <c r="BQ10" s="139">
        <v>10</v>
      </c>
    </row>
    <row r="11" spans="1:69" s="13" customFormat="1" ht="54" customHeight="1">
      <c r="A11" s="162"/>
      <c r="B11" s="114"/>
      <c r="C11" s="163"/>
      <c r="D11" s="164"/>
      <c r="E11" s="165"/>
      <c r="F11" s="165"/>
      <c r="G11" s="153"/>
      <c r="H11" s="153"/>
      <c r="I11" s="153"/>
      <c r="J11" s="154"/>
      <c r="K11" s="155"/>
      <c r="L11" s="155"/>
      <c r="M11" s="153"/>
      <c r="N11" s="156"/>
      <c r="O11" s="153"/>
      <c r="P11" s="155"/>
      <c r="Q11" s="155"/>
      <c r="R11" s="155"/>
      <c r="S11" s="153"/>
      <c r="T11" s="153"/>
      <c r="U11" s="153"/>
      <c r="V11" s="155"/>
      <c r="W11" s="155"/>
      <c r="X11" s="155"/>
      <c r="Y11" s="153"/>
      <c r="Z11" s="153"/>
      <c r="AA11" s="153"/>
      <c r="AB11" s="155"/>
      <c r="AC11" s="155"/>
      <c r="AD11" s="155"/>
      <c r="AE11" s="153"/>
      <c r="AF11" s="153"/>
      <c r="AG11" s="153"/>
      <c r="AH11" s="155"/>
      <c r="AI11" s="155"/>
      <c r="AJ11" s="155"/>
      <c r="AK11" s="153"/>
      <c r="AL11" s="153"/>
      <c r="AM11" s="153"/>
      <c r="AN11" s="155"/>
      <c r="AO11" s="155"/>
      <c r="AP11" s="155"/>
      <c r="AQ11" s="153"/>
      <c r="AR11" s="153"/>
      <c r="AS11" s="153"/>
      <c r="AT11" s="155"/>
      <c r="AU11" s="157"/>
      <c r="AV11" s="157"/>
      <c r="AW11" s="158"/>
      <c r="AX11" s="158"/>
      <c r="AY11" s="158"/>
      <c r="AZ11" s="157"/>
      <c r="BA11" s="157"/>
      <c r="BB11" s="157"/>
      <c r="BC11" s="158"/>
      <c r="BD11" s="158"/>
      <c r="BE11" s="158"/>
      <c r="BF11" s="157"/>
      <c r="BG11" s="157"/>
      <c r="BH11" s="157"/>
      <c r="BI11" s="127"/>
      <c r="BJ11" s="148"/>
      <c r="BK11" s="62"/>
      <c r="BP11" s="141">
        <v>80</v>
      </c>
      <c r="BQ11" s="139">
        <v>11</v>
      </c>
    </row>
    <row r="12" spans="1:69" s="13" customFormat="1" ht="54" customHeight="1">
      <c r="A12" s="162"/>
      <c r="B12" s="114" t="s">
        <v>175</v>
      </c>
      <c r="C12" s="163" t="s">
        <v>262</v>
      </c>
      <c r="D12" s="164" t="s">
        <v>262</v>
      </c>
      <c r="E12" s="165" t="s">
        <v>262</v>
      </c>
      <c r="F12" s="165" t="s">
        <v>262</v>
      </c>
      <c r="G12" s="153"/>
      <c r="H12" s="153"/>
      <c r="I12" s="153"/>
      <c r="J12" s="154"/>
      <c r="K12" s="155"/>
      <c r="L12" s="155"/>
      <c r="M12" s="153"/>
      <c r="N12" s="156"/>
      <c r="O12" s="153"/>
      <c r="P12" s="155"/>
      <c r="Q12" s="155"/>
      <c r="R12" s="155"/>
      <c r="S12" s="153"/>
      <c r="T12" s="153"/>
      <c r="U12" s="153"/>
      <c r="V12" s="155"/>
      <c r="W12" s="155"/>
      <c r="X12" s="155"/>
      <c r="Y12" s="153"/>
      <c r="Z12" s="153"/>
      <c r="AA12" s="153"/>
      <c r="AB12" s="155"/>
      <c r="AC12" s="155"/>
      <c r="AD12" s="155"/>
      <c r="AE12" s="153"/>
      <c r="AF12" s="153"/>
      <c r="AG12" s="153"/>
      <c r="AH12" s="155"/>
      <c r="AI12" s="155"/>
      <c r="AJ12" s="155"/>
      <c r="AK12" s="153"/>
      <c r="AL12" s="153"/>
      <c r="AM12" s="153"/>
      <c r="AN12" s="155"/>
      <c r="AO12" s="155"/>
      <c r="AP12" s="155"/>
      <c r="AQ12" s="153"/>
      <c r="AR12" s="153"/>
      <c r="AS12" s="153"/>
      <c r="AT12" s="155"/>
      <c r="AU12" s="157"/>
      <c r="AV12" s="157"/>
      <c r="AW12" s="158"/>
      <c r="AX12" s="158"/>
      <c r="AY12" s="158"/>
      <c r="AZ12" s="157"/>
      <c r="BA12" s="157"/>
      <c r="BB12" s="157"/>
      <c r="BC12" s="158"/>
      <c r="BD12" s="158"/>
      <c r="BE12" s="158"/>
      <c r="BF12" s="157"/>
      <c r="BG12" s="157"/>
      <c r="BH12" s="157"/>
      <c r="BI12" s="127"/>
      <c r="BJ12" s="148"/>
      <c r="BK12" s="62"/>
      <c r="BP12" s="141">
        <v>82</v>
      </c>
      <c r="BQ12" s="139">
        <v>12</v>
      </c>
    </row>
    <row r="13" spans="1:69" s="13" customFormat="1" ht="54" customHeight="1">
      <c r="A13" s="162"/>
      <c r="B13" s="114" t="s">
        <v>176</v>
      </c>
      <c r="C13" s="163" t="s">
        <v>262</v>
      </c>
      <c r="D13" s="164" t="s">
        <v>262</v>
      </c>
      <c r="E13" s="165" t="s">
        <v>262</v>
      </c>
      <c r="F13" s="165" t="s">
        <v>262</v>
      </c>
      <c r="G13" s="153"/>
      <c r="H13" s="153"/>
      <c r="I13" s="153"/>
      <c r="J13" s="154"/>
      <c r="K13" s="155"/>
      <c r="L13" s="155"/>
      <c r="M13" s="153"/>
      <c r="N13" s="156"/>
      <c r="O13" s="153"/>
      <c r="P13" s="155"/>
      <c r="Q13" s="155"/>
      <c r="R13" s="155"/>
      <c r="S13" s="153"/>
      <c r="T13" s="153"/>
      <c r="U13" s="153"/>
      <c r="V13" s="155"/>
      <c r="W13" s="155"/>
      <c r="X13" s="155"/>
      <c r="Y13" s="153"/>
      <c r="Z13" s="153"/>
      <c r="AA13" s="153"/>
      <c r="AB13" s="155"/>
      <c r="AC13" s="155"/>
      <c r="AD13" s="155"/>
      <c r="AE13" s="153"/>
      <c r="AF13" s="153"/>
      <c r="AG13" s="153"/>
      <c r="AH13" s="155"/>
      <c r="AI13" s="155"/>
      <c r="AJ13" s="155"/>
      <c r="AK13" s="153"/>
      <c r="AL13" s="153"/>
      <c r="AM13" s="153"/>
      <c r="AN13" s="155"/>
      <c r="AO13" s="155"/>
      <c r="AP13" s="155"/>
      <c r="AQ13" s="153"/>
      <c r="AR13" s="153"/>
      <c r="AS13" s="153"/>
      <c r="AT13" s="155"/>
      <c r="AU13" s="157"/>
      <c r="AV13" s="157"/>
      <c r="AW13" s="158"/>
      <c r="AX13" s="158"/>
      <c r="AY13" s="158"/>
      <c r="AZ13" s="157"/>
      <c r="BA13" s="157"/>
      <c r="BB13" s="157"/>
      <c r="BC13" s="158"/>
      <c r="BD13" s="158"/>
      <c r="BE13" s="158"/>
      <c r="BF13" s="157"/>
      <c r="BG13" s="157"/>
      <c r="BH13" s="157"/>
      <c r="BI13" s="127"/>
      <c r="BJ13" s="148"/>
      <c r="BK13" s="62"/>
      <c r="BP13" s="141">
        <v>84</v>
      </c>
      <c r="BQ13" s="139">
        <v>13</v>
      </c>
    </row>
    <row r="14" spans="1:69" s="13" customFormat="1" ht="54" customHeight="1">
      <c r="A14" s="162"/>
      <c r="B14" s="114" t="s">
        <v>177</v>
      </c>
      <c r="C14" s="163" t="s">
        <v>262</v>
      </c>
      <c r="D14" s="164" t="s">
        <v>262</v>
      </c>
      <c r="E14" s="165" t="s">
        <v>262</v>
      </c>
      <c r="F14" s="165" t="s">
        <v>262</v>
      </c>
      <c r="G14" s="153"/>
      <c r="H14" s="153"/>
      <c r="I14" s="153"/>
      <c r="J14" s="154"/>
      <c r="K14" s="155"/>
      <c r="L14" s="155"/>
      <c r="M14" s="153"/>
      <c r="N14" s="156"/>
      <c r="O14" s="153"/>
      <c r="P14" s="155"/>
      <c r="Q14" s="155"/>
      <c r="R14" s="155"/>
      <c r="S14" s="153"/>
      <c r="T14" s="153"/>
      <c r="U14" s="153"/>
      <c r="V14" s="155"/>
      <c r="W14" s="155"/>
      <c r="X14" s="155"/>
      <c r="Y14" s="153"/>
      <c r="Z14" s="153"/>
      <c r="AA14" s="153"/>
      <c r="AB14" s="155"/>
      <c r="AC14" s="155"/>
      <c r="AD14" s="155"/>
      <c r="AE14" s="153"/>
      <c r="AF14" s="153"/>
      <c r="AG14" s="153"/>
      <c r="AH14" s="155"/>
      <c r="AI14" s="155"/>
      <c r="AJ14" s="155"/>
      <c r="AK14" s="153"/>
      <c r="AL14" s="153"/>
      <c r="AM14" s="153"/>
      <c r="AN14" s="155"/>
      <c r="AO14" s="155"/>
      <c r="AP14" s="155"/>
      <c r="AQ14" s="153"/>
      <c r="AR14" s="153"/>
      <c r="AS14" s="153"/>
      <c r="AT14" s="155"/>
      <c r="AU14" s="157"/>
      <c r="AV14" s="157"/>
      <c r="AW14" s="158"/>
      <c r="AX14" s="158"/>
      <c r="AY14" s="158"/>
      <c r="AZ14" s="157"/>
      <c r="BA14" s="157"/>
      <c r="BB14" s="157"/>
      <c r="BC14" s="158"/>
      <c r="BD14" s="158"/>
      <c r="BE14" s="158"/>
      <c r="BF14" s="157"/>
      <c r="BG14" s="157"/>
      <c r="BH14" s="157"/>
      <c r="BI14" s="127"/>
      <c r="BJ14" s="148"/>
      <c r="BK14" s="62"/>
      <c r="BP14" s="141">
        <v>86</v>
      </c>
      <c r="BQ14" s="139">
        <v>14</v>
      </c>
    </row>
    <row r="15" spans="1:69" s="13" customFormat="1" ht="54" customHeight="1">
      <c r="A15" s="162"/>
      <c r="B15" s="114" t="s">
        <v>178</v>
      </c>
      <c r="C15" s="163" t="s">
        <v>262</v>
      </c>
      <c r="D15" s="164" t="s">
        <v>262</v>
      </c>
      <c r="E15" s="165" t="s">
        <v>262</v>
      </c>
      <c r="F15" s="165" t="s">
        <v>262</v>
      </c>
      <c r="G15" s="153"/>
      <c r="H15" s="153"/>
      <c r="I15" s="153"/>
      <c r="J15" s="154"/>
      <c r="K15" s="155"/>
      <c r="L15" s="155"/>
      <c r="M15" s="153"/>
      <c r="N15" s="156"/>
      <c r="O15" s="153"/>
      <c r="P15" s="155"/>
      <c r="Q15" s="155"/>
      <c r="R15" s="155"/>
      <c r="S15" s="153"/>
      <c r="T15" s="153"/>
      <c r="U15" s="153"/>
      <c r="V15" s="155"/>
      <c r="W15" s="155"/>
      <c r="X15" s="155"/>
      <c r="Y15" s="153"/>
      <c r="Z15" s="153"/>
      <c r="AA15" s="153"/>
      <c r="AB15" s="155"/>
      <c r="AC15" s="155"/>
      <c r="AD15" s="155"/>
      <c r="AE15" s="153"/>
      <c r="AF15" s="153"/>
      <c r="AG15" s="153"/>
      <c r="AH15" s="155"/>
      <c r="AI15" s="155"/>
      <c r="AJ15" s="155"/>
      <c r="AK15" s="153"/>
      <c r="AL15" s="153"/>
      <c r="AM15" s="153"/>
      <c r="AN15" s="155"/>
      <c r="AO15" s="155"/>
      <c r="AP15" s="155"/>
      <c r="AQ15" s="153"/>
      <c r="AR15" s="153"/>
      <c r="AS15" s="153"/>
      <c r="AT15" s="155"/>
      <c r="AU15" s="157"/>
      <c r="AV15" s="157"/>
      <c r="AW15" s="158"/>
      <c r="AX15" s="158"/>
      <c r="AY15" s="158"/>
      <c r="AZ15" s="157"/>
      <c r="BA15" s="157"/>
      <c r="BB15" s="157"/>
      <c r="BC15" s="158"/>
      <c r="BD15" s="158"/>
      <c r="BE15" s="158"/>
      <c r="BF15" s="157"/>
      <c r="BG15" s="157"/>
      <c r="BH15" s="157"/>
      <c r="BI15" s="127"/>
      <c r="BJ15" s="148"/>
      <c r="BK15" s="62"/>
      <c r="BP15" s="141">
        <v>88</v>
      </c>
      <c r="BQ15" s="139">
        <v>15</v>
      </c>
    </row>
    <row r="16" spans="1:69" s="13" customFormat="1" ht="54" customHeight="1">
      <c r="A16" s="162"/>
      <c r="B16" s="114" t="s">
        <v>179</v>
      </c>
      <c r="C16" s="163" t="s">
        <v>262</v>
      </c>
      <c r="D16" s="164" t="s">
        <v>262</v>
      </c>
      <c r="E16" s="165" t="s">
        <v>262</v>
      </c>
      <c r="F16" s="165" t="s">
        <v>262</v>
      </c>
      <c r="G16" s="153"/>
      <c r="H16" s="153"/>
      <c r="I16" s="153"/>
      <c r="J16" s="154"/>
      <c r="K16" s="155"/>
      <c r="L16" s="155"/>
      <c r="M16" s="153"/>
      <c r="N16" s="156"/>
      <c r="O16" s="153"/>
      <c r="P16" s="155"/>
      <c r="Q16" s="155"/>
      <c r="R16" s="155"/>
      <c r="S16" s="153"/>
      <c r="T16" s="153"/>
      <c r="U16" s="153"/>
      <c r="V16" s="155"/>
      <c r="W16" s="155"/>
      <c r="X16" s="155"/>
      <c r="Y16" s="153"/>
      <c r="Z16" s="153"/>
      <c r="AA16" s="153"/>
      <c r="AB16" s="155"/>
      <c r="AC16" s="155"/>
      <c r="AD16" s="155"/>
      <c r="AE16" s="153"/>
      <c r="AF16" s="153"/>
      <c r="AG16" s="153"/>
      <c r="AH16" s="155"/>
      <c r="AI16" s="155"/>
      <c r="AJ16" s="155"/>
      <c r="AK16" s="153"/>
      <c r="AL16" s="153"/>
      <c r="AM16" s="153"/>
      <c r="AN16" s="155"/>
      <c r="AO16" s="155"/>
      <c r="AP16" s="155"/>
      <c r="AQ16" s="153"/>
      <c r="AR16" s="153"/>
      <c r="AS16" s="153"/>
      <c r="AT16" s="155"/>
      <c r="AU16" s="157"/>
      <c r="AV16" s="157"/>
      <c r="AW16" s="158"/>
      <c r="AX16" s="158"/>
      <c r="AY16" s="158"/>
      <c r="AZ16" s="157"/>
      <c r="BA16" s="157"/>
      <c r="BB16" s="157"/>
      <c r="BC16" s="158"/>
      <c r="BD16" s="158"/>
      <c r="BE16" s="158"/>
      <c r="BF16" s="157"/>
      <c r="BG16" s="157"/>
      <c r="BH16" s="157"/>
      <c r="BI16" s="127"/>
      <c r="BJ16" s="148"/>
      <c r="BK16" s="62"/>
      <c r="BP16" s="141">
        <v>90</v>
      </c>
      <c r="BQ16" s="139">
        <v>16</v>
      </c>
    </row>
    <row r="17" spans="1:69" s="13" customFormat="1" ht="54" customHeight="1">
      <c r="A17" s="162"/>
      <c r="B17" s="114" t="s">
        <v>180</v>
      </c>
      <c r="C17" s="163" t="s">
        <v>262</v>
      </c>
      <c r="D17" s="164" t="s">
        <v>262</v>
      </c>
      <c r="E17" s="165" t="s">
        <v>262</v>
      </c>
      <c r="F17" s="165" t="s">
        <v>262</v>
      </c>
      <c r="G17" s="153"/>
      <c r="H17" s="153"/>
      <c r="I17" s="153"/>
      <c r="J17" s="154"/>
      <c r="K17" s="155"/>
      <c r="L17" s="155"/>
      <c r="M17" s="153"/>
      <c r="N17" s="156"/>
      <c r="O17" s="153"/>
      <c r="P17" s="155"/>
      <c r="Q17" s="155"/>
      <c r="R17" s="155"/>
      <c r="S17" s="153"/>
      <c r="T17" s="153"/>
      <c r="U17" s="153"/>
      <c r="V17" s="155"/>
      <c r="W17" s="155"/>
      <c r="X17" s="155"/>
      <c r="Y17" s="153"/>
      <c r="Z17" s="153"/>
      <c r="AA17" s="153"/>
      <c r="AB17" s="155"/>
      <c r="AC17" s="155"/>
      <c r="AD17" s="155"/>
      <c r="AE17" s="153"/>
      <c r="AF17" s="153"/>
      <c r="AG17" s="153"/>
      <c r="AH17" s="155"/>
      <c r="AI17" s="155"/>
      <c r="AJ17" s="155"/>
      <c r="AK17" s="153"/>
      <c r="AL17" s="153"/>
      <c r="AM17" s="153"/>
      <c r="AN17" s="155"/>
      <c r="AO17" s="155"/>
      <c r="AP17" s="155"/>
      <c r="AQ17" s="153"/>
      <c r="AR17" s="153"/>
      <c r="AS17" s="153"/>
      <c r="AT17" s="155"/>
      <c r="AU17" s="157"/>
      <c r="AV17" s="157"/>
      <c r="AW17" s="158"/>
      <c r="AX17" s="158"/>
      <c r="AY17" s="158"/>
      <c r="AZ17" s="157"/>
      <c r="BA17" s="157"/>
      <c r="BB17" s="157"/>
      <c r="BC17" s="158"/>
      <c r="BD17" s="158"/>
      <c r="BE17" s="158"/>
      <c r="BF17" s="157"/>
      <c r="BG17" s="157"/>
      <c r="BH17" s="157"/>
      <c r="BI17" s="127"/>
      <c r="BJ17" s="148"/>
      <c r="BK17" s="62"/>
      <c r="BP17" s="141">
        <v>92</v>
      </c>
      <c r="BQ17" s="139">
        <v>17</v>
      </c>
    </row>
    <row r="18" spans="1:69" s="13" customFormat="1" ht="54" customHeight="1">
      <c r="A18" s="162"/>
      <c r="B18" s="114" t="s">
        <v>181</v>
      </c>
      <c r="C18" s="163" t="s">
        <v>262</v>
      </c>
      <c r="D18" s="164" t="s">
        <v>262</v>
      </c>
      <c r="E18" s="165" t="s">
        <v>262</v>
      </c>
      <c r="F18" s="165" t="s">
        <v>262</v>
      </c>
      <c r="G18" s="153"/>
      <c r="H18" s="153"/>
      <c r="I18" s="153"/>
      <c r="J18" s="154"/>
      <c r="K18" s="155"/>
      <c r="L18" s="155"/>
      <c r="M18" s="153"/>
      <c r="N18" s="156"/>
      <c r="O18" s="153"/>
      <c r="P18" s="155"/>
      <c r="Q18" s="155"/>
      <c r="R18" s="155"/>
      <c r="S18" s="153"/>
      <c r="T18" s="153"/>
      <c r="U18" s="153"/>
      <c r="V18" s="155"/>
      <c r="W18" s="155"/>
      <c r="X18" s="155"/>
      <c r="Y18" s="153"/>
      <c r="Z18" s="153"/>
      <c r="AA18" s="153"/>
      <c r="AB18" s="155"/>
      <c r="AC18" s="155"/>
      <c r="AD18" s="155"/>
      <c r="AE18" s="153"/>
      <c r="AF18" s="153"/>
      <c r="AG18" s="153"/>
      <c r="AH18" s="155"/>
      <c r="AI18" s="155"/>
      <c r="AJ18" s="155"/>
      <c r="AK18" s="153"/>
      <c r="AL18" s="153"/>
      <c r="AM18" s="153"/>
      <c r="AN18" s="155"/>
      <c r="AO18" s="155"/>
      <c r="AP18" s="155"/>
      <c r="AQ18" s="153"/>
      <c r="AR18" s="153"/>
      <c r="AS18" s="153"/>
      <c r="AT18" s="155"/>
      <c r="AU18" s="157"/>
      <c r="AV18" s="157"/>
      <c r="AW18" s="158"/>
      <c r="AX18" s="158"/>
      <c r="AY18" s="158"/>
      <c r="AZ18" s="157"/>
      <c r="BA18" s="157"/>
      <c r="BB18" s="157"/>
      <c r="BC18" s="158"/>
      <c r="BD18" s="158"/>
      <c r="BE18" s="158"/>
      <c r="BF18" s="157"/>
      <c r="BG18" s="157"/>
      <c r="BH18" s="157"/>
      <c r="BI18" s="127"/>
      <c r="BJ18" s="148"/>
      <c r="BK18" s="62"/>
      <c r="BP18" s="141">
        <v>94</v>
      </c>
      <c r="BQ18" s="139">
        <v>18</v>
      </c>
    </row>
    <row r="19" spans="1:69" s="13" customFormat="1" ht="54" customHeight="1">
      <c r="A19" s="162"/>
      <c r="B19" s="114" t="s">
        <v>182</v>
      </c>
      <c r="C19" s="163" t="s">
        <v>262</v>
      </c>
      <c r="D19" s="164" t="s">
        <v>262</v>
      </c>
      <c r="E19" s="165" t="s">
        <v>262</v>
      </c>
      <c r="F19" s="165" t="s">
        <v>262</v>
      </c>
      <c r="G19" s="153"/>
      <c r="H19" s="153"/>
      <c r="I19" s="153"/>
      <c r="J19" s="154"/>
      <c r="K19" s="155"/>
      <c r="L19" s="155"/>
      <c r="M19" s="153"/>
      <c r="N19" s="156"/>
      <c r="O19" s="153"/>
      <c r="P19" s="155"/>
      <c r="Q19" s="155"/>
      <c r="R19" s="155"/>
      <c r="S19" s="153"/>
      <c r="T19" s="153"/>
      <c r="U19" s="153"/>
      <c r="V19" s="155"/>
      <c r="W19" s="155"/>
      <c r="X19" s="155"/>
      <c r="Y19" s="153"/>
      <c r="Z19" s="153"/>
      <c r="AA19" s="153"/>
      <c r="AB19" s="155"/>
      <c r="AC19" s="155"/>
      <c r="AD19" s="155"/>
      <c r="AE19" s="153"/>
      <c r="AF19" s="153"/>
      <c r="AG19" s="153"/>
      <c r="AH19" s="155"/>
      <c r="AI19" s="155"/>
      <c r="AJ19" s="155"/>
      <c r="AK19" s="153"/>
      <c r="AL19" s="153"/>
      <c r="AM19" s="153"/>
      <c r="AN19" s="155"/>
      <c r="AO19" s="155"/>
      <c r="AP19" s="155"/>
      <c r="AQ19" s="153"/>
      <c r="AR19" s="153"/>
      <c r="AS19" s="153"/>
      <c r="AT19" s="155"/>
      <c r="AU19" s="157"/>
      <c r="AV19" s="157"/>
      <c r="AW19" s="158"/>
      <c r="AX19" s="158"/>
      <c r="AY19" s="158"/>
      <c r="AZ19" s="157"/>
      <c r="BA19" s="157"/>
      <c r="BB19" s="157"/>
      <c r="BC19" s="158"/>
      <c r="BD19" s="158"/>
      <c r="BE19" s="158"/>
      <c r="BF19" s="157"/>
      <c r="BG19" s="157"/>
      <c r="BH19" s="157"/>
      <c r="BI19" s="127"/>
      <c r="BJ19" s="148"/>
      <c r="BK19" s="62"/>
      <c r="BP19" s="141">
        <v>96</v>
      </c>
      <c r="BQ19" s="139">
        <v>19</v>
      </c>
    </row>
    <row r="20" spans="1:69" s="13" customFormat="1" ht="54" customHeight="1">
      <c r="A20" s="162"/>
      <c r="B20" s="114" t="s">
        <v>183</v>
      </c>
      <c r="C20" s="163" t="s">
        <v>262</v>
      </c>
      <c r="D20" s="164" t="s">
        <v>262</v>
      </c>
      <c r="E20" s="165" t="s">
        <v>262</v>
      </c>
      <c r="F20" s="165" t="s">
        <v>262</v>
      </c>
      <c r="G20" s="153"/>
      <c r="H20" s="153"/>
      <c r="I20" s="153"/>
      <c r="J20" s="154"/>
      <c r="K20" s="155"/>
      <c r="L20" s="155"/>
      <c r="M20" s="153"/>
      <c r="N20" s="156"/>
      <c r="O20" s="153"/>
      <c r="P20" s="155"/>
      <c r="Q20" s="155"/>
      <c r="R20" s="155"/>
      <c r="S20" s="153"/>
      <c r="T20" s="153"/>
      <c r="U20" s="153"/>
      <c r="V20" s="155"/>
      <c r="W20" s="155"/>
      <c r="X20" s="155"/>
      <c r="Y20" s="153"/>
      <c r="Z20" s="153"/>
      <c r="AA20" s="153"/>
      <c r="AB20" s="155"/>
      <c r="AC20" s="155"/>
      <c r="AD20" s="155"/>
      <c r="AE20" s="153"/>
      <c r="AF20" s="153"/>
      <c r="AG20" s="153"/>
      <c r="AH20" s="155"/>
      <c r="AI20" s="155"/>
      <c r="AJ20" s="155"/>
      <c r="AK20" s="153"/>
      <c r="AL20" s="153"/>
      <c r="AM20" s="153"/>
      <c r="AN20" s="155"/>
      <c r="AO20" s="155"/>
      <c r="AP20" s="155"/>
      <c r="AQ20" s="153"/>
      <c r="AR20" s="153"/>
      <c r="AS20" s="153"/>
      <c r="AT20" s="155"/>
      <c r="AU20" s="157"/>
      <c r="AV20" s="157"/>
      <c r="AW20" s="158"/>
      <c r="AX20" s="158"/>
      <c r="AY20" s="158"/>
      <c r="AZ20" s="157"/>
      <c r="BA20" s="157"/>
      <c r="BB20" s="157"/>
      <c r="BC20" s="158"/>
      <c r="BD20" s="158"/>
      <c r="BE20" s="158"/>
      <c r="BF20" s="157"/>
      <c r="BG20" s="157"/>
      <c r="BH20" s="157"/>
      <c r="BI20" s="127"/>
      <c r="BJ20" s="148"/>
      <c r="BK20" s="62"/>
      <c r="BP20" s="141">
        <v>98</v>
      </c>
      <c r="BQ20" s="139">
        <v>20</v>
      </c>
    </row>
    <row r="21" spans="1:69" s="13" customFormat="1" ht="54" customHeight="1">
      <c r="A21" s="162"/>
      <c r="B21" s="114" t="s">
        <v>184</v>
      </c>
      <c r="C21" s="163" t="s">
        <v>262</v>
      </c>
      <c r="D21" s="164" t="s">
        <v>262</v>
      </c>
      <c r="E21" s="165" t="s">
        <v>262</v>
      </c>
      <c r="F21" s="165" t="s">
        <v>262</v>
      </c>
      <c r="G21" s="153"/>
      <c r="H21" s="153"/>
      <c r="I21" s="153"/>
      <c r="J21" s="154"/>
      <c r="K21" s="155"/>
      <c r="L21" s="155"/>
      <c r="M21" s="153"/>
      <c r="N21" s="156"/>
      <c r="O21" s="153"/>
      <c r="P21" s="155"/>
      <c r="Q21" s="155"/>
      <c r="R21" s="155"/>
      <c r="S21" s="153"/>
      <c r="T21" s="153"/>
      <c r="U21" s="153"/>
      <c r="V21" s="155"/>
      <c r="W21" s="155"/>
      <c r="X21" s="155"/>
      <c r="Y21" s="153"/>
      <c r="Z21" s="153"/>
      <c r="AA21" s="153"/>
      <c r="AB21" s="155"/>
      <c r="AC21" s="155"/>
      <c r="AD21" s="155"/>
      <c r="AE21" s="153"/>
      <c r="AF21" s="153"/>
      <c r="AG21" s="153"/>
      <c r="AH21" s="155"/>
      <c r="AI21" s="155"/>
      <c r="AJ21" s="155"/>
      <c r="AK21" s="153"/>
      <c r="AL21" s="153"/>
      <c r="AM21" s="153"/>
      <c r="AN21" s="155"/>
      <c r="AO21" s="155"/>
      <c r="AP21" s="155"/>
      <c r="AQ21" s="153"/>
      <c r="AR21" s="153"/>
      <c r="AS21" s="153"/>
      <c r="AT21" s="155"/>
      <c r="AU21" s="157"/>
      <c r="AV21" s="157"/>
      <c r="AW21" s="158"/>
      <c r="AX21" s="158"/>
      <c r="AY21" s="158"/>
      <c r="AZ21" s="157"/>
      <c r="BA21" s="157"/>
      <c r="BB21" s="157"/>
      <c r="BC21" s="158"/>
      <c r="BD21" s="158"/>
      <c r="BE21" s="158"/>
      <c r="BF21" s="157"/>
      <c r="BG21" s="157"/>
      <c r="BH21" s="157"/>
      <c r="BI21" s="127"/>
      <c r="BJ21" s="148"/>
      <c r="BK21" s="62"/>
      <c r="BP21" s="141">
        <v>100</v>
      </c>
      <c r="BQ21" s="139">
        <v>21</v>
      </c>
    </row>
    <row r="22" spans="1:69" s="13" customFormat="1" ht="54" customHeight="1">
      <c r="A22" s="162"/>
      <c r="B22" s="114" t="s">
        <v>185</v>
      </c>
      <c r="C22" s="163" t="s">
        <v>262</v>
      </c>
      <c r="D22" s="164" t="s">
        <v>262</v>
      </c>
      <c r="E22" s="165" t="s">
        <v>262</v>
      </c>
      <c r="F22" s="165" t="s">
        <v>262</v>
      </c>
      <c r="G22" s="153"/>
      <c r="H22" s="153"/>
      <c r="I22" s="153"/>
      <c r="J22" s="154"/>
      <c r="K22" s="155"/>
      <c r="L22" s="155"/>
      <c r="M22" s="153"/>
      <c r="N22" s="156"/>
      <c r="O22" s="153"/>
      <c r="P22" s="155"/>
      <c r="Q22" s="155"/>
      <c r="R22" s="155"/>
      <c r="S22" s="153"/>
      <c r="T22" s="153"/>
      <c r="U22" s="153"/>
      <c r="V22" s="155"/>
      <c r="W22" s="155"/>
      <c r="X22" s="155"/>
      <c r="Y22" s="153"/>
      <c r="Z22" s="153"/>
      <c r="AA22" s="153"/>
      <c r="AB22" s="155"/>
      <c r="AC22" s="155"/>
      <c r="AD22" s="155"/>
      <c r="AE22" s="153"/>
      <c r="AF22" s="153"/>
      <c r="AG22" s="153"/>
      <c r="AH22" s="155"/>
      <c r="AI22" s="155"/>
      <c r="AJ22" s="155"/>
      <c r="AK22" s="153"/>
      <c r="AL22" s="153"/>
      <c r="AM22" s="153"/>
      <c r="AN22" s="155"/>
      <c r="AO22" s="155"/>
      <c r="AP22" s="155"/>
      <c r="AQ22" s="153"/>
      <c r="AR22" s="153"/>
      <c r="AS22" s="153"/>
      <c r="AT22" s="155"/>
      <c r="AU22" s="157"/>
      <c r="AV22" s="157"/>
      <c r="AW22" s="158"/>
      <c r="AX22" s="158"/>
      <c r="AY22" s="158"/>
      <c r="AZ22" s="157"/>
      <c r="BA22" s="157"/>
      <c r="BB22" s="157"/>
      <c r="BC22" s="158"/>
      <c r="BD22" s="158"/>
      <c r="BE22" s="158"/>
      <c r="BF22" s="157"/>
      <c r="BG22" s="157"/>
      <c r="BH22" s="157"/>
      <c r="BI22" s="127"/>
      <c r="BJ22" s="148"/>
      <c r="BK22" s="62"/>
      <c r="BP22" s="141"/>
      <c r="BQ22" s="139"/>
    </row>
    <row r="23" spans="1:69" s="13" customFormat="1" ht="54" customHeight="1">
      <c r="A23" s="162"/>
      <c r="B23" s="114" t="s">
        <v>186</v>
      </c>
      <c r="C23" s="163" t="s">
        <v>262</v>
      </c>
      <c r="D23" s="164" t="s">
        <v>262</v>
      </c>
      <c r="E23" s="165" t="s">
        <v>262</v>
      </c>
      <c r="F23" s="165" t="s">
        <v>262</v>
      </c>
      <c r="G23" s="153"/>
      <c r="H23" s="153"/>
      <c r="I23" s="153"/>
      <c r="J23" s="154"/>
      <c r="K23" s="155"/>
      <c r="L23" s="155"/>
      <c r="M23" s="153"/>
      <c r="N23" s="156"/>
      <c r="O23" s="153"/>
      <c r="P23" s="155"/>
      <c r="Q23" s="155"/>
      <c r="R23" s="155"/>
      <c r="S23" s="153"/>
      <c r="T23" s="153"/>
      <c r="U23" s="153"/>
      <c r="V23" s="155"/>
      <c r="W23" s="155"/>
      <c r="X23" s="155"/>
      <c r="Y23" s="153"/>
      <c r="Z23" s="153"/>
      <c r="AA23" s="153"/>
      <c r="AB23" s="155"/>
      <c r="AC23" s="155"/>
      <c r="AD23" s="155"/>
      <c r="AE23" s="153"/>
      <c r="AF23" s="153"/>
      <c r="AG23" s="153"/>
      <c r="AH23" s="155"/>
      <c r="AI23" s="155"/>
      <c r="AJ23" s="155"/>
      <c r="AK23" s="153"/>
      <c r="AL23" s="153"/>
      <c r="AM23" s="153"/>
      <c r="AN23" s="155"/>
      <c r="AO23" s="155"/>
      <c r="AP23" s="155"/>
      <c r="AQ23" s="153"/>
      <c r="AR23" s="153"/>
      <c r="AS23" s="153"/>
      <c r="AT23" s="155"/>
      <c r="AU23" s="157"/>
      <c r="AV23" s="157"/>
      <c r="AW23" s="158"/>
      <c r="AX23" s="158"/>
      <c r="AY23" s="158"/>
      <c r="AZ23" s="157"/>
      <c r="BA23" s="157"/>
      <c r="BB23" s="157"/>
      <c r="BC23" s="158"/>
      <c r="BD23" s="158"/>
      <c r="BE23" s="158"/>
      <c r="BF23" s="157"/>
      <c r="BG23" s="157"/>
      <c r="BH23" s="157"/>
      <c r="BI23" s="127"/>
      <c r="BJ23" s="148"/>
      <c r="BK23" s="62"/>
      <c r="BP23" s="141"/>
      <c r="BQ23" s="139"/>
    </row>
    <row r="24" spans="1:69" s="13" customFormat="1" ht="54" customHeight="1">
      <c r="A24" s="162"/>
      <c r="B24" s="114" t="s">
        <v>187</v>
      </c>
      <c r="C24" s="163" t="s">
        <v>262</v>
      </c>
      <c r="D24" s="164" t="s">
        <v>262</v>
      </c>
      <c r="E24" s="165" t="s">
        <v>262</v>
      </c>
      <c r="F24" s="165" t="s">
        <v>262</v>
      </c>
      <c r="G24" s="153"/>
      <c r="H24" s="153"/>
      <c r="I24" s="153"/>
      <c r="J24" s="154"/>
      <c r="K24" s="155"/>
      <c r="L24" s="155"/>
      <c r="M24" s="153"/>
      <c r="N24" s="156"/>
      <c r="O24" s="153"/>
      <c r="P24" s="155"/>
      <c r="Q24" s="155"/>
      <c r="R24" s="155"/>
      <c r="S24" s="153"/>
      <c r="T24" s="153"/>
      <c r="U24" s="153"/>
      <c r="V24" s="155"/>
      <c r="W24" s="155"/>
      <c r="X24" s="155"/>
      <c r="Y24" s="153"/>
      <c r="Z24" s="153"/>
      <c r="AA24" s="153"/>
      <c r="AB24" s="155"/>
      <c r="AC24" s="155"/>
      <c r="AD24" s="155"/>
      <c r="AE24" s="153"/>
      <c r="AF24" s="153"/>
      <c r="AG24" s="153"/>
      <c r="AH24" s="155"/>
      <c r="AI24" s="155"/>
      <c r="AJ24" s="155"/>
      <c r="AK24" s="153"/>
      <c r="AL24" s="153"/>
      <c r="AM24" s="153"/>
      <c r="AN24" s="155"/>
      <c r="AO24" s="155"/>
      <c r="AP24" s="155"/>
      <c r="AQ24" s="153"/>
      <c r="AR24" s="153"/>
      <c r="AS24" s="153"/>
      <c r="AT24" s="155"/>
      <c r="AU24" s="157"/>
      <c r="AV24" s="157"/>
      <c r="AW24" s="158"/>
      <c r="AX24" s="158"/>
      <c r="AY24" s="158"/>
      <c r="AZ24" s="157"/>
      <c r="BA24" s="157"/>
      <c r="BB24" s="157"/>
      <c r="BC24" s="158"/>
      <c r="BD24" s="158"/>
      <c r="BE24" s="158"/>
      <c r="BF24" s="157"/>
      <c r="BG24" s="157"/>
      <c r="BH24" s="157"/>
      <c r="BI24" s="127"/>
      <c r="BJ24" s="148"/>
      <c r="BK24" s="62"/>
      <c r="BP24" s="141"/>
      <c r="BQ24" s="139"/>
    </row>
    <row r="25" spans="1:69" s="13" customFormat="1" ht="54" customHeight="1">
      <c r="A25" s="162"/>
      <c r="B25" s="114" t="s">
        <v>188</v>
      </c>
      <c r="C25" s="163" t="s">
        <v>262</v>
      </c>
      <c r="D25" s="164" t="s">
        <v>262</v>
      </c>
      <c r="E25" s="165" t="s">
        <v>262</v>
      </c>
      <c r="F25" s="165" t="s">
        <v>262</v>
      </c>
      <c r="G25" s="153"/>
      <c r="H25" s="153"/>
      <c r="I25" s="153"/>
      <c r="J25" s="154"/>
      <c r="K25" s="155"/>
      <c r="L25" s="155"/>
      <c r="M25" s="153"/>
      <c r="N25" s="156"/>
      <c r="O25" s="153"/>
      <c r="P25" s="155"/>
      <c r="Q25" s="155"/>
      <c r="R25" s="155"/>
      <c r="S25" s="153"/>
      <c r="T25" s="153"/>
      <c r="U25" s="153"/>
      <c r="V25" s="155"/>
      <c r="W25" s="155"/>
      <c r="X25" s="155"/>
      <c r="Y25" s="153"/>
      <c r="Z25" s="153"/>
      <c r="AA25" s="153"/>
      <c r="AB25" s="155"/>
      <c r="AC25" s="155"/>
      <c r="AD25" s="155"/>
      <c r="AE25" s="153"/>
      <c r="AF25" s="153"/>
      <c r="AG25" s="153"/>
      <c r="AH25" s="155"/>
      <c r="AI25" s="155"/>
      <c r="AJ25" s="155"/>
      <c r="AK25" s="153"/>
      <c r="AL25" s="153"/>
      <c r="AM25" s="153"/>
      <c r="AN25" s="155"/>
      <c r="AO25" s="155"/>
      <c r="AP25" s="155"/>
      <c r="AQ25" s="153"/>
      <c r="AR25" s="153"/>
      <c r="AS25" s="153"/>
      <c r="AT25" s="155"/>
      <c r="AU25" s="157"/>
      <c r="AV25" s="157"/>
      <c r="AW25" s="158"/>
      <c r="AX25" s="158"/>
      <c r="AY25" s="158"/>
      <c r="AZ25" s="157"/>
      <c r="BA25" s="157"/>
      <c r="BB25" s="157"/>
      <c r="BC25" s="158"/>
      <c r="BD25" s="158"/>
      <c r="BE25" s="158"/>
      <c r="BF25" s="157"/>
      <c r="BG25" s="157"/>
      <c r="BH25" s="157"/>
      <c r="BI25" s="127"/>
      <c r="BJ25" s="148"/>
      <c r="BK25" s="62"/>
      <c r="BP25" s="141"/>
      <c r="BQ25" s="139"/>
    </row>
    <row r="26" spans="1:69" s="13" customFormat="1" ht="54" customHeight="1">
      <c r="A26" s="162"/>
      <c r="B26" s="114" t="s">
        <v>189</v>
      </c>
      <c r="C26" s="163" t="s">
        <v>262</v>
      </c>
      <c r="D26" s="164" t="s">
        <v>262</v>
      </c>
      <c r="E26" s="165" t="s">
        <v>262</v>
      </c>
      <c r="F26" s="165" t="s">
        <v>262</v>
      </c>
      <c r="G26" s="153"/>
      <c r="H26" s="153"/>
      <c r="I26" s="153"/>
      <c r="J26" s="154"/>
      <c r="K26" s="155"/>
      <c r="L26" s="155"/>
      <c r="M26" s="153"/>
      <c r="N26" s="156"/>
      <c r="O26" s="153"/>
      <c r="P26" s="155"/>
      <c r="Q26" s="155"/>
      <c r="R26" s="155"/>
      <c r="S26" s="153"/>
      <c r="T26" s="153"/>
      <c r="U26" s="153"/>
      <c r="V26" s="155"/>
      <c r="W26" s="155"/>
      <c r="X26" s="155"/>
      <c r="Y26" s="153"/>
      <c r="Z26" s="153"/>
      <c r="AA26" s="153"/>
      <c r="AB26" s="155"/>
      <c r="AC26" s="155"/>
      <c r="AD26" s="155"/>
      <c r="AE26" s="153"/>
      <c r="AF26" s="153"/>
      <c r="AG26" s="153"/>
      <c r="AH26" s="155"/>
      <c r="AI26" s="155"/>
      <c r="AJ26" s="155"/>
      <c r="AK26" s="153"/>
      <c r="AL26" s="153"/>
      <c r="AM26" s="153"/>
      <c r="AN26" s="155"/>
      <c r="AO26" s="155"/>
      <c r="AP26" s="155"/>
      <c r="AQ26" s="153"/>
      <c r="AR26" s="153"/>
      <c r="AS26" s="153"/>
      <c r="AT26" s="155"/>
      <c r="AU26" s="157"/>
      <c r="AV26" s="157"/>
      <c r="AW26" s="158"/>
      <c r="AX26" s="158"/>
      <c r="AY26" s="158"/>
      <c r="AZ26" s="157"/>
      <c r="BA26" s="157"/>
      <c r="BB26" s="157"/>
      <c r="BC26" s="158"/>
      <c r="BD26" s="158"/>
      <c r="BE26" s="158"/>
      <c r="BF26" s="157"/>
      <c r="BG26" s="157"/>
      <c r="BH26" s="157"/>
      <c r="BI26" s="127"/>
      <c r="BJ26" s="148"/>
      <c r="BK26" s="62"/>
      <c r="BP26" s="141">
        <v>102</v>
      </c>
      <c r="BQ26" s="139">
        <v>22</v>
      </c>
    </row>
    <row r="27" spans="1:69" s="13" customFormat="1" ht="54" customHeight="1">
      <c r="A27" s="162"/>
      <c r="B27" s="114" t="s">
        <v>190</v>
      </c>
      <c r="C27" s="163" t="s">
        <v>262</v>
      </c>
      <c r="D27" s="164" t="s">
        <v>262</v>
      </c>
      <c r="E27" s="165" t="s">
        <v>262</v>
      </c>
      <c r="F27" s="165" t="s">
        <v>262</v>
      </c>
      <c r="G27" s="153"/>
      <c r="H27" s="153"/>
      <c r="I27" s="153"/>
      <c r="J27" s="154"/>
      <c r="K27" s="155"/>
      <c r="L27" s="155"/>
      <c r="M27" s="153"/>
      <c r="N27" s="156"/>
      <c r="O27" s="153"/>
      <c r="P27" s="155"/>
      <c r="Q27" s="155"/>
      <c r="R27" s="155"/>
      <c r="S27" s="153"/>
      <c r="T27" s="153"/>
      <c r="U27" s="153"/>
      <c r="V27" s="155"/>
      <c r="W27" s="155"/>
      <c r="X27" s="155"/>
      <c r="Y27" s="153"/>
      <c r="Z27" s="153"/>
      <c r="AA27" s="153"/>
      <c r="AB27" s="155"/>
      <c r="AC27" s="155"/>
      <c r="AD27" s="155"/>
      <c r="AE27" s="153"/>
      <c r="AF27" s="153"/>
      <c r="AG27" s="153"/>
      <c r="AH27" s="155"/>
      <c r="AI27" s="155"/>
      <c r="AJ27" s="155"/>
      <c r="AK27" s="153"/>
      <c r="AL27" s="153"/>
      <c r="AM27" s="153"/>
      <c r="AN27" s="155"/>
      <c r="AO27" s="155"/>
      <c r="AP27" s="155"/>
      <c r="AQ27" s="153"/>
      <c r="AR27" s="153"/>
      <c r="AS27" s="153"/>
      <c r="AT27" s="155"/>
      <c r="AU27" s="157"/>
      <c r="AV27" s="157"/>
      <c r="AW27" s="158"/>
      <c r="AX27" s="158"/>
      <c r="AY27" s="158"/>
      <c r="AZ27" s="157"/>
      <c r="BA27" s="157"/>
      <c r="BB27" s="157"/>
      <c r="BC27" s="158"/>
      <c r="BD27" s="158"/>
      <c r="BE27" s="158"/>
      <c r="BF27" s="157"/>
      <c r="BG27" s="157"/>
      <c r="BH27" s="157"/>
      <c r="BI27" s="127"/>
      <c r="BJ27" s="148"/>
      <c r="BK27" s="62"/>
      <c r="BP27" s="141">
        <v>104</v>
      </c>
      <c r="BQ27" s="139">
        <v>23</v>
      </c>
    </row>
    <row r="28" spans="1:69" s="13" customFormat="1" ht="54" customHeight="1">
      <c r="A28" s="162"/>
      <c r="B28" s="114" t="s">
        <v>191</v>
      </c>
      <c r="C28" s="163" t="s">
        <v>262</v>
      </c>
      <c r="D28" s="164" t="s">
        <v>262</v>
      </c>
      <c r="E28" s="165" t="s">
        <v>262</v>
      </c>
      <c r="F28" s="165" t="s">
        <v>262</v>
      </c>
      <c r="G28" s="153"/>
      <c r="H28" s="153"/>
      <c r="I28" s="153"/>
      <c r="J28" s="154"/>
      <c r="K28" s="155"/>
      <c r="L28" s="155"/>
      <c r="M28" s="153"/>
      <c r="N28" s="156"/>
      <c r="O28" s="153"/>
      <c r="P28" s="155"/>
      <c r="Q28" s="155"/>
      <c r="R28" s="155"/>
      <c r="S28" s="153"/>
      <c r="T28" s="153"/>
      <c r="U28" s="153"/>
      <c r="V28" s="155"/>
      <c r="W28" s="155"/>
      <c r="X28" s="155"/>
      <c r="Y28" s="153"/>
      <c r="Z28" s="153"/>
      <c r="AA28" s="153"/>
      <c r="AB28" s="155"/>
      <c r="AC28" s="155"/>
      <c r="AD28" s="155"/>
      <c r="AE28" s="153"/>
      <c r="AF28" s="153"/>
      <c r="AG28" s="153"/>
      <c r="AH28" s="155"/>
      <c r="AI28" s="155"/>
      <c r="AJ28" s="155"/>
      <c r="AK28" s="153"/>
      <c r="AL28" s="153"/>
      <c r="AM28" s="153"/>
      <c r="AN28" s="155"/>
      <c r="AO28" s="155"/>
      <c r="AP28" s="155"/>
      <c r="AQ28" s="153"/>
      <c r="AR28" s="153"/>
      <c r="AS28" s="153"/>
      <c r="AT28" s="155"/>
      <c r="AU28" s="157"/>
      <c r="AV28" s="157"/>
      <c r="AW28" s="158"/>
      <c r="AX28" s="158"/>
      <c r="AY28" s="158"/>
      <c r="AZ28" s="157"/>
      <c r="BA28" s="157"/>
      <c r="BB28" s="157"/>
      <c r="BC28" s="158"/>
      <c r="BD28" s="158"/>
      <c r="BE28" s="158"/>
      <c r="BF28" s="157"/>
      <c r="BG28" s="157"/>
      <c r="BH28" s="157"/>
      <c r="BI28" s="127"/>
      <c r="BJ28" s="148"/>
      <c r="BK28" s="62"/>
      <c r="BP28" s="141">
        <v>106</v>
      </c>
      <c r="BQ28" s="139">
        <v>24</v>
      </c>
    </row>
    <row r="29" spans="1:69" s="13" customFormat="1" ht="54" customHeight="1">
      <c r="A29" s="162"/>
      <c r="B29" s="114" t="s">
        <v>192</v>
      </c>
      <c r="C29" s="163" t="s">
        <v>262</v>
      </c>
      <c r="D29" s="164" t="s">
        <v>262</v>
      </c>
      <c r="E29" s="165" t="s">
        <v>262</v>
      </c>
      <c r="F29" s="165" t="s">
        <v>262</v>
      </c>
      <c r="G29" s="153"/>
      <c r="H29" s="153"/>
      <c r="I29" s="153"/>
      <c r="J29" s="154"/>
      <c r="K29" s="155"/>
      <c r="L29" s="155"/>
      <c r="M29" s="153"/>
      <c r="N29" s="156"/>
      <c r="O29" s="153"/>
      <c r="P29" s="155"/>
      <c r="Q29" s="155"/>
      <c r="R29" s="155"/>
      <c r="S29" s="153"/>
      <c r="T29" s="153"/>
      <c r="U29" s="153"/>
      <c r="V29" s="155"/>
      <c r="W29" s="155"/>
      <c r="X29" s="155"/>
      <c r="Y29" s="153"/>
      <c r="Z29" s="153"/>
      <c r="AA29" s="153"/>
      <c r="AB29" s="155"/>
      <c r="AC29" s="155"/>
      <c r="AD29" s="155"/>
      <c r="AE29" s="153"/>
      <c r="AF29" s="153"/>
      <c r="AG29" s="153"/>
      <c r="AH29" s="155"/>
      <c r="AI29" s="155"/>
      <c r="AJ29" s="155"/>
      <c r="AK29" s="153"/>
      <c r="AL29" s="153"/>
      <c r="AM29" s="153"/>
      <c r="AN29" s="155"/>
      <c r="AO29" s="155"/>
      <c r="AP29" s="155"/>
      <c r="AQ29" s="153"/>
      <c r="AR29" s="153"/>
      <c r="AS29" s="153"/>
      <c r="AT29" s="155"/>
      <c r="AU29" s="157"/>
      <c r="AV29" s="157"/>
      <c r="AW29" s="158"/>
      <c r="AX29" s="158"/>
      <c r="AY29" s="158"/>
      <c r="AZ29" s="157"/>
      <c r="BA29" s="157"/>
      <c r="BB29" s="157"/>
      <c r="BC29" s="158"/>
      <c r="BD29" s="158"/>
      <c r="BE29" s="158"/>
      <c r="BF29" s="157"/>
      <c r="BG29" s="157"/>
      <c r="BH29" s="157"/>
      <c r="BI29" s="127"/>
      <c r="BJ29" s="148"/>
      <c r="BK29" s="62"/>
      <c r="BP29" s="141">
        <v>108</v>
      </c>
      <c r="BQ29" s="139">
        <v>25</v>
      </c>
    </row>
    <row r="30" spans="1:69" s="13" customFormat="1" ht="54" customHeight="1">
      <c r="A30" s="162"/>
      <c r="B30" s="114" t="s">
        <v>193</v>
      </c>
      <c r="C30" s="163" t="s">
        <v>262</v>
      </c>
      <c r="D30" s="164" t="s">
        <v>262</v>
      </c>
      <c r="E30" s="165" t="s">
        <v>262</v>
      </c>
      <c r="F30" s="165" t="s">
        <v>262</v>
      </c>
      <c r="G30" s="153"/>
      <c r="H30" s="153"/>
      <c r="I30" s="153"/>
      <c r="J30" s="154"/>
      <c r="K30" s="155"/>
      <c r="L30" s="155"/>
      <c r="M30" s="153"/>
      <c r="N30" s="156"/>
      <c r="O30" s="153"/>
      <c r="P30" s="155"/>
      <c r="Q30" s="155"/>
      <c r="R30" s="155"/>
      <c r="S30" s="153"/>
      <c r="T30" s="153"/>
      <c r="U30" s="153"/>
      <c r="V30" s="155"/>
      <c r="W30" s="155"/>
      <c r="X30" s="155"/>
      <c r="Y30" s="153"/>
      <c r="Z30" s="153"/>
      <c r="AA30" s="153"/>
      <c r="AB30" s="155"/>
      <c r="AC30" s="155"/>
      <c r="AD30" s="155"/>
      <c r="AE30" s="153"/>
      <c r="AF30" s="153"/>
      <c r="AG30" s="153"/>
      <c r="AH30" s="155"/>
      <c r="AI30" s="155"/>
      <c r="AJ30" s="155"/>
      <c r="AK30" s="153"/>
      <c r="AL30" s="153"/>
      <c r="AM30" s="153"/>
      <c r="AN30" s="155"/>
      <c r="AO30" s="155"/>
      <c r="AP30" s="155"/>
      <c r="AQ30" s="153"/>
      <c r="AR30" s="153"/>
      <c r="AS30" s="153"/>
      <c r="AT30" s="155"/>
      <c r="AU30" s="157"/>
      <c r="AV30" s="157"/>
      <c r="AW30" s="158"/>
      <c r="AX30" s="158"/>
      <c r="AY30" s="158"/>
      <c r="AZ30" s="157"/>
      <c r="BA30" s="157"/>
      <c r="BB30" s="157"/>
      <c r="BC30" s="158"/>
      <c r="BD30" s="158"/>
      <c r="BE30" s="158"/>
      <c r="BF30" s="157"/>
      <c r="BG30" s="157"/>
      <c r="BH30" s="157"/>
      <c r="BI30" s="127"/>
      <c r="BJ30" s="148"/>
      <c r="BK30" s="62"/>
      <c r="BP30" s="141">
        <v>110</v>
      </c>
      <c r="BQ30" s="139">
        <v>26</v>
      </c>
    </row>
    <row r="31" spans="1:69" s="13" customFormat="1" ht="54" customHeight="1">
      <c r="A31" s="162"/>
      <c r="B31" s="114" t="s">
        <v>194</v>
      </c>
      <c r="C31" s="163" t="s">
        <v>262</v>
      </c>
      <c r="D31" s="164" t="s">
        <v>262</v>
      </c>
      <c r="E31" s="165" t="s">
        <v>262</v>
      </c>
      <c r="F31" s="165" t="s">
        <v>262</v>
      </c>
      <c r="G31" s="153"/>
      <c r="H31" s="153"/>
      <c r="I31" s="153"/>
      <c r="J31" s="154"/>
      <c r="K31" s="155"/>
      <c r="L31" s="155"/>
      <c r="M31" s="153"/>
      <c r="N31" s="156"/>
      <c r="O31" s="153"/>
      <c r="P31" s="155"/>
      <c r="Q31" s="155"/>
      <c r="R31" s="155"/>
      <c r="S31" s="153"/>
      <c r="T31" s="153"/>
      <c r="U31" s="153"/>
      <c r="V31" s="155"/>
      <c r="W31" s="155"/>
      <c r="X31" s="155"/>
      <c r="Y31" s="153"/>
      <c r="Z31" s="153"/>
      <c r="AA31" s="153"/>
      <c r="AB31" s="155"/>
      <c r="AC31" s="155"/>
      <c r="AD31" s="155"/>
      <c r="AE31" s="153"/>
      <c r="AF31" s="153"/>
      <c r="AG31" s="153"/>
      <c r="AH31" s="155"/>
      <c r="AI31" s="155"/>
      <c r="AJ31" s="155"/>
      <c r="AK31" s="153"/>
      <c r="AL31" s="153"/>
      <c r="AM31" s="153"/>
      <c r="AN31" s="155"/>
      <c r="AO31" s="155"/>
      <c r="AP31" s="155"/>
      <c r="AQ31" s="153"/>
      <c r="AR31" s="153"/>
      <c r="AS31" s="153"/>
      <c r="AT31" s="155"/>
      <c r="AU31" s="157"/>
      <c r="AV31" s="157"/>
      <c r="AW31" s="158"/>
      <c r="AX31" s="158"/>
      <c r="AY31" s="158"/>
      <c r="AZ31" s="157"/>
      <c r="BA31" s="157"/>
      <c r="BB31" s="157"/>
      <c r="BC31" s="158"/>
      <c r="BD31" s="158"/>
      <c r="BE31" s="158"/>
      <c r="BF31" s="157"/>
      <c r="BG31" s="157"/>
      <c r="BH31" s="157"/>
      <c r="BI31" s="127"/>
      <c r="BJ31" s="148"/>
      <c r="BK31" s="62"/>
      <c r="BP31" s="141">
        <v>112</v>
      </c>
      <c r="BQ31" s="139">
        <v>27</v>
      </c>
    </row>
    <row r="32" spans="5:69" ht="9" customHeight="1">
      <c r="E32" s="45"/>
      <c r="BP32" s="141">
        <v>123</v>
      </c>
      <c r="BQ32" s="139">
        <v>33</v>
      </c>
    </row>
    <row r="33" spans="68:69" ht="20.25">
      <c r="BP33" s="141">
        <v>175</v>
      </c>
      <c r="BQ33" s="139">
        <v>85</v>
      </c>
    </row>
    <row r="34" spans="68:69" ht="20.25">
      <c r="BP34" s="141">
        <v>176</v>
      </c>
      <c r="BQ34" s="139">
        <v>86</v>
      </c>
    </row>
    <row r="35" spans="68:69" ht="20.25">
      <c r="BP35" s="141">
        <v>177</v>
      </c>
      <c r="BQ35" s="139">
        <v>87</v>
      </c>
    </row>
    <row r="36" spans="68:69" ht="20.25">
      <c r="BP36" s="141">
        <v>178</v>
      </c>
      <c r="BQ36" s="139">
        <v>88</v>
      </c>
    </row>
    <row r="37" spans="68:69" ht="20.25">
      <c r="BP37" s="141">
        <v>179</v>
      </c>
      <c r="BQ37" s="139">
        <v>89</v>
      </c>
    </row>
    <row r="38" spans="68:69" ht="20.25">
      <c r="BP38" s="141">
        <v>180</v>
      </c>
      <c r="BQ38" s="139">
        <v>90</v>
      </c>
    </row>
    <row r="39" ht="20.25">
      <c r="BQ39" s="139">
        <v>91</v>
      </c>
    </row>
    <row r="40" spans="68:69" ht="20.25">
      <c r="BP40" s="141">
        <v>181</v>
      </c>
      <c r="BQ40" s="139">
        <v>92</v>
      </c>
    </row>
    <row r="41" ht="20.25">
      <c r="BQ41" s="139">
        <v>93</v>
      </c>
    </row>
    <row r="42" spans="68:69" ht="20.25">
      <c r="BP42" s="141">
        <v>182</v>
      </c>
      <c r="BQ42" s="139">
        <v>94</v>
      </c>
    </row>
    <row r="43" ht="20.25">
      <c r="BQ43" s="139">
        <v>95</v>
      </c>
    </row>
    <row r="44" spans="68:69" ht="20.25">
      <c r="BP44" s="140">
        <v>183</v>
      </c>
      <c r="BQ44" s="138">
        <v>96</v>
      </c>
    </row>
    <row r="45" spans="68:69" ht="20.25">
      <c r="BP45" s="140"/>
      <c r="BQ45" s="138">
        <v>97</v>
      </c>
    </row>
    <row r="46" spans="68:69" ht="20.25">
      <c r="BP46" s="140">
        <v>184</v>
      </c>
      <c r="BQ46" s="138">
        <v>98</v>
      </c>
    </row>
    <row r="47" spans="68:69" ht="20.25">
      <c r="BP47" s="140"/>
      <c r="BQ47" s="138">
        <v>99</v>
      </c>
    </row>
    <row r="48" spans="68:69" ht="20.25">
      <c r="BP48" s="140">
        <v>185</v>
      </c>
      <c r="BQ48" s="138">
        <v>100</v>
      </c>
    </row>
  </sheetData>
  <sheetProtection/>
  <mergeCells count="42">
    <mergeCell ref="A1:BK1"/>
    <mergeCell ref="A2:BK2"/>
    <mergeCell ref="A3:D3"/>
    <mergeCell ref="E3:F3"/>
    <mergeCell ref="U3:X3"/>
    <mergeCell ref="AA3:AE3"/>
    <mergeCell ref="AF3:AP3"/>
    <mergeCell ref="AW3:BB3"/>
    <mergeCell ref="BC3:BK3"/>
    <mergeCell ref="A4:D4"/>
    <mergeCell ref="E4:F4"/>
    <mergeCell ref="AW4:BB4"/>
    <mergeCell ref="BC4:BK4"/>
    <mergeCell ref="BI5:BK5"/>
    <mergeCell ref="A6:A7"/>
    <mergeCell ref="B6:B7"/>
    <mergeCell ref="C6:C7"/>
    <mergeCell ref="D6:D7"/>
    <mergeCell ref="E6:E7"/>
    <mergeCell ref="F6:F7"/>
    <mergeCell ref="G6:BH6"/>
    <mergeCell ref="BI6:BI7"/>
    <mergeCell ref="BJ6:BJ7"/>
    <mergeCell ref="BK6:BK7"/>
    <mergeCell ref="G7:I7"/>
    <mergeCell ref="J7:L7"/>
    <mergeCell ref="M7:O7"/>
    <mergeCell ref="P7:R7"/>
    <mergeCell ref="S7:U7"/>
    <mergeCell ref="V7:X7"/>
    <mergeCell ref="Y7:AA7"/>
    <mergeCell ref="AB7:AD7"/>
    <mergeCell ref="AE7:AG7"/>
    <mergeCell ref="AH7:AJ7"/>
    <mergeCell ref="AK7:AM7"/>
    <mergeCell ref="BF7:BH7"/>
    <mergeCell ref="AN7:AP7"/>
    <mergeCell ref="AQ7:AS7"/>
    <mergeCell ref="AT7:AV7"/>
    <mergeCell ref="AW7:AY7"/>
    <mergeCell ref="AZ7:BB7"/>
    <mergeCell ref="BC7:BE7"/>
  </mergeCells>
  <conditionalFormatting sqref="BI8:BI31">
    <cfRule type="cellIs" priority="1" dxfId="0" operator="between" stopIfTrue="1">
      <formula>220</formula>
      <formula>226</formula>
    </cfRule>
    <cfRule type="cellIs" priority="2" dxfId="0" operator="between" stopIfTrue="1">
      <formula>220</formula>
      <formula>225</formula>
    </cfRule>
  </conditionalFormatting>
  <printOptions horizontalCentered="1"/>
  <pageMargins left="0.27" right="0.15748031496062992" top="0.5511811023622047" bottom="0.2755905511811024" header="0.1968503937007874" footer="0.1968503937007874"/>
  <pageSetup horizontalDpi="600" verticalDpi="600" orientation="landscape" paperSize="9"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CELAL KAYAÖZ</dc:creator>
  <cp:keywords/>
  <dc:description/>
  <cp:lastModifiedBy>celal</cp:lastModifiedBy>
  <cp:lastPrinted>2014-07-13T19:11:50Z</cp:lastPrinted>
  <dcterms:created xsi:type="dcterms:W3CDTF">2004-05-10T13:01:28Z</dcterms:created>
  <dcterms:modified xsi:type="dcterms:W3CDTF">2014-07-13T19:17:25Z</dcterms:modified>
  <cp:category/>
  <cp:version/>
  <cp:contentType/>
  <cp:contentStatus/>
</cp:coreProperties>
</file>