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980" windowWidth="20730" windowHeight="9630" tabRatio="939" firstSheet="10" activeTab="13"/>
  </bookViews>
  <sheets>
    <sheet name="YARIŞMA BİLGİLERİ" sheetId="1" r:id="rId1"/>
    <sheet name="YARIŞMA PROGRAMI" sheetId="2" r:id="rId2"/>
    <sheet name="KAYIT LİSTESİ" sheetId="3" r:id="rId3"/>
    <sheet name="1.Gün Start Listesi" sheetId="4" r:id="rId4"/>
    <sheet name="100m.Eng" sheetId="5" r:id="rId5"/>
    <sheet name="Gülle" sheetId="6" r:id="rId6"/>
    <sheet name="Üçadım" sheetId="7" r:id="rId7"/>
    <sheet name="100m." sheetId="8" r:id="rId8"/>
    <sheet name="Sırık" sheetId="9" r:id="rId9"/>
    <sheet name="400m." sheetId="10" r:id="rId10"/>
    <sheet name="Çekiç" sheetId="11" r:id="rId11"/>
    <sheet name="1500m." sheetId="12" r:id="rId12"/>
    <sheet name="4x100m." sheetId="13" r:id="rId13"/>
    <sheet name="Genel Puan Tablosu" sheetId="14" r:id="rId14"/>
  </sheets>
  <externalReferences>
    <externalReference r:id="rId17"/>
    <externalReference r:id="rId18"/>
  </externalReferences>
  <definedNames>
    <definedName name="_xlnm._FilterDatabase" localSheetId="2" hidden="1">'KAYIT LİSTESİ'!$A$3:$K$471</definedName>
    <definedName name="_xlfn.IFERROR" hidden="1">#NAME?</definedName>
    <definedName name="Excel_BuiltIn__FilterDatabase_3" localSheetId="2">#REF!</definedName>
    <definedName name="Excel_BuiltIn__FilterDatabase_3">#REF!</definedName>
    <definedName name="Excel_BuiltIn__FilterDatabase_3_1">#N/A</definedName>
    <definedName name="Excel_BuiltIn_Print_Area_11" localSheetId="7">#REF!</definedName>
    <definedName name="Excel_BuiltIn_Print_Area_11" localSheetId="4">#REF!</definedName>
    <definedName name="Excel_BuiltIn_Print_Area_11" localSheetId="11">#REF!</definedName>
    <definedName name="Excel_BuiltIn_Print_Area_11" localSheetId="9">#REF!</definedName>
    <definedName name="Excel_BuiltIn_Print_Area_11" localSheetId="12">#REF!</definedName>
    <definedName name="Excel_BuiltIn_Print_Area_11" localSheetId="10">#REF!</definedName>
    <definedName name="Excel_BuiltIn_Print_Area_11" localSheetId="13">#REF!</definedName>
    <definedName name="Excel_BuiltIn_Print_Area_11" localSheetId="5">#REF!</definedName>
    <definedName name="Excel_BuiltIn_Print_Area_11" localSheetId="2">#REF!</definedName>
    <definedName name="Excel_BuiltIn_Print_Area_11" localSheetId="8">#REF!</definedName>
    <definedName name="Excel_BuiltIn_Print_Area_11" localSheetId="6">#REF!</definedName>
    <definedName name="Excel_BuiltIn_Print_Area_11">#REF!</definedName>
    <definedName name="Excel_BuiltIn_Print_Area_111">#N/A</definedName>
    <definedName name="Excel_BuiltIn_Print_Area_11_16">#N/A</definedName>
    <definedName name="Excel_BuiltIn_Print_Area_11_29">#N/A</definedName>
    <definedName name="Excel_BuiltIn_Print_Area_11_31">#N/A</definedName>
    <definedName name="Excel_BuiltIn_Print_Area_12" localSheetId="7">#REF!</definedName>
    <definedName name="Excel_BuiltIn_Print_Area_12" localSheetId="4">#REF!</definedName>
    <definedName name="Excel_BuiltIn_Print_Area_12" localSheetId="11">#REF!</definedName>
    <definedName name="Excel_BuiltIn_Print_Area_12" localSheetId="9">#REF!</definedName>
    <definedName name="Excel_BuiltIn_Print_Area_12" localSheetId="12">#REF!</definedName>
    <definedName name="Excel_BuiltIn_Print_Area_12" localSheetId="10">#REF!</definedName>
    <definedName name="Excel_BuiltIn_Print_Area_12" localSheetId="13">#REF!</definedName>
    <definedName name="Excel_BuiltIn_Print_Area_12" localSheetId="5">#REF!</definedName>
    <definedName name="Excel_BuiltIn_Print_Area_12" localSheetId="2">#REF!</definedName>
    <definedName name="Excel_BuiltIn_Print_Area_12" localSheetId="8">#REF!</definedName>
    <definedName name="Excel_BuiltIn_Print_Area_12" localSheetId="6">#REF!</definedName>
    <definedName name="Excel_BuiltIn_Print_Area_12">#REF!</definedName>
    <definedName name="Excel_BuiltIn_Print_Area_121">#N/A</definedName>
    <definedName name="Excel_BuiltIn_Print_Area_12_16">#N/A</definedName>
    <definedName name="Excel_BuiltIn_Print_Area_12_29">#N/A</definedName>
    <definedName name="Excel_BuiltIn_Print_Area_12_31">#N/A</definedName>
    <definedName name="Excel_BuiltIn_Print_Area_13" localSheetId="7">#REF!</definedName>
    <definedName name="Excel_BuiltIn_Print_Area_13" localSheetId="4">#REF!</definedName>
    <definedName name="Excel_BuiltIn_Print_Area_13" localSheetId="11">#REF!</definedName>
    <definedName name="Excel_BuiltIn_Print_Area_13" localSheetId="9">#REF!</definedName>
    <definedName name="Excel_BuiltIn_Print_Area_13" localSheetId="12">#REF!</definedName>
    <definedName name="Excel_BuiltIn_Print_Area_13" localSheetId="10">#REF!</definedName>
    <definedName name="Excel_BuiltIn_Print_Area_13" localSheetId="13">#REF!</definedName>
    <definedName name="Excel_BuiltIn_Print_Area_13" localSheetId="5">#REF!</definedName>
    <definedName name="Excel_BuiltIn_Print_Area_13" localSheetId="2">#REF!</definedName>
    <definedName name="Excel_BuiltIn_Print_Area_13" localSheetId="8">#REF!</definedName>
    <definedName name="Excel_BuiltIn_Print_Area_13" localSheetId="6">#REF!</definedName>
    <definedName name="Excel_BuiltIn_Print_Area_13">#REF!</definedName>
    <definedName name="Excel_BuiltIn_Print_Area_131">#N/A</definedName>
    <definedName name="Excel_BuiltIn_Print_Area_13_16">#N/A</definedName>
    <definedName name="Excel_BuiltIn_Print_Area_13_29">#N/A</definedName>
    <definedName name="Excel_BuiltIn_Print_Area_13_31">#N/A</definedName>
    <definedName name="Excel_BuiltIn_Print_Area_16" localSheetId="7">#REF!</definedName>
    <definedName name="Excel_BuiltIn_Print_Area_16" localSheetId="4">#REF!</definedName>
    <definedName name="Excel_BuiltIn_Print_Area_16" localSheetId="11">#REF!</definedName>
    <definedName name="Excel_BuiltIn_Print_Area_16" localSheetId="9">#REF!</definedName>
    <definedName name="Excel_BuiltIn_Print_Area_16" localSheetId="12">#REF!</definedName>
    <definedName name="Excel_BuiltIn_Print_Area_16" localSheetId="10">#REF!</definedName>
    <definedName name="Excel_BuiltIn_Print_Area_16" localSheetId="13">#REF!</definedName>
    <definedName name="Excel_BuiltIn_Print_Area_16" localSheetId="5">#REF!</definedName>
    <definedName name="Excel_BuiltIn_Print_Area_16" localSheetId="2">#REF!</definedName>
    <definedName name="Excel_BuiltIn_Print_Area_16" localSheetId="8">#REF!</definedName>
    <definedName name="Excel_BuiltIn_Print_Area_16" localSheetId="6">#REF!</definedName>
    <definedName name="Excel_BuiltIn_Print_Area_16">#REF!</definedName>
    <definedName name="Excel_BuiltIn_Print_Area_161">#N/A</definedName>
    <definedName name="Excel_BuiltIn_Print_Area_16_16">#N/A</definedName>
    <definedName name="Excel_BuiltIn_Print_Area_16_29">#N/A</definedName>
    <definedName name="Excel_BuiltIn_Print_Area_16_31">#N/A</definedName>
    <definedName name="Excel_BuiltIn_Print_Area_19" localSheetId="7">#REF!</definedName>
    <definedName name="Excel_BuiltIn_Print_Area_19" localSheetId="4">#REF!</definedName>
    <definedName name="Excel_BuiltIn_Print_Area_19" localSheetId="11">#REF!</definedName>
    <definedName name="Excel_BuiltIn_Print_Area_19" localSheetId="9">#REF!</definedName>
    <definedName name="Excel_BuiltIn_Print_Area_19" localSheetId="12">#REF!</definedName>
    <definedName name="Excel_BuiltIn_Print_Area_19" localSheetId="10">#REF!</definedName>
    <definedName name="Excel_BuiltIn_Print_Area_19" localSheetId="13">#REF!</definedName>
    <definedName name="Excel_BuiltIn_Print_Area_19" localSheetId="5">#REF!</definedName>
    <definedName name="Excel_BuiltIn_Print_Area_19" localSheetId="2">#REF!</definedName>
    <definedName name="Excel_BuiltIn_Print_Area_19" localSheetId="8">#REF!</definedName>
    <definedName name="Excel_BuiltIn_Print_Area_19" localSheetId="6">#REF!</definedName>
    <definedName name="Excel_BuiltIn_Print_Area_19">#REF!</definedName>
    <definedName name="Excel_BuiltIn_Print_Area_191">#N/A</definedName>
    <definedName name="Excel_BuiltIn_Print_Area_19_16">#N/A</definedName>
    <definedName name="Excel_BuiltIn_Print_Area_19_29">#N/A</definedName>
    <definedName name="Excel_BuiltIn_Print_Area_19_31">#N/A</definedName>
    <definedName name="Excel_BuiltIn_Print_Area_20" localSheetId="7">#REF!</definedName>
    <definedName name="Excel_BuiltIn_Print_Area_20" localSheetId="4">#REF!</definedName>
    <definedName name="Excel_BuiltIn_Print_Area_20" localSheetId="11">#REF!</definedName>
    <definedName name="Excel_BuiltIn_Print_Area_20" localSheetId="9">#REF!</definedName>
    <definedName name="Excel_BuiltIn_Print_Area_20" localSheetId="12">#REF!</definedName>
    <definedName name="Excel_BuiltIn_Print_Area_20" localSheetId="10">#REF!</definedName>
    <definedName name="Excel_BuiltIn_Print_Area_20" localSheetId="13">#REF!</definedName>
    <definedName name="Excel_BuiltIn_Print_Area_20" localSheetId="5">#REF!</definedName>
    <definedName name="Excel_BuiltIn_Print_Area_20" localSheetId="2">#REF!</definedName>
    <definedName name="Excel_BuiltIn_Print_Area_20" localSheetId="8">#REF!</definedName>
    <definedName name="Excel_BuiltIn_Print_Area_20" localSheetId="6">#REF!</definedName>
    <definedName name="Excel_BuiltIn_Print_Area_20">#REF!</definedName>
    <definedName name="Excel_BuiltIn_Print_Area_201">#N/A</definedName>
    <definedName name="Excel_BuiltIn_Print_Area_20_16">#N/A</definedName>
    <definedName name="Excel_BuiltIn_Print_Area_20_29">#N/A</definedName>
    <definedName name="Excel_BuiltIn_Print_Area_20_31">#N/A</definedName>
    <definedName name="Excel_BuiltIn_Print_Area_21" localSheetId="7">#REF!</definedName>
    <definedName name="Excel_BuiltIn_Print_Area_21" localSheetId="4">#REF!</definedName>
    <definedName name="Excel_BuiltIn_Print_Area_21" localSheetId="11">#REF!</definedName>
    <definedName name="Excel_BuiltIn_Print_Area_21" localSheetId="9">#REF!</definedName>
    <definedName name="Excel_BuiltIn_Print_Area_21" localSheetId="12">#REF!</definedName>
    <definedName name="Excel_BuiltIn_Print_Area_21" localSheetId="10">#REF!</definedName>
    <definedName name="Excel_BuiltIn_Print_Area_21" localSheetId="13">#REF!</definedName>
    <definedName name="Excel_BuiltIn_Print_Area_21" localSheetId="5">#REF!</definedName>
    <definedName name="Excel_BuiltIn_Print_Area_21" localSheetId="2">#REF!</definedName>
    <definedName name="Excel_BuiltIn_Print_Area_21" localSheetId="8">#REF!</definedName>
    <definedName name="Excel_BuiltIn_Print_Area_21" localSheetId="6">#REF!</definedName>
    <definedName name="Excel_BuiltIn_Print_Area_21">#REF!</definedName>
    <definedName name="Excel_BuiltIn_Print_Area_211">#N/A</definedName>
    <definedName name="Excel_BuiltIn_Print_Area_21_16">#N/A</definedName>
    <definedName name="Excel_BuiltIn_Print_Area_21_29">#N/A</definedName>
    <definedName name="Excel_BuiltIn_Print_Area_21_31">#N/A</definedName>
    <definedName name="Excel_BuiltIn_Print_Area_4" localSheetId="7">#REF!</definedName>
    <definedName name="Excel_BuiltIn_Print_Area_4" localSheetId="4">#REF!</definedName>
    <definedName name="Excel_BuiltIn_Print_Area_4" localSheetId="11">#REF!</definedName>
    <definedName name="Excel_BuiltIn_Print_Area_4" localSheetId="9">#REF!</definedName>
    <definedName name="Excel_BuiltIn_Print_Area_4" localSheetId="12">#REF!</definedName>
    <definedName name="Excel_BuiltIn_Print_Area_4" localSheetId="10">#REF!</definedName>
    <definedName name="Excel_BuiltIn_Print_Area_4" localSheetId="13">#REF!</definedName>
    <definedName name="Excel_BuiltIn_Print_Area_4" localSheetId="5">#REF!</definedName>
    <definedName name="Excel_BuiltIn_Print_Area_4" localSheetId="2">#REF!</definedName>
    <definedName name="Excel_BuiltIn_Print_Area_4" localSheetId="8">#REF!</definedName>
    <definedName name="Excel_BuiltIn_Print_Area_4" localSheetId="6">#REF!</definedName>
    <definedName name="Excel_BuiltIn_Print_Area_4">#REF!</definedName>
    <definedName name="Excel_BuiltIn_Print_Area_41">#N/A</definedName>
    <definedName name="Excel_BuiltIn_Print_Area_4_16">#N/A</definedName>
    <definedName name="Excel_BuiltIn_Print_Area_4_29">#N/A</definedName>
    <definedName name="Excel_BuiltIn_Print_Area_4_31">#N/A</definedName>
    <definedName name="Excel_BuiltIn_Print_Area_5" localSheetId="7">#REF!</definedName>
    <definedName name="Excel_BuiltIn_Print_Area_5" localSheetId="4">#REF!</definedName>
    <definedName name="Excel_BuiltIn_Print_Area_5" localSheetId="11">#REF!</definedName>
    <definedName name="Excel_BuiltIn_Print_Area_5" localSheetId="9">#REF!</definedName>
    <definedName name="Excel_BuiltIn_Print_Area_5" localSheetId="12">#REF!</definedName>
    <definedName name="Excel_BuiltIn_Print_Area_5" localSheetId="10">#REF!</definedName>
    <definedName name="Excel_BuiltIn_Print_Area_5" localSheetId="13">#REF!</definedName>
    <definedName name="Excel_BuiltIn_Print_Area_5" localSheetId="5">#REF!</definedName>
    <definedName name="Excel_BuiltIn_Print_Area_5" localSheetId="2">#REF!</definedName>
    <definedName name="Excel_BuiltIn_Print_Area_5" localSheetId="8">#REF!</definedName>
    <definedName name="Excel_BuiltIn_Print_Area_5" localSheetId="6">#REF!</definedName>
    <definedName name="Excel_BuiltIn_Print_Area_5">#REF!</definedName>
    <definedName name="Excel_BuiltIn_Print_Area_51">#N/A</definedName>
    <definedName name="Excel_BuiltIn_Print_Area_5_16">#N/A</definedName>
    <definedName name="Excel_BuiltIn_Print_Area_5_29">#N/A</definedName>
    <definedName name="Excel_BuiltIn_Print_Area_5_31">#N/A</definedName>
    <definedName name="Excel_BuiltIn_Print_Area_9" localSheetId="7">#REF!</definedName>
    <definedName name="Excel_BuiltIn_Print_Area_9" localSheetId="4">#REF!</definedName>
    <definedName name="Excel_BuiltIn_Print_Area_9" localSheetId="11">#REF!</definedName>
    <definedName name="Excel_BuiltIn_Print_Area_9" localSheetId="9">#REF!</definedName>
    <definedName name="Excel_BuiltIn_Print_Area_9" localSheetId="12">#REF!</definedName>
    <definedName name="Excel_BuiltIn_Print_Area_9" localSheetId="10">#REF!</definedName>
    <definedName name="Excel_BuiltIn_Print_Area_9" localSheetId="13">#REF!</definedName>
    <definedName name="Excel_BuiltIn_Print_Area_9" localSheetId="5">#REF!</definedName>
    <definedName name="Excel_BuiltIn_Print_Area_9" localSheetId="2">#REF!</definedName>
    <definedName name="Excel_BuiltIn_Print_Area_9" localSheetId="8">#REF!</definedName>
    <definedName name="Excel_BuiltIn_Print_Area_9" localSheetId="6">#REF!</definedName>
    <definedName name="Excel_BuiltIn_Print_Area_9">#REF!</definedName>
    <definedName name="Excel_BuiltIn_Print_Area_91">#N/A</definedName>
    <definedName name="Excel_BuiltIn_Print_Area_9_16">#N/A</definedName>
    <definedName name="Excel_BuiltIn_Print_Area_9_29">#N/A</definedName>
    <definedName name="Excel_BuiltIn_Print_Area_9_31">#N/A</definedName>
    <definedName name="_xlnm.Print_Area" localSheetId="3">'1.Gün Start Listesi'!$A$1:$P$114</definedName>
    <definedName name="_xlnm.Print_Area" localSheetId="7">'100m.'!$A$1:$P$31</definedName>
    <definedName name="_xlnm.Print_Area" localSheetId="4">'100m.Eng'!$A$1:$P$31</definedName>
    <definedName name="_xlnm.Print_Area" localSheetId="11">'1500m.'!$A$1:$P$37</definedName>
    <definedName name="_xlnm.Print_Area" localSheetId="9">'400m.'!$A$1:$P$31</definedName>
    <definedName name="_xlnm.Print_Area" localSheetId="12">'4x100m.'!$A$1:$P$31</definedName>
    <definedName name="_xlnm.Print_Area" localSheetId="10">'Çekiç'!$A$1:$P$29</definedName>
    <definedName name="_xlnm.Print_Area" localSheetId="13">'Genel Puan Tablosu'!$A$1:$W$20</definedName>
    <definedName name="_xlnm.Print_Area" localSheetId="5">'Gülle'!$A$1:$P$29</definedName>
    <definedName name="_xlnm.Print_Area" localSheetId="2">'KAYIT LİSTESİ'!$A$1:$K$471</definedName>
    <definedName name="_xlnm.Print_Area" localSheetId="8">'Sırık'!$A$1:$BQ$30</definedName>
    <definedName name="_xlnm.Print_Area" localSheetId="6">'Üçadım'!$A$1:$P$29</definedName>
    <definedName name="_xlnm.Print_Titles" localSheetId="13">'Genel Puan Tablosu'!$1:$2</definedName>
    <definedName name="_xlnm.Print_Titles" localSheetId="2">'KAYIT LİSTESİ'!$1:$3</definedName>
  </definedNames>
  <calcPr fullCalcOnLoad="1"/>
</workbook>
</file>

<file path=xl/sharedStrings.xml><?xml version="1.0" encoding="utf-8"?>
<sst xmlns="http://schemas.openxmlformats.org/spreadsheetml/2006/main" count="3507" uniqueCount="656">
  <si>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</si>
  <si>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</si>
  <si>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</si>
  <si>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</si>
  <si>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</si>
  <si>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</si>
  <si>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</si>
  <si>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</si>
  <si>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</si>
  <si>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</si>
  <si>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</si>
  <si>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</si>
  <si>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</si>
  <si>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</si>
  <si>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</si>
  <si>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</si>
  <si>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</si>
  <si>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</si>
  <si>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</si>
  <si>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</si>
  <si>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</si>
  <si>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</si>
  <si>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</si>
  <si>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</si>
  <si>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S.N.</t>
  </si>
  <si>
    <t>DERECE</t>
  </si>
  <si>
    <t>Seri Geliş</t>
  </si>
  <si>
    <t>SERİ-KULVAR FORMÜLÜ</t>
  </si>
  <si>
    <t>A  T  L A M  A  L  A  R</t>
  </si>
  <si>
    <t>DNS   : Yarışa başlamadı</t>
  </si>
  <si>
    <t>DNF  : Yarışı tamamlamadı</t>
  </si>
  <si>
    <t>DQ    : Diskalifiye</t>
  </si>
  <si>
    <t>NM   : Geçerli derecesi yok</t>
  </si>
  <si>
    <t>Uluslararası kısaltmalar</t>
  </si>
  <si>
    <t>TR    : Türkiye Rekoru</t>
  </si>
  <si>
    <t>TGR : Türkiye Gençler Rekoru</t>
  </si>
  <si>
    <t>TYR : Türkiye Yıldızlar Rekoru</t>
  </si>
  <si>
    <t>Türkiye Rekoru Kısaltmaları</t>
  </si>
  <si>
    <t>BARAJ DERECESİ</t>
  </si>
  <si>
    <t>EN İYİ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</si>
  <si>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</si>
  <si>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</si>
  <si>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</si>
  <si>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</si>
  <si>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</si>
  <si>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</si>
  <si>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</si>
  <si>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</si>
  <si>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</si>
  <si>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</si>
  <si>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</si>
  <si>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</si>
  <si>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</si>
  <si>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</si>
  <si>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</si>
  <si>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</si>
  <si>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</si>
  <si>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</si>
  <si>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UZUN</t>
  </si>
  <si>
    <t>YÜKSEK</t>
  </si>
  <si>
    <t>GÖĞÜS NO</t>
  </si>
  <si>
    <t>Göğüs No</t>
  </si>
  <si>
    <t>Formül</t>
  </si>
  <si>
    <t>REKOR</t>
  </si>
  <si>
    <t>Yarışma Adı :</t>
  </si>
  <si>
    <t>Yarışmanın Yapıldığı İl :</t>
  </si>
  <si>
    <t>Kategori :</t>
  </si>
  <si>
    <t>Tarih :</t>
  </si>
  <si>
    <t>Yarışma Bilgileri</t>
  </si>
  <si>
    <t>Katılan Sporcu Sayısı :</t>
  </si>
  <si>
    <t>Kayıt Listesi</t>
  </si>
  <si>
    <t>1.GÜN</t>
  </si>
  <si>
    <t>2.GÜN</t>
  </si>
  <si>
    <r>
      <t xml:space="preserve">Doğum Tarihi
</t>
    </r>
    <r>
      <rPr>
        <sz val="10"/>
        <color indexed="56"/>
        <rFont val="Cambria"/>
        <family val="1"/>
      </rPr>
      <t>Gün/Ay/Yıl</t>
    </r>
  </si>
  <si>
    <t>Tarih-Saat :</t>
  </si>
  <si>
    <t>Tarih-Saat  :</t>
  </si>
  <si>
    <t>Yarışma :</t>
  </si>
  <si>
    <t xml:space="preserve">Kategori :      </t>
  </si>
  <si>
    <t xml:space="preserve">Kategori : </t>
  </si>
  <si>
    <r>
      <t xml:space="preserve">DOĞUM TARİHİ
</t>
    </r>
    <r>
      <rPr>
        <sz val="8"/>
        <color indexed="56"/>
        <rFont val="Cambria"/>
        <family val="1"/>
      </rPr>
      <t>Gün/Ay/Yıl</t>
    </r>
  </si>
  <si>
    <r>
      <t>KURAL 125.5 :</t>
    </r>
    <r>
      <rPr>
        <sz val="9"/>
        <rFont val="Cambria"/>
        <family val="1"/>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</si>
  <si>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</si>
  <si>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</si>
  <si>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</si>
  <si>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</si>
  <si>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</si>
  <si>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</si>
  <si>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</si>
  <si>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</si>
  <si>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</si>
  <si>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</si>
  <si>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</si>
  <si>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</si>
  <si>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val="single"/>
        <sz val="11"/>
        <color indexed="10"/>
        <rFont val="Cambria"/>
        <family val="1"/>
      </rPr>
      <t>"Tıkla"</t>
    </r>
    <r>
      <rPr>
        <b/>
        <sz val="11"/>
        <rFont val="Cambria"/>
        <family val="1"/>
      </rPr>
      <t>yınız…</t>
    </r>
  </si>
  <si>
    <t>800M</t>
  </si>
  <si>
    <t>SERİ</t>
  </si>
  <si>
    <t>KULVAR</t>
  </si>
  <si>
    <t>ATMA-ATLAMA SIRASI</t>
  </si>
  <si>
    <t>YARIŞACAĞI 
BRANŞ</t>
  </si>
  <si>
    <t>PUAN</t>
  </si>
  <si>
    <t>100 Metre</t>
  </si>
  <si>
    <t>800 Metre</t>
  </si>
  <si>
    <t>Uzun Atlama</t>
  </si>
  <si>
    <t>100M</t>
  </si>
  <si>
    <t>100M-1-1</t>
  </si>
  <si>
    <t>100M-1-2</t>
  </si>
  <si>
    <t>100M-1-3</t>
  </si>
  <si>
    <t>100M-1-4</t>
  </si>
  <si>
    <t>100M-1-5</t>
  </si>
  <si>
    <t>100M-1-6</t>
  </si>
  <si>
    <t>100M-2-1</t>
  </si>
  <si>
    <t>100M-2-2</t>
  </si>
  <si>
    <t>100M-2-3</t>
  </si>
  <si>
    <t>100M-2-4</t>
  </si>
  <si>
    <t>100M-2-5</t>
  </si>
  <si>
    <t>100M-2-6</t>
  </si>
  <si>
    <t>100M-3-1</t>
  </si>
  <si>
    <t>100M-3-2</t>
  </si>
  <si>
    <t>100M-3-3</t>
  </si>
  <si>
    <t>100M-3-4</t>
  </si>
  <si>
    <t>100M-3-5</t>
  </si>
  <si>
    <t>100M-3-6</t>
  </si>
  <si>
    <t>Genel Puan Durumu</t>
  </si>
  <si>
    <t>100 METRE</t>
  </si>
  <si>
    <t>Start Kontrol</t>
  </si>
  <si>
    <t>YÜKSEK ATLAMA</t>
  </si>
  <si>
    <t>800 METRE</t>
  </si>
  <si>
    <t>UZUN ATLAMA</t>
  </si>
  <si>
    <t>SIRA</t>
  </si>
  <si>
    <t>1.GÜN PUAN</t>
  </si>
  <si>
    <t>2.GÜN PUAN</t>
  </si>
  <si>
    <t>GENEL PUAN</t>
  </si>
  <si>
    <t>Puan</t>
  </si>
  <si>
    <t>1500 Metre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</si>
  <si>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</si>
  <si>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</si>
  <si>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</si>
  <si>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</si>
  <si>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</si>
  <si>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</si>
  <si>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</si>
  <si>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</si>
  <si>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</si>
  <si>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</si>
  <si>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</si>
  <si>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</si>
  <si>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</si>
  <si>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</si>
  <si>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</si>
  <si>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</si>
  <si>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</si>
  <si>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</si>
  <si>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</si>
  <si>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</si>
  <si>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</si>
  <si>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</si>
  <si>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</si>
  <si>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</si>
  <si>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100 Metre Engelli</t>
  </si>
  <si>
    <t>100M.ENG-1-1</t>
  </si>
  <si>
    <t>100M.ENG-1-2</t>
  </si>
  <si>
    <t>100M.ENG-1-3</t>
  </si>
  <si>
    <t>100M.ENG-1-4</t>
  </si>
  <si>
    <t>100M.ENG-1-5</t>
  </si>
  <si>
    <t>100M.ENG-1-6</t>
  </si>
  <si>
    <t>100M.ENG-2-1</t>
  </si>
  <si>
    <t>100M.ENG-2-2</t>
  </si>
  <si>
    <t>100M.ENG-2-3</t>
  </si>
  <si>
    <t>100M.ENG-2-4</t>
  </si>
  <si>
    <t>100M.ENG-2-5</t>
  </si>
  <si>
    <t>100M.ENG-2-6</t>
  </si>
  <si>
    <t>100M.ENG-3-1</t>
  </si>
  <si>
    <t>100M.ENG-3-2</t>
  </si>
  <si>
    <t>100M.ENG-3-3</t>
  </si>
  <si>
    <t>100M.ENG-3-4</t>
  </si>
  <si>
    <t>100M.ENG-3-5</t>
  </si>
  <si>
    <t>100M.ENG-3-6</t>
  </si>
  <si>
    <t>100M.ENG</t>
  </si>
  <si>
    <t>1500M</t>
  </si>
  <si>
    <t>Gülle Atma</t>
  </si>
  <si>
    <t>GÜLLE</t>
  </si>
  <si>
    <t>DİSK</t>
  </si>
  <si>
    <t>CİRİT</t>
  </si>
  <si>
    <t>Disk Atma</t>
  </si>
  <si>
    <t>Cirit Atma</t>
  </si>
  <si>
    <t>Ağırlık</t>
  </si>
  <si>
    <t>100 METRE ENGELLİ</t>
  </si>
  <si>
    <t>1500 METRE</t>
  </si>
  <si>
    <t>GÜLLE ATMA</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</si>
  <si>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</si>
  <si>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</si>
  <si>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</si>
  <si>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</si>
  <si>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</si>
  <si>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</si>
  <si>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</si>
  <si>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</si>
  <si>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</si>
  <si>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</si>
  <si>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</si>
  <si>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</si>
  <si>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</si>
  <si>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</si>
  <si>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</si>
  <si>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</si>
  <si>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</si>
  <si>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</si>
  <si>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</si>
  <si>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</si>
  <si>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DİSK ATMA</t>
  </si>
  <si>
    <t>CİRİT ATMA</t>
  </si>
  <si>
    <t>GENEL PUAN TABLOSU 1.GÜN</t>
  </si>
  <si>
    <t>GENEL PUAN TABLOSU 2.GÜN</t>
  </si>
  <si>
    <t>200M</t>
  </si>
  <si>
    <t>400M</t>
  </si>
  <si>
    <t>ÜÇADIM</t>
  </si>
  <si>
    <t>SIRIK</t>
  </si>
  <si>
    <t>400 METRE</t>
  </si>
  <si>
    <t>SIRIKLA ATLAMA</t>
  </si>
  <si>
    <t>Sırık-1</t>
  </si>
  <si>
    <t>Sırık-2</t>
  </si>
  <si>
    <t>Sırık-3</t>
  </si>
  <si>
    <t>Sırık-4</t>
  </si>
  <si>
    <t>Sırık-5</t>
  </si>
  <si>
    <t>Sırık-6</t>
  </si>
  <si>
    <t>Sırık-7</t>
  </si>
  <si>
    <t>Sırık-8</t>
  </si>
  <si>
    <t>Sırık-9</t>
  </si>
  <si>
    <t>Sırık-10</t>
  </si>
  <si>
    <t>Sırık-11</t>
  </si>
  <si>
    <t>Sırık-12</t>
  </si>
  <si>
    <t>Sırık-13</t>
  </si>
  <si>
    <t>Sırık-14</t>
  </si>
  <si>
    <t>ÜÇ ADIM ATLAMA</t>
  </si>
  <si>
    <t>Üçadım-1</t>
  </si>
  <si>
    <t>Üçadım-2</t>
  </si>
  <si>
    <t>Üçadım-3</t>
  </si>
  <si>
    <t>Üçadım-4</t>
  </si>
  <si>
    <t>Üçadım-5</t>
  </si>
  <si>
    <t>Üçadım-6</t>
  </si>
  <si>
    <t>Üçadım-7</t>
  </si>
  <si>
    <t>Üçadım-8</t>
  </si>
  <si>
    <t>Üçadım-9</t>
  </si>
  <si>
    <t>Üçadım-10</t>
  </si>
  <si>
    <t>Üçadım-11</t>
  </si>
  <si>
    <t>Üçadım-12</t>
  </si>
  <si>
    <t>Üçadım-13</t>
  </si>
  <si>
    <t>Üçadım-14</t>
  </si>
  <si>
    <t>Üçadım-15</t>
  </si>
  <si>
    <t>400 Metre</t>
  </si>
  <si>
    <t>Sırıkla Atlama</t>
  </si>
  <si>
    <t>Üçadım Atma</t>
  </si>
  <si>
    <t>200 Metre</t>
  </si>
  <si>
    <t>Yüksek Atlama</t>
  </si>
  <si>
    <t>ÜÇADIM ATLAMA</t>
  </si>
  <si>
    <t>200 METRE</t>
  </si>
  <si>
    <t>SIRIK-1</t>
  </si>
  <si>
    <t>SIRIK-2</t>
  </si>
  <si>
    <t>SIRIK-3</t>
  </si>
  <si>
    <t>SIRIK-4</t>
  </si>
  <si>
    <t>SIRIK-5</t>
  </si>
  <si>
    <t>SIRIK-6</t>
  </si>
  <si>
    <t>SIRIK-7</t>
  </si>
  <si>
    <t>SIRIK-8</t>
  </si>
  <si>
    <t>SIRIK-9</t>
  </si>
  <si>
    <t>SIRIK-10</t>
  </si>
  <si>
    <t>SIRIK-11</t>
  </si>
  <si>
    <t>SIRIK-12</t>
  </si>
  <si>
    <t>SIRIK-13</t>
  </si>
  <si>
    <t>SIRIK-14</t>
  </si>
  <si>
    <t>SIRIK-15</t>
  </si>
  <si>
    <t>SIRIK-16</t>
  </si>
  <si>
    <t>SIRIK-17</t>
  </si>
  <si>
    <t>SIRIK-18</t>
  </si>
  <si>
    <t>SIRIK-19</t>
  </si>
  <si>
    <t>SIRIK-20</t>
  </si>
  <si>
    <t>ÜÇADIM-1</t>
  </si>
  <si>
    <t>ÜÇADIM-2</t>
  </si>
  <si>
    <t>ÜÇADIM-3</t>
  </si>
  <si>
    <t>ÜÇADIM-4</t>
  </si>
  <si>
    <t>ÜÇADIM-5</t>
  </si>
  <si>
    <t>ÜÇADIM-6</t>
  </si>
  <si>
    <t>ÜÇADIM-7</t>
  </si>
  <si>
    <t>ÜÇADIM-8</t>
  </si>
  <si>
    <t>ÜÇADIM-9</t>
  </si>
  <si>
    <t>ÜÇADIM-10</t>
  </si>
  <si>
    <t>ÜÇADIM-11</t>
  </si>
  <si>
    <t>ÜÇADIM-12</t>
  </si>
  <si>
    <t>ÜÇADIM-13</t>
  </si>
  <si>
    <t>ÜÇADIM-14</t>
  </si>
  <si>
    <t>ÜÇADIM-15</t>
  </si>
  <si>
    <t>ÜÇADIM-16</t>
  </si>
  <si>
    <t>ÜÇADIM-17</t>
  </si>
  <si>
    <t>ÜÇADIM-18</t>
  </si>
  <si>
    <t>ÜÇADIM-19</t>
  </si>
  <si>
    <t>ÜÇADIM-20</t>
  </si>
  <si>
    <t>ARA DERECE</t>
  </si>
  <si>
    <t>Rüzgar:</t>
  </si>
  <si>
    <t>RÜZGAR</t>
  </si>
  <si>
    <t>A  T  M  A  L  A  R</t>
  </si>
  <si>
    <t>Çekiç Atma</t>
  </si>
  <si>
    <t>4x100 Metre Bayrak</t>
  </si>
  <si>
    <t>Rekor:</t>
  </si>
  <si>
    <t>400M.ENG</t>
  </si>
  <si>
    <t>ÇEKİÇ</t>
  </si>
  <si>
    <t>4X100M</t>
  </si>
  <si>
    <t>ÇEKİÇ-1</t>
  </si>
  <si>
    <t>ÇEKİÇ-2</t>
  </si>
  <si>
    <t>ÇEKİÇ-3</t>
  </si>
  <si>
    <t>ÇEKİÇ-4</t>
  </si>
  <si>
    <t>ÇEKİÇ-5</t>
  </si>
  <si>
    <t>ÇEKİÇ-6</t>
  </si>
  <si>
    <t>ÇEKİÇ-7</t>
  </si>
  <si>
    <t>ÇEKİÇ-8</t>
  </si>
  <si>
    <t>ÇEKİÇ-9</t>
  </si>
  <si>
    <t>ÇEKİÇ-10</t>
  </si>
  <si>
    <t>ÇEKİÇ-11</t>
  </si>
  <si>
    <t>ÇEKİÇ-12</t>
  </si>
  <si>
    <t>ÇEKİÇ-13</t>
  </si>
  <si>
    <t>ÇEKİÇ-14</t>
  </si>
  <si>
    <t>ÇEKİÇ-15</t>
  </si>
  <si>
    <t>ÇEKİÇ-16</t>
  </si>
  <si>
    <t>ÇEKİÇ-17</t>
  </si>
  <si>
    <t>ÇEKİÇ-18</t>
  </si>
  <si>
    <t>ÇEKİÇ-19</t>
  </si>
  <si>
    <t>ÇEKİÇ-20</t>
  </si>
  <si>
    <t>4X100M-1-1</t>
  </si>
  <si>
    <t>4X100M-1-2</t>
  </si>
  <si>
    <t>4X100M-1-3</t>
  </si>
  <si>
    <t>4X100M-1-4</t>
  </si>
  <si>
    <t>4X100M-1-5</t>
  </si>
  <si>
    <t>4X100M-1-6</t>
  </si>
  <si>
    <t>4X100M-2-1</t>
  </si>
  <si>
    <t>4X100M-2-2</t>
  </si>
  <si>
    <t>4X100M-2-3</t>
  </si>
  <si>
    <t>4X100M-2-4</t>
  </si>
  <si>
    <t>4X100M-2-5</t>
  </si>
  <si>
    <t>4X100M-2-6</t>
  </si>
  <si>
    <t>400 Metre Engelli</t>
  </si>
  <si>
    <t>ÇEKİÇ ATMA</t>
  </si>
  <si>
    <t>4X100 METRE</t>
  </si>
  <si>
    <t>400 METRE ENGELLİ</t>
  </si>
  <si>
    <t>4X100 METRE 1.SERİ</t>
  </si>
  <si>
    <t>4X100 METRE 2.SERİ</t>
  </si>
  <si>
    <t>İli-Takımı</t>
  </si>
  <si>
    <t>İLİ-İli-Takımı</t>
  </si>
  <si>
    <t>İLİ-TAKIMI</t>
  </si>
  <si>
    <t xml:space="preserve"> </t>
  </si>
  <si>
    <t>Yıldız Kızlar</t>
  </si>
  <si>
    <t>2000M.ENG</t>
  </si>
  <si>
    <t>İSVEÇ</t>
  </si>
  <si>
    <t>İSVEÇ BAYRAK</t>
  </si>
  <si>
    <t>2000 Metre Engelli</t>
  </si>
  <si>
    <t>2000 METRE ENGELLİ</t>
  </si>
  <si>
    <t>İsveç Bayrak</t>
  </si>
  <si>
    <t>Nimet KARAKUŞ  11.94</t>
  </si>
  <si>
    <t>Nimet KARAKUŞ  24.10</t>
  </si>
  <si>
    <t>Zeynep AYDEMİR  55.27</t>
  </si>
  <si>
    <t>Merve AYDIN  2:07.10</t>
  </si>
  <si>
    <t>Songül KONAK  4:22.85</t>
  </si>
  <si>
    <t>Pınar ADAY  13.78</t>
  </si>
  <si>
    <t>Kübra SESLİ  1:00.48</t>
  </si>
  <si>
    <t>Türkan ERİŞMİŞ  6:41.06</t>
  </si>
  <si>
    <t>Gülsün DURAK  1.82</t>
  </si>
  <si>
    <t>Elmas Seda FIRTINA  3.85</t>
  </si>
  <si>
    <t>Pınar ADAY  6.07</t>
  </si>
  <si>
    <t>Esra EMİROĞLU  12.96</t>
  </si>
  <si>
    <t>Emel DERELİ 20.14</t>
  </si>
  <si>
    <t>3 Kg.</t>
  </si>
  <si>
    <t>Dilek ESMER  48.52</t>
  </si>
  <si>
    <t>Ecem AKÇAKARA  68.75</t>
  </si>
  <si>
    <t>Esra GAZ  54.02</t>
  </si>
  <si>
    <t>Milli Takım  48.27</t>
  </si>
  <si>
    <t>-</t>
  </si>
  <si>
    <t>4X100 METRE 3.SERİ</t>
  </si>
  <si>
    <t>4X100 METRE 4.SERİ</t>
  </si>
  <si>
    <t>4X100M-3-1</t>
  </si>
  <si>
    <t>4X100M-3-2</t>
  </si>
  <si>
    <t>4X100M-3-3</t>
  </si>
  <si>
    <t>4X100M-3-4</t>
  </si>
  <si>
    <t>4X100M-3-5</t>
  </si>
  <si>
    <t>4X100M-3-6</t>
  </si>
  <si>
    <t>4X100M-4-1</t>
  </si>
  <si>
    <t>4X100M-4-2</t>
  </si>
  <si>
    <t>4X100M-4-3</t>
  </si>
  <si>
    <t>4X100M-4-4</t>
  </si>
  <si>
    <t>4X100M-4-5</t>
  </si>
  <si>
    <t>4X100M-4-6</t>
  </si>
  <si>
    <t>Türkiye Atletizm Federasyonu
Kastamonu Atletizm İl Temsilciliği</t>
  </si>
  <si>
    <t>Kulüpler arası Yıldızlar Ligi 2.Kademe (FİNAL) Yarışmaları</t>
  </si>
  <si>
    <t>KASTAMONU</t>
  </si>
  <si>
    <t>12-13 Temmuz 2014</t>
  </si>
  <si>
    <t>Katılan Takım Sayısı :</t>
  </si>
  <si>
    <t>1500M-1-13</t>
  </si>
  <si>
    <t>1500M-2-13</t>
  </si>
  <si>
    <t>İSTANBUL-FENERBAHÇE SP.KLB.</t>
  </si>
  <si>
    <t>3</t>
  </si>
  <si>
    <t>İSTANBUL-ENKA SPOR KLB.</t>
  </si>
  <si>
    <t>4</t>
  </si>
  <si>
    <t>BURSA-OSMANGAZİ BLD.SP.KLB.</t>
  </si>
  <si>
    <t>2</t>
  </si>
  <si>
    <t>İSTANBUL-BEŞİKTAŞ J.K.</t>
  </si>
  <si>
    <t>5</t>
  </si>
  <si>
    <t>BURSA-BURSA B.ŞHR.BLD.SP.KLB.</t>
  </si>
  <si>
    <t>1</t>
  </si>
  <si>
    <t>İZMİR-KONAK BLD.SP.KLB.</t>
  </si>
  <si>
    <t>K.K.T.C.</t>
  </si>
  <si>
    <t>İSTANBUL-ÜSKÜDAR BLD.SP.KLB.</t>
  </si>
  <si>
    <t>İZMİR-B.ŞHR.BLD.SP.KLB.</t>
  </si>
  <si>
    <t>KAYSERİ-KARSU MOLU SP.KLB.</t>
  </si>
  <si>
    <t>ANKARA-B.B.ANKARASPOR KLB.</t>
  </si>
  <si>
    <t>SAMSUN-ATAK SP.KLB.</t>
  </si>
  <si>
    <t>ESKİŞEHİR-B.ŞHR.GNÇ.SP.KLB.</t>
  </si>
  <si>
    <t>13</t>
  </si>
  <si>
    <t>12</t>
  </si>
  <si>
    <t>11</t>
  </si>
  <si>
    <t>10</t>
  </si>
  <si>
    <t>9</t>
  </si>
  <si>
    <t>8</t>
  </si>
  <si>
    <t>7</t>
  </si>
  <si>
    <t>6</t>
  </si>
  <si>
    <t>EZGİ  DOĞAN</t>
  </si>
  <si>
    <t>ESRA DAL</t>
  </si>
  <si>
    <t xml:space="preserve">GAMZE ŞİMŞEK </t>
  </si>
  <si>
    <t>AYŞENUR KARAKOÇ</t>
  </si>
  <si>
    <t>RAZİYE ÇOBAN</t>
  </si>
  <si>
    <t>BAHAR AYTEKİN</t>
  </si>
  <si>
    <t>AZİZE ALTUN</t>
  </si>
  <si>
    <t>HATİCE GÜNDÜZ</t>
  </si>
  <si>
    <t>NERMİN AYTEKİN</t>
  </si>
  <si>
    <t>NURSENA ŞENGÖZ</t>
  </si>
  <si>
    <t>H.MELİSA BAKIRSİNİ</t>
  </si>
  <si>
    <t>DERYANUR KEMALOĞLU
ÇAĞLANUR DALKILIÇ
GAMZE ŞİMŞEK
EZGİ  DOĞAN
NERMİN AYTEKİN
NURSENA ŞENGÖZ</t>
  </si>
  <si>
    <t>DERYANUR KEMALOĞLU
ÇAĞLANUR DALKILIÇ
EZGİ  DOĞAN
BERİVAN YETGİL
GAMZE ŞİMŞEK
NERMİN AYTEKİN</t>
  </si>
  <si>
    <t>12 TEMMUZ 2014 - 14.00</t>
  </si>
  <si>
    <t>12 TEMMUZ 2014 - 15.10</t>
  </si>
  <si>
    <t>12 TEMMUZ 2014 - 15.20</t>
  </si>
  <si>
    <t>12 TEMMUZ 2014 - 15.30</t>
  </si>
  <si>
    <t>12 TEMMUZ 2014 - 16.20</t>
  </si>
  <si>
    <t>12 TEMMUZ 2014 - 16.40</t>
  </si>
  <si>
    <t>12 TEMMUZ 2014 - 17.00</t>
  </si>
  <si>
    <t>12 TEMMUZ 2014 - 17.40</t>
  </si>
  <si>
    <t>12 TEMMUZ 2014 - 18.15</t>
  </si>
  <si>
    <t>13 TEMMUZ 2014 - 14.00</t>
  </si>
  <si>
    <t>13 TEMMUZ 2014 - 15.00</t>
  </si>
  <si>
    <t>13 TEMMUZ 2014 - 15.35</t>
  </si>
  <si>
    <t>13 TEMMUZ 2014 - 15.50</t>
  </si>
  <si>
    <t>13 TEMMUZ 2014 - 15.05</t>
  </si>
  <si>
    <t>13 TEMMUZ 2014 - 16.50</t>
  </si>
  <si>
    <t>13 TEMMUZ 2014 - 17.05</t>
  </si>
  <si>
    <t>13 TEMMUZ 2014 - 17.30</t>
  </si>
  <si>
    <t>FERİDE TERZİ</t>
  </si>
  <si>
    <t>SİNEM BAYRAM</t>
  </si>
  <si>
    <t>SÜMEYYE EROL</t>
  </si>
  <si>
    <t>RÜMEYSA ÖKDEM</t>
  </si>
  <si>
    <t>LEYLA YANARDAĞ</t>
  </si>
  <si>
    <t>HALENUR ATAK</t>
  </si>
  <si>
    <t>İLAYDA ERTUNÇ</t>
  </si>
  <si>
    <t>CANSEL İLGAR</t>
  </si>
  <si>
    <t>MÜNEVVER HANCI</t>
  </si>
  <si>
    <t>SERAP SARIKAYA</t>
  </si>
  <si>
    <t>SERPİL BAKIRHAN</t>
  </si>
  <si>
    <t>FERİDE TERZİ
SİNEM BAYRAM
YAPRAK ALPER
LEYLA YANARDAĞ
RABİA AYVAZ</t>
  </si>
  <si>
    <t>YAPRAK ALPER
FERİDE TERZİ
RABİA AYVAZ
SİNEM BAYRAM
LEYLA YANARDAĞ
SÜMEYYE EROL</t>
  </si>
  <si>
    <t>BAŞAK ERĞUN</t>
  </si>
  <si>
    <t>SENA ÖZDEMİR</t>
  </si>
  <si>
    <t>YAĞMUR AKSU</t>
  </si>
  <si>
    <t>MEHTAP KILIÇHAN</t>
  </si>
  <si>
    <t>SELEN YÜKSEL</t>
  </si>
  <si>
    <t>AYNURSEL PINAR</t>
  </si>
  <si>
    <t>MELİS KESTEKOĞLU</t>
  </si>
  <si>
    <t>CEREN GÖKÇE</t>
  </si>
  <si>
    <t>ALEYNA KARADÜZ</t>
  </si>
  <si>
    <t>MEDİNE ALPER</t>
  </si>
  <si>
    <t>KARDELEN DOKUCU</t>
  </si>
  <si>
    <t>270
280
282
274
276</t>
  </si>
  <si>
    <t>282
270
276
280
274
281</t>
  </si>
  <si>
    <t>ELİF POLAT</t>
  </si>
  <si>
    <t xml:space="preserve">ÖZLEM KAHRAMAN </t>
  </si>
  <si>
    <t>SEMRA KARASLAN</t>
  </si>
  <si>
    <t>MERYEM ÇANAKÇI</t>
  </si>
  <si>
    <t>HİCRAN ÇETİN</t>
  </si>
  <si>
    <t>ELİF TAŞ</t>
  </si>
  <si>
    <t>İREM KUM</t>
  </si>
  <si>
    <t>ÇİLEM ÇATALOĞLU</t>
  </si>
  <si>
    <t>TUĞBA DANIŞMAZ</t>
  </si>
  <si>
    <t>MERVE MENEKŞE</t>
  </si>
  <si>
    <t xml:space="preserve">BÜŞRA PEKŞİRİN </t>
  </si>
  <si>
    <t>ŞEYMA OCAK</t>
  </si>
  <si>
    <t>EDA İNAL</t>
  </si>
  <si>
    <t>FİLİZ KARAKOÇ</t>
  </si>
  <si>
    <t>ŞEKER EROĞLU</t>
  </si>
  <si>
    <t>HAVVANUR DEMİR</t>
  </si>
  <si>
    <t>DİLEK HALİDİ</t>
  </si>
  <si>
    <t>ZEYNEP İREM KARAKUZU</t>
  </si>
  <si>
    <t>SONGÜL ÇALPARMAK</t>
  </si>
  <si>
    <t>FATMANUR SERDAR</t>
  </si>
  <si>
    <t>SEDEF ŞAHİN</t>
  </si>
  <si>
    <t>AYŞEN YAREN KÜÇÜKALİ</t>
  </si>
  <si>
    <t>HAVVANUR DEMİR
FATMANUR SERDAR
EDA İNAL
ŞEYMA OCAK
FİLİZ KARAKOÇ
SEDEF ŞAHİN</t>
  </si>
  <si>
    <t>FATMANUR SERDAR
HAVVANUR SERDAR
ŞEYMA OCAK
EDA İNAL
FİLİZ KARAKOÇ
SEDEF ŞAHİN</t>
  </si>
  <si>
    <t>1.GÜN YILDIZ KIZLAR START LİSTELERİ</t>
  </si>
  <si>
    <t>SONGUL KONAK</t>
  </si>
  <si>
    <t>BAHAR ILDIRKAYA</t>
  </si>
  <si>
    <t>SEVCAN ERKEN</t>
  </si>
  <si>
    <t>MERVE ERTEK</t>
  </si>
  <si>
    <t>DİLAN ERDEMIR</t>
  </si>
  <si>
    <t>TUGBA YENİ
MİZGİN AY
BAHAR ILDIRKAYA
M.ZÜBEYDE ŞAHİNOĞLU
DİLAN ÖZDEMİR
ESRA ÖZGÜL</t>
  </si>
  <si>
    <t>TUGBA YENI
BAHAR ILDIRKAYA
MİZGİN AY
ESRA ÖZGÜL
MELEK Z.ŞAHİNOĞLU
SONGÜL KONAK</t>
  </si>
  <si>
    <t>YUDUM İLİKSİZ</t>
  </si>
  <si>
    <t>GÖZDENUR BAYRAK</t>
  </si>
  <si>
    <t>FATMA ARIK</t>
  </si>
  <si>
    <t>ASLI KUTLU</t>
  </si>
  <si>
    <t>GÜLNAZ USKUN</t>
  </si>
  <si>
    <t>EMİNE GİRGİN</t>
  </si>
  <si>
    <t>EDA TUĞSUZ</t>
  </si>
  <si>
    <t>DENİZ YAYLACI</t>
  </si>
  <si>
    <t>ECEM ÇALAĞAN</t>
  </si>
  <si>
    <t>EMİNE SELDA KIRDEMİR</t>
  </si>
  <si>
    <t>ECEM ÇALAĞAN
YUDUM İLİKSİZ
GÖZDENUR BAYRAK
ASLI KUTLU
FATMA ARIK</t>
  </si>
  <si>
    <t>ECEM ÇALAĞAN
YUDUM İLİKSİZ
GÖZDENUR BAYRAK
FATMA ARIK
ASLI KUTLU</t>
  </si>
  <si>
    <t>DAMLA NUR TÜMER</t>
  </si>
  <si>
    <t>FADİME CAN ERÖZ</t>
  </si>
  <si>
    <t>SİNEM NUR ERARSLAN</t>
  </si>
  <si>
    <t>HATİCE TAŞCI</t>
  </si>
  <si>
    <t>HASRET CAN</t>
  </si>
  <si>
    <t>SEMRA KINA</t>
  </si>
  <si>
    <t>SİMGE ALTIOK</t>
  </si>
  <si>
    <t>MERVE KURTULMUŞ</t>
  </si>
  <si>
    <t>ECENAZ KARA</t>
  </si>
  <si>
    <t>GAMZE YILDIRIM</t>
  </si>
  <si>
    <t>TUĞBA AKDOĞAN</t>
  </si>
  <si>
    <t>CEMİLE ÜLKER</t>
  </si>
  <si>
    <t>GÖKSU ÖZKAYA</t>
  </si>
  <si>
    <t>NEZAHAT ADA</t>
  </si>
  <si>
    <t>MENEKŞE NUR TÜRKMEN</t>
  </si>
  <si>
    <t>BEYZANUR TUZ</t>
  </si>
  <si>
    <t>CEYLAN TANRIVERDİ</t>
  </si>
  <si>
    <t>MERVE AYHAN</t>
  </si>
  <si>
    <t>ECENAZ KARA
GAMZE YILDIRIM
CEMİLE ÜLKER
FADİME GÜLŞEN
AYBÜKE BALABAN
İREM ÇİFTÇİOĞLU</t>
  </si>
  <si>
    <t>KEZBAN DEMİRALP</t>
  </si>
  <si>
    <t>SİBEL TİDİM</t>
  </si>
  <si>
    <t>NAZMİYE OCAK</t>
  </si>
  <si>
    <t>KÜBRA DEMİR</t>
  </si>
  <si>
    <t>SEREN BİÇER</t>
  </si>
  <si>
    <t>FADİME YEŞİLMEN</t>
  </si>
  <si>
    <t>AYBÜKE BİNGÖL</t>
  </si>
  <si>
    <t>MELİKE GÖKÇE</t>
  </si>
  <si>
    <t xml:space="preserve"> -</t>
  </si>
  <si>
    <t>MERVE TAŞKIN</t>
  </si>
  <si>
    <t>KUMRU BÜYÜK</t>
  </si>
  <si>
    <t>DAMLA ÇELİK</t>
  </si>
  <si>
    <t>BEYZA YAZICI</t>
  </si>
  <si>
    <t>SEDANUR UÇAN</t>
  </si>
  <si>
    <t>DAMLA BÜYÜK</t>
  </si>
  <si>
    <t>ASLI PALTA</t>
  </si>
  <si>
    <t>KADER ERBEK</t>
  </si>
  <si>
    <t>MİRAY AKBULUT</t>
  </si>
  <si>
    <t>KEDER ERBEK
DAMLA ÇELİK
KUMRU BÜYÜK
AYŞE TAŞAN
SEDANUR UÇAN
MERVE TAŞKIN</t>
  </si>
  <si>
    <t>388
387
389
384
392
390</t>
  </si>
  <si>
    <t>DAMLA ÇELİK
SEDANUR UÇAN
KUMRU BÜYÜK
AYŞE TAŞAN
MERVE TAŞKIN
BEYZA YAZICI</t>
  </si>
  <si>
    <t>387
392
389
384
390
385</t>
  </si>
  <si>
    <t>MELİKE CEYHAN</t>
  </si>
  <si>
    <t>LEYLA KARSÖKEN</t>
  </si>
  <si>
    <t>AYBÜKE EROL</t>
  </si>
  <si>
    <t>BELHUDE SAMANLI</t>
  </si>
  <si>
    <t>SELVİNAZ KOÇER</t>
  </si>
  <si>
    <t>H.NERGİZ ERDEM</t>
  </si>
  <si>
    <t>PELİNAY TAŞDEMİR</t>
  </si>
  <si>
    <t>RÜMEYSA ÇİFTÇİ</t>
  </si>
  <si>
    <t>EDANUR KARAKAŞ</t>
  </si>
  <si>
    <t>MERVE BAŞKAYA</t>
  </si>
  <si>
    <t>CEBRİYE KUŞÇU
MİLENAY GÜNSOY
HAVVA HÜDAN
SAHİL BEYAZ
ELİF ÖZTÜRK
ZEYNEP SÜNGÜ</t>
  </si>
  <si>
    <t>CEBRİYE KUŞÇU
SAHİL BEYAZ
MİLENAY GÜNSOY
HAVVA HÜDAN
ZEYNEP SÜNGÜ
TUĞÇE İBİLİ</t>
  </si>
  <si>
    <t>MIZGIN AY</t>
  </si>
  <si>
    <t>ESRA OZGUL</t>
  </si>
  <si>
    <t>MELEK Z. SAHINOGLU</t>
  </si>
  <si>
    <t>MELIKE TAN</t>
  </si>
  <si>
    <t>TUGBA YENI</t>
  </si>
  <si>
    <t>16 05 2000</t>
  </si>
  <si>
    <t>SÜMEYYE ELİF TUNA</t>
  </si>
  <si>
    <t>GÜLER ÜNAL</t>
  </si>
  <si>
    <t>AYŞE TAŞAN</t>
  </si>
  <si>
    <t>DİDEM BARDAKÇI</t>
  </si>
  <si>
    <t>HİLAL DÜNDAR</t>
  </si>
  <si>
    <t>BERİVAN YETGİL</t>
  </si>
  <si>
    <t>CEBRİYE KUŞÇU</t>
  </si>
  <si>
    <t>HAVVA HÜDAN</t>
  </si>
  <si>
    <t>NEZAHAT DOYGUNEL</t>
  </si>
  <si>
    <t>ELİF ÖZTÜRK</t>
  </si>
  <si>
    <t>TUĞÇE İBİLİ</t>
  </si>
  <si>
    <t>İREM ALYAGUT</t>
  </si>
  <si>
    <t>MELİS DİNÇLİ</t>
  </si>
  <si>
    <t>ENİSE KAYA</t>
  </si>
  <si>
    <t>SUDE SARAÇ</t>
  </si>
  <si>
    <t>MİLENAY GÜNSOY</t>
  </si>
  <si>
    <t>ASYA YOKUŞOĞLU</t>
  </si>
  <si>
    <t>BUSE SAVAŞKAN</t>
  </si>
  <si>
    <t>SAHİL BEYAZ</t>
  </si>
  <si>
    <t>602
611
607
600
606</t>
  </si>
  <si>
    <t>602
611
607
606
600</t>
  </si>
  <si>
    <t>619
131
620
614
132
133</t>
  </si>
  <si>
    <t>619
614
131
620
131
133</t>
  </si>
  <si>
    <t>MERYEM ÇANAKÇI
AYŞE CAN
ÖZLEM KAHRAMAN
ELİF POLAT
NİLSU BATTAL
MELİSA ŞİMŞEK</t>
  </si>
  <si>
    <t>MERYEM ÇANAKÇI
ELİF POLAT
NİLSU BATTAL
ÖZLEM KAHRAMAN
AYŞE CAN
MELİSA ŞİMŞEK</t>
  </si>
  <si>
    <t>643
640
634
637
635
636</t>
  </si>
  <si>
    <t>643
634
640
636
637
642</t>
  </si>
  <si>
    <t>259
258
262
261
265
266</t>
  </si>
  <si>
    <t>259
258
261
257
262
265</t>
  </si>
  <si>
    <t>685
686
681
684
683</t>
  </si>
  <si>
    <t>SEREN BİÇER
SİBEL TİDİM
KEZBAN DEMİRALP
NAZMİYE OCAK
MELİKE GÖKÇE</t>
  </si>
  <si>
    <t>654
660
657
662
655
665</t>
  </si>
  <si>
    <t>654
662
660
657
665
664</t>
  </si>
  <si>
    <t>ALEYNA KARADÜZ
MELİS ÇİÇEK
SENA ÖZDEMİR
BAŞAK ERĞUN</t>
  </si>
  <si>
    <t>BAŞAK ERĞUN
MEDİNE ALPER
SENA ÖZDEMİR
AYNURSEL PINAR</t>
  </si>
  <si>
    <t>283
750
293
285</t>
  </si>
  <si>
    <t>285
289
293
284</t>
  </si>
  <si>
    <t>HATİCE TAŞÇI
FADİME CAN ERÖZ
SİNEM NUR ERASLAN
DAMLA NUR TÜMER
MERVE KURTULMUŞ
HASRET CAN</t>
  </si>
  <si>
    <t>DAMLA NUR TÜMER
FADİME CAN ERÖZ
SİNEM NUR ERASLAN
HATİCE TAŞÇI
HASRET CAN
MERVE KURTULMUŞ</t>
  </si>
  <si>
    <t>647
645
651
644
648
646</t>
  </si>
  <si>
    <t>644
645
651
647
646
648</t>
  </si>
  <si>
    <t>MERVE BAŞKAYA
LEYLA KARSÖKEN
BELHUDE SALMANLI
MELİKE CEYHAN
RÜMEYSA ÇİFTÇİ
SELVİNAZ KOÇER</t>
  </si>
  <si>
    <t>MERVE BAŞKAYA
MELİKE CEYHAN
LEYLA KARSÖKEN
AYBÜKE EROL
RÜMEYSA ÇİFTÇİ
SELVİNAZ KOÇER</t>
  </si>
  <si>
    <t>401
398
394
399
403
404</t>
  </si>
  <si>
    <t>401
399
398
393
403
404</t>
  </si>
  <si>
    <t>628
626
625
632
627
629</t>
  </si>
  <si>
    <t>626
628
632
625
627
629</t>
  </si>
  <si>
    <t>MENEKŞE TÜRKMEN
FADİME GÜLŞEN
CEYLAN TANRIVERDİ
CEMİLE ÜLKER
GAMZE YILDIRIM
ECENAZ KARA</t>
  </si>
  <si>
    <t>675
671
669
668
672
670</t>
  </si>
  <si>
    <t>670
672
668
671
666
674</t>
  </si>
  <si>
    <t>+0.5</t>
  </si>
  <si>
    <t>+0.7</t>
  </si>
  <si>
    <t>+1.0</t>
  </si>
  <si>
    <t/>
  </si>
  <si>
    <t>X</t>
  </si>
  <si>
    <t>NM</t>
  </si>
  <si>
    <t>SİNEM YILDIRIM</t>
  </si>
  <si>
    <t>NİLSU BATTAL</t>
  </si>
  <si>
    <t>-2.1</t>
  </si>
  <si>
    <t>-1.3</t>
  </si>
  <si>
    <t>-0.3</t>
  </si>
  <si>
    <t>+2.4</t>
  </si>
  <si>
    <t>0.1</t>
  </si>
  <si>
    <t>-0.8</t>
  </si>
  <si>
    <t>-0.9</t>
  </si>
  <si>
    <t>0.5</t>
  </si>
  <si>
    <t>-1.0</t>
  </si>
  <si>
    <t>0.2</t>
  </si>
  <si>
    <t>-0.2</t>
  </si>
  <si>
    <t>+1.5</t>
  </si>
  <si>
    <t>+0.9</t>
  </si>
  <si>
    <t>+2.1</t>
  </si>
  <si>
    <t>O</t>
  </si>
  <si>
    <t>DNS</t>
  </si>
  <si>
    <t>HATİCE CEREN YAKIN</t>
  </si>
  <si>
    <t>DQ 170.14</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</si>
</sst>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41F]d\ mmmm\ yyyy\ h:mm;@"/>
    <numFmt numFmtId="182" formatCode="[$-41F]dd\ mmmm\ yyyy\ dddd"/>
    <numFmt numFmtId="183" formatCode="mmm/yyyy"/>
    <numFmt numFmtId="184" formatCode="[$-F800]dddd\,\ mmmm\ dd\,\ yyyy"/>
    <numFmt numFmtId="185" formatCode="0.000"/>
    <numFmt numFmtId="186" formatCode="0.0"/>
    <numFmt numFmtId="187" formatCode="&quot;Evet&quot;;&quot;Evet&quot;;&quot;Hayır&quot;"/>
    <numFmt numFmtId="188" formatCode="&quot;Doğru&quot;;&quot;Doğru&quot;;&quot;Yanlış&quot;"/>
    <numFmt numFmtId="189" formatCode="&quot;Açık&quot;;&quot;Açık&quot;;&quot;Kapalı&quot;"/>
    <numFmt numFmtId="190" formatCode="hh:mm;@"/>
    <numFmt numFmtId="191" formatCode="[$-41F]dddd\,\ mmmm\ dd\,\ yyyy"/>
    <numFmt numFmtId="192" formatCode="0.0000"/>
    <numFmt numFmtId="193" formatCode="#\ ?/4"/>
    <numFmt numFmtId="194" formatCode="0\,00"/>
    <numFmt numFmtId="195" formatCode="00\,00"/>
    <numFmt numFmtId="196" formatCode="00\:00"/>
    <numFmt numFmtId="197" formatCode="00\:00\:00"/>
    <numFmt numFmtId="198" formatCode="0\:00\:00"/>
    <numFmt numFmtId="199" formatCode="[$-41F]d\ mmmm\ yy;@"/>
    <numFmt numFmtId="200" formatCode="[$-41F]d\ mmmm;@"/>
    <numFmt numFmtId="201" formatCode="d/m/yy;@"/>
    <numFmt numFmtId="202" formatCode="\."/>
    <numFmt numFmtId="203" formatCode="00\.00"/>
    <numFmt numFmtId="204" formatCode="[$€-2]\ #,##0.00_);[Red]\([$€-2]\ #,##0.00\)"/>
    <numFmt numFmtId="205" formatCode="#,000"/>
    <numFmt numFmtId="206" formatCode="0\:00\.00"/>
    <numFmt numFmtId="207" formatCode="0\.00"/>
    <numFmt numFmtId="208" formatCode="dd/mm/yyyy;@"/>
    <numFmt numFmtId="209" formatCode="[$-F400]h:mm:ss\ AM/PM"/>
    <numFmt numFmtId="210" formatCode="00\:00\.00"/>
    <numFmt numFmtId="211" formatCode="dddd&quot;, &quot;mmmm\ dd&quot;, &quot;yyyy"/>
    <numFmt numFmtId="212" formatCode="mm/yy"/>
    <numFmt numFmtId="213" formatCode="dd/mm/yyyy"/>
    <numFmt numFmtId="214" formatCode="dd/mmm"/>
    <numFmt numFmtId="215" formatCode="dd/mm/yy\ hh:mm"/>
    <numFmt numFmtId="216" formatCode="#,##0\ _Y_T_L"/>
    <numFmt numFmtId="217" formatCode="0,000"/>
    <numFmt numFmtId="218" formatCode="00000"/>
    <numFmt numFmtId="219" formatCode="[$-41F]d\ mmmm\ yyyy\ dddd"/>
    <numFmt numFmtId="220" formatCode="[$¥€-2]\ #,##0.00_);[Red]\([$€-2]\ #,##0.00\)"/>
  </numFmts>
  <fonts count="153">
    <font>
      <sz val="10"/>
      <name val="Arial"/>
      <family val="0"/>
    </font>
    <font>
      <sz val="8"/>
      <name val="Arial"/>
      <family val="2"/>
    </font>
    <font>
      <sz val="10"/>
      <name val="Arial Tur"/>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name val="Cambria"/>
      <family val="1"/>
    </font>
    <font>
      <b/>
      <sz val="20"/>
      <name val="Cambria"/>
      <family val="1"/>
    </font>
    <font>
      <b/>
      <sz val="16"/>
      <name val="Cambria"/>
      <family val="1"/>
    </font>
    <font>
      <b/>
      <sz val="12"/>
      <name val="Cambria"/>
      <family val="1"/>
    </font>
    <font>
      <sz val="11"/>
      <name val="Cambria"/>
      <family val="1"/>
    </font>
    <font>
      <b/>
      <sz val="22"/>
      <name val="Cambria"/>
      <family val="1"/>
    </font>
    <font>
      <b/>
      <sz val="10"/>
      <name val="Cambria"/>
      <family val="1"/>
    </font>
    <font>
      <b/>
      <sz val="11"/>
      <name val="Cambria"/>
      <family val="1"/>
    </font>
    <font>
      <b/>
      <sz val="12"/>
      <color indexed="10"/>
      <name val="Cambria"/>
      <family val="1"/>
    </font>
    <font>
      <sz val="10"/>
      <color indexed="56"/>
      <name val="Cambria"/>
      <family val="1"/>
    </font>
    <font>
      <b/>
      <sz val="16"/>
      <color indexed="56"/>
      <name val="Cambria"/>
      <family val="1"/>
    </font>
    <font>
      <b/>
      <sz val="12"/>
      <color indexed="8"/>
      <name val="Cambria"/>
      <family val="1"/>
    </font>
    <font>
      <b/>
      <sz val="14"/>
      <color indexed="56"/>
      <name val="Cambria"/>
      <family val="1"/>
    </font>
    <font>
      <b/>
      <sz val="13"/>
      <name val="Cambria"/>
      <family val="1"/>
    </font>
    <font>
      <sz val="8"/>
      <color indexed="56"/>
      <name val="Cambria"/>
      <family val="1"/>
    </font>
    <font>
      <sz val="9"/>
      <name val="Cambria"/>
      <family val="1"/>
    </font>
    <font>
      <b/>
      <u val="single"/>
      <sz val="11"/>
      <color indexed="10"/>
      <name val="Cambria"/>
      <family val="1"/>
    </font>
    <font>
      <sz val="14"/>
      <name val="Cambria"/>
      <family val="1"/>
    </font>
    <font>
      <sz val="16"/>
      <name val="Cambria"/>
      <family val="1"/>
    </font>
    <font>
      <sz val="14"/>
      <name val="Arial"/>
      <family val="2"/>
    </font>
    <font>
      <u val="single"/>
      <sz val="8.5"/>
      <color indexed="12"/>
      <name val="Arial"/>
      <family val="2"/>
    </font>
    <font>
      <b/>
      <sz val="11"/>
      <color indexed="10"/>
      <name val="Cambria"/>
      <family val="1"/>
    </font>
    <font>
      <sz val="8"/>
      <name val="Cambria"/>
      <family val="1"/>
    </font>
    <font>
      <sz val="10"/>
      <color indexed="8"/>
      <name val="Cambria"/>
      <family val="1"/>
    </font>
    <font>
      <sz val="11"/>
      <color indexed="10"/>
      <name val="Cambria"/>
      <family val="1"/>
    </font>
    <font>
      <b/>
      <sz val="10"/>
      <color indexed="56"/>
      <name val="Cambria"/>
      <family val="1"/>
    </font>
    <font>
      <b/>
      <sz val="9"/>
      <color indexed="56"/>
      <name val="Cambria"/>
      <family val="1"/>
    </font>
    <font>
      <b/>
      <sz val="15"/>
      <color indexed="10"/>
      <name val="Cambria"/>
      <family val="1"/>
    </font>
    <font>
      <b/>
      <sz val="15"/>
      <name val="Cambria"/>
      <family val="1"/>
    </font>
    <font>
      <sz val="15"/>
      <name val="Cambria"/>
      <family val="1"/>
    </font>
    <font>
      <b/>
      <sz val="14"/>
      <name val="Cambria"/>
      <family val="1"/>
    </font>
    <font>
      <sz val="11"/>
      <color indexed="8"/>
      <name val="Cambria"/>
      <family val="1"/>
    </font>
    <font>
      <sz val="12"/>
      <name val="Cambria"/>
      <family val="1"/>
    </font>
    <font>
      <b/>
      <sz val="9"/>
      <name val="Cambria"/>
      <family val="1"/>
    </font>
    <font>
      <b/>
      <sz val="12"/>
      <color indexed="21"/>
      <name val="Cambria"/>
      <family val="1"/>
    </font>
    <font>
      <b/>
      <sz val="11"/>
      <color indexed="21"/>
      <name val="Cambria"/>
      <family val="1"/>
    </font>
    <font>
      <b/>
      <sz val="14"/>
      <color indexed="10"/>
      <name val="Cambria"/>
      <family val="1"/>
    </font>
    <font>
      <b/>
      <sz val="16"/>
      <color indexed="10"/>
      <name val="Cambria"/>
      <family val="1"/>
    </font>
    <font>
      <b/>
      <sz val="10"/>
      <color indexed="10"/>
      <name val="Cambria"/>
      <family val="1"/>
    </font>
    <font>
      <b/>
      <sz val="11"/>
      <color indexed="8"/>
      <name val="Cambria"/>
      <family val="1"/>
    </font>
    <font>
      <b/>
      <sz val="10"/>
      <color indexed="8"/>
      <name val="Cambria"/>
      <family val="1"/>
    </font>
    <font>
      <b/>
      <sz val="12"/>
      <color indexed="56"/>
      <name val="Cambria"/>
      <family val="1"/>
    </font>
    <font>
      <b/>
      <sz val="11"/>
      <color indexed="56"/>
      <name val="Cambria"/>
      <family val="1"/>
    </font>
    <font>
      <b/>
      <sz val="18"/>
      <name val="Cambria"/>
      <family val="1"/>
    </font>
    <font>
      <sz val="18"/>
      <name val="Cambria"/>
      <family val="1"/>
    </font>
    <font>
      <b/>
      <sz val="11"/>
      <color indexed="23"/>
      <name val="Cambria"/>
      <family val="1"/>
    </font>
    <font>
      <b/>
      <sz val="18"/>
      <color indexed="10"/>
      <name val="Cambria"/>
      <family val="1"/>
    </font>
    <font>
      <sz val="24"/>
      <name val="Cambria"/>
      <family val="1"/>
    </font>
    <font>
      <b/>
      <sz val="24"/>
      <color indexed="10"/>
      <name val="Cambria"/>
      <family val="1"/>
    </font>
    <font>
      <sz val="20"/>
      <name val="Cambria"/>
      <family val="1"/>
    </font>
    <font>
      <b/>
      <sz val="20"/>
      <color indexed="10"/>
      <name val="Cambria"/>
      <family val="1"/>
    </font>
    <font>
      <sz val="14"/>
      <color indexed="10"/>
      <name val="Cambria"/>
      <family val="1"/>
    </font>
    <font>
      <sz val="14"/>
      <color indexed="8"/>
      <name val="Cambria"/>
      <family val="1"/>
    </font>
    <font>
      <sz val="18"/>
      <color indexed="10"/>
      <name val="Cambria"/>
      <family val="1"/>
    </font>
    <font>
      <sz val="18"/>
      <color indexed="8"/>
      <name val="Cambria"/>
      <family val="1"/>
    </font>
    <font>
      <sz val="16"/>
      <color indexed="10"/>
      <name val="Cambria"/>
      <family val="1"/>
    </font>
    <font>
      <sz val="16"/>
      <color indexed="9"/>
      <name val="Cambria"/>
      <family val="1"/>
    </font>
    <font>
      <sz val="16"/>
      <color indexed="8"/>
      <name val="Cambria"/>
      <family val="1"/>
    </font>
    <font>
      <b/>
      <sz val="16"/>
      <color indexed="9"/>
      <name val="Cambria"/>
      <family val="1"/>
    </font>
    <font>
      <sz val="22"/>
      <name val="Cambria"/>
      <family val="1"/>
    </font>
    <font>
      <sz val="22"/>
      <color indexed="10"/>
      <name val="Cambria"/>
      <family val="1"/>
    </font>
    <font>
      <b/>
      <sz val="22"/>
      <color indexed="10"/>
      <name val="Cambria"/>
      <family val="1"/>
    </font>
    <font>
      <sz val="22"/>
      <color indexed="8"/>
      <name val="Cambria"/>
      <family val="1"/>
    </font>
    <font>
      <b/>
      <sz val="18"/>
      <color indexed="8"/>
      <name val="Cambria"/>
      <family val="1"/>
    </font>
    <font>
      <b/>
      <sz val="10"/>
      <color indexed="9"/>
      <name val="Cambria"/>
      <family val="1"/>
    </font>
    <font>
      <sz val="10"/>
      <color indexed="9"/>
      <name val="Cambria"/>
      <family val="1"/>
    </font>
    <font>
      <b/>
      <sz val="16"/>
      <color indexed="8"/>
      <name val="Cambria"/>
      <family val="1"/>
    </font>
    <font>
      <sz val="20"/>
      <color indexed="8"/>
      <name val="Cambria"/>
      <family val="1"/>
    </font>
    <font>
      <b/>
      <sz val="12"/>
      <color indexed="30"/>
      <name val="Cambria"/>
      <family val="1"/>
    </font>
    <font>
      <b/>
      <sz val="22"/>
      <color indexed="30"/>
      <name val="Cambria"/>
      <family val="1"/>
    </font>
    <font>
      <sz val="20"/>
      <color indexed="10"/>
      <name val="Cambria"/>
      <family val="1"/>
    </font>
    <font>
      <b/>
      <sz val="13"/>
      <color indexed="8"/>
      <name val="Cambria"/>
      <family val="1"/>
    </font>
    <font>
      <b/>
      <u val="single"/>
      <sz val="12"/>
      <color indexed="10"/>
      <name val="Cambria"/>
      <family val="1"/>
    </font>
    <font>
      <b/>
      <u val="single"/>
      <sz val="12"/>
      <color indexed="10"/>
      <name val="Arial"/>
      <family val="2"/>
    </font>
    <font>
      <b/>
      <u val="single"/>
      <sz val="15"/>
      <color indexed="10"/>
      <name val="Cambria"/>
      <family val="1"/>
    </font>
    <font>
      <b/>
      <sz val="15"/>
      <color indexed="8"/>
      <name val="Cambria"/>
      <family val="1"/>
    </font>
    <font>
      <b/>
      <sz val="11"/>
      <color indexed="9"/>
      <name val="Cambria"/>
      <family val="1"/>
    </font>
    <font>
      <b/>
      <sz val="48"/>
      <color indexed="10"/>
      <name val="Cambria"/>
      <family val="1"/>
    </font>
    <font>
      <b/>
      <sz val="14"/>
      <color indexed="8"/>
      <name val="Cambria"/>
      <family val="1"/>
    </font>
    <font>
      <b/>
      <sz val="28"/>
      <color indexed="10"/>
      <name val="Cambria"/>
      <family val="1"/>
    </font>
    <font>
      <sz val="8"/>
      <name val="Tahoma"/>
      <family val="2"/>
    </font>
    <font>
      <u val="single"/>
      <sz val="8.5"/>
      <color theme="10"/>
      <name val="Arial"/>
      <family val="2"/>
    </font>
    <font>
      <sz val="10"/>
      <color theme="1"/>
      <name val="Cambria"/>
      <family val="1"/>
    </font>
    <font>
      <sz val="11"/>
      <color rgb="FFFF0000"/>
      <name val="Cambria"/>
      <family val="1"/>
    </font>
    <font>
      <b/>
      <sz val="10"/>
      <color rgb="FF002060"/>
      <name val="Cambria"/>
      <family val="1"/>
    </font>
    <font>
      <b/>
      <sz val="9"/>
      <color rgb="FF002060"/>
      <name val="Cambria"/>
      <family val="1"/>
    </font>
    <font>
      <b/>
      <sz val="12"/>
      <color theme="1"/>
      <name val="Cambria"/>
      <family val="1"/>
    </font>
    <font>
      <b/>
      <sz val="12"/>
      <color rgb="FFFF0000"/>
      <name val="Cambria"/>
      <family val="1"/>
    </font>
    <font>
      <b/>
      <sz val="14"/>
      <color rgb="FFFF0000"/>
      <name val="Cambria"/>
      <family val="1"/>
    </font>
    <font>
      <b/>
      <sz val="16"/>
      <color rgb="FFFF0000"/>
      <name val="Cambria"/>
      <family val="1"/>
    </font>
    <font>
      <b/>
      <sz val="10"/>
      <color rgb="FFFF0000"/>
      <name val="Cambria"/>
      <family val="1"/>
    </font>
    <font>
      <b/>
      <sz val="14"/>
      <color rgb="FF002060"/>
      <name val="Cambria"/>
      <family val="1"/>
    </font>
    <font>
      <b/>
      <sz val="11"/>
      <color theme="1"/>
      <name val="Cambria"/>
      <family val="1"/>
    </font>
    <font>
      <b/>
      <sz val="10"/>
      <color theme="1"/>
      <name val="Cambria"/>
      <family val="1"/>
    </font>
    <font>
      <b/>
      <sz val="12"/>
      <color rgb="FF002060"/>
      <name val="Cambria"/>
      <family val="1"/>
    </font>
    <font>
      <b/>
      <sz val="11"/>
      <color rgb="FF002060"/>
      <name val="Cambria"/>
      <family val="1"/>
    </font>
    <font>
      <b/>
      <sz val="11"/>
      <color theme="1" tint="0.49998000264167786"/>
      <name val="Cambria"/>
      <family val="1"/>
    </font>
    <font>
      <b/>
      <sz val="18"/>
      <color rgb="FFFF0000"/>
      <name val="Cambria"/>
      <family val="1"/>
    </font>
    <font>
      <b/>
      <sz val="24"/>
      <color rgb="FFFF0000"/>
      <name val="Cambria"/>
      <family val="1"/>
    </font>
    <font>
      <b/>
      <sz val="20"/>
      <color rgb="FFFF0000"/>
      <name val="Cambria"/>
      <family val="1"/>
    </font>
    <font>
      <sz val="14"/>
      <color rgb="FFFF0000"/>
      <name val="Cambria"/>
      <family val="1"/>
    </font>
    <font>
      <sz val="14"/>
      <color theme="1"/>
      <name val="Cambria"/>
      <family val="1"/>
    </font>
    <font>
      <sz val="18"/>
      <color rgb="FFFF0000"/>
      <name val="Cambria"/>
      <family val="1"/>
    </font>
    <font>
      <sz val="18"/>
      <color theme="1"/>
      <name val="Cambria"/>
      <family val="1"/>
    </font>
    <font>
      <sz val="16"/>
      <color rgb="FFFF0000"/>
      <name val="Cambria"/>
      <family val="1"/>
    </font>
    <font>
      <sz val="16"/>
      <color theme="0"/>
      <name val="Cambria"/>
      <family val="1"/>
    </font>
    <font>
      <sz val="16"/>
      <color theme="1"/>
      <name val="Cambria"/>
      <family val="1"/>
    </font>
    <font>
      <b/>
      <sz val="16"/>
      <color theme="0"/>
      <name val="Cambria"/>
      <family val="1"/>
    </font>
    <font>
      <sz val="22"/>
      <color rgb="FFFF0000"/>
      <name val="Cambria"/>
      <family val="1"/>
    </font>
    <font>
      <b/>
      <sz val="22"/>
      <color rgb="FFFF0000"/>
      <name val="Cambria"/>
      <family val="1"/>
    </font>
    <font>
      <sz val="22"/>
      <color theme="1"/>
      <name val="Cambria"/>
      <family val="1"/>
    </font>
    <font>
      <b/>
      <sz val="18"/>
      <color theme="1"/>
      <name val="Cambria"/>
      <family val="1"/>
    </font>
    <font>
      <b/>
      <sz val="10"/>
      <color theme="0"/>
      <name val="Cambria"/>
      <family val="1"/>
    </font>
    <font>
      <sz val="10"/>
      <color theme="0"/>
      <name val="Cambria"/>
      <family val="1"/>
    </font>
    <font>
      <b/>
      <sz val="16"/>
      <color theme="1"/>
      <name val="Cambria"/>
      <family val="1"/>
    </font>
    <font>
      <b/>
      <sz val="11"/>
      <color rgb="FFFF0000"/>
      <name val="Cambria"/>
      <family val="1"/>
    </font>
    <font>
      <sz val="20"/>
      <color theme="1"/>
      <name val="Cambria"/>
      <family val="1"/>
    </font>
    <font>
      <b/>
      <sz val="12"/>
      <color rgb="FF0070C0"/>
      <name val="Cambria"/>
      <family val="1"/>
    </font>
    <font>
      <b/>
      <sz val="22"/>
      <color rgb="FF0070C0"/>
      <name val="Cambria"/>
      <family val="1"/>
    </font>
    <font>
      <sz val="20"/>
      <color rgb="FFFF0000"/>
      <name val="Cambria"/>
      <family val="1"/>
    </font>
    <font>
      <b/>
      <sz val="13"/>
      <color theme="1"/>
      <name val="Cambria"/>
      <family val="1"/>
    </font>
    <font>
      <b/>
      <u val="single"/>
      <sz val="12"/>
      <color rgb="FFFF0000"/>
      <name val="Cambria"/>
      <family val="1"/>
    </font>
    <font>
      <b/>
      <u val="single"/>
      <sz val="12"/>
      <color rgb="FFFF0000"/>
      <name val="Arial"/>
      <family val="2"/>
    </font>
    <font>
      <b/>
      <u val="single"/>
      <sz val="15"/>
      <color rgb="FFFF0000"/>
      <name val="Cambria"/>
      <family val="1"/>
    </font>
    <font>
      <b/>
      <sz val="15"/>
      <color rgb="FFFF0000"/>
      <name val="Cambria"/>
      <family val="1"/>
    </font>
    <font>
      <b/>
      <sz val="16"/>
      <color rgb="FF002060"/>
      <name val="Cambria"/>
      <family val="1"/>
    </font>
    <font>
      <b/>
      <sz val="18"/>
      <color rgb="FF002060"/>
      <name val="Cambria"/>
      <family val="1"/>
    </font>
    <font>
      <b/>
      <sz val="11"/>
      <color theme="0"/>
      <name val="Cambria"/>
      <family val="1"/>
    </font>
    <font>
      <b/>
      <sz val="48"/>
      <color rgb="FFFF0000"/>
      <name val="Cambria"/>
      <family val="1"/>
    </font>
    <font>
      <b/>
      <sz val="14"/>
      <color theme="1"/>
      <name val="Cambria"/>
      <family val="1"/>
    </font>
    <font>
      <b/>
      <sz val="28"/>
      <color rgb="FFFF0000"/>
      <name val="Cambria"/>
      <family val="1"/>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rgb="FFFFFFCC"/>
        <bgColor indexed="64"/>
      </patternFill>
    </fill>
    <fill>
      <patternFill patternType="solid">
        <fgColor theme="0"/>
        <bgColor indexed="64"/>
      </patternFill>
    </fill>
    <fill>
      <patternFill patternType="solid">
        <fgColor theme="9" tint="0.7999799847602844"/>
        <bgColor indexed="64"/>
      </patternFill>
    </fill>
    <fill>
      <patternFill patternType="solid">
        <fgColor rgb="FFFEF6F0"/>
        <bgColor indexed="64"/>
      </patternFill>
    </fill>
    <fill>
      <patternFill patternType="solid">
        <fgColor rgb="FFE7F6FF"/>
        <bgColor indexed="64"/>
      </patternFill>
    </fill>
    <fill>
      <patternFill patternType="solid">
        <fgColor rgb="FFE2F2F6"/>
        <bgColor indexed="64"/>
      </patternFill>
    </fill>
    <fill>
      <patternFill patternType="solid">
        <fgColor rgb="FFD9F1FF"/>
        <bgColor indexed="64"/>
      </patternFill>
    </fill>
    <fill>
      <patternFill patternType="solid">
        <fgColor theme="8" tint="0.7999799847602844"/>
        <bgColor indexed="64"/>
      </patternFill>
    </fill>
    <fill>
      <patternFill patternType="solid">
        <fgColor theme="4" tint="0.7999799847602844"/>
        <bgColor indexed="64"/>
      </patternFill>
    </fill>
    <fill>
      <patternFill patternType="solid">
        <fgColor theme="9" tint="0.5999900102615356"/>
        <bgColor indexed="64"/>
      </patternFill>
    </fill>
    <fill>
      <patternFill patternType="solid">
        <fgColor theme="8" tint="0.39998000860214233"/>
        <bgColor indexed="64"/>
      </patternFill>
    </fill>
    <fill>
      <patternFill patternType="solid">
        <fgColor theme="7" tint="0.39998000860214233"/>
        <bgColor indexed="64"/>
      </patternFill>
    </fill>
    <fill>
      <patternFill patternType="solid">
        <fgColor theme="7" tint="0.7999799847602844"/>
        <bgColor indexed="64"/>
      </patternFill>
    </fill>
    <fill>
      <patternFill patternType="solid">
        <fgColor theme="6" tint="0.7999799847602844"/>
        <bgColor indexed="64"/>
      </patternFill>
    </fill>
    <fill>
      <patternFill patternType="solid">
        <fgColor rgb="FFFFFF00"/>
        <bgColor indexed="64"/>
      </patternFill>
    </fill>
  </fills>
  <borders count="41">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dashDot"/>
      <bottom>
        <color indexed="63"/>
      </bottom>
    </border>
    <border>
      <left>
        <color indexed="63"/>
      </left>
      <right>
        <color indexed="63"/>
      </right>
      <top>
        <color indexed="63"/>
      </top>
      <bottom style="dashDot"/>
    </border>
    <border>
      <left style="thin"/>
      <right style="thin"/>
      <top style="thin"/>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ashDotDot"/>
      <bottom style="dashDotDot"/>
    </border>
    <border>
      <left>
        <color indexed="63"/>
      </left>
      <right style="thin"/>
      <top style="dashDotDot"/>
      <bottom style="dashDotDot"/>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dashDotDot"/>
      <right>
        <color indexed="63"/>
      </right>
      <top style="dashDotDot"/>
      <bottom style="dashDotDot"/>
    </border>
    <border>
      <left style="thin"/>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style="thin"/>
      <right>
        <color indexed="63"/>
      </right>
      <top style="dashDot"/>
      <bottom style="dashDotDot"/>
    </border>
    <border>
      <left>
        <color indexed="63"/>
      </left>
      <right>
        <color indexed="63"/>
      </right>
      <top style="dashDot"/>
      <bottom style="dashDotDot"/>
    </border>
    <border>
      <left>
        <color indexed="63"/>
      </left>
      <right style="thin"/>
      <top style="dashDot"/>
      <bottom style="dashDotDot"/>
    </border>
    <border>
      <left style="thin"/>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right/>
      <top style="dashDot"/>
      <bottom style="dashDot"/>
    </border>
    <border>
      <left>
        <color indexed="63"/>
      </left>
      <right>
        <color indexed="63"/>
      </right>
      <top style="dashDot"/>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169" fontId="0" fillId="0" borderId="0" applyFon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10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2" fillId="18" borderId="8" applyNumberFormat="0" applyFont="0" applyAlignment="0" applyProtection="0"/>
    <xf numFmtId="0" fontId="19" fillId="1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171" fontId="0" fillId="0" borderId="0" applyFon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9" fontId="0" fillId="0" borderId="0" applyFont="0" applyFill="0" applyBorder="0" applyAlignment="0" applyProtection="0"/>
  </cellStyleXfs>
  <cellXfs count="470">
    <xf numFmtId="0" fontId="0" fillId="0" borderId="0" xfId="0" applyAlignment="1">
      <alignment/>
    </xf>
    <xf numFmtId="0" fontId="22" fillId="0" borderId="0" xfId="0" applyFont="1" applyAlignment="1">
      <alignment/>
    </xf>
    <xf numFmtId="0" fontId="28" fillId="0" borderId="0" xfId="52" applyFont="1" applyAlignment="1" applyProtection="1">
      <alignment wrapText="1"/>
      <protection locked="0"/>
    </xf>
    <xf numFmtId="0" fontId="28" fillId="0" borderId="0" xfId="52" applyFont="1" applyAlignment="1" applyProtection="1">
      <alignment vertical="center" wrapText="1"/>
      <protection locked="0"/>
    </xf>
    <xf numFmtId="0" fontId="28" fillId="24" borderId="0" xfId="52" applyFont="1" applyFill="1" applyBorder="1" applyAlignment="1" applyProtection="1">
      <alignment horizontal="left" vertical="center" wrapText="1"/>
      <protection locked="0"/>
    </xf>
    <xf numFmtId="0" fontId="29" fillId="24" borderId="0" xfId="52" applyFont="1" applyFill="1" applyBorder="1" applyAlignment="1" applyProtection="1">
      <alignment vertical="center" wrapText="1"/>
      <protection locked="0"/>
    </xf>
    <xf numFmtId="0" fontId="28" fillId="24" borderId="0" xfId="52" applyFont="1" applyFill="1" applyBorder="1" applyAlignment="1" applyProtection="1">
      <alignment wrapText="1"/>
      <protection locked="0"/>
    </xf>
    <xf numFmtId="0" fontId="28" fillId="24" borderId="0" xfId="52" applyFont="1" applyFill="1" applyBorder="1" applyAlignment="1" applyProtection="1">
      <alignment horizontal="left" wrapText="1"/>
      <protection locked="0"/>
    </xf>
    <xf numFmtId="14" fontId="28" fillId="24" borderId="0" xfId="52" applyNumberFormat="1" applyFont="1" applyFill="1" applyBorder="1" applyAlignment="1" applyProtection="1">
      <alignment horizontal="left" vertical="center" wrapText="1"/>
      <protection locked="0"/>
    </xf>
    <xf numFmtId="0" fontId="28" fillId="0" borderId="0" xfId="52" applyFont="1" applyAlignment="1" applyProtection="1">
      <alignment wrapText="1"/>
      <protection locked="0"/>
    </xf>
    <xf numFmtId="0" fontId="43" fillId="18" borderId="10" xfId="52" applyFont="1" applyFill="1" applyBorder="1" applyAlignment="1" applyProtection="1">
      <alignment vertical="center" wrapText="1"/>
      <protection locked="0"/>
    </xf>
    <xf numFmtId="0" fontId="28" fillId="0" borderId="0" xfId="52" applyFont="1" applyAlignment="1" applyProtection="1">
      <alignment vertical="center" wrapText="1"/>
      <protection locked="0"/>
    </xf>
    <xf numFmtId="0" fontId="28" fillId="24" borderId="0" xfId="52" applyFont="1" applyFill="1" applyBorder="1" applyAlignment="1" applyProtection="1">
      <alignment horizontal="left" vertical="center" wrapText="1"/>
      <protection locked="0"/>
    </xf>
    <xf numFmtId="0" fontId="29" fillId="24" borderId="0" xfId="52" applyFont="1" applyFill="1" applyBorder="1" applyAlignment="1" applyProtection="1">
      <alignment vertical="center" wrapText="1"/>
      <protection locked="0"/>
    </xf>
    <xf numFmtId="0" fontId="28" fillId="24" borderId="0" xfId="52" applyFont="1" applyFill="1" applyBorder="1" applyAlignment="1" applyProtection="1">
      <alignment wrapText="1"/>
      <protection locked="0"/>
    </xf>
    <xf numFmtId="0" fontId="28" fillId="24" borderId="0" xfId="52" applyFont="1" applyFill="1" applyBorder="1" applyAlignment="1" applyProtection="1">
      <alignment horizontal="left" wrapText="1"/>
      <protection locked="0"/>
    </xf>
    <xf numFmtId="14" fontId="28" fillId="24" borderId="0" xfId="52" applyNumberFormat="1" applyFont="1" applyFill="1" applyBorder="1" applyAlignment="1" applyProtection="1">
      <alignment horizontal="left" vertical="center" wrapText="1"/>
      <protection locked="0"/>
    </xf>
    <xf numFmtId="0" fontId="29" fillId="24" borderId="0" xfId="52" applyNumberFormat="1" applyFont="1" applyFill="1" applyBorder="1" applyAlignment="1" applyProtection="1">
      <alignment horizontal="right" vertical="center" wrapText="1"/>
      <protection locked="0"/>
    </xf>
    <xf numFmtId="0" fontId="22" fillId="0" borderId="0" xfId="52" applyFont="1" applyFill="1" applyAlignment="1">
      <alignment vertical="center"/>
      <protection/>
    </xf>
    <xf numFmtId="0" fontId="22" fillId="0" borderId="0" xfId="52" applyFont="1" applyFill="1" applyAlignment="1">
      <alignment horizontal="center" vertical="center"/>
      <protection/>
    </xf>
    <xf numFmtId="0" fontId="22" fillId="0" borderId="0" xfId="52" applyFont="1" applyFill="1">
      <alignment/>
      <protection/>
    </xf>
    <xf numFmtId="0" fontId="44" fillId="0" borderId="0" xfId="52" applyFont="1" applyFill="1" applyAlignment="1">
      <alignment vertical="center"/>
      <protection/>
    </xf>
    <xf numFmtId="0" fontId="22" fillId="0" borderId="0" xfId="52" applyFont="1" applyFill="1" applyAlignment="1">
      <alignment horizontal="center"/>
      <protection/>
    </xf>
    <xf numFmtId="0" fontId="28" fillId="0" borderId="0" xfId="52" applyFont="1" applyFill="1" applyAlignment="1">
      <alignment horizontal="center"/>
      <protection/>
    </xf>
    <xf numFmtId="14" fontId="22" fillId="0" borderId="0" xfId="52" applyNumberFormat="1" applyFont="1" applyFill="1">
      <alignment/>
      <protection/>
    </xf>
    <xf numFmtId="0" fontId="22" fillId="0" borderId="0" xfId="52" applyFont="1" applyFill="1" applyBorder="1" applyAlignment="1">
      <alignment/>
      <protection/>
    </xf>
    <xf numFmtId="0" fontId="22" fillId="0" borderId="0" xfId="52" applyFont="1" applyFill="1" applyAlignment="1">
      <alignment/>
      <protection/>
    </xf>
    <xf numFmtId="2" fontId="22" fillId="0" borderId="0" xfId="52" applyNumberFormat="1" applyFont="1" applyFill="1" applyBorder="1" applyAlignment="1">
      <alignment horizontal="center"/>
      <protection/>
    </xf>
    <xf numFmtId="0" fontId="29" fillId="25" borderId="11" xfId="52" applyFont="1" applyFill="1" applyBorder="1" applyAlignment="1" applyProtection="1">
      <alignment vertical="center" wrapText="1"/>
      <protection locked="0"/>
    </xf>
    <xf numFmtId="14" fontId="29" fillId="25" borderId="11" xfId="52" applyNumberFormat="1" applyFont="1" applyFill="1" applyBorder="1" applyAlignment="1" applyProtection="1">
      <alignment vertical="center" wrapText="1"/>
      <protection locked="0"/>
    </xf>
    <xf numFmtId="0" fontId="22" fillId="0" borderId="0" xfId="0" applyFont="1" applyAlignment="1">
      <alignment vertical="center"/>
    </xf>
    <xf numFmtId="0" fontId="22" fillId="0" borderId="0" xfId="52" applyFont="1" applyFill="1" applyBorder="1" applyAlignment="1">
      <alignment horizontal="center" vertical="center"/>
      <protection/>
    </xf>
    <xf numFmtId="14" fontId="22" fillId="0" borderId="0" xfId="52" applyNumberFormat="1" applyFont="1" applyFill="1" applyBorder="1" applyAlignment="1">
      <alignment horizontal="center" vertical="center"/>
      <protection/>
    </xf>
    <xf numFmtId="0" fontId="104" fillId="0" borderId="0" xfId="52" applyFont="1" applyFill="1" applyBorder="1" applyAlignment="1">
      <alignment horizontal="center" vertical="center" wrapText="1"/>
      <protection/>
    </xf>
    <xf numFmtId="203" fontId="22" fillId="0" borderId="0" xfId="52" applyNumberFormat="1" applyFont="1" applyFill="1" applyBorder="1" applyAlignment="1">
      <alignment horizontal="center" vertical="center"/>
      <protection/>
    </xf>
    <xf numFmtId="1" fontId="22" fillId="0" borderId="0" xfId="52" applyNumberFormat="1" applyFont="1" applyFill="1" applyBorder="1" applyAlignment="1">
      <alignment horizontal="center" vertical="center"/>
      <protection/>
    </xf>
    <xf numFmtId="0" fontId="26" fillId="0" borderId="0" xfId="52" applyFont="1" applyFill="1" applyBorder="1" applyAlignment="1">
      <alignment horizontal="center" vertical="center"/>
      <protection/>
    </xf>
    <xf numFmtId="0" fontId="105" fillId="0" borderId="0" xfId="52" applyFont="1" applyFill="1" applyBorder="1" applyAlignment="1">
      <alignment horizontal="center" vertical="center"/>
      <protection/>
    </xf>
    <xf numFmtId="1" fontId="26" fillId="0" borderId="0" xfId="52" applyNumberFormat="1" applyFont="1" applyFill="1" applyBorder="1" applyAlignment="1">
      <alignment horizontal="center" vertical="center"/>
      <protection/>
    </xf>
    <xf numFmtId="14" fontId="26" fillId="0" borderId="0" xfId="52" applyNumberFormat="1" applyFont="1" applyFill="1" applyBorder="1" applyAlignment="1">
      <alignment horizontal="center" vertical="center"/>
      <protection/>
    </xf>
    <xf numFmtId="203" fontId="26" fillId="0" borderId="0" xfId="52" applyNumberFormat="1" applyFont="1" applyFill="1" applyBorder="1" applyAlignment="1">
      <alignment horizontal="center" vertical="center"/>
      <protection/>
    </xf>
    <xf numFmtId="0" fontId="22" fillId="0" borderId="0" xfId="52" applyFont="1" applyFill="1" applyAlignment="1">
      <alignment horizontal="left"/>
      <protection/>
    </xf>
    <xf numFmtId="0" fontId="106" fillId="25" borderId="12" xfId="52" applyFont="1" applyFill="1" applyBorder="1" applyAlignment="1">
      <alignment horizontal="center" vertical="center" wrapText="1"/>
      <protection/>
    </xf>
    <xf numFmtId="14" fontId="106" fillId="25" borderId="12" xfId="52" applyNumberFormat="1" applyFont="1" applyFill="1" applyBorder="1" applyAlignment="1">
      <alignment horizontal="center" vertical="center" wrapText="1"/>
      <protection/>
    </xf>
    <xf numFmtId="0" fontId="106" fillId="25" borderId="12" xfId="52" applyNumberFormat="1" applyFont="1" applyFill="1" applyBorder="1" applyAlignment="1">
      <alignment horizontal="center" vertical="center" wrapText="1"/>
      <protection/>
    </xf>
    <xf numFmtId="0" fontId="107" fillId="25" borderId="12" xfId="52" applyFont="1" applyFill="1" applyBorder="1" applyAlignment="1">
      <alignment horizontal="center" vertical="center" wrapText="1"/>
      <protection/>
    </xf>
    <xf numFmtId="0" fontId="22" fillId="0" borderId="0" xfId="52" applyFont="1" applyFill="1" applyAlignment="1">
      <alignment horizontal="left" wrapText="1"/>
      <protection/>
    </xf>
    <xf numFmtId="0" fontId="22" fillId="0" borderId="0" xfId="52" applyFont="1" applyFill="1" applyAlignment="1">
      <alignment wrapText="1"/>
      <protection/>
    </xf>
    <xf numFmtId="0" fontId="26" fillId="0" borderId="0" xfId="52" applyNumberFormat="1" applyFont="1" applyFill="1" applyBorder="1" applyAlignment="1">
      <alignment horizontal="left" vertical="center" wrapText="1"/>
      <protection/>
    </xf>
    <xf numFmtId="0" fontId="22" fillId="0" borderId="0" xfId="52" applyNumberFormat="1" applyFont="1" applyFill="1" applyBorder="1" applyAlignment="1">
      <alignment horizontal="center" wrapText="1"/>
      <protection/>
    </xf>
    <xf numFmtId="0" fontId="22" fillId="0" borderId="0" xfId="52" applyNumberFormat="1" applyFont="1" applyFill="1" applyBorder="1" applyAlignment="1">
      <alignment horizontal="left" wrapText="1"/>
      <protection/>
    </xf>
    <xf numFmtId="0" fontId="22" fillId="0" borderId="0" xfId="52" applyNumberFormat="1" applyFont="1" applyFill="1" applyAlignment="1">
      <alignment horizontal="center" wrapText="1"/>
      <protection/>
    </xf>
    <xf numFmtId="0" fontId="22" fillId="0" borderId="0" xfId="52" applyFont="1" applyFill="1" applyBorder="1" applyAlignment="1">
      <alignment horizontal="center" vertical="center" wrapText="1"/>
      <protection/>
    </xf>
    <xf numFmtId="0" fontId="22" fillId="0" borderId="0" xfId="52" applyFont="1" applyFill="1" applyBorder="1" applyAlignment="1">
      <alignment wrapText="1"/>
      <protection/>
    </xf>
    <xf numFmtId="0" fontId="28" fillId="0" borderId="0" xfId="52" applyFont="1" applyFill="1">
      <alignment/>
      <protection/>
    </xf>
    <xf numFmtId="14" fontId="28" fillId="0" borderId="0" xfId="52" applyNumberFormat="1" applyFont="1" applyFill="1" applyAlignment="1">
      <alignment horizontal="center"/>
      <protection/>
    </xf>
    <xf numFmtId="49" fontId="28" fillId="0" borderId="0" xfId="52" applyNumberFormat="1" applyFont="1" applyFill="1" applyAlignment="1">
      <alignment horizontal="center"/>
      <protection/>
    </xf>
    <xf numFmtId="0" fontId="29" fillId="0" borderId="0" xfId="52" applyFont="1" applyFill="1" applyAlignment="1">
      <alignment horizontal="center"/>
      <protection/>
    </xf>
    <xf numFmtId="0" fontId="28" fillId="26" borderId="0" xfId="52" applyFont="1" applyFill="1" applyBorder="1" applyAlignment="1" applyProtection="1">
      <alignment horizontal="left" vertical="center" wrapText="1"/>
      <protection locked="0"/>
    </xf>
    <xf numFmtId="14" fontId="28" fillId="26" borderId="0" xfId="52" applyNumberFormat="1" applyFont="1" applyFill="1" applyBorder="1" applyAlignment="1" applyProtection="1">
      <alignment horizontal="left" vertical="center" wrapText="1"/>
      <protection locked="0"/>
    </xf>
    <xf numFmtId="0" fontId="29" fillId="26" borderId="0" xfId="52" applyFont="1" applyFill="1" applyBorder="1" applyAlignment="1" applyProtection="1">
      <alignment horizontal="center" vertical="center" wrapText="1"/>
      <protection locked="0"/>
    </xf>
    <xf numFmtId="0" fontId="28" fillId="26" borderId="0" xfId="52" applyFont="1" applyFill="1" applyBorder="1" applyAlignment="1" applyProtection="1">
      <alignment horizontal="center" wrapText="1"/>
      <protection locked="0"/>
    </xf>
    <xf numFmtId="0" fontId="28" fillId="26" borderId="0" xfId="52" applyFont="1" applyFill="1" applyBorder="1" applyAlignment="1" applyProtection="1">
      <alignment horizontal="left" wrapText="1"/>
      <protection locked="0"/>
    </xf>
    <xf numFmtId="0" fontId="28" fillId="26" borderId="0" xfId="52" applyFont="1" applyFill="1" applyAlignment="1" applyProtection="1">
      <alignment wrapText="1"/>
      <protection locked="0"/>
    </xf>
    <xf numFmtId="0" fontId="49" fillId="25" borderId="10" xfId="52" applyFont="1" applyFill="1" applyBorder="1" applyAlignment="1" applyProtection="1">
      <alignment vertical="center" wrapText="1"/>
      <protection locked="0"/>
    </xf>
    <xf numFmtId="0" fontId="50" fillId="25" borderId="10" xfId="52" applyFont="1" applyFill="1" applyBorder="1" applyAlignment="1" applyProtection="1">
      <alignment vertical="center" wrapText="1"/>
      <protection locked="0"/>
    </xf>
    <xf numFmtId="0" fontId="50" fillId="0" borderId="0" xfId="52" applyFont="1" applyAlignment="1" applyProtection="1">
      <alignment vertical="center" wrapText="1"/>
      <protection locked="0"/>
    </xf>
    <xf numFmtId="0" fontId="50" fillId="25" borderId="11" xfId="52" applyFont="1" applyFill="1" applyBorder="1" applyAlignment="1" applyProtection="1">
      <alignment vertical="center" wrapText="1"/>
      <protection locked="0"/>
    </xf>
    <xf numFmtId="207" fontId="39" fillId="0" borderId="12" xfId="52" applyNumberFormat="1" applyFont="1" applyFill="1" applyBorder="1" applyAlignment="1">
      <alignment horizontal="center" vertical="center"/>
      <protection/>
    </xf>
    <xf numFmtId="0" fontId="51" fillId="0" borderId="12" xfId="52" applyFont="1" applyFill="1" applyBorder="1" applyAlignment="1">
      <alignment horizontal="center" vertical="center"/>
      <protection/>
    </xf>
    <xf numFmtId="0" fontId="52" fillId="0" borderId="0" xfId="52" applyFont="1" applyFill="1" applyAlignment="1">
      <alignment horizontal="left"/>
      <protection/>
    </xf>
    <xf numFmtId="14" fontId="52" fillId="0" borderId="0" xfId="52" applyNumberFormat="1" applyFont="1" applyFill="1" applyAlignment="1">
      <alignment horizontal="center"/>
      <protection/>
    </xf>
    <xf numFmtId="0" fontId="39" fillId="0" borderId="0" xfId="52" applyFont="1" applyFill="1" applyBorder="1" applyAlignment="1">
      <alignment horizontal="center" vertical="center" wrapText="1"/>
      <protection/>
    </xf>
    <xf numFmtId="0" fontId="52" fillId="0" borderId="0" xfId="52" applyFont="1" applyFill="1" applyAlignment="1">
      <alignment horizontal="center"/>
      <protection/>
    </xf>
    <xf numFmtId="0" fontId="52" fillId="0" borderId="0" xfId="52" applyFont="1" applyFill="1">
      <alignment/>
      <protection/>
    </xf>
    <xf numFmtId="49" fontId="52" fillId="0" borderId="0" xfId="52" applyNumberFormat="1" applyFont="1" applyFill="1" applyAlignment="1">
      <alignment horizontal="center"/>
      <protection/>
    </xf>
    <xf numFmtId="0" fontId="33" fillId="18" borderId="10" xfId="52" applyNumberFormat="1" applyFont="1" applyFill="1" applyBorder="1" applyAlignment="1" applyProtection="1">
      <alignment horizontal="right" vertical="center" wrapText="1"/>
      <protection locked="0"/>
    </xf>
    <xf numFmtId="0" fontId="25" fillId="25" borderId="11" xfId="52" applyNumberFormat="1" applyFont="1" applyFill="1" applyBorder="1" applyAlignment="1" applyProtection="1">
      <alignment horizontal="right" vertical="center" wrapText="1"/>
      <protection locked="0"/>
    </xf>
    <xf numFmtId="0" fontId="28" fillId="0" borderId="0" xfId="52" applyFont="1" applyFill="1" applyAlignment="1" applyProtection="1">
      <alignment vertical="center" wrapText="1"/>
      <protection locked="0"/>
    </xf>
    <xf numFmtId="0" fontId="28" fillId="0" borderId="0" xfId="52" applyFont="1" applyFill="1" applyAlignment="1" applyProtection="1">
      <alignment horizontal="center" wrapText="1"/>
      <protection locked="0"/>
    </xf>
    <xf numFmtId="14" fontId="28" fillId="0" borderId="0" xfId="52" applyNumberFormat="1" applyFont="1" applyFill="1" applyAlignment="1" applyProtection="1">
      <alignment horizontal="center" wrapText="1"/>
      <protection locked="0"/>
    </xf>
    <xf numFmtId="0" fontId="28" fillId="0" borderId="0" xfId="52" applyFont="1" applyFill="1" applyAlignment="1" applyProtection="1">
      <alignment wrapText="1"/>
      <protection locked="0"/>
    </xf>
    <xf numFmtId="2" fontId="28" fillId="0" borderId="0" xfId="52" applyNumberFormat="1" applyFont="1" applyFill="1" applyAlignment="1" applyProtection="1">
      <alignment horizontal="center" wrapText="1"/>
      <protection locked="0"/>
    </xf>
    <xf numFmtId="0" fontId="28" fillId="0" borderId="0" xfId="52" applyFont="1" applyFill="1" applyAlignment="1" applyProtection="1">
      <alignment horizontal="center" vertical="center" wrapText="1"/>
      <protection locked="0"/>
    </xf>
    <xf numFmtId="0" fontId="28" fillId="0" borderId="0" xfId="52" applyFont="1" applyAlignment="1" applyProtection="1">
      <alignment horizontal="center" wrapText="1"/>
      <protection locked="0"/>
    </xf>
    <xf numFmtId="14" fontId="28" fillId="0" borderId="0" xfId="52" applyNumberFormat="1" applyFont="1" applyAlignment="1" applyProtection="1">
      <alignment horizontal="center" wrapText="1"/>
      <protection locked="0"/>
    </xf>
    <xf numFmtId="2" fontId="28" fillId="0" borderId="0" xfId="52" applyNumberFormat="1" applyFont="1" applyAlignment="1" applyProtection="1">
      <alignment horizontal="center" wrapText="1"/>
      <protection locked="0"/>
    </xf>
    <xf numFmtId="0" fontId="30" fillId="25" borderId="11" xfId="52" applyFont="1" applyFill="1" applyBorder="1" applyAlignment="1" applyProtection="1">
      <alignment vertical="center" wrapText="1"/>
      <protection locked="0"/>
    </xf>
    <xf numFmtId="0" fontId="53" fillId="0" borderId="0" xfId="0" applyFont="1" applyAlignment="1">
      <alignment/>
    </xf>
    <xf numFmtId="0" fontId="37" fillId="0" borderId="0" xfId="0" applyFont="1" applyFill="1" applyBorder="1" applyAlignment="1">
      <alignment vertical="center" wrapText="1"/>
    </xf>
    <xf numFmtId="0" fontId="54" fillId="5" borderId="0" xfId="0" applyFont="1" applyFill="1" applyAlignment="1">
      <alignment horizontal="center" vertical="center"/>
    </xf>
    <xf numFmtId="0" fontId="54" fillId="5" borderId="0" xfId="0" applyFont="1" applyFill="1" applyAlignment="1">
      <alignment horizontal="left" vertical="center"/>
    </xf>
    <xf numFmtId="0" fontId="54" fillId="0" borderId="0" xfId="0" applyFont="1" applyAlignment="1">
      <alignment horizontal="center" vertical="center"/>
    </xf>
    <xf numFmtId="0" fontId="54" fillId="0" borderId="0" xfId="0" applyFont="1" applyFill="1" applyAlignment="1">
      <alignment horizontal="center" vertical="center"/>
    </xf>
    <xf numFmtId="0" fontId="37" fillId="0" borderId="0" xfId="0" applyFont="1" applyAlignment="1">
      <alignment wrapText="1"/>
    </xf>
    <xf numFmtId="0" fontId="55" fillId="0" borderId="12" xfId="0" applyFont="1" applyBorder="1" applyAlignment="1">
      <alignment vertical="center" wrapText="1"/>
    </xf>
    <xf numFmtId="0" fontId="55" fillId="0" borderId="0" xfId="0" applyFont="1" applyAlignment="1">
      <alignment vertical="center" wrapText="1"/>
    </xf>
    <xf numFmtId="0" fontId="56" fillId="5" borderId="0" xfId="0" applyFont="1" applyFill="1" applyAlignment="1">
      <alignment horizontal="center" vertical="center"/>
    </xf>
    <xf numFmtId="181" fontId="108" fillId="27" borderId="12" xfId="0" applyNumberFormat="1" applyFont="1" applyFill="1" applyBorder="1" applyAlignment="1">
      <alignment horizontal="center" vertical="center" wrapText="1"/>
    </xf>
    <xf numFmtId="0" fontId="109" fillId="28" borderId="12" xfId="47" applyFont="1" applyFill="1" applyBorder="1" applyAlignment="1" applyProtection="1">
      <alignment horizontal="center" vertical="center" wrapText="1"/>
      <protection/>
    </xf>
    <xf numFmtId="0" fontId="56" fillId="0" borderId="0" xfId="0" applyFont="1" applyAlignment="1">
      <alignment horizontal="center" vertical="center"/>
    </xf>
    <xf numFmtId="0" fontId="29" fillId="0" borderId="0" xfId="0" applyFont="1" applyFill="1" applyBorder="1" applyAlignment="1">
      <alignment vertical="center" wrapText="1"/>
    </xf>
    <xf numFmtId="0" fontId="26" fillId="0" borderId="0" xfId="0" applyFont="1" applyAlignment="1">
      <alignment horizontal="center" vertical="center"/>
    </xf>
    <xf numFmtId="0" fontId="26" fillId="0" borderId="0" xfId="0" applyFont="1" applyFill="1" applyBorder="1" applyAlignment="1">
      <alignment horizontal="center" vertical="center" wrapText="1"/>
    </xf>
    <xf numFmtId="0" fontId="57" fillId="0" borderId="0" xfId="0" applyFont="1" applyFill="1" applyBorder="1" applyAlignment="1">
      <alignment horizontal="left" vertical="center" wrapText="1"/>
    </xf>
    <xf numFmtId="0" fontId="54" fillId="0" borderId="0" xfId="0" applyFont="1" applyFill="1" applyAlignment="1">
      <alignment horizontal="left" vertical="center"/>
    </xf>
    <xf numFmtId="0" fontId="37" fillId="0" borderId="0" xfId="0" applyFont="1" applyAlignment="1">
      <alignment horizontal="center" vertical="center" wrapText="1"/>
    </xf>
    <xf numFmtId="0" fontId="56" fillId="0" borderId="0" xfId="0" applyFont="1" applyAlignment="1">
      <alignment horizontal="center" vertical="center" wrapText="1"/>
    </xf>
    <xf numFmtId="0" fontId="56" fillId="0" borderId="0" xfId="0" applyFont="1" applyFill="1" applyAlignment="1">
      <alignment horizontal="center" vertical="center" wrapText="1"/>
    </xf>
    <xf numFmtId="0" fontId="54" fillId="0" borderId="0" xfId="0" applyFont="1" applyAlignment="1">
      <alignment horizontal="center" vertical="center" wrapText="1"/>
    </xf>
    <xf numFmtId="0" fontId="54" fillId="0" borderId="0" xfId="0" applyFont="1" applyFill="1" applyAlignment="1">
      <alignment horizontal="center" vertical="center" wrapText="1"/>
    </xf>
    <xf numFmtId="0" fontId="54" fillId="0" borderId="0" xfId="0" applyFont="1" applyAlignment="1">
      <alignment horizontal="left" vertical="center"/>
    </xf>
    <xf numFmtId="0" fontId="110" fillId="25" borderId="12" xfId="0" applyFont="1" applyFill="1" applyBorder="1" applyAlignment="1">
      <alignment horizontal="left" vertical="center" wrapText="1"/>
    </xf>
    <xf numFmtId="0" fontId="110" fillId="25" borderId="12" xfId="0" applyFont="1" applyFill="1" applyBorder="1" applyAlignment="1">
      <alignment vertical="center" wrapText="1"/>
    </xf>
    <xf numFmtId="0" fontId="111" fillId="29" borderId="12" xfId="0" applyFont="1" applyFill="1" applyBorder="1" applyAlignment="1">
      <alignment horizontal="center" vertical="center" wrapText="1"/>
    </xf>
    <xf numFmtId="14" fontId="107" fillId="25" borderId="12" xfId="52" applyNumberFormat="1" applyFont="1" applyFill="1" applyBorder="1" applyAlignment="1">
      <alignment horizontal="center" vertical="center" wrapText="1"/>
      <protection/>
    </xf>
    <xf numFmtId="0" fontId="107" fillId="25" borderId="12" xfId="52" applyNumberFormat="1" applyFont="1" applyFill="1" applyBorder="1" applyAlignment="1">
      <alignment horizontal="center" vertical="center" wrapText="1"/>
      <protection/>
    </xf>
    <xf numFmtId="0" fontId="25" fillId="0" borderId="0" xfId="52" applyFont="1" applyFill="1" applyAlignment="1" applyProtection="1">
      <alignment wrapText="1"/>
      <protection locked="0"/>
    </xf>
    <xf numFmtId="0" fontId="28" fillId="27" borderId="12" xfId="52" applyFont="1" applyFill="1" applyBorder="1" applyAlignment="1" applyProtection="1">
      <alignment horizontal="center" vertical="center" wrapText="1"/>
      <protection locked="0"/>
    </xf>
    <xf numFmtId="0" fontId="112" fillId="27" borderId="12" xfId="52" applyFont="1" applyFill="1" applyBorder="1" applyAlignment="1" applyProtection="1">
      <alignment horizontal="center" vertical="center" wrapText="1"/>
      <protection hidden="1"/>
    </xf>
    <xf numFmtId="0" fontId="25" fillId="0" borderId="0" xfId="52" applyFont="1" applyFill="1" applyAlignment="1" applyProtection="1">
      <alignment horizontal="center" wrapText="1"/>
      <protection locked="0"/>
    </xf>
    <xf numFmtId="0" fontId="25" fillId="0" borderId="0" xfId="52" applyFont="1" applyFill="1" applyAlignment="1" applyProtection="1">
      <alignment vertical="center" wrapText="1"/>
      <protection locked="0"/>
    </xf>
    <xf numFmtId="1" fontId="25" fillId="0" borderId="0" xfId="52" applyNumberFormat="1" applyFont="1" applyFill="1" applyAlignment="1" applyProtection="1">
      <alignment horizontal="center" wrapText="1"/>
      <protection locked="0"/>
    </xf>
    <xf numFmtId="203" fontId="25" fillId="0" borderId="0" xfId="52" applyNumberFormat="1" applyFont="1" applyFill="1" applyAlignment="1" applyProtection="1">
      <alignment horizontal="center" wrapText="1"/>
      <protection locked="0"/>
    </xf>
    <xf numFmtId="49" fontId="25" fillId="0" borderId="0" xfId="52" applyNumberFormat="1" applyFont="1" applyFill="1" applyAlignment="1" applyProtection="1">
      <alignment horizontal="center" wrapText="1"/>
      <protection locked="0"/>
    </xf>
    <xf numFmtId="0" fontId="110" fillId="28" borderId="12" xfId="47" applyFont="1" applyFill="1" applyBorder="1" applyAlignment="1" applyProtection="1">
      <alignment horizontal="left" vertical="center" wrapText="1"/>
      <protection/>
    </xf>
    <xf numFmtId="0" fontId="110" fillId="28" borderId="12" xfId="47" applyFont="1" applyFill="1" applyBorder="1" applyAlignment="1" applyProtection="1">
      <alignment horizontal="center" vertical="center" wrapText="1"/>
      <protection/>
    </xf>
    <xf numFmtId="0" fontId="110" fillId="28" borderId="12" xfId="47" applyFont="1" applyFill="1" applyBorder="1" applyAlignment="1" applyProtection="1">
      <alignment horizontal="left" vertical="center"/>
      <protection/>
    </xf>
    <xf numFmtId="0" fontId="113" fillId="2" borderId="12" xfId="0" applyFont="1" applyFill="1" applyBorder="1" applyAlignment="1">
      <alignment horizontal="center" vertical="center" wrapText="1"/>
    </xf>
    <xf numFmtId="0" fontId="22" fillId="30" borderId="13" xfId="0" applyFont="1" applyFill="1" applyBorder="1" applyAlignment="1">
      <alignment/>
    </xf>
    <xf numFmtId="0" fontId="22" fillId="30" borderId="14" xfId="0" applyFont="1" applyFill="1" applyBorder="1" applyAlignment="1">
      <alignment/>
    </xf>
    <xf numFmtId="0" fontId="22" fillId="30" borderId="15" xfId="0" applyFont="1" applyFill="1" applyBorder="1" applyAlignment="1">
      <alignment/>
    </xf>
    <xf numFmtId="0" fontId="26" fillId="30" borderId="16" xfId="0" applyFont="1" applyFill="1" applyBorder="1" applyAlignment="1">
      <alignment/>
    </xf>
    <xf numFmtId="0" fontId="26" fillId="30" borderId="0" xfId="0" applyFont="1" applyFill="1" applyBorder="1" applyAlignment="1">
      <alignment/>
    </xf>
    <xf numFmtId="0" fontId="26" fillId="30" borderId="17" xfId="0" applyFont="1" applyFill="1" applyBorder="1" applyAlignment="1">
      <alignment/>
    </xf>
    <xf numFmtId="0" fontId="22" fillId="30" borderId="16" xfId="0" applyFont="1" applyFill="1" applyBorder="1" applyAlignment="1">
      <alignment/>
    </xf>
    <xf numFmtId="0" fontId="22" fillId="30" borderId="0" xfId="0" applyFont="1" applyFill="1" applyBorder="1" applyAlignment="1">
      <alignment/>
    </xf>
    <xf numFmtId="0" fontId="22" fillId="30" borderId="17" xfId="0" applyFont="1" applyFill="1" applyBorder="1" applyAlignment="1">
      <alignment/>
    </xf>
    <xf numFmtId="180" fontId="114" fillId="30" borderId="18" xfId="0" applyNumberFormat="1" applyFont="1" applyFill="1" applyBorder="1" applyAlignment="1">
      <alignment vertical="center" wrapText="1"/>
    </xf>
    <xf numFmtId="180" fontId="114" fillId="30" borderId="19" xfId="0" applyNumberFormat="1" applyFont="1" applyFill="1" applyBorder="1" applyAlignment="1">
      <alignment vertical="center" wrapText="1"/>
    </xf>
    <xf numFmtId="0" fontId="22" fillId="30" borderId="20" xfId="0" applyFont="1" applyFill="1" applyBorder="1" applyAlignment="1">
      <alignment/>
    </xf>
    <xf numFmtId="0" fontId="22" fillId="30" borderId="21" xfId="0" applyFont="1" applyFill="1" applyBorder="1" applyAlignment="1">
      <alignment/>
    </xf>
    <xf numFmtId="0" fontId="22" fillId="30" borderId="22" xfId="0" applyFont="1" applyFill="1" applyBorder="1" applyAlignment="1">
      <alignment/>
    </xf>
    <xf numFmtId="203" fontId="22" fillId="27" borderId="12" xfId="52" applyNumberFormat="1" applyFont="1" applyFill="1" applyBorder="1" applyAlignment="1" applyProtection="1">
      <alignment horizontal="center" vertical="center" wrapText="1"/>
      <protection locked="0"/>
    </xf>
    <xf numFmtId="49" fontId="28" fillId="27" borderId="12" xfId="52" applyNumberFormat="1" applyFont="1" applyFill="1" applyBorder="1" applyAlignment="1" applyProtection="1">
      <alignment horizontal="center" vertical="center" wrapText="1"/>
      <protection locked="0"/>
    </xf>
    <xf numFmtId="1" fontId="28" fillId="27" borderId="12" xfId="52" applyNumberFormat="1" applyFont="1" applyFill="1" applyBorder="1" applyAlignment="1" applyProtection="1">
      <alignment horizontal="center" vertical="center" wrapText="1"/>
      <protection locked="0"/>
    </xf>
    <xf numFmtId="0" fontId="115" fillId="27" borderId="12" xfId="52" applyFont="1" applyFill="1" applyBorder="1" applyAlignment="1" applyProtection="1">
      <alignment horizontal="center" vertical="center" wrapText="1"/>
      <protection locked="0"/>
    </xf>
    <xf numFmtId="0" fontId="108" fillId="0" borderId="0" xfId="52" applyFont="1" applyFill="1" applyAlignment="1" applyProtection="1">
      <alignment horizontal="center" wrapText="1"/>
      <protection locked="0"/>
    </xf>
    <xf numFmtId="1" fontId="109" fillId="0" borderId="0" xfId="52" applyNumberFormat="1" applyFont="1" applyFill="1" applyAlignment="1" applyProtection="1">
      <alignment horizontal="center" wrapText="1"/>
      <protection locked="0"/>
    </xf>
    <xf numFmtId="0" fontId="34" fillId="26" borderId="23" xfId="52" applyFont="1" applyFill="1" applyBorder="1" applyAlignment="1" applyProtection="1">
      <alignment vertical="center" wrapText="1"/>
      <protection locked="0"/>
    </xf>
    <xf numFmtId="206" fontId="107" fillId="25" borderId="12" xfId="52" applyNumberFormat="1" applyFont="1" applyFill="1" applyBorder="1" applyAlignment="1">
      <alignment horizontal="center" vertical="center" wrapText="1"/>
      <protection/>
    </xf>
    <xf numFmtId="206" fontId="26" fillId="0" borderId="0" xfId="52" applyNumberFormat="1" applyFont="1" applyFill="1" applyBorder="1" applyAlignment="1">
      <alignment horizontal="center" vertical="center"/>
      <protection/>
    </xf>
    <xf numFmtId="206" fontId="22" fillId="0" borderId="0" xfId="52" applyNumberFormat="1" applyFont="1" applyFill="1" applyAlignment="1">
      <alignment horizontal="center"/>
      <protection/>
    </xf>
    <xf numFmtId="206" fontId="22" fillId="0" borderId="0" xfId="52" applyNumberFormat="1" applyFont="1" applyFill="1">
      <alignment/>
      <protection/>
    </xf>
    <xf numFmtId="206" fontId="29" fillId="25" borderId="11" xfId="52" applyNumberFormat="1" applyFont="1" applyFill="1" applyBorder="1" applyAlignment="1" applyProtection="1">
      <alignment vertical="center" wrapText="1"/>
      <protection locked="0"/>
    </xf>
    <xf numFmtId="206" fontId="28" fillId="24" borderId="0" xfId="52" applyNumberFormat="1" applyFont="1" applyFill="1" applyBorder="1" applyAlignment="1" applyProtection="1">
      <alignment horizontal="left" wrapText="1"/>
      <protection locked="0"/>
    </xf>
    <xf numFmtId="206" fontId="22" fillId="0" borderId="0" xfId="52" applyNumberFormat="1" applyFont="1" applyFill="1" applyBorder="1" applyAlignment="1">
      <alignment horizontal="center" vertical="center"/>
      <protection/>
    </xf>
    <xf numFmtId="206" fontId="22" fillId="0" borderId="0" xfId="52" applyNumberFormat="1" applyFont="1" applyFill="1" applyAlignment="1">
      <alignment horizontal="left"/>
      <protection/>
    </xf>
    <xf numFmtId="0" fontId="116" fillId="31" borderId="12" xfId="52" applyFont="1" applyFill="1" applyBorder="1" applyAlignment="1" applyProtection="1">
      <alignment horizontal="center" vertical="center" wrapText="1"/>
      <protection locked="0"/>
    </xf>
    <xf numFmtId="0" fontId="33" fillId="25" borderId="10" xfId="52" applyFont="1" applyFill="1" applyBorder="1" applyAlignment="1" applyProtection="1">
      <alignment horizontal="right" vertical="center" wrapText="1"/>
      <protection locked="0"/>
    </xf>
    <xf numFmtId="0" fontId="33" fillId="25" borderId="10" xfId="52" applyFont="1" applyFill="1" applyBorder="1" applyAlignment="1" applyProtection="1">
      <alignment horizontal="right" vertical="center" wrapText="1"/>
      <protection locked="0"/>
    </xf>
    <xf numFmtId="0" fontId="54" fillId="5" borderId="0" xfId="0" applyFont="1" applyFill="1" applyAlignment="1">
      <alignment vertical="center"/>
    </xf>
    <xf numFmtId="0" fontId="28" fillId="25" borderId="11" xfId="52" applyFont="1" applyFill="1" applyBorder="1" applyAlignment="1" applyProtection="1">
      <alignment horizontal="right" vertical="center" wrapText="1"/>
      <protection locked="0"/>
    </xf>
    <xf numFmtId="0" fontId="34" fillId="26" borderId="23" xfId="52" applyFont="1" applyFill="1" applyBorder="1" applyAlignment="1" applyProtection="1">
      <alignment horizontal="center" vertical="center" wrapText="1"/>
      <protection locked="0"/>
    </xf>
    <xf numFmtId="0" fontId="109" fillId="25" borderId="11" xfId="52" applyFont="1" applyFill="1" applyBorder="1" applyAlignment="1" applyProtection="1">
      <alignment vertical="top" wrapText="1"/>
      <protection locked="0"/>
    </xf>
    <xf numFmtId="1" fontId="25" fillId="0" borderId="0" xfId="52" applyNumberFormat="1" applyFont="1" applyFill="1" applyAlignment="1" applyProtection="1">
      <alignment horizontal="left" wrapText="1"/>
      <protection locked="0"/>
    </xf>
    <xf numFmtId="0" fontId="25" fillId="0" borderId="0" xfId="52" applyFont="1" applyFill="1" applyAlignment="1" applyProtection="1">
      <alignment horizontal="left" wrapText="1"/>
      <protection locked="0"/>
    </xf>
    <xf numFmtId="207" fontId="110" fillId="28" borderId="12" xfId="47" applyNumberFormat="1" applyFont="1" applyFill="1" applyBorder="1" applyAlignment="1" applyProtection="1">
      <alignment horizontal="center" vertical="center" wrapText="1"/>
      <protection/>
    </xf>
    <xf numFmtId="0" fontId="117" fillId="25" borderId="12" xfId="52" applyFont="1" applyFill="1" applyBorder="1" applyAlignment="1">
      <alignment horizontal="center" vertical="center" wrapText="1"/>
      <protection/>
    </xf>
    <xf numFmtId="14" fontId="117" fillId="25" borderId="12" xfId="52" applyNumberFormat="1" applyFont="1" applyFill="1" applyBorder="1" applyAlignment="1">
      <alignment horizontal="center" vertical="center" wrapText="1"/>
      <protection/>
    </xf>
    <xf numFmtId="0" fontId="117" fillId="25" borderId="12" xfId="52" applyNumberFormat="1" applyFont="1" applyFill="1" applyBorder="1" applyAlignment="1">
      <alignment horizontal="center" vertical="center" wrapText="1"/>
      <protection/>
    </xf>
    <xf numFmtId="206" fontId="117" fillId="25" borderId="12" xfId="52" applyNumberFormat="1" applyFont="1" applyFill="1" applyBorder="1" applyAlignment="1">
      <alignment horizontal="center" vertical="center" wrapText="1"/>
      <protection/>
    </xf>
    <xf numFmtId="0" fontId="65" fillId="0" borderId="12" xfId="0" applyFont="1" applyBorder="1" applyAlignment="1">
      <alignment horizontal="center" vertical="center"/>
    </xf>
    <xf numFmtId="181" fontId="110" fillId="27" borderId="12" xfId="47" applyNumberFormat="1" applyFont="1" applyFill="1" applyBorder="1" applyAlignment="1" applyProtection="1">
      <alignment vertical="center" wrapText="1"/>
      <protection/>
    </xf>
    <xf numFmtId="207" fontId="66" fillId="0" borderId="12" xfId="52" applyNumberFormat="1" applyFont="1" applyFill="1" applyBorder="1" applyAlignment="1">
      <alignment horizontal="center" vertical="center"/>
      <protection/>
    </xf>
    <xf numFmtId="207" fontId="109" fillId="25" borderId="10" xfId="52" applyNumberFormat="1" applyFont="1" applyFill="1" applyBorder="1" applyAlignment="1" applyProtection="1">
      <alignment vertical="center" wrapText="1"/>
      <protection locked="0"/>
    </xf>
    <xf numFmtId="207" fontId="109" fillId="25" borderId="11" xfId="52" applyNumberFormat="1" applyFont="1" applyFill="1" applyBorder="1" applyAlignment="1" applyProtection="1">
      <alignment vertical="center" wrapText="1"/>
      <protection locked="0"/>
    </xf>
    <xf numFmtId="0" fontId="112" fillId="26" borderId="12" xfId="52" applyFont="1" applyFill="1" applyBorder="1" applyAlignment="1" applyProtection="1">
      <alignment horizontal="left" vertical="center" wrapText="1"/>
      <protection hidden="1"/>
    </xf>
    <xf numFmtId="0" fontId="25" fillId="26" borderId="0" xfId="52" applyFont="1" applyFill="1" applyAlignment="1" applyProtection="1">
      <alignment vertical="center" wrapText="1"/>
      <protection locked="0"/>
    </xf>
    <xf numFmtId="0" fontId="108" fillId="25" borderId="11" xfId="52" applyFont="1" applyFill="1" applyBorder="1" applyAlignment="1" applyProtection="1">
      <alignment horizontal="right" vertical="center" wrapText="1"/>
      <protection locked="0"/>
    </xf>
    <xf numFmtId="207" fontId="109" fillId="25" borderId="10" xfId="52" applyNumberFormat="1" applyFont="1" applyFill="1" applyBorder="1" applyAlignment="1" applyProtection="1">
      <alignment horizontal="left" vertical="center" wrapText="1"/>
      <protection locked="0"/>
    </xf>
    <xf numFmtId="0" fontId="0" fillId="32" borderId="0" xfId="0" applyFill="1" applyAlignment="1">
      <alignment/>
    </xf>
    <xf numFmtId="0" fontId="24" fillId="32" borderId="0" xfId="0" applyFont="1" applyFill="1" applyBorder="1" applyAlignment="1">
      <alignment horizontal="center" vertical="center"/>
    </xf>
    <xf numFmtId="0" fontId="110" fillId="32" borderId="0" xfId="52" applyFont="1" applyFill="1" applyBorder="1" applyAlignment="1">
      <alignment horizontal="center" vertical="center"/>
      <protection/>
    </xf>
    <xf numFmtId="0" fontId="106" fillId="32" borderId="0" xfId="52" applyFont="1" applyFill="1" applyBorder="1" applyAlignment="1">
      <alignment horizontal="center" vertical="center" wrapText="1"/>
      <protection/>
    </xf>
    <xf numFmtId="203" fontId="26" fillId="32" borderId="0" xfId="52" applyNumberFormat="1" applyFont="1" applyFill="1" applyBorder="1" applyAlignment="1">
      <alignment horizontal="center" vertical="center"/>
      <protection/>
    </xf>
    <xf numFmtId="0" fontId="22" fillId="26" borderId="0" xfId="0" applyFont="1" applyFill="1" applyAlignment="1">
      <alignment/>
    </xf>
    <xf numFmtId="0" fontId="0" fillId="26" borderId="0" xfId="0" applyFill="1" applyAlignment="1">
      <alignment/>
    </xf>
    <xf numFmtId="0" fontId="33" fillId="18" borderId="10" xfId="52" applyNumberFormat="1" applyFont="1" applyFill="1" applyBorder="1" applyAlignment="1" applyProtection="1">
      <alignment horizontal="right" vertical="center" wrapText="1"/>
      <protection locked="0"/>
    </xf>
    <xf numFmtId="0" fontId="116" fillId="31" borderId="12" xfId="52" applyFont="1" applyFill="1" applyBorder="1" applyAlignment="1" applyProtection="1">
      <alignment horizontal="center" vertical="center" wrapText="1"/>
      <protection locked="0"/>
    </xf>
    <xf numFmtId="0" fontId="116" fillId="31" borderId="12" xfId="52" applyFont="1" applyFill="1" applyBorder="1" applyAlignment="1" applyProtection="1">
      <alignment horizontal="center" vertical="center" wrapText="1"/>
      <protection locked="0"/>
    </xf>
    <xf numFmtId="0" fontId="106" fillId="31" borderId="12" xfId="52" applyFont="1" applyFill="1" applyBorder="1" applyAlignment="1" applyProtection="1">
      <alignment horizontal="center" vertical="center" wrapText="1"/>
      <protection locked="0"/>
    </xf>
    <xf numFmtId="0" fontId="111" fillId="27" borderId="0" xfId="47" applyFont="1" applyFill="1" applyBorder="1" applyAlignment="1" applyProtection="1">
      <alignment horizontal="center" vertical="center"/>
      <protection/>
    </xf>
    <xf numFmtId="0" fontId="28" fillId="0" borderId="0" xfId="52" applyFont="1" applyAlignment="1" applyProtection="1">
      <alignment horizontal="center" vertical="center" wrapText="1"/>
      <protection locked="0"/>
    </xf>
    <xf numFmtId="203" fontId="28" fillId="0" borderId="0" xfId="52" applyNumberFormat="1" applyFont="1" applyAlignment="1" applyProtection="1">
      <alignment horizontal="center" vertical="center" wrapText="1"/>
      <protection locked="0"/>
    </xf>
    <xf numFmtId="203" fontId="28" fillId="0" borderId="0" xfId="52" applyNumberFormat="1" applyFont="1" applyFill="1" applyAlignment="1">
      <alignment horizontal="center" vertical="center"/>
      <protection/>
    </xf>
    <xf numFmtId="0" fontId="28" fillId="0" borderId="0" xfId="52" applyFont="1" applyFill="1" applyAlignment="1">
      <alignment horizontal="center" vertical="center"/>
      <protection/>
    </xf>
    <xf numFmtId="206" fontId="28" fillId="0" borderId="0" xfId="52" applyNumberFormat="1" applyFont="1" applyAlignment="1" applyProtection="1">
      <alignment horizontal="center" vertical="center" wrapText="1"/>
      <protection locked="0"/>
    </xf>
    <xf numFmtId="206" fontId="28" fillId="0" borderId="0" xfId="52" applyNumberFormat="1" applyFont="1" applyFill="1" applyAlignment="1">
      <alignment horizontal="center" vertical="center"/>
      <protection/>
    </xf>
    <xf numFmtId="0" fontId="24" fillId="0" borderId="0" xfId="52" applyFont="1" applyAlignment="1" applyProtection="1">
      <alignment horizontal="center" vertical="center" wrapText="1"/>
      <protection locked="0"/>
    </xf>
    <xf numFmtId="0" fontId="24" fillId="0" borderId="0" xfId="52" applyFont="1" applyFill="1" applyAlignment="1">
      <alignment horizontal="center" vertical="center"/>
      <protection/>
    </xf>
    <xf numFmtId="207" fontId="24" fillId="0" borderId="0" xfId="52" applyNumberFormat="1" applyFont="1" applyAlignment="1" applyProtection="1">
      <alignment horizontal="center" vertical="center" wrapText="1"/>
      <protection locked="0"/>
    </xf>
    <xf numFmtId="207" fontId="24" fillId="0" borderId="0" xfId="52" applyNumberFormat="1" applyFont="1" applyFill="1" applyAlignment="1">
      <alignment horizontal="center" vertical="center"/>
      <protection/>
    </xf>
    <xf numFmtId="0" fontId="28" fillId="0" borderId="0" xfId="52" applyFont="1" applyAlignment="1" applyProtection="1">
      <alignment horizontal="center" vertical="center" wrapText="1"/>
      <protection locked="0"/>
    </xf>
    <xf numFmtId="203" fontId="28" fillId="0" borderId="0" xfId="52" applyNumberFormat="1" applyFont="1" applyAlignment="1" applyProtection="1">
      <alignment horizontal="center" vertical="center" wrapText="1"/>
      <protection locked="0"/>
    </xf>
    <xf numFmtId="203" fontId="28" fillId="0" borderId="0" xfId="52" applyNumberFormat="1" applyFont="1" applyFill="1" applyAlignment="1" applyProtection="1">
      <alignment horizontal="center" vertical="center" wrapText="1"/>
      <protection locked="0"/>
    </xf>
    <xf numFmtId="0" fontId="35" fillId="25" borderId="0" xfId="52" applyFont="1" applyFill="1" applyBorder="1" applyAlignment="1" applyProtection="1">
      <alignment horizontal="center" vertical="center" wrapText="1"/>
      <protection locked="0"/>
    </xf>
    <xf numFmtId="0" fontId="28" fillId="25" borderId="11" xfId="52" applyFont="1" applyFill="1" applyBorder="1" applyAlignment="1" applyProtection="1">
      <alignment horizontal="right" vertical="center" wrapText="1"/>
      <protection locked="0"/>
    </xf>
    <xf numFmtId="0" fontId="110" fillId="29" borderId="24" xfId="52" applyFont="1" applyFill="1" applyBorder="1" applyAlignment="1">
      <alignment vertical="center"/>
      <protection/>
    </xf>
    <xf numFmtId="0" fontId="110" fillId="29" borderId="23" xfId="52" applyFont="1" applyFill="1" applyBorder="1" applyAlignment="1">
      <alignment vertical="center"/>
      <protection/>
    </xf>
    <xf numFmtId="0" fontId="110" fillId="29" borderId="25" xfId="52" applyFont="1" applyFill="1" applyBorder="1" applyAlignment="1">
      <alignment vertical="center"/>
      <protection/>
    </xf>
    <xf numFmtId="190" fontId="25" fillId="24" borderId="0" xfId="52" applyNumberFormat="1" applyFont="1" applyFill="1" applyBorder="1" applyAlignment="1" applyProtection="1">
      <alignment horizontal="center" vertical="center" wrapText="1"/>
      <protection locked="0"/>
    </xf>
    <xf numFmtId="0" fontId="118" fillId="29" borderId="23" xfId="52" applyFont="1" applyFill="1" applyBorder="1" applyAlignment="1">
      <alignment horizontal="right" vertical="center"/>
      <protection/>
    </xf>
    <xf numFmtId="0" fontId="112" fillId="0" borderId="0" xfId="52" applyFont="1" applyFill="1" applyAlignment="1" applyProtection="1">
      <alignment horizontal="center" wrapText="1"/>
      <protection locked="0"/>
    </xf>
    <xf numFmtId="0" fontId="119" fillId="0" borderId="12" xfId="52" applyNumberFormat="1" applyFont="1" applyFill="1" applyBorder="1" applyAlignment="1">
      <alignment horizontal="center" vertical="center"/>
      <protection/>
    </xf>
    <xf numFmtId="0" fontId="35" fillId="25" borderId="0" xfId="52" applyFont="1" applyFill="1" applyBorder="1" applyAlignment="1" applyProtection="1">
      <alignment horizontal="center" vertical="center" wrapText="1"/>
      <protection locked="0"/>
    </xf>
    <xf numFmtId="0" fontId="106" fillId="31" borderId="12" xfId="52" applyFont="1" applyFill="1" applyBorder="1" applyAlignment="1" applyProtection="1">
      <alignment horizontal="center" vertical="center" wrapText="1"/>
      <protection locked="0"/>
    </xf>
    <xf numFmtId="0" fontId="116" fillId="31" borderId="12" xfId="52" applyFont="1" applyFill="1" applyBorder="1" applyAlignment="1" applyProtection="1">
      <alignment horizontal="center" vertical="center" wrapText="1"/>
      <protection locked="0"/>
    </xf>
    <xf numFmtId="0" fontId="28" fillId="25" borderId="11" xfId="52" applyFont="1" applyFill="1" applyBorder="1" applyAlignment="1" applyProtection="1">
      <alignment horizontal="right" vertical="center" wrapText="1"/>
      <protection locked="0"/>
    </xf>
    <xf numFmtId="206" fontId="110" fillId="29" borderId="23" xfId="52" applyNumberFormat="1" applyFont="1" applyFill="1" applyBorder="1" applyAlignment="1">
      <alignment vertical="center"/>
      <protection/>
    </xf>
    <xf numFmtId="206" fontId="106" fillId="25" borderId="12" xfId="52" applyNumberFormat="1" applyFont="1" applyFill="1" applyBorder="1" applyAlignment="1">
      <alignment horizontal="center" vertical="center" wrapText="1"/>
      <protection/>
    </xf>
    <xf numFmtId="49" fontId="69" fillId="0" borderId="12" xfId="52" applyNumberFormat="1" applyFont="1" applyFill="1" applyBorder="1" applyAlignment="1">
      <alignment horizontal="center" vertical="center"/>
      <protection/>
    </xf>
    <xf numFmtId="49" fontId="69" fillId="33" borderId="12" xfId="52" applyNumberFormat="1" applyFont="1" applyFill="1" applyBorder="1" applyAlignment="1" applyProtection="1">
      <alignment horizontal="center" vertical="center"/>
      <protection hidden="1" locked="0"/>
    </xf>
    <xf numFmtId="49" fontId="69" fillId="33" borderId="12" xfId="52" applyNumberFormat="1" applyFont="1" applyFill="1" applyBorder="1" applyAlignment="1">
      <alignment horizontal="center" vertical="center"/>
      <protection/>
    </xf>
    <xf numFmtId="49" fontId="69" fillId="0" borderId="12" xfId="52" applyNumberFormat="1" applyFont="1" applyFill="1" applyBorder="1" applyAlignment="1" applyProtection="1">
      <alignment horizontal="center" vertical="center"/>
      <protection hidden="1" locked="0"/>
    </xf>
    <xf numFmtId="49" fontId="69" fillId="33" borderId="12" xfId="52" applyNumberFormat="1" applyFont="1" applyFill="1" applyBorder="1" applyAlignment="1">
      <alignment vertical="center"/>
      <protection/>
    </xf>
    <xf numFmtId="49" fontId="69" fillId="0" borderId="12" xfId="52" applyNumberFormat="1" applyFont="1" applyFill="1" applyBorder="1" applyAlignment="1">
      <alignment vertical="center"/>
      <protection/>
    </xf>
    <xf numFmtId="0" fontId="120" fillId="34" borderId="12" xfId="0" applyFont="1" applyFill="1" applyBorder="1" applyAlignment="1">
      <alignment horizontal="center" vertical="center"/>
    </xf>
    <xf numFmtId="0" fontId="23" fillId="0" borderId="12" xfId="0" applyFont="1" applyBorder="1" applyAlignment="1">
      <alignment horizontal="left" vertical="center"/>
    </xf>
    <xf numFmtId="203" fontId="71" fillId="0" borderId="12" xfId="0" applyNumberFormat="1" applyFont="1" applyBorder="1" applyAlignment="1">
      <alignment horizontal="center" vertical="center"/>
    </xf>
    <xf numFmtId="0" fontId="121" fillId="0" borderId="12" xfId="0" applyFont="1" applyBorder="1" applyAlignment="1">
      <alignment horizontal="center" vertical="center"/>
    </xf>
    <xf numFmtId="206" fontId="71" fillId="32" borderId="12" xfId="0" applyNumberFormat="1" applyFont="1" applyFill="1" applyBorder="1" applyAlignment="1">
      <alignment horizontal="center" vertical="center"/>
    </xf>
    <xf numFmtId="0" fontId="121" fillId="32" borderId="12" xfId="0" applyFont="1" applyFill="1" applyBorder="1" applyAlignment="1">
      <alignment horizontal="center" vertical="center"/>
    </xf>
    <xf numFmtId="207" fontId="71" fillId="26" borderId="12" xfId="0" applyNumberFormat="1" applyFont="1" applyFill="1" applyBorder="1" applyAlignment="1">
      <alignment horizontal="center" vertical="center"/>
    </xf>
    <xf numFmtId="0" fontId="121" fillId="26" borderId="12" xfId="0" applyFont="1" applyFill="1" applyBorder="1" applyAlignment="1">
      <alignment horizontal="center" vertical="center"/>
    </xf>
    <xf numFmtId="207" fontId="71" fillId="32" borderId="12" xfId="0" applyNumberFormat="1" applyFont="1" applyFill="1" applyBorder="1" applyAlignment="1">
      <alignment horizontal="center" vertical="center"/>
    </xf>
    <xf numFmtId="207" fontId="71" fillId="0" borderId="12" xfId="0" applyNumberFormat="1" applyFont="1" applyBorder="1" applyAlignment="1">
      <alignment horizontal="center" vertical="center"/>
    </xf>
    <xf numFmtId="1" fontId="121" fillId="32" borderId="12" xfId="0" applyNumberFormat="1" applyFont="1" applyFill="1" applyBorder="1" applyAlignment="1">
      <alignment horizontal="center" vertical="center"/>
    </xf>
    <xf numFmtId="0" fontId="112" fillId="35" borderId="12" xfId="52" applyFont="1" applyFill="1" applyBorder="1" applyAlignment="1" applyProtection="1">
      <alignment horizontal="center" vertical="center" wrapText="1"/>
      <protection hidden="1"/>
    </xf>
    <xf numFmtId="14" fontId="22" fillId="35" borderId="12" xfId="52" applyNumberFormat="1" applyFont="1" applyFill="1" applyBorder="1" applyAlignment="1" applyProtection="1">
      <alignment horizontal="center" vertical="center" wrapText="1"/>
      <protection locked="0"/>
    </xf>
    <xf numFmtId="0" fontId="22" fillId="35" borderId="12" xfId="52" applyFont="1" applyFill="1" applyBorder="1" applyAlignment="1" applyProtection="1">
      <alignment vertical="center" wrapText="1"/>
      <protection locked="0"/>
    </xf>
    <xf numFmtId="0" fontId="22" fillId="35" borderId="12" xfId="52" applyFont="1" applyFill="1" applyBorder="1" applyAlignment="1" applyProtection="1">
      <alignment horizontal="left" vertical="center" wrapText="1"/>
      <protection locked="0"/>
    </xf>
    <xf numFmtId="0" fontId="104" fillId="35" borderId="12" xfId="52" applyFont="1" applyFill="1" applyBorder="1" applyAlignment="1" applyProtection="1">
      <alignment horizontal="center" vertical="center" wrapText="1"/>
      <protection locked="0"/>
    </xf>
    <xf numFmtId="203" fontId="22" fillId="35" borderId="12" xfId="52" applyNumberFormat="1" applyFont="1" applyFill="1" applyBorder="1" applyAlignment="1" applyProtection="1">
      <alignment horizontal="center" vertical="center" wrapText="1"/>
      <protection locked="0"/>
    </xf>
    <xf numFmtId="49" fontId="22" fillId="35" borderId="12" xfId="52" applyNumberFormat="1" applyFont="1" applyFill="1" applyBorder="1" applyAlignment="1" applyProtection="1">
      <alignment horizontal="center" vertical="center" wrapText="1"/>
      <protection locked="0"/>
    </xf>
    <xf numFmtId="1" fontId="22" fillId="35" borderId="12" xfId="52" applyNumberFormat="1" applyFont="1" applyFill="1" applyBorder="1" applyAlignment="1" applyProtection="1">
      <alignment horizontal="center" vertical="center" wrapText="1"/>
      <protection locked="0"/>
    </xf>
    <xf numFmtId="0" fontId="112" fillId="36" borderId="12" xfId="52" applyFont="1" applyFill="1" applyBorder="1" applyAlignment="1" applyProtection="1">
      <alignment horizontal="center" vertical="center" wrapText="1"/>
      <protection hidden="1"/>
    </xf>
    <xf numFmtId="14" fontId="22" fillId="36" borderId="12" xfId="52" applyNumberFormat="1" applyFont="1" applyFill="1" applyBorder="1" applyAlignment="1" applyProtection="1">
      <alignment horizontal="center" vertical="center" wrapText="1"/>
      <protection locked="0"/>
    </xf>
    <xf numFmtId="0" fontId="22" fillId="36" borderId="12" xfId="52" applyFont="1" applyFill="1" applyBorder="1" applyAlignment="1" applyProtection="1">
      <alignment vertical="center" wrapText="1"/>
      <protection locked="0"/>
    </xf>
    <xf numFmtId="0" fontId="22" fillId="36" borderId="12" xfId="52" applyFont="1" applyFill="1" applyBorder="1" applyAlignment="1" applyProtection="1">
      <alignment horizontal="left" vertical="center" wrapText="1"/>
      <protection locked="0"/>
    </xf>
    <xf numFmtId="203" fontId="22" fillId="36" borderId="12" xfId="52" applyNumberFormat="1" applyFont="1" applyFill="1" applyBorder="1" applyAlignment="1" applyProtection="1">
      <alignment horizontal="center" vertical="center" wrapText="1"/>
      <protection locked="0"/>
    </xf>
    <xf numFmtId="49" fontId="22" fillId="36" borderId="12" xfId="52" applyNumberFormat="1" applyFont="1" applyFill="1" applyBorder="1" applyAlignment="1" applyProtection="1">
      <alignment horizontal="center" vertical="center" wrapText="1"/>
      <protection locked="0"/>
    </xf>
    <xf numFmtId="1" fontId="22" fillId="36" borderId="12" xfId="52" applyNumberFormat="1" applyFont="1" applyFill="1" applyBorder="1" applyAlignment="1" applyProtection="1">
      <alignment horizontal="center" vertical="center" wrapText="1"/>
      <protection locked="0"/>
    </xf>
    <xf numFmtId="0" fontId="104" fillId="36" borderId="12" xfId="52" applyFont="1" applyFill="1" applyBorder="1" applyAlignment="1" applyProtection="1">
      <alignment horizontal="center" vertical="center" wrapText="1"/>
      <protection locked="0"/>
    </xf>
    <xf numFmtId="0" fontId="22" fillId="26" borderId="12" xfId="52" applyFont="1" applyFill="1" applyBorder="1" applyAlignment="1" applyProtection="1">
      <alignment horizontal="center" vertical="center" wrapText="1"/>
      <protection locked="0"/>
    </xf>
    <xf numFmtId="0" fontId="52" fillId="37" borderId="26" xfId="0" applyFont="1" applyFill="1" applyBorder="1" applyAlignment="1">
      <alignment horizontal="center" vertical="center"/>
    </xf>
    <xf numFmtId="0" fontId="52" fillId="37" borderId="27" xfId="0" applyFont="1" applyFill="1" applyBorder="1" applyAlignment="1">
      <alignment horizontal="center" vertical="center"/>
    </xf>
    <xf numFmtId="0" fontId="52" fillId="38" borderId="12" xfId="0" applyFont="1" applyFill="1" applyBorder="1" applyAlignment="1">
      <alignment horizontal="center" vertical="center"/>
    </xf>
    <xf numFmtId="0" fontId="52" fillId="27" borderId="12" xfId="0" applyFont="1" applyFill="1" applyBorder="1" applyAlignment="1">
      <alignment horizontal="center" vertical="center"/>
    </xf>
    <xf numFmtId="1" fontId="110" fillId="0" borderId="12" xfId="52" applyNumberFormat="1" applyFont="1" applyFill="1" applyBorder="1" applyAlignment="1" applyProtection="1">
      <alignment horizontal="center" vertical="center" wrapText="1"/>
      <protection locked="0"/>
    </xf>
    <xf numFmtId="0" fontId="39" fillId="0" borderId="12" xfId="52" applyFont="1" applyFill="1" applyBorder="1" applyAlignment="1">
      <alignment horizontal="center" vertical="center"/>
      <protection/>
    </xf>
    <xf numFmtId="0" fontId="122" fillId="0" borderId="12" xfId="52" applyFont="1" applyFill="1" applyBorder="1" applyAlignment="1">
      <alignment horizontal="center" vertical="center"/>
      <protection/>
    </xf>
    <xf numFmtId="1" fontId="110" fillId="0" borderId="12" xfId="52" applyNumberFormat="1" applyFont="1" applyFill="1" applyBorder="1" applyAlignment="1">
      <alignment horizontal="center" vertical="center"/>
      <protection/>
    </xf>
    <xf numFmtId="14" fontId="39" fillId="0" borderId="12" xfId="52" applyNumberFormat="1" applyFont="1" applyFill="1" applyBorder="1" applyAlignment="1">
      <alignment horizontal="center" vertical="center"/>
      <protection/>
    </xf>
    <xf numFmtId="0" fontId="39" fillId="0" borderId="12" xfId="52" applyNumberFormat="1" applyFont="1" applyFill="1" applyBorder="1" applyAlignment="1">
      <alignment horizontal="left" vertical="center" wrapText="1"/>
      <protection/>
    </xf>
    <xf numFmtId="203" fontId="39" fillId="0" borderId="12" xfId="52" applyNumberFormat="1" applyFont="1" applyFill="1" applyBorder="1" applyAlignment="1">
      <alignment horizontal="center" vertical="center"/>
      <protection/>
    </xf>
    <xf numFmtId="0" fontId="41" fillId="32" borderId="0" xfId="0" applyFont="1" applyFill="1" applyAlignment="1">
      <alignment/>
    </xf>
    <xf numFmtId="0" fontId="41" fillId="0" borderId="0" xfId="0" applyFont="1" applyAlignment="1">
      <alignment/>
    </xf>
    <xf numFmtId="1" fontId="122" fillId="0" borderId="12" xfId="52" applyNumberFormat="1" applyFont="1" applyFill="1" applyBorder="1" applyAlignment="1">
      <alignment horizontal="center" vertical="center"/>
      <protection/>
    </xf>
    <xf numFmtId="206" fontId="39" fillId="0" borderId="12" xfId="52" applyNumberFormat="1" applyFont="1" applyFill="1" applyBorder="1" applyAlignment="1">
      <alignment horizontal="center" vertical="center"/>
      <protection/>
    </xf>
    <xf numFmtId="1" fontId="110" fillId="0" borderId="12" xfId="52" applyNumberFormat="1" applyFont="1" applyFill="1" applyBorder="1" applyAlignment="1">
      <alignment horizontal="center" vertical="center" wrapText="1"/>
      <protection/>
    </xf>
    <xf numFmtId="14" fontId="123" fillId="0" borderId="12" xfId="52" applyNumberFormat="1" applyFont="1" applyFill="1" applyBorder="1" applyAlignment="1">
      <alignment horizontal="center" vertical="center" wrapText="1"/>
      <protection/>
    </xf>
    <xf numFmtId="0" fontId="123" fillId="0" borderId="12" xfId="52" applyFont="1" applyFill="1" applyBorder="1" applyAlignment="1">
      <alignment vertical="center" wrapText="1"/>
      <protection/>
    </xf>
    <xf numFmtId="0" fontId="123" fillId="0" borderId="12" xfId="52" applyFont="1" applyFill="1" applyBorder="1" applyAlignment="1">
      <alignment horizontal="center" vertical="center" wrapText="1"/>
      <protection/>
    </xf>
    <xf numFmtId="0" fontId="123" fillId="26" borderId="12" xfId="52" applyFont="1" applyFill="1" applyBorder="1" applyAlignment="1">
      <alignment horizontal="center" vertical="center" wrapText="1"/>
      <protection/>
    </xf>
    <xf numFmtId="0" fontId="39" fillId="0" borderId="12" xfId="52" applyFont="1" applyFill="1" applyBorder="1" applyAlignment="1" applyProtection="1">
      <alignment horizontal="center" vertical="center" wrapText="1"/>
      <protection locked="0"/>
    </xf>
    <xf numFmtId="0" fontId="122" fillId="0" borderId="12" xfId="52" applyFont="1" applyFill="1" applyBorder="1" applyAlignment="1" applyProtection="1">
      <alignment horizontal="center" vertical="center" wrapText="1"/>
      <protection locked="0"/>
    </xf>
    <xf numFmtId="14" fontId="39" fillId="0" borderId="12" xfId="52" applyNumberFormat="1" applyFont="1" applyFill="1" applyBorder="1" applyAlignment="1" applyProtection="1">
      <alignment horizontal="center" vertical="center" wrapText="1"/>
      <protection locked="0"/>
    </xf>
    <xf numFmtId="0" fontId="39" fillId="0" borderId="12" xfId="52" applyFont="1" applyFill="1" applyBorder="1" applyAlignment="1" applyProtection="1">
      <alignment horizontal="left" vertical="center" wrapText="1"/>
      <protection locked="0"/>
    </xf>
    <xf numFmtId="1" fontId="39" fillId="0" borderId="12" xfId="52" applyNumberFormat="1" applyFont="1" applyFill="1" applyBorder="1" applyAlignment="1">
      <alignment horizontal="center" vertical="center"/>
      <protection/>
    </xf>
    <xf numFmtId="0" fontId="110" fillId="0" borderId="12" xfId="52" applyFont="1" applyFill="1" applyBorder="1" applyAlignment="1">
      <alignment horizontal="center" vertical="center"/>
      <protection/>
    </xf>
    <xf numFmtId="0" fontId="39" fillId="0" borderId="12" xfId="52" applyFont="1" applyFill="1" applyBorder="1" applyAlignment="1">
      <alignment horizontal="left" vertical="center" wrapText="1"/>
      <protection/>
    </xf>
    <xf numFmtId="0" fontId="123" fillId="0" borderId="12" xfId="52" applyFont="1" applyFill="1" applyBorder="1" applyAlignment="1">
      <alignment horizontal="left" vertical="center" wrapText="1"/>
      <protection/>
    </xf>
    <xf numFmtId="0" fontId="66" fillId="0" borderId="12" xfId="52" applyFont="1" applyFill="1" applyBorder="1" applyAlignment="1">
      <alignment horizontal="center" vertical="center"/>
      <protection/>
    </xf>
    <xf numFmtId="0" fontId="124" fillId="0" borderId="12" xfId="52" applyFont="1" applyFill="1" applyBorder="1" applyAlignment="1">
      <alignment horizontal="center" vertical="center"/>
      <protection/>
    </xf>
    <xf numFmtId="1" fontId="119" fillId="0" borderId="12" xfId="52" applyNumberFormat="1" applyFont="1" applyFill="1" applyBorder="1" applyAlignment="1">
      <alignment horizontal="center" vertical="center" wrapText="1"/>
      <protection/>
    </xf>
    <xf numFmtId="14" fontId="125" fillId="0" borderId="12" xfId="52" applyNumberFormat="1" applyFont="1" applyFill="1" applyBorder="1" applyAlignment="1">
      <alignment horizontal="center" vertical="center" wrapText="1"/>
      <protection/>
    </xf>
    <xf numFmtId="0" fontId="125" fillId="0" borderId="12" xfId="52" applyFont="1" applyFill="1" applyBorder="1" applyAlignment="1">
      <alignment horizontal="left" vertical="center" wrapText="1"/>
      <protection/>
    </xf>
    <xf numFmtId="0" fontId="40" fillId="0" borderId="12" xfId="52" applyFont="1" applyFill="1" applyBorder="1" applyAlignment="1" applyProtection="1">
      <alignment horizontal="center" vertical="center" wrapText="1"/>
      <protection locked="0"/>
    </xf>
    <xf numFmtId="0" fontId="126" fillId="0" borderId="12" xfId="52" applyFont="1" applyFill="1" applyBorder="1" applyAlignment="1" applyProtection="1">
      <alignment horizontal="center" vertical="center" wrapText="1"/>
      <protection locked="0"/>
    </xf>
    <xf numFmtId="1" fontId="111" fillId="0" borderId="12" xfId="52" applyNumberFormat="1" applyFont="1" applyFill="1" applyBorder="1" applyAlignment="1" applyProtection="1">
      <alignment horizontal="center" vertical="center" wrapText="1"/>
      <protection locked="0"/>
    </xf>
    <xf numFmtId="14" fontId="40" fillId="0" borderId="12" xfId="52" applyNumberFormat="1" applyFont="1" applyFill="1" applyBorder="1" applyAlignment="1" applyProtection="1">
      <alignment horizontal="center" vertical="center" wrapText="1"/>
      <protection locked="0"/>
    </xf>
    <xf numFmtId="0" fontId="40" fillId="0" borderId="12" xfId="52" applyFont="1" applyFill="1" applyBorder="1" applyAlignment="1" applyProtection="1">
      <alignment horizontal="left" vertical="center" wrapText="1"/>
      <protection locked="0"/>
    </xf>
    <xf numFmtId="207" fontId="40" fillId="0" borderId="12" xfId="52" applyNumberFormat="1" applyFont="1" applyFill="1" applyBorder="1" applyAlignment="1" applyProtection="1">
      <alignment horizontal="center" vertical="center" wrapText="1"/>
      <protection locked="0"/>
    </xf>
    <xf numFmtId="207" fontId="127" fillId="0" borderId="12" xfId="52" applyNumberFormat="1" applyFont="1" applyFill="1" applyBorder="1" applyAlignment="1" applyProtection="1">
      <alignment horizontal="center" vertical="center" wrapText="1"/>
      <protection locked="0"/>
    </xf>
    <xf numFmtId="207" fontId="128" fillId="0" borderId="12" xfId="52" applyNumberFormat="1" applyFont="1" applyFill="1" applyBorder="1" applyAlignment="1" applyProtection="1">
      <alignment horizontal="center" vertical="center" wrapText="1"/>
      <protection locked="0"/>
    </xf>
    <xf numFmtId="207" fontId="129" fillId="0" borderId="12" xfId="52" applyNumberFormat="1" applyFont="1" applyFill="1" applyBorder="1" applyAlignment="1" applyProtection="1">
      <alignment horizontal="center" vertical="center" wrapText="1"/>
      <protection hidden="1"/>
    </xf>
    <xf numFmtId="49" fontId="24" fillId="0" borderId="12" xfId="52" applyNumberFormat="1" applyFont="1" applyFill="1" applyBorder="1" applyAlignment="1" applyProtection="1">
      <alignment vertical="center" wrapText="1"/>
      <protection locked="0"/>
    </xf>
    <xf numFmtId="14" fontId="39" fillId="0" borderId="12" xfId="52" applyNumberFormat="1" applyFont="1" applyFill="1" applyBorder="1" applyAlignment="1">
      <alignment horizontal="center" vertical="center" wrapText="1"/>
      <protection/>
    </xf>
    <xf numFmtId="0" fontId="110" fillId="0" borderId="12" xfId="52" applyFont="1" applyFill="1" applyBorder="1" applyAlignment="1">
      <alignment horizontal="center" vertical="center" wrapText="1"/>
      <protection/>
    </xf>
    <xf numFmtId="1" fontId="112" fillId="0" borderId="12" xfId="52" applyNumberFormat="1" applyFont="1" applyFill="1" applyBorder="1" applyAlignment="1">
      <alignment horizontal="center" vertical="center" wrapText="1"/>
      <protection/>
    </xf>
    <xf numFmtId="14" fontId="22" fillId="0" borderId="12" xfId="52" applyNumberFormat="1" applyFont="1" applyFill="1" applyBorder="1" applyAlignment="1">
      <alignment horizontal="center" vertical="center" wrapText="1"/>
      <protection/>
    </xf>
    <xf numFmtId="0" fontId="22" fillId="0" borderId="12" xfId="52" applyNumberFormat="1" applyFont="1" applyFill="1" applyBorder="1" applyAlignment="1">
      <alignment horizontal="left" vertical="center" wrapText="1"/>
      <protection/>
    </xf>
    <xf numFmtId="14" fontId="22" fillId="0" borderId="12" xfId="52" applyNumberFormat="1" applyFont="1" applyFill="1" applyBorder="1" applyAlignment="1">
      <alignment horizontal="center" vertical="center"/>
      <protection/>
    </xf>
    <xf numFmtId="0" fontId="81" fillId="0" borderId="12" xfId="52" applyFont="1" applyFill="1" applyBorder="1" applyAlignment="1">
      <alignment horizontal="center" vertical="center"/>
      <protection/>
    </xf>
    <xf numFmtId="0" fontId="130" fillId="0" borderId="12" xfId="52" applyFont="1" applyFill="1" applyBorder="1" applyAlignment="1">
      <alignment horizontal="center" vertical="center"/>
      <protection/>
    </xf>
    <xf numFmtId="1" fontId="131" fillId="0" borderId="12" xfId="52" applyNumberFormat="1" applyFont="1" applyFill="1" applyBorder="1" applyAlignment="1">
      <alignment horizontal="center" vertical="center" wrapText="1"/>
      <protection/>
    </xf>
    <xf numFmtId="14" fontId="132" fillId="0" borderId="12" xfId="52" applyNumberFormat="1" applyFont="1" applyFill="1" applyBorder="1" applyAlignment="1">
      <alignment horizontal="center" vertical="center" wrapText="1"/>
      <protection/>
    </xf>
    <xf numFmtId="0" fontId="132" fillId="0" borderId="12" xfId="52" applyFont="1" applyFill="1" applyBorder="1" applyAlignment="1">
      <alignment horizontal="left" vertical="center" wrapText="1"/>
      <protection/>
    </xf>
    <xf numFmtId="0" fontId="123" fillId="26" borderId="27" xfId="52" applyFont="1" applyFill="1" applyBorder="1" applyAlignment="1">
      <alignment horizontal="center" vertical="center" wrapText="1"/>
      <protection/>
    </xf>
    <xf numFmtId="0" fontId="123" fillId="26" borderId="12" xfId="52" applyFont="1" applyFill="1" applyBorder="1" applyAlignment="1">
      <alignment horizontal="center" vertical="center"/>
      <protection/>
    </xf>
    <xf numFmtId="0" fontId="123" fillId="26" borderId="27" xfId="52" applyFont="1" applyFill="1" applyBorder="1" applyAlignment="1">
      <alignment horizontal="left" vertical="center" wrapText="1"/>
      <protection/>
    </xf>
    <xf numFmtId="0" fontId="133" fillId="30" borderId="28" xfId="0" applyNumberFormat="1" applyFont="1" applyFill="1" applyBorder="1" applyAlignment="1">
      <alignment horizontal="center" vertical="center" wrapText="1"/>
    </xf>
    <xf numFmtId="0" fontId="134" fillId="35" borderId="12" xfId="52" applyFont="1" applyFill="1" applyBorder="1" applyAlignment="1" applyProtection="1">
      <alignment horizontal="center" vertical="center" wrapText="1"/>
      <protection hidden="1"/>
    </xf>
    <xf numFmtId="14" fontId="135" fillId="35" borderId="12" xfId="52" applyNumberFormat="1" applyFont="1" applyFill="1" applyBorder="1" applyAlignment="1" applyProtection="1">
      <alignment horizontal="center" vertical="center" wrapText="1"/>
      <protection locked="0"/>
    </xf>
    <xf numFmtId="0" fontId="135" fillId="35" borderId="12" xfId="52" applyFont="1" applyFill="1" applyBorder="1" applyAlignment="1" applyProtection="1">
      <alignment vertical="center" wrapText="1"/>
      <protection locked="0"/>
    </xf>
    <xf numFmtId="0" fontId="135" fillId="35" borderId="12" xfId="52" applyFont="1" applyFill="1" applyBorder="1" applyAlignment="1" applyProtection="1">
      <alignment horizontal="left" vertical="center" wrapText="1"/>
      <protection locked="0"/>
    </xf>
    <xf numFmtId="49" fontId="110" fillId="29" borderId="23" xfId="52" applyNumberFormat="1" applyFont="1" applyFill="1" applyBorder="1" applyAlignment="1">
      <alignment horizontal="left" vertical="center"/>
      <protection/>
    </xf>
    <xf numFmtId="207" fontId="136" fillId="0" borderId="12" xfId="52" applyNumberFormat="1" applyFont="1" applyFill="1" applyBorder="1" applyAlignment="1" applyProtection="1">
      <alignment horizontal="center" vertical="center" wrapText="1"/>
      <protection hidden="1"/>
    </xf>
    <xf numFmtId="49" fontId="24" fillId="0" borderId="12" xfId="52" applyNumberFormat="1" applyFont="1" applyFill="1" applyBorder="1" applyAlignment="1" applyProtection="1">
      <alignment horizontal="center" vertical="center" wrapText="1"/>
      <protection locked="0"/>
    </xf>
    <xf numFmtId="207" fontId="81" fillId="0" borderId="12" xfId="52" applyNumberFormat="1" applyFont="1" applyFill="1" applyBorder="1" applyAlignment="1">
      <alignment horizontal="center" vertical="center"/>
      <protection/>
    </xf>
    <xf numFmtId="0" fontId="131" fillId="0" borderId="12" xfId="52" applyNumberFormat="1" applyFont="1" applyFill="1" applyBorder="1" applyAlignment="1">
      <alignment horizontal="center" vertical="center"/>
      <protection/>
    </xf>
    <xf numFmtId="186" fontId="120" fillId="38" borderId="12" xfId="0" applyNumberFormat="1" applyFont="1" applyFill="1" applyBorder="1" applyAlignment="1">
      <alignment horizontal="center" vertical="center"/>
    </xf>
    <xf numFmtId="186" fontId="121" fillId="26" borderId="12" xfId="0" applyNumberFormat="1" applyFont="1" applyFill="1" applyBorder="1" applyAlignment="1">
      <alignment horizontal="center" vertical="center"/>
    </xf>
    <xf numFmtId="186" fontId="120" fillId="37" borderId="12" xfId="0" applyNumberFormat="1" applyFont="1" applyFill="1" applyBorder="1" applyAlignment="1">
      <alignment horizontal="center" vertical="center"/>
    </xf>
    <xf numFmtId="203" fontId="39" fillId="0" borderId="12" xfId="52" applyNumberFormat="1" applyFont="1" applyFill="1" applyBorder="1" applyAlignment="1">
      <alignment horizontal="center" vertical="center" wrapText="1"/>
      <protection/>
    </xf>
    <xf numFmtId="0" fontId="137" fillId="0" borderId="12" xfId="52" applyFont="1" applyFill="1" applyBorder="1" applyAlignment="1">
      <alignment horizontal="center" vertical="center" wrapText="1"/>
      <protection/>
    </xf>
    <xf numFmtId="14" fontId="26" fillId="0" borderId="12" xfId="52" applyNumberFormat="1" applyFont="1" applyFill="1" applyBorder="1" applyAlignment="1">
      <alignment horizontal="center" vertical="center" wrapText="1"/>
      <protection/>
    </xf>
    <xf numFmtId="0" fontId="26" fillId="0" borderId="12" xfId="52" applyFont="1" applyFill="1" applyBorder="1" applyAlignment="1">
      <alignment horizontal="left" vertical="center" wrapText="1"/>
      <protection/>
    </xf>
    <xf numFmtId="206" fontId="39" fillId="0" borderId="12" xfId="52" applyNumberFormat="1" applyFont="1" applyFill="1" applyBorder="1" applyAlignment="1">
      <alignment horizontal="center" vertical="center" wrapText="1"/>
      <protection/>
    </xf>
    <xf numFmtId="203" fontId="138" fillId="0" borderId="12" xfId="0" applyNumberFormat="1" applyFont="1" applyBorder="1" applyAlignment="1">
      <alignment horizontal="center" vertical="center"/>
    </xf>
    <xf numFmtId="0" fontId="139" fillId="30" borderId="16" xfId="0" applyFont="1" applyFill="1" applyBorder="1" applyAlignment="1">
      <alignment horizontal="center" vertical="center" wrapText="1"/>
    </xf>
    <xf numFmtId="0" fontId="139" fillId="30" borderId="0" xfId="0" applyFont="1" applyFill="1" applyBorder="1" applyAlignment="1">
      <alignment horizontal="center" vertical="center" wrapText="1"/>
    </xf>
    <xf numFmtId="0" fontId="139" fillId="30" borderId="17" xfId="0" applyFont="1" applyFill="1" applyBorder="1" applyAlignment="1">
      <alignment horizontal="center" vertical="center" wrapText="1"/>
    </xf>
    <xf numFmtId="0" fontId="27" fillId="30" borderId="16" xfId="0" applyFont="1" applyFill="1" applyBorder="1" applyAlignment="1">
      <alignment horizontal="center" vertical="center" wrapText="1"/>
    </xf>
    <xf numFmtId="0" fontId="27" fillId="30" borderId="0" xfId="0" applyFont="1" applyFill="1" applyBorder="1" applyAlignment="1">
      <alignment horizontal="center" vertical="center" wrapText="1"/>
    </xf>
    <xf numFmtId="0" fontId="27" fillId="30" borderId="17" xfId="0" applyFont="1" applyFill="1" applyBorder="1" applyAlignment="1">
      <alignment horizontal="center" vertical="center" wrapText="1"/>
    </xf>
    <xf numFmtId="180" fontId="25" fillId="30" borderId="16" xfId="0" applyNumberFormat="1" applyFont="1" applyFill="1" applyBorder="1" applyAlignment="1">
      <alignment horizontal="center" vertical="center" wrapText="1"/>
    </xf>
    <xf numFmtId="180" fontId="25" fillId="30" borderId="0" xfId="0" applyNumberFormat="1" applyFont="1" applyFill="1" applyBorder="1" applyAlignment="1">
      <alignment horizontal="center" vertical="center"/>
    </xf>
    <xf numFmtId="180" fontId="25" fillId="30" borderId="17" xfId="0" applyNumberFormat="1" applyFont="1" applyFill="1" applyBorder="1" applyAlignment="1">
      <alignment horizontal="center" vertical="center"/>
    </xf>
    <xf numFmtId="180" fontId="140" fillId="30" borderId="16" xfId="0" applyNumberFormat="1" applyFont="1" applyFill="1" applyBorder="1" applyAlignment="1">
      <alignment horizontal="center" vertical="center" wrapText="1"/>
    </xf>
    <xf numFmtId="0" fontId="140" fillId="30" borderId="0" xfId="0" applyFont="1" applyFill="1" applyBorder="1" applyAlignment="1">
      <alignment horizontal="center" vertical="center" wrapText="1"/>
    </xf>
    <xf numFmtId="0" fontId="140" fillId="30" borderId="17" xfId="0" applyFont="1" applyFill="1" applyBorder="1" applyAlignment="1">
      <alignment horizontal="center" vertical="center" wrapText="1"/>
    </xf>
    <xf numFmtId="180" fontId="139" fillId="30" borderId="29" xfId="0" applyNumberFormat="1" applyFont="1" applyFill="1" applyBorder="1" applyAlignment="1">
      <alignment horizontal="right" vertical="center"/>
    </xf>
    <xf numFmtId="180" fontId="139" fillId="30" borderId="30" xfId="0" applyNumberFormat="1" applyFont="1" applyFill="1" applyBorder="1" applyAlignment="1">
      <alignment horizontal="right" vertical="center"/>
    </xf>
    <xf numFmtId="180" fontId="139" fillId="30" borderId="31" xfId="0" applyNumberFormat="1" applyFont="1" applyFill="1" applyBorder="1" applyAlignment="1">
      <alignment horizontal="right" vertical="center"/>
    </xf>
    <xf numFmtId="180" fontId="114" fillId="30" borderId="28" xfId="0" applyNumberFormat="1" applyFont="1" applyFill="1" applyBorder="1" applyAlignment="1">
      <alignment horizontal="left" vertical="center" wrapText="1"/>
    </xf>
    <xf numFmtId="180" fontId="114" fillId="30" borderId="18" xfId="0" applyNumberFormat="1" applyFont="1" applyFill="1" applyBorder="1" applyAlignment="1">
      <alignment horizontal="left" vertical="center" wrapText="1"/>
    </xf>
    <xf numFmtId="180" fontId="114" fillId="30" borderId="19" xfId="0" applyNumberFormat="1" applyFont="1" applyFill="1" applyBorder="1" applyAlignment="1">
      <alignment horizontal="left" vertical="center" wrapText="1"/>
    </xf>
    <xf numFmtId="180" fontId="113" fillId="25" borderId="32" xfId="0" applyNumberFormat="1" applyFont="1" applyFill="1" applyBorder="1" applyAlignment="1">
      <alignment horizontal="center" vertical="center"/>
    </xf>
    <xf numFmtId="180" fontId="113" fillId="25" borderId="33" xfId="0" applyNumberFormat="1" applyFont="1" applyFill="1" applyBorder="1" applyAlignment="1">
      <alignment horizontal="center" vertical="center"/>
    </xf>
    <xf numFmtId="180" fontId="113" fillId="25" borderId="34" xfId="0" applyNumberFormat="1" applyFont="1" applyFill="1" applyBorder="1" applyAlignment="1">
      <alignment horizontal="center" vertical="center"/>
    </xf>
    <xf numFmtId="0" fontId="23" fillId="30" borderId="16" xfId="0" applyFont="1" applyFill="1" applyBorder="1" applyAlignment="1">
      <alignment horizontal="center"/>
    </xf>
    <xf numFmtId="0" fontId="23" fillId="30" borderId="0" xfId="0" applyFont="1" applyFill="1" applyBorder="1" applyAlignment="1">
      <alignment horizontal="center"/>
    </xf>
    <xf numFmtId="0" fontId="23" fillId="30" borderId="17" xfId="0" applyFont="1" applyFill="1" applyBorder="1" applyAlignment="1">
      <alignment horizontal="center"/>
    </xf>
    <xf numFmtId="180" fontId="23" fillId="30" borderId="16" xfId="0" applyNumberFormat="1" applyFont="1" applyFill="1" applyBorder="1" applyAlignment="1">
      <alignment horizontal="center"/>
    </xf>
    <xf numFmtId="180" fontId="23" fillId="30" borderId="0" xfId="0" applyNumberFormat="1" applyFont="1" applyFill="1" applyBorder="1" applyAlignment="1">
      <alignment horizontal="center"/>
    </xf>
    <xf numFmtId="180" fontId="23" fillId="30" borderId="17" xfId="0" applyNumberFormat="1" applyFont="1" applyFill="1" applyBorder="1" applyAlignment="1">
      <alignment horizontal="center"/>
    </xf>
    <xf numFmtId="180" fontId="24" fillId="30" borderId="16" xfId="0" applyNumberFormat="1" applyFont="1" applyFill="1" applyBorder="1" applyAlignment="1">
      <alignment horizontal="center"/>
    </xf>
    <xf numFmtId="180" fontId="24" fillId="30" borderId="0" xfId="0" applyNumberFormat="1" applyFont="1" applyFill="1" applyBorder="1" applyAlignment="1">
      <alignment horizontal="center"/>
    </xf>
    <xf numFmtId="180" fontId="24" fillId="30" borderId="17" xfId="0" applyNumberFormat="1" applyFont="1" applyFill="1" applyBorder="1" applyAlignment="1">
      <alignment horizontal="center"/>
    </xf>
    <xf numFmtId="0" fontId="24" fillId="30" borderId="16" xfId="0" applyFont="1" applyFill="1" applyBorder="1" applyAlignment="1">
      <alignment horizontal="center"/>
    </xf>
    <xf numFmtId="0" fontId="24" fillId="30" borderId="0" xfId="0" applyFont="1" applyFill="1" applyBorder="1" applyAlignment="1">
      <alignment horizontal="center"/>
    </xf>
    <xf numFmtId="0" fontId="24" fillId="30" borderId="17" xfId="0" applyFont="1" applyFill="1" applyBorder="1" applyAlignment="1">
      <alignment horizontal="center"/>
    </xf>
    <xf numFmtId="180" fontId="139" fillId="30" borderId="35" xfId="0" applyNumberFormat="1" applyFont="1" applyFill="1" applyBorder="1" applyAlignment="1">
      <alignment horizontal="right" vertical="center"/>
    </xf>
    <xf numFmtId="180" fontId="139" fillId="30" borderId="36" xfId="0" applyNumberFormat="1" applyFont="1" applyFill="1" applyBorder="1" applyAlignment="1">
      <alignment horizontal="right" vertical="center"/>
    </xf>
    <xf numFmtId="180" fontId="139" fillId="30" borderId="37" xfId="0" applyNumberFormat="1" applyFont="1" applyFill="1" applyBorder="1" applyAlignment="1">
      <alignment horizontal="right" vertical="center"/>
    </xf>
    <xf numFmtId="180" fontId="139" fillId="30" borderId="16" xfId="0" applyNumberFormat="1" applyFont="1" applyFill="1" applyBorder="1" applyAlignment="1">
      <alignment horizontal="right" vertical="center"/>
    </xf>
    <xf numFmtId="180" fontId="139" fillId="30" borderId="0" xfId="0" applyNumberFormat="1" applyFont="1" applyFill="1" applyBorder="1" applyAlignment="1">
      <alignment horizontal="right" vertical="center"/>
    </xf>
    <xf numFmtId="180" fontId="139" fillId="30" borderId="38" xfId="0" applyNumberFormat="1" applyFont="1" applyFill="1" applyBorder="1" applyAlignment="1">
      <alignment horizontal="right" vertical="center"/>
    </xf>
    <xf numFmtId="0" fontId="121" fillId="29" borderId="12" xfId="0" applyFont="1" applyFill="1" applyBorder="1" applyAlignment="1">
      <alignment horizontal="center" vertical="center" wrapText="1"/>
    </xf>
    <xf numFmtId="0" fontId="141" fillId="29" borderId="12" xfId="0" applyFont="1" applyFill="1" applyBorder="1" applyAlignment="1">
      <alignment horizontal="center" vertical="center" wrapText="1"/>
    </xf>
    <xf numFmtId="0" fontId="88" fillId="25" borderId="20" xfId="0" applyFont="1" applyFill="1" applyBorder="1" applyAlignment="1">
      <alignment horizontal="right" vertical="center" wrapText="1"/>
    </xf>
    <xf numFmtId="0" fontId="88" fillId="25" borderId="21" xfId="0" applyFont="1" applyFill="1" applyBorder="1" applyAlignment="1">
      <alignment horizontal="right" vertical="center" wrapText="1"/>
    </xf>
    <xf numFmtId="0" fontId="88" fillId="25" borderId="21" xfId="0" applyFont="1" applyFill="1" applyBorder="1" applyAlignment="1">
      <alignment horizontal="left" vertical="center" wrapText="1"/>
    </xf>
    <xf numFmtId="0" fontId="88" fillId="25" borderId="22" xfId="0" applyFont="1" applyFill="1" applyBorder="1" applyAlignment="1">
      <alignment horizontal="left" vertical="center" wrapText="1"/>
    </xf>
    <xf numFmtId="0" fontId="52" fillId="2" borderId="16" xfId="0" applyFont="1" applyFill="1" applyBorder="1" applyAlignment="1">
      <alignment horizontal="center" vertical="center" wrapText="1"/>
    </xf>
    <xf numFmtId="0" fontId="52" fillId="2" borderId="0" xfId="0" applyFont="1" applyFill="1" applyBorder="1" applyAlignment="1">
      <alignment horizontal="center" vertical="center" wrapText="1"/>
    </xf>
    <xf numFmtId="0" fontId="52" fillId="2" borderId="17" xfId="0" applyFont="1" applyFill="1" applyBorder="1" applyAlignment="1">
      <alignment horizontal="center" vertical="center" wrapText="1"/>
    </xf>
    <xf numFmtId="0" fontId="23" fillId="6" borderId="13"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29" fillId="32" borderId="16" xfId="0" applyFont="1" applyFill="1" applyBorder="1" applyAlignment="1">
      <alignment horizontal="center" vertical="center" wrapText="1"/>
    </xf>
    <xf numFmtId="0" fontId="29" fillId="32" borderId="0" xfId="0" applyFont="1" applyFill="1" applyBorder="1" applyAlignment="1">
      <alignment horizontal="center" vertical="center" wrapText="1"/>
    </xf>
    <xf numFmtId="0" fontId="29" fillId="32" borderId="17" xfId="0" applyFont="1" applyFill="1" applyBorder="1" applyAlignment="1">
      <alignment horizontal="center" vertical="center" wrapText="1"/>
    </xf>
    <xf numFmtId="0" fontId="32" fillId="0" borderId="10" xfId="52" applyFont="1" applyFill="1" applyBorder="1" applyAlignment="1" applyProtection="1">
      <alignment horizontal="center" vertical="center" wrapText="1"/>
      <protection locked="0"/>
    </xf>
    <xf numFmtId="0" fontId="32" fillId="0" borderId="10" xfId="52" applyFont="1" applyFill="1" applyBorder="1" applyAlignment="1" applyProtection="1">
      <alignment vertical="center" wrapText="1"/>
      <protection locked="0"/>
    </xf>
    <xf numFmtId="0" fontId="34" fillId="26" borderId="23" xfId="52" applyFont="1" applyFill="1" applyBorder="1" applyAlignment="1" applyProtection="1">
      <alignment horizontal="right" vertical="center" wrapText="1"/>
      <protection locked="0"/>
    </xf>
    <xf numFmtId="190" fontId="34" fillId="26" borderId="23" xfId="52" applyNumberFormat="1" applyFont="1" applyFill="1" applyBorder="1" applyAlignment="1" applyProtection="1">
      <alignment horizontal="center" vertical="center" wrapText="1"/>
      <protection locked="0"/>
    </xf>
    <xf numFmtId="0" fontId="24" fillId="39" borderId="21" xfId="0" applyFont="1" applyFill="1" applyBorder="1" applyAlignment="1">
      <alignment horizontal="center" vertical="center"/>
    </xf>
    <xf numFmtId="0" fontId="116" fillId="29" borderId="26" xfId="52" applyFont="1" applyFill="1" applyBorder="1" applyAlignment="1">
      <alignment horizontal="center" vertical="center" wrapText="1"/>
      <protection/>
    </xf>
    <xf numFmtId="0" fontId="116" fillId="29" borderId="27" xfId="52" applyFont="1" applyFill="1" applyBorder="1" applyAlignment="1">
      <alignment horizontal="center" vertical="center" wrapText="1"/>
      <protection/>
    </xf>
    <xf numFmtId="0" fontId="24" fillId="39" borderId="21" xfId="0" applyFont="1" applyFill="1" applyBorder="1" applyAlignment="1">
      <alignment horizontal="center"/>
    </xf>
    <xf numFmtId="0" fontId="116" fillId="29" borderId="12" xfId="52" applyFont="1" applyFill="1" applyBorder="1" applyAlignment="1">
      <alignment horizontal="center" textRotation="90"/>
      <protection/>
    </xf>
    <xf numFmtId="0" fontId="24" fillId="39" borderId="23" xfId="0" applyFont="1" applyFill="1" applyBorder="1" applyAlignment="1">
      <alignment horizontal="center" vertical="center"/>
    </xf>
    <xf numFmtId="0" fontId="110" fillId="29" borderId="24" xfId="52" applyFont="1" applyFill="1" applyBorder="1" applyAlignment="1">
      <alignment horizontal="center" vertical="center"/>
      <protection/>
    </xf>
    <xf numFmtId="0" fontId="110" fillId="29" borderId="23" xfId="52" applyFont="1" applyFill="1" applyBorder="1" applyAlignment="1">
      <alignment horizontal="center" vertical="center"/>
      <protection/>
    </xf>
    <xf numFmtId="0" fontId="142" fillId="25" borderId="0" xfId="52" applyFont="1" applyFill="1" applyBorder="1" applyAlignment="1" applyProtection="1">
      <alignment horizontal="center" vertical="center" wrapText="1"/>
      <protection locked="0"/>
    </xf>
    <xf numFmtId="0" fontId="34" fillId="29" borderId="0" xfId="52" applyFont="1" applyFill="1" applyBorder="1" applyAlignment="1" applyProtection="1">
      <alignment horizontal="center" vertical="center" wrapText="1"/>
      <protection locked="0"/>
    </xf>
    <xf numFmtId="0" fontId="65" fillId="27" borderId="0" xfId="0" applyFont="1" applyFill="1" applyBorder="1" applyAlignment="1">
      <alignment horizontal="center" vertical="center"/>
    </xf>
    <xf numFmtId="0" fontId="107" fillId="29" borderId="12" xfId="52" applyFont="1" applyFill="1" applyBorder="1" applyAlignment="1">
      <alignment horizontal="center" textRotation="90" wrapText="1"/>
      <protection/>
    </xf>
    <xf numFmtId="0" fontId="107" fillId="29" borderId="26" xfId="52" applyFont="1" applyFill="1" applyBorder="1" applyAlignment="1">
      <alignment horizontal="center" textRotation="90" wrapText="1"/>
      <protection/>
    </xf>
    <xf numFmtId="0" fontId="107" fillId="29" borderId="27" xfId="52" applyFont="1" applyFill="1" applyBorder="1" applyAlignment="1">
      <alignment horizontal="center" textRotation="90" wrapText="1"/>
      <protection/>
    </xf>
    <xf numFmtId="0" fontId="34" fillId="29" borderId="39" xfId="52" applyFont="1" applyFill="1" applyBorder="1" applyAlignment="1" applyProtection="1">
      <alignment horizontal="center" vertical="center" wrapText="1"/>
      <protection locked="0"/>
    </xf>
    <xf numFmtId="0" fontId="25" fillId="18" borderId="10" xfId="52" applyFont="1" applyFill="1" applyBorder="1" applyAlignment="1" applyProtection="1">
      <alignment horizontal="right" vertical="center" wrapText="1"/>
      <protection locked="0"/>
    </xf>
    <xf numFmtId="0" fontId="143" fillId="18" borderId="10" xfId="47" applyFont="1" applyFill="1" applyBorder="1" applyAlignment="1" applyProtection="1">
      <alignment horizontal="left" vertical="center" wrapText="1"/>
      <protection locked="0"/>
    </xf>
    <xf numFmtId="0" fontId="33" fillId="18" borderId="10" xfId="52" applyNumberFormat="1" applyFont="1" applyFill="1" applyBorder="1" applyAlignment="1" applyProtection="1">
      <alignment horizontal="center" vertical="center" wrapText="1"/>
      <protection locked="0"/>
    </xf>
    <xf numFmtId="0" fontId="25" fillId="25" borderId="11" xfId="52" applyFont="1" applyFill="1" applyBorder="1" applyAlignment="1" applyProtection="1">
      <alignment horizontal="right" vertical="center" wrapText="1"/>
      <protection locked="0"/>
    </xf>
    <xf numFmtId="0" fontId="30" fillId="25" borderId="11" xfId="52" applyFont="1" applyFill="1" applyBorder="1" applyAlignment="1" applyProtection="1">
      <alignment horizontal="left" vertical="center" wrapText="1"/>
      <protection locked="0"/>
    </xf>
    <xf numFmtId="0" fontId="30" fillId="18" borderId="10" xfId="52" applyNumberFormat="1" applyFont="1" applyFill="1" applyBorder="1" applyAlignment="1" applyProtection="1">
      <alignment horizontal="left" vertical="center" wrapText="1"/>
      <protection locked="0"/>
    </xf>
    <xf numFmtId="0" fontId="43" fillId="18" borderId="10" xfId="52" applyFont="1" applyFill="1" applyBorder="1" applyAlignment="1" applyProtection="1">
      <alignment horizontal="left" vertical="center" wrapText="1"/>
      <protection locked="0"/>
    </xf>
    <xf numFmtId="0" fontId="30" fillId="25" borderId="11" xfId="52" applyNumberFormat="1" applyFont="1" applyFill="1" applyBorder="1" applyAlignment="1" applyProtection="1">
      <alignment horizontal="left" vertical="center" wrapText="1"/>
      <protection locked="0"/>
    </xf>
    <xf numFmtId="190" fontId="28" fillId="24" borderId="40" xfId="52" applyNumberFormat="1" applyFont="1" applyFill="1" applyBorder="1" applyAlignment="1" applyProtection="1">
      <alignment horizontal="center" vertical="center" wrapText="1"/>
      <protection locked="0"/>
    </xf>
    <xf numFmtId="0" fontId="106" fillId="29" borderId="26" xfId="52" applyFont="1" applyFill="1" applyBorder="1" applyAlignment="1">
      <alignment horizontal="center" vertical="center" wrapText="1"/>
      <protection/>
    </xf>
    <xf numFmtId="0" fontId="106" fillId="29" borderId="27" xfId="52" applyFont="1" applyFill="1" applyBorder="1" applyAlignment="1">
      <alignment horizontal="center" vertical="center" wrapText="1"/>
      <protection/>
    </xf>
    <xf numFmtId="0" fontId="106" fillId="29" borderId="12" xfId="52" applyFont="1" applyFill="1" applyBorder="1" applyAlignment="1">
      <alignment horizontal="center" vertical="center" wrapText="1"/>
      <protection/>
    </xf>
    <xf numFmtId="0" fontId="106" fillId="29" borderId="12" xfId="52" applyFont="1" applyFill="1" applyBorder="1" applyAlignment="1" applyProtection="1">
      <alignment horizontal="center" vertical="center" wrapText="1"/>
      <protection locked="0"/>
    </xf>
    <xf numFmtId="2" fontId="106" fillId="31" borderId="12" xfId="52" applyNumberFormat="1" applyFont="1" applyFill="1" applyBorder="1" applyAlignment="1" applyProtection="1">
      <alignment horizontal="center" vertical="center" wrapText="1"/>
      <protection locked="0"/>
    </xf>
    <xf numFmtId="0" fontId="106" fillId="31" borderId="12" xfId="52" applyFont="1" applyFill="1" applyBorder="1" applyAlignment="1" applyProtection="1">
      <alignment horizontal="center" vertical="center" wrapText="1"/>
      <protection locked="0"/>
    </xf>
    <xf numFmtId="14" fontId="106" fillId="31" borderId="12" xfId="52" applyNumberFormat="1" applyFont="1" applyFill="1" applyBorder="1" applyAlignment="1" applyProtection="1">
      <alignment horizontal="center" vertical="center" wrapText="1"/>
      <protection locked="0"/>
    </xf>
    <xf numFmtId="0" fontId="30" fillId="25" borderId="11" xfId="52" applyFont="1" applyFill="1" applyBorder="1" applyAlignment="1" applyProtection="1">
      <alignment horizontal="left" vertical="center" wrapText="1"/>
      <protection locked="0"/>
    </xf>
    <xf numFmtId="181" fontId="30" fillId="25" borderId="11" xfId="52" applyNumberFormat="1" applyFont="1" applyFill="1" applyBorder="1" applyAlignment="1" applyProtection="1">
      <alignment horizontal="left" vertical="center" wrapText="1"/>
      <protection locked="0"/>
    </xf>
    <xf numFmtId="0" fontId="28" fillId="0" borderId="0" xfId="52" applyFont="1" applyFill="1" applyAlignment="1" applyProtection="1">
      <alignment horizontal="center" wrapText="1"/>
      <protection locked="0"/>
    </xf>
    <xf numFmtId="0" fontId="28" fillId="0" borderId="0" xfId="52" applyFont="1" applyFill="1" applyAlignment="1" applyProtection="1">
      <alignment horizontal="center" vertical="center" wrapText="1"/>
      <protection locked="0"/>
    </xf>
    <xf numFmtId="190" fontId="25" fillId="24" borderId="40" xfId="52" applyNumberFormat="1" applyFont="1" applyFill="1" applyBorder="1" applyAlignment="1" applyProtection="1">
      <alignment horizontal="center" vertical="center" wrapText="1"/>
      <protection locked="0"/>
    </xf>
    <xf numFmtId="0" fontId="116" fillId="31" borderId="12" xfId="52" applyFont="1" applyFill="1" applyBorder="1" applyAlignment="1" applyProtection="1">
      <alignment horizontal="center" vertical="center" wrapText="1"/>
      <protection locked="0"/>
    </xf>
    <xf numFmtId="203" fontId="109" fillId="25" borderId="10" xfId="52" applyNumberFormat="1" applyFont="1" applyFill="1" applyBorder="1" applyAlignment="1" applyProtection="1">
      <alignment horizontal="left" vertical="center" wrapText="1"/>
      <protection locked="0"/>
    </xf>
    <xf numFmtId="0" fontId="35" fillId="25" borderId="0" xfId="52" applyFont="1" applyFill="1" applyBorder="1" applyAlignment="1" applyProtection="1">
      <alignment horizontal="center" vertical="center" wrapText="1"/>
      <protection locked="0"/>
    </xf>
    <xf numFmtId="0" fontId="25" fillId="25" borderId="10" xfId="52" applyFont="1" applyFill="1" applyBorder="1" applyAlignment="1" applyProtection="1">
      <alignment horizontal="right" vertical="center" wrapText="1"/>
      <protection locked="0"/>
    </xf>
    <xf numFmtId="0" fontId="144" fillId="25" borderId="10" xfId="47" applyFont="1" applyFill="1" applyBorder="1" applyAlignment="1" applyProtection="1">
      <alignment horizontal="left" vertical="center" wrapText="1"/>
      <protection locked="0"/>
    </xf>
    <xf numFmtId="0" fontId="34" fillId="31" borderId="0" xfId="52" applyFont="1" applyFill="1" applyBorder="1" applyAlignment="1" applyProtection="1">
      <alignment horizontal="center" vertical="center" wrapText="1"/>
      <protection locked="0"/>
    </xf>
    <xf numFmtId="0" fontId="25" fillId="25" borderId="11" xfId="52" applyFont="1" applyFill="1" applyBorder="1" applyAlignment="1" applyProtection="1">
      <alignment horizontal="right" vertical="center" wrapText="1"/>
      <protection locked="0"/>
    </xf>
    <xf numFmtId="0" fontId="28" fillId="25" borderId="11" xfId="52" applyFont="1" applyFill="1" applyBorder="1" applyAlignment="1" applyProtection="1">
      <alignment horizontal="right" vertical="center" wrapText="1"/>
      <protection locked="0"/>
    </xf>
    <xf numFmtId="0" fontId="109" fillId="25" borderId="10" xfId="52" applyFont="1" applyFill="1" applyBorder="1" applyAlignment="1" applyProtection="1">
      <alignment horizontal="left" vertical="center" wrapText="1"/>
      <protection locked="0"/>
    </xf>
    <xf numFmtId="0" fontId="137" fillId="25" borderId="10" xfId="52" applyFont="1" applyFill="1" applyBorder="1" applyAlignment="1" applyProtection="1">
      <alignment horizontal="left" vertical="center" wrapText="1"/>
      <protection locked="0"/>
    </xf>
    <xf numFmtId="0" fontId="24" fillId="25" borderId="0" xfId="52" applyFont="1" applyFill="1" applyBorder="1" applyAlignment="1" applyProtection="1">
      <alignment horizontal="center" vertical="center" wrapText="1"/>
      <protection locked="0"/>
    </xf>
    <xf numFmtId="0" fontId="32" fillId="31" borderId="39" xfId="52" applyFont="1" applyFill="1" applyBorder="1" applyAlignment="1" applyProtection="1">
      <alignment horizontal="center" vertical="center" wrapText="1"/>
      <protection locked="0"/>
    </xf>
    <xf numFmtId="0" fontId="50" fillId="25" borderId="10" xfId="52" applyFont="1" applyFill="1" applyBorder="1" applyAlignment="1" applyProtection="1">
      <alignment horizontal="right" vertical="center" wrapText="1"/>
      <protection locked="0"/>
    </xf>
    <xf numFmtId="0" fontId="145" fillId="25" borderId="10" xfId="47" applyFont="1" applyFill="1" applyBorder="1" applyAlignment="1" applyProtection="1">
      <alignment horizontal="left" vertical="center" wrapText="1"/>
      <protection locked="0"/>
    </xf>
    <xf numFmtId="0" fontId="97" fillId="25" borderId="10" xfId="52" applyFont="1" applyFill="1" applyBorder="1" applyAlignment="1" applyProtection="1">
      <alignment horizontal="center" vertical="center" wrapText="1"/>
      <protection locked="0"/>
    </xf>
    <xf numFmtId="207" fontId="111" fillId="25" borderId="10" xfId="52" applyNumberFormat="1" applyFont="1" applyFill="1" applyBorder="1" applyAlignment="1" applyProtection="1">
      <alignment horizontal="left" vertical="center" wrapText="1"/>
      <protection locked="0"/>
    </xf>
    <xf numFmtId="0" fontId="146" fillId="25" borderId="10" xfId="52" applyFont="1" applyFill="1" applyBorder="1" applyAlignment="1" applyProtection="1">
      <alignment horizontal="left" vertical="center" wrapText="1"/>
      <protection locked="0"/>
    </xf>
    <xf numFmtId="0" fontId="50" fillId="25" borderId="11" xfId="52" applyFont="1" applyFill="1" applyBorder="1" applyAlignment="1" applyProtection="1">
      <alignment horizontal="right" vertical="center" wrapText="1"/>
      <protection locked="0"/>
    </xf>
    <xf numFmtId="0" fontId="49" fillId="25" borderId="11" xfId="52" applyFont="1" applyFill="1" applyBorder="1" applyAlignment="1" applyProtection="1">
      <alignment horizontal="left" vertical="center" wrapText="1"/>
      <protection locked="0"/>
    </xf>
    <xf numFmtId="181" fontId="146" fillId="25" borderId="11" xfId="52" applyNumberFormat="1" applyFont="1" applyFill="1" applyBorder="1" applyAlignment="1" applyProtection="1">
      <alignment horizontal="left" vertical="center" wrapText="1"/>
      <protection locked="0"/>
    </xf>
    <xf numFmtId="190" fontId="24" fillId="24" borderId="40" xfId="52" applyNumberFormat="1" applyFont="1" applyFill="1" applyBorder="1" applyAlignment="1" applyProtection="1">
      <alignment horizontal="center" vertical="center" wrapText="1"/>
      <protection locked="0"/>
    </xf>
    <xf numFmtId="0" fontId="147" fillId="29" borderId="26" xfId="52" applyFont="1" applyFill="1" applyBorder="1" applyAlignment="1">
      <alignment horizontal="center" vertical="center" wrapText="1"/>
      <protection/>
    </xf>
    <xf numFmtId="0" fontId="147" fillId="29" borderId="27" xfId="52" applyFont="1" applyFill="1" applyBorder="1" applyAlignment="1">
      <alignment horizontal="center" vertical="center" wrapText="1"/>
      <protection/>
    </xf>
    <xf numFmtId="0" fontId="147" fillId="29" borderId="12" xfId="52" applyFont="1" applyFill="1" applyBorder="1" applyAlignment="1">
      <alignment horizontal="center" textRotation="90"/>
      <protection/>
    </xf>
    <xf numFmtId="0" fontId="113" fillId="29" borderId="12" xfId="52" applyFont="1" applyFill="1" applyBorder="1" applyAlignment="1">
      <alignment horizontal="center" vertical="center"/>
      <protection/>
    </xf>
    <xf numFmtId="49" fontId="147" fillId="29" borderId="12" xfId="52" applyNumberFormat="1" applyFont="1" applyFill="1" applyBorder="1" applyAlignment="1">
      <alignment horizontal="center" vertical="center" textRotation="90" wrapText="1"/>
      <protection/>
    </xf>
    <xf numFmtId="2" fontId="147" fillId="29" borderId="12" xfId="52" applyNumberFormat="1" applyFont="1" applyFill="1" applyBorder="1" applyAlignment="1">
      <alignment horizontal="center" vertical="center" textRotation="90" wrapText="1"/>
      <protection/>
    </xf>
    <xf numFmtId="0" fontId="147" fillId="29" borderId="12" xfId="52" applyFont="1" applyFill="1" applyBorder="1" applyAlignment="1">
      <alignment horizontal="center" vertical="center" textRotation="90" wrapText="1"/>
      <protection/>
    </xf>
    <xf numFmtId="207" fontId="148" fillId="29" borderId="12" xfId="52" applyNumberFormat="1" applyFont="1" applyFill="1" applyBorder="1" applyAlignment="1">
      <alignment horizontal="center" vertical="center"/>
      <protection/>
    </xf>
    <xf numFmtId="206" fontId="106" fillId="29" borderId="12" xfId="52" applyNumberFormat="1" applyFont="1" applyFill="1" applyBorder="1" applyAlignment="1">
      <alignment horizontal="center" vertical="center" wrapText="1"/>
      <protection/>
    </xf>
    <xf numFmtId="0" fontId="149" fillId="18" borderId="10" xfId="52" applyFont="1" applyFill="1" applyBorder="1" applyAlignment="1" applyProtection="1">
      <alignment horizontal="center" vertical="center" wrapText="1"/>
      <protection locked="0"/>
    </xf>
    <xf numFmtId="0" fontId="52" fillId="32" borderId="24" xfId="0" applyFont="1" applyFill="1" applyBorder="1" applyAlignment="1">
      <alignment horizontal="center" vertical="center"/>
    </xf>
    <xf numFmtId="0" fontId="52" fillId="32" borderId="25" xfId="0" applyFont="1" applyFill="1" applyBorder="1" applyAlignment="1">
      <alignment horizontal="center" vertical="center"/>
    </xf>
    <xf numFmtId="0" fontId="52" fillId="32" borderId="12" xfId="0" applyFont="1" applyFill="1" applyBorder="1" applyAlignment="1">
      <alignment horizontal="center" vertical="center"/>
    </xf>
    <xf numFmtId="0" fontId="52" fillId="37" borderId="26" xfId="0" applyFont="1" applyFill="1" applyBorder="1" applyAlignment="1">
      <alignment horizontal="center" vertical="center" wrapText="1"/>
    </xf>
    <xf numFmtId="0" fontId="52" fillId="37" borderId="27" xfId="0" applyFont="1" applyFill="1" applyBorder="1" applyAlignment="1">
      <alignment horizontal="center" vertical="center" wrapText="1"/>
    </xf>
    <xf numFmtId="0" fontId="52" fillId="37" borderId="12" xfId="0" applyFont="1" applyFill="1" applyBorder="1" applyAlignment="1">
      <alignment horizontal="center" vertical="center"/>
    </xf>
    <xf numFmtId="0" fontId="52" fillId="37" borderId="12" xfId="0" applyFont="1" applyFill="1" applyBorder="1" applyAlignment="1">
      <alignment horizontal="center" vertical="center" wrapText="1"/>
    </xf>
    <xf numFmtId="0" fontId="111" fillId="27" borderId="0" xfId="47" applyFont="1" applyFill="1" applyBorder="1" applyAlignment="1" applyProtection="1">
      <alignment horizontal="center" vertical="center"/>
      <protection/>
    </xf>
    <xf numFmtId="0" fontId="111" fillId="34" borderId="0" xfId="47" applyFont="1" applyFill="1" applyBorder="1" applyAlignment="1" applyProtection="1">
      <alignment horizontal="center" vertical="center"/>
      <protection/>
    </xf>
    <xf numFmtId="22" fontId="111" fillId="27" borderId="0" xfId="47" applyNumberFormat="1" applyFont="1" applyFill="1" applyBorder="1" applyAlignment="1" applyProtection="1">
      <alignment horizontal="center" vertical="center"/>
      <protection/>
    </xf>
    <xf numFmtId="0" fontId="150" fillId="34" borderId="21" xfId="0" applyFont="1" applyFill="1" applyBorder="1" applyAlignment="1">
      <alignment horizontal="center" vertical="center"/>
    </xf>
    <xf numFmtId="0" fontId="151" fillId="25" borderId="0" xfId="52" applyFont="1" applyFill="1" applyBorder="1" applyAlignment="1" applyProtection="1">
      <alignment horizontal="center" vertical="center" wrapText="1"/>
      <protection locked="0"/>
    </xf>
    <xf numFmtId="0" fontId="32" fillId="29" borderId="0" xfId="52" applyFont="1" applyFill="1" applyBorder="1" applyAlignment="1" applyProtection="1">
      <alignment horizontal="center" vertical="center" wrapText="1"/>
      <protection locked="0"/>
    </xf>
    <xf numFmtId="0" fontId="152" fillId="27" borderId="0" xfId="47" applyFont="1" applyFill="1" applyBorder="1" applyAlignment="1" applyProtection="1">
      <alignment horizontal="center" vertical="center"/>
      <protection/>
    </xf>
  </cellXfs>
  <cellStyles count="5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prü 3" xfId="49"/>
    <cellStyle name="Köprü 4" xfId="50"/>
    <cellStyle name="Kötü" xfId="51"/>
    <cellStyle name="Normal 2" xfId="52"/>
    <cellStyle name="Not" xfId="53"/>
    <cellStyle name="Nötr" xfId="54"/>
    <cellStyle name="Currency" xfId="55"/>
    <cellStyle name="Currency [0]" xfId="56"/>
    <cellStyle name="Toplam" xfId="57"/>
    <cellStyle name="Uyarı Metni" xfId="58"/>
    <cellStyle name="Comma" xfId="59"/>
    <cellStyle name="Vurgu1" xfId="60"/>
    <cellStyle name="Vurgu2" xfId="61"/>
    <cellStyle name="Vurgu3" xfId="62"/>
    <cellStyle name="Vurgu4" xfId="63"/>
    <cellStyle name="Vurgu5" xfId="64"/>
    <cellStyle name="Vurgu6" xfId="65"/>
    <cellStyle name="Percent" xfId="66"/>
  </cellStyles>
  <dxfs count="6">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19</xdr:row>
      <xdr:rowOff>371475</xdr:rowOff>
    </xdr:from>
    <xdr:to>
      <xdr:col>1</xdr:col>
      <xdr:colOff>266700</xdr:colOff>
      <xdr:row>21</xdr:row>
      <xdr:rowOff>180975</xdr:rowOff>
    </xdr:to>
    <xdr:grpSp>
      <xdr:nvGrpSpPr>
        <xdr:cNvPr id="1" name="5 Grup"/>
        <xdr:cNvGrpSpPr>
          <a:grpSpLocks/>
        </xdr:cNvGrpSpPr>
      </xdr:nvGrpSpPr>
      <xdr:grpSpPr>
        <a:xfrm>
          <a:off x="295275" y="7867650"/>
          <a:ext cx="723900" cy="704850"/>
          <a:chOff x="254794" y="7798490"/>
          <a:chExt cx="523770" cy="541683"/>
        </a:xfrm>
        <a:solidFill>
          <a:srgbClr val="FFFFFF"/>
        </a:solidFill>
      </xdr:grpSpPr>
      <xdr:sp>
        <xdr:nvSpPr>
          <xdr:cNvPr id="2" name="4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4</xdr:col>
      <xdr:colOff>514350</xdr:colOff>
      <xdr:row>5</xdr:row>
      <xdr:rowOff>142875</xdr:rowOff>
    </xdr:from>
    <xdr:to>
      <xdr:col>6</xdr:col>
      <xdr:colOff>323850</xdr:colOff>
      <xdr:row>11</xdr:row>
      <xdr:rowOff>85725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924175" y="2286000"/>
          <a:ext cx="914400" cy="9144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1685925</xdr:colOff>
      <xdr:row>0</xdr:row>
      <xdr:rowOff>76200</xdr:rowOff>
    </xdr:from>
    <xdr:to>
      <xdr:col>13</xdr:col>
      <xdr:colOff>2600325</xdr:colOff>
      <xdr:row>2</xdr:row>
      <xdr:rowOff>28575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2592050" y="76200"/>
          <a:ext cx="914400" cy="9048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762000</xdr:colOff>
      <xdr:row>0</xdr:row>
      <xdr:rowOff>57150</xdr:rowOff>
    </xdr:from>
    <xdr:to>
      <xdr:col>13</xdr:col>
      <xdr:colOff>1676400</xdr:colOff>
      <xdr:row>2</xdr:row>
      <xdr:rowOff>38100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677650" y="57150"/>
          <a:ext cx="914400" cy="9144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38100</xdr:colOff>
      <xdr:row>0</xdr:row>
      <xdr:rowOff>114300</xdr:rowOff>
    </xdr:from>
    <xdr:to>
      <xdr:col>21</xdr:col>
      <xdr:colOff>685800</xdr:colOff>
      <xdr:row>3</xdr:row>
      <xdr:rowOff>152400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0545425" y="114300"/>
          <a:ext cx="1657350" cy="1209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733425</xdr:colOff>
      <xdr:row>0</xdr:row>
      <xdr:rowOff>171450</xdr:rowOff>
    </xdr:from>
    <xdr:to>
      <xdr:col>14</xdr:col>
      <xdr:colOff>1647825</xdr:colOff>
      <xdr:row>2</xdr:row>
      <xdr:rowOff>257175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3725525" y="171450"/>
          <a:ext cx="914400" cy="923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1238250</xdr:colOff>
      <xdr:row>0</xdr:row>
      <xdr:rowOff>133350</xdr:rowOff>
    </xdr:from>
    <xdr:to>
      <xdr:col>14</xdr:col>
      <xdr:colOff>123825</xdr:colOff>
      <xdr:row>2</xdr:row>
      <xdr:rowOff>57150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020425" y="133350"/>
          <a:ext cx="923925" cy="914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628650</xdr:colOff>
      <xdr:row>0</xdr:row>
      <xdr:rowOff>66675</xdr:rowOff>
    </xdr:from>
    <xdr:to>
      <xdr:col>14</xdr:col>
      <xdr:colOff>209550</xdr:colOff>
      <xdr:row>2</xdr:row>
      <xdr:rowOff>19050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582400" y="66675"/>
          <a:ext cx="942975" cy="895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704850</xdr:colOff>
      <xdr:row>0</xdr:row>
      <xdr:rowOff>123825</xdr:rowOff>
    </xdr:from>
    <xdr:to>
      <xdr:col>14</xdr:col>
      <xdr:colOff>200025</xdr:colOff>
      <xdr:row>2</xdr:row>
      <xdr:rowOff>85725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925300" y="123825"/>
          <a:ext cx="923925" cy="9048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1047750</xdr:colOff>
      <xdr:row>0</xdr:row>
      <xdr:rowOff>95250</xdr:rowOff>
    </xdr:from>
    <xdr:to>
      <xdr:col>14</xdr:col>
      <xdr:colOff>171450</xdr:colOff>
      <xdr:row>2</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0563225" y="95250"/>
          <a:ext cx="914400" cy="9048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60</xdr:col>
      <xdr:colOff>0</xdr:colOff>
      <xdr:row>0</xdr:row>
      <xdr:rowOff>123825</xdr:rowOff>
    </xdr:from>
    <xdr:to>
      <xdr:col>64</xdr:col>
      <xdr:colOff>9525</xdr:colOff>
      <xdr:row>2</xdr:row>
      <xdr:rowOff>57150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7003375" y="123825"/>
          <a:ext cx="1266825" cy="12858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962025</xdr:colOff>
      <xdr:row>0</xdr:row>
      <xdr:rowOff>133350</xdr:rowOff>
    </xdr:from>
    <xdr:to>
      <xdr:col>14</xdr:col>
      <xdr:colOff>95250</xdr:colOff>
      <xdr:row>2</xdr:row>
      <xdr:rowOff>57150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0439400" y="133350"/>
          <a:ext cx="923925" cy="9144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495300</xdr:colOff>
      <xdr:row>0</xdr:row>
      <xdr:rowOff>95250</xdr:rowOff>
    </xdr:from>
    <xdr:to>
      <xdr:col>14</xdr:col>
      <xdr:colOff>76200</xdr:colOff>
      <xdr:row>2</xdr:row>
      <xdr:rowOff>57150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11734800" y="95250"/>
          <a:ext cx="942975" cy="9048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TASO\Downloads\tgola\TASLAK%20CETVELLER%20(Form&#252;ll&#252;)\2011%20YILI%20FORM&#220;LL&#220;%20S&#304;STEMLER\GEN&#199;LER%20B&#220;Y&#220;KLER%20SALON%20DENEME\Users\pc\AppData\Local\Temp\Rar$DI00.399\baya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TASO\Downloads\SALON%20YARI&#350;MA%20CETVELLER&#3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Bayan"/>
      <sheetName val="100m SEÇME"/>
      <sheetName val="100m FİNAL"/>
      <sheetName val="Gülle A"/>
      <sheetName val="Gülle B"/>
      <sheetName val="Gülle Final"/>
      <sheetName val="400m"/>
      <sheetName val="Yüksek FİNAL"/>
      <sheetName val="Cirit A"/>
      <sheetName val="Cirit B"/>
      <sheetName val="Cirit Final"/>
      <sheetName val="3000m"/>
      <sheetName val="1.GÜN"/>
      <sheetName val="400m Eng"/>
      <sheetName val="200m seçme"/>
      <sheetName val="Disk A"/>
      <sheetName val="Disk B"/>
      <sheetName val="Disk FİNAL"/>
      <sheetName val="200m final"/>
      <sheetName val="Uzun A"/>
      <sheetName val="Uzun B"/>
      <sheetName val="Uzun FİNAL"/>
      <sheetName val="Sırık"/>
      <sheetName val="800m"/>
      <sheetName val="4x100m"/>
      <sheetName val="2.GÜN"/>
      <sheetName val="Çekiç"/>
      <sheetName val="Üçadım A"/>
      <sheetName val="100 m. engelli final"/>
      <sheetName val="1500m"/>
      <sheetName val="Üçadım FİNAL"/>
      <sheetName val="PUAN"/>
      <sheetName val="TOPLU PUAN TAB."/>
      <sheetName val="4x400m"/>
      <sheetName val="Program"/>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ayf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29"/>
  <sheetViews>
    <sheetView view="pageBreakPreview" zoomScale="112" zoomScaleSheetLayoutView="112" zoomScalePageLayoutView="0" workbookViewId="0" topLeftCell="A15">
      <selection activeCell="R20" sqref="R20"/>
    </sheetView>
  </sheetViews>
  <sheetFormatPr defaultColWidth="9.140625" defaultRowHeight="12.75"/>
  <cols>
    <col min="1" max="1" width="11.28125" style="1" customWidth="1"/>
    <col min="2" max="10" width="8.28125" style="1" customWidth="1"/>
    <col min="11" max="11" width="11.7109375" style="1" customWidth="1"/>
    <col min="12" max="12" width="3.57421875" style="1" customWidth="1"/>
    <col min="13" max="13" width="3.8515625" style="1" customWidth="1"/>
    <col min="14" max="16384" width="9.140625" style="1" customWidth="1"/>
  </cols>
  <sheetData>
    <row r="1" spans="1:11" ht="12.75">
      <c r="A1" s="129"/>
      <c r="B1" s="130"/>
      <c r="C1" s="130"/>
      <c r="D1" s="130"/>
      <c r="E1" s="130"/>
      <c r="F1" s="130"/>
      <c r="G1" s="130"/>
      <c r="H1" s="130"/>
      <c r="I1" s="130"/>
      <c r="J1" s="130"/>
      <c r="K1" s="131"/>
    </row>
    <row r="2" spans="1:11" ht="116.25" customHeight="1">
      <c r="A2" s="331" t="s">
        <v>388</v>
      </c>
      <c r="B2" s="332"/>
      <c r="C2" s="332"/>
      <c r="D2" s="332"/>
      <c r="E2" s="332"/>
      <c r="F2" s="332"/>
      <c r="G2" s="332"/>
      <c r="H2" s="332"/>
      <c r="I2" s="332"/>
      <c r="J2" s="332"/>
      <c r="K2" s="333"/>
    </row>
    <row r="3" spans="1:11" ht="14.25">
      <c r="A3" s="132"/>
      <c r="B3" s="133"/>
      <c r="C3" s="133"/>
      <c r="D3" s="133"/>
      <c r="E3" s="133"/>
      <c r="F3" s="133"/>
      <c r="G3" s="133"/>
      <c r="H3" s="133"/>
      <c r="I3" s="133"/>
      <c r="J3" s="133"/>
      <c r="K3" s="134"/>
    </row>
    <row r="4" spans="1:11" ht="12.75">
      <c r="A4" s="135"/>
      <c r="B4" s="136"/>
      <c r="C4" s="136"/>
      <c r="D4" s="136"/>
      <c r="E4" s="136"/>
      <c r="F4" s="136"/>
      <c r="G4" s="136"/>
      <c r="H4" s="136"/>
      <c r="I4" s="136"/>
      <c r="J4" s="136"/>
      <c r="K4" s="137"/>
    </row>
    <row r="5" spans="1:11" ht="12.75">
      <c r="A5" s="135"/>
      <c r="B5" s="136"/>
      <c r="C5" s="136"/>
      <c r="D5" s="136"/>
      <c r="E5" s="136"/>
      <c r="F5" s="136"/>
      <c r="G5" s="136"/>
      <c r="H5" s="136"/>
      <c r="I5" s="136"/>
      <c r="J5" s="136"/>
      <c r="K5" s="137"/>
    </row>
    <row r="6" spans="1:11" ht="12.75">
      <c r="A6" s="135"/>
      <c r="B6" s="136"/>
      <c r="C6" s="136"/>
      <c r="D6" s="136"/>
      <c r="E6" s="136"/>
      <c r="F6" s="136"/>
      <c r="G6" s="136"/>
      <c r="H6" s="136"/>
      <c r="I6" s="136"/>
      <c r="J6" s="136"/>
      <c r="K6" s="137"/>
    </row>
    <row r="7" spans="1:11" ht="12.75">
      <c r="A7" s="135"/>
      <c r="B7" s="136"/>
      <c r="C7" s="136"/>
      <c r="D7" s="136"/>
      <c r="E7" s="136"/>
      <c r="F7" s="136"/>
      <c r="G7" s="136"/>
      <c r="H7" s="136"/>
      <c r="I7" s="136"/>
      <c r="J7" s="136"/>
      <c r="K7" s="137"/>
    </row>
    <row r="8" spans="1:11" ht="12.75">
      <c r="A8" s="135"/>
      <c r="B8" s="136"/>
      <c r="C8" s="136"/>
      <c r="D8" s="136"/>
      <c r="E8" s="136"/>
      <c r="F8" s="136"/>
      <c r="G8" s="136"/>
      <c r="H8" s="136"/>
      <c r="I8" s="136"/>
      <c r="J8" s="136"/>
      <c r="K8" s="137"/>
    </row>
    <row r="9" spans="1:11" ht="12.75">
      <c r="A9" s="135"/>
      <c r="B9" s="136"/>
      <c r="C9" s="136"/>
      <c r="D9" s="136"/>
      <c r="E9" s="136"/>
      <c r="F9" s="136"/>
      <c r="G9" s="136"/>
      <c r="H9" s="136"/>
      <c r="I9" s="136"/>
      <c r="J9" s="136"/>
      <c r="K9" s="137"/>
    </row>
    <row r="10" spans="1:11" ht="12.75">
      <c r="A10" s="135"/>
      <c r="B10" s="136"/>
      <c r="C10" s="136"/>
      <c r="D10" s="136"/>
      <c r="E10" s="136"/>
      <c r="F10" s="136"/>
      <c r="G10" s="136"/>
      <c r="H10" s="136"/>
      <c r="I10" s="136"/>
      <c r="J10" s="136"/>
      <c r="K10" s="137"/>
    </row>
    <row r="11" spans="1:11" ht="12.75">
      <c r="A11" s="135"/>
      <c r="B11" s="136"/>
      <c r="C11" s="136"/>
      <c r="D11" s="136"/>
      <c r="E11" s="136"/>
      <c r="F11" s="136"/>
      <c r="G11" s="136"/>
      <c r="H11" s="136"/>
      <c r="I11" s="136"/>
      <c r="J11" s="136"/>
      <c r="K11" s="137"/>
    </row>
    <row r="12" spans="1:11" ht="51.75" customHeight="1">
      <c r="A12" s="352"/>
      <c r="B12" s="353"/>
      <c r="C12" s="353"/>
      <c r="D12" s="353"/>
      <c r="E12" s="353"/>
      <c r="F12" s="353"/>
      <c r="G12" s="353"/>
      <c r="H12" s="353"/>
      <c r="I12" s="353"/>
      <c r="J12" s="353"/>
      <c r="K12" s="354"/>
    </row>
    <row r="13" spans="1:11" ht="71.25" customHeight="1">
      <c r="A13" s="334"/>
      <c r="B13" s="335"/>
      <c r="C13" s="335"/>
      <c r="D13" s="335"/>
      <c r="E13" s="335"/>
      <c r="F13" s="335"/>
      <c r="G13" s="335"/>
      <c r="H13" s="335"/>
      <c r="I13" s="335"/>
      <c r="J13" s="335"/>
      <c r="K13" s="336"/>
    </row>
    <row r="14" spans="1:11" ht="72" customHeight="1">
      <c r="A14" s="340" t="str">
        <f>F19</f>
        <v>Kulüpler arası Yıldızlar Ligi 2.Kademe (FİNAL) Yarışmaları</v>
      </c>
      <c r="B14" s="341"/>
      <c r="C14" s="341"/>
      <c r="D14" s="341"/>
      <c r="E14" s="341"/>
      <c r="F14" s="341"/>
      <c r="G14" s="341"/>
      <c r="H14" s="341"/>
      <c r="I14" s="341"/>
      <c r="J14" s="341"/>
      <c r="K14" s="342"/>
    </row>
    <row r="15" spans="1:11" ht="51.75" customHeight="1">
      <c r="A15" s="337"/>
      <c r="B15" s="338"/>
      <c r="C15" s="338"/>
      <c r="D15" s="338"/>
      <c r="E15" s="338"/>
      <c r="F15" s="338"/>
      <c r="G15" s="338"/>
      <c r="H15" s="338"/>
      <c r="I15" s="338"/>
      <c r="J15" s="338"/>
      <c r="K15" s="339"/>
    </row>
    <row r="16" spans="1:11" ht="12.75">
      <c r="A16" s="135"/>
      <c r="B16" s="136"/>
      <c r="C16" s="136"/>
      <c r="D16" s="136"/>
      <c r="E16" s="136"/>
      <c r="F16" s="136"/>
      <c r="G16" s="136"/>
      <c r="H16" s="136"/>
      <c r="I16" s="136"/>
      <c r="J16" s="136"/>
      <c r="K16" s="137"/>
    </row>
    <row r="17" spans="1:11" ht="25.5">
      <c r="A17" s="355"/>
      <c r="B17" s="356"/>
      <c r="C17" s="356"/>
      <c r="D17" s="356"/>
      <c r="E17" s="356"/>
      <c r="F17" s="356"/>
      <c r="G17" s="356"/>
      <c r="H17" s="356"/>
      <c r="I17" s="356"/>
      <c r="J17" s="356"/>
      <c r="K17" s="357"/>
    </row>
    <row r="18" spans="1:11" ht="24.75" customHeight="1">
      <c r="A18" s="349" t="s">
        <v>68</v>
      </c>
      <c r="B18" s="350"/>
      <c r="C18" s="350"/>
      <c r="D18" s="350"/>
      <c r="E18" s="350"/>
      <c r="F18" s="350"/>
      <c r="G18" s="350"/>
      <c r="H18" s="350"/>
      <c r="I18" s="350"/>
      <c r="J18" s="350"/>
      <c r="K18" s="351"/>
    </row>
    <row r="19" spans="1:11" s="30" customFormat="1" ht="35.25" customHeight="1">
      <c r="A19" s="364" t="s">
        <v>64</v>
      </c>
      <c r="B19" s="365"/>
      <c r="C19" s="365"/>
      <c r="D19" s="365"/>
      <c r="E19" s="366"/>
      <c r="F19" s="346" t="s">
        <v>389</v>
      </c>
      <c r="G19" s="347"/>
      <c r="H19" s="347"/>
      <c r="I19" s="347"/>
      <c r="J19" s="347"/>
      <c r="K19" s="348"/>
    </row>
    <row r="20" spans="1:11" s="30" customFormat="1" ht="35.25" customHeight="1">
      <c r="A20" s="367" t="s">
        <v>65</v>
      </c>
      <c r="B20" s="368"/>
      <c r="C20" s="368"/>
      <c r="D20" s="368"/>
      <c r="E20" s="369"/>
      <c r="F20" s="346" t="s">
        <v>390</v>
      </c>
      <c r="G20" s="347"/>
      <c r="H20" s="347"/>
      <c r="I20" s="347"/>
      <c r="J20" s="347"/>
      <c r="K20" s="348"/>
    </row>
    <row r="21" spans="1:11" s="30" customFormat="1" ht="35.25" customHeight="1">
      <c r="A21" s="367" t="s">
        <v>66</v>
      </c>
      <c r="B21" s="368"/>
      <c r="C21" s="368"/>
      <c r="D21" s="368"/>
      <c r="E21" s="369"/>
      <c r="F21" s="346" t="s">
        <v>348</v>
      </c>
      <c r="G21" s="347"/>
      <c r="H21" s="347"/>
      <c r="I21" s="347"/>
      <c r="J21" s="347"/>
      <c r="K21" s="348"/>
    </row>
    <row r="22" spans="1:11" s="30" customFormat="1" ht="35.25" customHeight="1">
      <c r="A22" s="367" t="s">
        <v>67</v>
      </c>
      <c r="B22" s="368"/>
      <c r="C22" s="368"/>
      <c r="D22" s="368"/>
      <c r="E22" s="369"/>
      <c r="F22" s="346" t="s">
        <v>391</v>
      </c>
      <c r="G22" s="347"/>
      <c r="H22" s="347"/>
      <c r="I22" s="347"/>
      <c r="J22" s="347"/>
      <c r="K22" s="348"/>
    </row>
    <row r="23" spans="1:11" s="30" customFormat="1" ht="35.25" customHeight="1">
      <c r="A23" s="343" t="s">
        <v>69</v>
      </c>
      <c r="B23" s="344"/>
      <c r="C23" s="344"/>
      <c r="D23" s="344"/>
      <c r="E23" s="345"/>
      <c r="F23" s="312">
        <v>150</v>
      </c>
      <c r="G23" s="138" t="s">
        <v>347</v>
      </c>
      <c r="H23" s="138"/>
      <c r="I23" s="138"/>
      <c r="J23" s="138"/>
      <c r="K23" s="139"/>
    </row>
    <row r="24" spans="1:11" ht="36" customHeight="1">
      <c r="A24" s="343" t="s">
        <v>392</v>
      </c>
      <c r="B24" s="344"/>
      <c r="C24" s="344"/>
      <c r="D24" s="344"/>
      <c r="E24" s="345"/>
      <c r="F24" s="312">
        <v>13</v>
      </c>
      <c r="G24" s="138" t="s">
        <v>347</v>
      </c>
      <c r="H24" s="138"/>
      <c r="I24" s="138"/>
      <c r="J24" s="138"/>
      <c r="K24" s="139"/>
    </row>
    <row r="25" spans="1:11" ht="20.25">
      <c r="A25" s="361"/>
      <c r="B25" s="362"/>
      <c r="C25" s="362"/>
      <c r="D25" s="362"/>
      <c r="E25" s="362"/>
      <c r="F25" s="362"/>
      <c r="G25" s="362"/>
      <c r="H25" s="362"/>
      <c r="I25" s="362"/>
      <c r="J25" s="362"/>
      <c r="K25" s="363"/>
    </row>
    <row r="26" spans="1:11" ht="12.75">
      <c r="A26" s="135"/>
      <c r="B26" s="136"/>
      <c r="C26" s="136"/>
      <c r="D26" s="136"/>
      <c r="E26" s="136"/>
      <c r="F26" s="136"/>
      <c r="G26" s="136"/>
      <c r="H26" s="136"/>
      <c r="I26" s="136"/>
      <c r="J26" s="136"/>
      <c r="K26" s="137"/>
    </row>
    <row r="27" spans="1:11" ht="20.25">
      <c r="A27" s="358"/>
      <c r="B27" s="359"/>
      <c r="C27" s="359"/>
      <c r="D27" s="359"/>
      <c r="E27" s="359"/>
      <c r="F27" s="359"/>
      <c r="G27" s="359"/>
      <c r="H27" s="359"/>
      <c r="I27" s="359"/>
      <c r="J27" s="359"/>
      <c r="K27" s="360"/>
    </row>
    <row r="28" spans="1:11" ht="12.75">
      <c r="A28" s="135"/>
      <c r="B28" s="136"/>
      <c r="C28" s="136"/>
      <c r="D28" s="136"/>
      <c r="E28" s="136"/>
      <c r="F28" s="136"/>
      <c r="G28" s="136"/>
      <c r="H28" s="136"/>
      <c r="I28" s="136"/>
      <c r="J28" s="136"/>
      <c r="K28" s="137"/>
    </row>
    <row r="29" spans="1:11" ht="12.75">
      <c r="A29" s="140"/>
      <c r="B29" s="141"/>
      <c r="C29" s="141"/>
      <c r="D29" s="141"/>
      <c r="E29" s="141"/>
      <c r="F29" s="141"/>
      <c r="G29" s="141"/>
      <c r="H29" s="141"/>
      <c r="I29" s="141"/>
      <c r="J29" s="141"/>
      <c r="K29" s="142"/>
    </row>
  </sheetData>
  <sheetProtection/>
  <mergeCells count="19">
    <mergeCell ref="F21:K21"/>
    <mergeCell ref="F22:K22"/>
    <mergeCell ref="A27:K27"/>
    <mergeCell ref="A25:K25"/>
    <mergeCell ref="A19:E19"/>
    <mergeCell ref="A20:E20"/>
    <mergeCell ref="A21:E21"/>
    <mergeCell ref="A22:E22"/>
    <mergeCell ref="A23:E23"/>
    <mergeCell ref="A2:K2"/>
    <mergeCell ref="A13:K13"/>
    <mergeCell ref="A15:K15"/>
    <mergeCell ref="A14:K14"/>
    <mergeCell ref="A24:E24"/>
    <mergeCell ref="F19:K19"/>
    <mergeCell ref="F20:K20"/>
    <mergeCell ref="A18:K18"/>
    <mergeCell ref="A12:K12"/>
    <mergeCell ref="A17:K17"/>
  </mergeCells>
  <printOptions horizontalCentered="1" verticalCentered="1"/>
  <pageMargins left="0.5511811023622047" right="0.2755905511811024" top="0.4724409448818898" bottom="0.28" header="0.35433070866141736" footer="0.17"/>
  <pageSetup horizontalDpi="300" verticalDpi="300" orientation="portrait" paperSize="9" scale="95" r:id="rId2"/>
  <drawing r:id="rId1"/>
</worksheet>
</file>

<file path=xl/worksheets/sheet10.xml><?xml version="1.0" encoding="utf-8"?>
<worksheet xmlns="http://schemas.openxmlformats.org/spreadsheetml/2006/main" xmlns:r="http://schemas.openxmlformats.org/officeDocument/2006/relationships">
  <sheetPr>
    <tabColor rgb="FF00B050"/>
  </sheetPr>
  <dimension ref="A1:U84"/>
  <sheetViews>
    <sheetView view="pageBreakPreview" zoomScale="70" zoomScaleSheetLayoutView="70" zoomScalePageLayoutView="0" workbookViewId="0" topLeftCell="A1">
      <selection activeCell="N10" sqref="N10"/>
    </sheetView>
  </sheetViews>
  <sheetFormatPr defaultColWidth="9.140625" defaultRowHeight="12.75"/>
  <cols>
    <col min="1" max="1" width="4.8515625" style="22" customWidth="1"/>
    <col min="2" max="2" width="7.7109375" style="22" bestFit="1" customWidth="1"/>
    <col min="3" max="3" width="14.421875" style="20" customWidth="1"/>
    <col min="4" max="4" width="20.8515625" style="47" customWidth="1"/>
    <col min="5" max="5" width="28.28125" style="47" customWidth="1"/>
    <col min="6" max="6" width="9.28125" style="153" customWidth="1"/>
    <col min="7" max="7" width="7.57421875" style="23" customWidth="1"/>
    <col min="8" max="8" width="2.140625" style="20" customWidth="1"/>
    <col min="9" max="9" width="4.421875" style="22" customWidth="1"/>
    <col min="10" max="10" width="14.28125" style="22" hidden="1" customWidth="1"/>
    <col min="11" max="11" width="6.57421875" style="22" customWidth="1"/>
    <col min="12" max="12" width="15.140625" style="24" bestFit="1" customWidth="1"/>
    <col min="13" max="13" width="20.8515625" style="51" customWidth="1"/>
    <col min="14" max="14" width="26.8515625" style="51" customWidth="1"/>
    <col min="15" max="15" width="9.57421875" style="153" customWidth="1"/>
    <col min="16" max="16" width="7.7109375" style="20" customWidth="1"/>
    <col min="17" max="17" width="5.7109375" style="20" customWidth="1"/>
    <col min="18" max="19" width="9.140625" style="20" customWidth="1"/>
    <col min="20" max="20" width="9.140625" style="198" hidden="1" customWidth="1"/>
    <col min="21" max="21" width="9.140625" style="196" hidden="1" customWidth="1"/>
    <col min="22" max="16384" width="9.140625" style="20" customWidth="1"/>
  </cols>
  <sheetData>
    <row r="1" spans="1:21" s="9" customFormat="1" ht="53.25" customHeight="1">
      <c r="A1" s="397" t="str">
        <f>('YARIŞMA BİLGİLERİ'!A2)</f>
        <v>Türkiye Atletizm Federasyonu
Kastamonu Atletizm İl Temsilciliği</v>
      </c>
      <c r="B1" s="397"/>
      <c r="C1" s="397"/>
      <c r="D1" s="397"/>
      <c r="E1" s="397"/>
      <c r="F1" s="397"/>
      <c r="G1" s="397"/>
      <c r="H1" s="397"/>
      <c r="I1" s="397"/>
      <c r="J1" s="397"/>
      <c r="K1" s="397"/>
      <c r="L1" s="397"/>
      <c r="M1" s="397"/>
      <c r="N1" s="397"/>
      <c r="O1" s="397"/>
      <c r="P1" s="397"/>
      <c r="T1" s="197">
        <v>5454</v>
      </c>
      <c r="U1" s="193">
        <v>100</v>
      </c>
    </row>
    <row r="2" spans="1:21" s="9" customFormat="1" ht="24.75" customHeight="1">
      <c r="A2" s="403" t="str">
        <f>'YARIŞMA BİLGİLERİ'!F19</f>
        <v>Kulüpler arası Yıldızlar Ligi 2.Kademe (FİNAL) Yarışmaları</v>
      </c>
      <c r="B2" s="403"/>
      <c r="C2" s="403"/>
      <c r="D2" s="403"/>
      <c r="E2" s="403"/>
      <c r="F2" s="403"/>
      <c r="G2" s="403"/>
      <c r="H2" s="403"/>
      <c r="I2" s="403"/>
      <c r="J2" s="403"/>
      <c r="K2" s="403"/>
      <c r="L2" s="403"/>
      <c r="M2" s="403"/>
      <c r="N2" s="403"/>
      <c r="O2" s="403"/>
      <c r="P2" s="403"/>
      <c r="T2" s="197">
        <v>5464</v>
      </c>
      <c r="U2" s="193">
        <v>99</v>
      </c>
    </row>
    <row r="3" spans="1:21" s="11" customFormat="1" ht="21.75" customHeight="1">
      <c r="A3" s="404" t="s">
        <v>76</v>
      </c>
      <c r="B3" s="404"/>
      <c r="C3" s="404"/>
      <c r="D3" s="405" t="str">
        <f>'YARIŞMA PROGRAMI'!C8</f>
        <v>400 Metre</v>
      </c>
      <c r="E3" s="405"/>
      <c r="F3" s="406"/>
      <c r="G3" s="406"/>
      <c r="H3" s="10"/>
      <c r="I3" s="410"/>
      <c r="J3" s="410"/>
      <c r="K3" s="410"/>
      <c r="L3" s="410"/>
      <c r="M3" s="188" t="s">
        <v>302</v>
      </c>
      <c r="N3" s="409" t="str">
        <f>'YARIŞMA PROGRAMI'!E8</f>
        <v>Zeynep AYDEMİR  55.27</v>
      </c>
      <c r="O3" s="409"/>
      <c r="P3" s="409"/>
      <c r="T3" s="197">
        <v>5474</v>
      </c>
      <c r="U3" s="193">
        <v>98</v>
      </c>
    </row>
    <row r="4" spans="1:21" s="11" customFormat="1" ht="17.25" customHeight="1">
      <c r="A4" s="407" t="s">
        <v>66</v>
      </c>
      <c r="B4" s="407"/>
      <c r="C4" s="407"/>
      <c r="D4" s="408" t="str">
        <f>'YARIŞMA BİLGİLERİ'!F21</f>
        <v>Yıldız Kızlar</v>
      </c>
      <c r="E4" s="408"/>
      <c r="F4" s="154"/>
      <c r="G4" s="28"/>
      <c r="H4" s="28"/>
      <c r="I4" s="28"/>
      <c r="J4" s="28"/>
      <c r="K4" s="28"/>
      <c r="L4" s="29"/>
      <c r="M4" s="77" t="s">
        <v>74</v>
      </c>
      <c r="N4" s="411" t="str">
        <f>'YARIŞMA PROGRAMI'!B8</f>
        <v>12 TEMMUZ 2014 - 17.00</v>
      </c>
      <c r="O4" s="411"/>
      <c r="P4" s="411"/>
      <c r="T4" s="197">
        <v>5484</v>
      </c>
      <c r="U4" s="193">
        <v>97</v>
      </c>
    </row>
    <row r="5" spans="1:21" s="9" customFormat="1" ht="19.5" customHeight="1">
      <c r="A5" s="12"/>
      <c r="B5" s="12"/>
      <c r="C5" s="13"/>
      <c r="D5" s="14"/>
      <c r="E5" s="15"/>
      <c r="F5" s="155"/>
      <c r="G5" s="15"/>
      <c r="H5" s="15"/>
      <c r="I5" s="12"/>
      <c r="J5" s="12"/>
      <c r="K5" s="12"/>
      <c r="L5" s="16"/>
      <c r="M5" s="17"/>
      <c r="N5" s="412">
        <v>41832.73202210648</v>
      </c>
      <c r="O5" s="412"/>
      <c r="P5" s="412"/>
      <c r="T5" s="197">
        <v>5494</v>
      </c>
      <c r="U5" s="193">
        <v>96</v>
      </c>
    </row>
    <row r="6" spans="1:21" s="18" customFormat="1" ht="24.75" customHeight="1">
      <c r="A6" s="400" t="s">
        <v>12</v>
      </c>
      <c r="B6" s="401" t="s">
        <v>61</v>
      </c>
      <c r="C6" s="416" t="s">
        <v>73</v>
      </c>
      <c r="D6" s="415" t="s">
        <v>14</v>
      </c>
      <c r="E6" s="415" t="s">
        <v>344</v>
      </c>
      <c r="F6" s="454" t="s">
        <v>15</v>
      </c>
      <c r="G6" s="413" t="s">
        <v>132</v>
      </c>
      <c r="I6" s="208" t="s">
        <v>16</v>
      </c>
      <c r="J6" s="209"/>
      <c r="K6" s="209"/>
      <c r="L6" s="209"/>
      <c r="M6" s="209"/>
      <c r="N6" s="209"/>
      <c r="O6" s="219"/>
      <c r="P6" s="210"/>
      <c r="T6" s="198">
        <v>5504</v>
      </c>
      <c r="U6" s="196">
        <v>95</v>
      </c>
    </row>
    <row r="7" spans="1:21" ht="26.25" customHeight="1">
      <c r="A7" s="400"/>
      <c r="B7" s="402"/>
      <c r="C7" s="416"/>
      <c r="D7" s="415"/>
      <c r="E7" s="415"/>
      <c r="F7" s="454"/>
      <c r="G7" s="414"/>
      <c r="H7" s="19"/>
      <c r="I7" s="45" t="s">
        <v>12</v>
      </c>
      <c r="J7" s="42" t="s">
        <v>62</v>
      </c>
      <c r="K7" s="42" t="s">
        <v>61</v>
      </c>
      <c r="L7" s="43" t="s">
        <v>13</v>
      </c>
      <c r="M7" s="44" t="s">
        <v>14</v>
      </c>
      <c r="N7" s="44" t="s">
        <v>344</v>
      </c>
      <c r="O7" s="220" t="s">
        <v>15</v>
      </c>
      <c r="P7" s="42" t="s">
        <v>26</v>
      </c>
      <c r="T7" s="198">
        <v>5514</v>
      </c>
      <c r="U7" s="196">
        <v>94</v>
      </c>
    </row>
    <row r="8" spans="1:21" s="18" customFormat="1" ht="54.75" customHeight="1">
      <c r="A8" s="260">
        <v>1</v>
      </c>
      <c r="B8" s="280">
        <v>636</v>
      </c>
      <c r="C8" s="263">
        <v>35431</v>
      </c>
      <c r="D8" s="281" t="s">
        <v>575</v>
      </c>
      <c r="E8" s="282" t="s">
        <v>399</v>
      </c>
      <c r="F8" s="269">
        <v>5892</v>
      </c>
      <c r="G8" s="262">
        <v>13</v>
      </c>
      <c r="H8" s="21"/>
      <c r="I8" s="260">
        <v>1</v>
      </c>
      <c r="J8" s="261" t="s">
        <v>40</v>
      </c>
      <c r="K8" s="262" t="s">
        <v>633</v>
      </c>
      <c r="L8" s="263" t="s">
        <v>633</v>
      </c>
      <c r="M8" s="264" t="s">
        <v>633</v>
      </c>
      <c r="N8" s="264" t="s">
        <v>633</v>
      </c>
      <c r="O8" s="269"/>
      <c r="P8" s="279"/>
      <c r="T8" s="198">
        <v>5524</v>
      </c>
      <c r="U8" s="196">
        <v>93</v>
      </c>
    </row>
    <row r="9" spans="1:21" s="18" customFormat="1" ht="54.75" customHeight="1">
      <c r="A9" s="260">
        <v>2</v>
      </c>
      <c r="B9" s="280">
        <v>607</v>
      </c>
      <c r="C9" s="263">
        <v>35765</v>
      </c>
      <c r="D9" s="281" t="s">
        <v>510</v>
      </c>
      <c r="E9" s="282" t="s">
        <v>395</v>
      </c>
      <c r="F9" s="269">
        <v>5984</v>
      </c>
      <c r="G9" s="262">
        <v>12</v>
      </c>
      <c r="H9" s="21"/>
      <c r="I9" s="260">
        <v>2</v>
      </c>
      <c r="J9" s="261" t="s">
        <v>42</v>
      </c>
      <c r="K9" s="262">
        <v>625</v>
      </c>
      <c r="L9" s="263">
        <v>35816</v>
      </c>
      <c r="M9" s="264" t="s">
        <v>489</v>
      </c>
      <c r="N9" s="264" t="s">
        <v>411</v>
      </c>
      <c r="O9" s="269">
        <v>11060</v>
      </c>
      <c r="P9" s="279">
        <v>4</v>
      </c>
      <c r="T9" s="198">
        <v>5534</v>
      </c>
      <c r="U9" s="196">
        <v>92</v>
      </c>
    </row>
    <row r="10" spans="1:21" s="18" customFormat="1" ht="54.75" customHeight="1">
      <c r="A10" s="260">
        <v>3</v>
      </c>
      <c r="B10" s="280">
        <v>684</v>
      </c>
      <c r="C10" s="263">
        <v>35431</v>
      </c>
      <c r="D10" s="281" t="s">
        <v>542</v>
      </c>
      <c r="E10" s="282" t="s">
        <v>405</v>
      </c>
      <c r="F10" s="269">
        <v>5985</v>
      </c>
      <c r="G10" s="262">
        <v>11</v>
      </c>
      <c r="H10" s="21"/>
      <c r="I10" s="260">
        <v>3</v>
      </c>
      <c r="J10" s="261" t="s">
        <v>43</v>
      </c>
      <c r="K10" s="262">
        <v>645</v>
      </c>
      <c r="L10" s="263">
        <v>36892</v>
      </c>
      <c r="M10" s="264" t="s">
        <v>522</v>
      </c>
      <c r="N10" s="264" t="s">
        <v>409</v>
      </c>
      <c r="O10" s="269">
        <v>10303</v>
      </c>
      <c r="P10" s="279">
        <v>2</v>
      </c>
      <c r="T10" s="198">
        <v>5544</v>
      </c>
      <c r="U10" s="196">
        <v>91</v>
      </c>
    </row>
    <row r="11" spans="1:21" s="18" customFormat="1" ht="54.75" customHeight="1">
      <c r="A11" s="260">
        <v>4</v>
      </c>
      <c r="B11" s="280">
        <v>132</v>
      </c>
      <c r="C11" s="263">
        <v>35697</v>
      </c>
      <c r="D11" s="281" t="s">
        <v>637</v>
      </c>
      <c r="E11" s="282" t="s">
        <v>397</v>
      </c>
      <c r="F11" s="269">
        <v>10061</v>
      </c>
      <c r="G11" s="262">
        <v>10</v>
      </c>
      <c r="H11" s="21"/>
      <c r="I11" s="260">
        <v>4</v>
      </c>
      <c r="J11" s="261" t="s">
        <v>44</v>
      </c>
      <c r="K11" s="262">
        <v>398</v>
      </c>
      <c r="L11" s="263">
        <v>35796</v>
      </c>
      <c r="M11" s="264" t="s">
        <v>563</v>
      </c>
      <c r="N11" s="264" t="s">
        <v>410</v>
      </c>
      <c r="O11" s="269">
        <v>10548</v>
      </c>
      <c r="P11" s="279">
        <v>3</v>
      </c>
      <c r="T11" s="198">
        <v>5554</v>
      </c>
      <c r="U11" s="196">
        <v>90</v>
      </c>
    </row>
    <row r="12" spans="1:21" s="18" customFormat="1" ht="54.75" customHeight="1">
      <c r="A12" s="260">
        <v>5</v>
      </c>
      <c r="B12" s="280">
        <v>280</v>
      </c>
      <c r="C12" s="263">
        <v>35607</v>
      </c>
      <c r="D12" s="281" t="s">
        <v>452</v>
      </c>
      <c r="E12" s="282" t="s">
        <v>403</v>
      </c>
      <c r="F12" s="269">
        <v>10131</v>
      </c>
      <c r="G12" s="262">
        <v>9</v>
      </c>
      <c r="H12" s="21"/>
      <c r="I12" s="260">
        <v>5</v>
      </c>
      <c r="J12" s="261" t="s">
        <v>45</v>
      </c>
      <c r="K12" s="262">
        <v>672</v>
      </c>
      <c r="L12" s="263">
        <v>36395</v>
      </c>
      <c r="M12" s="264" t="s">
        <v>530</v>
      </c>
      <c r="N12" s="264" t="s">
        <v>412</v>
      </c>
      <c r="O12" s="269">
        <v>10165</v>
      </c>
      <c r="P12" s="279">
        <v>1</v>
      </c>
      <c r="T12" s="198">
        <v>5564</v>
      </c>
      <c r="U12" s="196">
        <v>89</v>
      </c>
    </row>
    <row r="13" spans="1:21" s="18" customFormat="1" ht="54.75" customHeight="1">
      <c r="A13" s="260">
        <v>6</v>
      </c>
      <c r="B13" s="280">
        <v>672</v>
      </c>
      <c r="C13" s="263">
        <v>36395</v>
      </c>
      <c r="D13" s="281" t="s">
        <v>530</v>
      </c>
      <c r="E13" s="282" t="s">
        <v>412</v>
      </c>
      <c r="F13" s="269">
        <v>10165</v>
      </c>
      <c r="G13" s="262">
        <v>8</v>
      </c>
      <c r="H13" s="21"/>
      <c r="I13" s="260">
        <v>6</v>
      </c>
      <c r="J13" s="261" t="s">
        <v>46</v>
      </c>
      <c r="K13" s="262" t="s">
        <v>633</v>
      </c>
      <c r="L13" s="263" t="s">
        <v>633</v>
      </c>
      <c r="M13" s="264" t="s">
        <v>633</v>
      </c>
      <c r="N13" s="264" t="s">
        <v>633</v>
      </c>
      <c r="O13" s="269"/>
      <c r="P13" s="279"/>
      <c r="T13" s="198">
        <v>5574</v>
      </c>
      <c r="U13" s="196">
        <v>88</v>
      </c>
    </row>
    <row r="14" spans="1:21" s="18" customFormat="1" ht="54.75" customHeight="1">
      <c r="A14" s="260">
        <v>7</v>
      </c>
      <c r="B14" s="280">
        <v>645</v>
      </c>
      <c r="C14" s="263">
        <v>36892</v>
      </c>
      <c r="D14" s="281" t="s">
        <v>522</v>
      </c>
      <c r="E14" s="282" t="s">
        <v>409</v>
      </c>
      <c r="F14" s="269">
        <v>10303</v>
      </c>
      <c r="G14" s="262">
        <v>7</v>
      </c>
      <c r="H14" s="21"/>
      <c r="I14" s="208" t="s">
        <v>17</v>
      </c>
      <c r="J14" s="209"/>
      <c r="K14" s="209"/>
      <c r="L14" s="209"/>
      <c r="M14" s="209"/>
      <c r="N14" s="209"/>
      <c r="O14" s="219"/>
      <c r="P14" s="210"/>
      <c r="T14" s="198">
        <v>5604</v>
      </c>
      <c r="U14" s="196">
        <v>85</v>
      </c>
    </row>
    <row r="15" spans="1:21" s="18" customFormat="1" ht="54.75" customHeight="1">
      <c r="A15" s="260">
        <v>8</v>
      </c>
      <c r="B15" s="280">
        <v>257</v>
      </c>
      <c r="C15" s="263" t="s">
        <v>579</v>
      </c>
      <c r="D15" s="281" t="s">
        <v>585</v>
      </c>
      <c r="E15" s="282" t="s">
        <v>401</v>
      </c>
      <c r="F15" s="269">
        <v>10319</v>
      </c>
      <c r="G15" s="262">
        <v>6</v>
      </c>
      <c r="H15" s="21"/>
      <c r="I15" s="45" t="s">
        <v>12</v>
      </c>
      <c r="J15" s="42" t="s">
        <v>62</v>
      </c>
      <c r="K15" s="42" t="s">
        <v>61</v>
      </c>
      <c r="L15" s="43" t="s">
        <v>13</v>
      </c>
      <c r="M15" s="44" t="s">
        <v>14</v>
      </c>
      <c r="N15" s="44" t="s">
        <v>344</v>
      </c>
      <c r="O15" s="220" t="s">
        <v>15</v>
      </c>
      <c r="P15" s="42" t="s">
        <v>26</v>
      </c>
      <c r="T15" s="198">
        <v>5624</v>
      </c>
      <c r="U15" s="196">
        <v>84</v>
      </c>
    </row>
    <row r="16" spans="1:21" s="18" customFormat="1" ht="54.75" customHeight="1">
      <c r="A16" s="260">
        <v>9</v>
      </c>
      <c r="B16" s="280">
        <v>392</v>
      </c>
      <c r="C16" s="263">
        <v>35656</v>
      </c>
      <c r="D16" s="281" t="s">
        <v>553</v>
      </c>
      <c r="E16" s="282" t="s">
        <v>407</v>
      </c>
      <c r="F16" s="269">
        <v>10421</v>
      </c>
      <c r="G16" s="262">
        <v>5</v>
      </c>
      <c r="H16" s="21"/>
      <c r="I16" s="260">
        <v>1</v>
      </c>
      <c r="J16" s="261" t="s">
        <v>47</v>
      </c>
      <c r="K16" s="262" t="s">
        <v>633</v>
      </c>
      <c r="L16" s="263" t="s">
        <v>633</v>
      </c>
      <c r="M16" s="264" t="s">
        <v>633</v>
      </c>
      <c r="N16" s="264" t="s">
        <v>633</v>
      </c>
      <c r="O16" s="269"/>
      <c r="P16" s="279"/>
      <c r="T16" s="198">
        <v>5644</v>
      </c>
      <c r="U16" s="196">
        <v>83</v>
      </c>
    </row>
    <row r="17" spans="1:21" s="18" customFormat="1" ht="54.75" customHeight="1">
      <c r="A17" s="260">
        <v>10</v>
      </c>
      <c r="B17" s="280">
        <v>657</v>
      </c>
      <c r="C17" s="263">
        <v>36689</v>
      </c>
      <c r="D17" s="281" t="s">
        <v>587</v>
      </c>
      <c r="E17" s="282" t="s">
        <v>406</v>
      </c>
      <c r="F17" s="269">
        <v>10426</v>
      </c>
      <c r="G17" s="262">
        <v>4</v>
      </c>
      <c r="H17" s="21"/>
      <c r="I17" s="260">
        <v>2</v>
      </c>
      <c r="J17" s="261" t="s">
        <v>41</v>
      </c>
      <c r="K17" s="262">
        <v>392</v>
      </c>
      <c r="L17" s="263">
        <v>35656</v>
      </c>
      <c r="M17" s="264" t="s">
        <v>553</v>
      </c>
      <c r="N17" s="264" t="s">
        <v>407</v>
      </c>
      <c r="O17" s="269">
        <v>10421</v>
      </c>
      <c r="P17" s="279">
        <v>2</v>
      </c>
      <c r="T17" s="198">
        <v>5664</v>
      </c>
      <c r="U17" s="196">
        <v>82</v>
      </c>
    </row>
    <row r="18" spans="1:21" s="18" customFormat="1" ht="54.75" customHeight="1">
      <c r="A18" s="260">
        <v>11</v>
      </c>
      <c r="B18" s="280">
        <v>294</v>
      </c>
      <c r="C18" s="263">
        <v>35791</v>
      </c>
      <c r="D18" s="281" t="s">
        <v>466</v>
      </c>
      <c r="E18" s="282" t="s">
        <v>408</v>
      </c>
      <c r="F18" s="269">
        <v>10523</v>
      </c>
      <c r="G18" s="262">
        <v>3</v>
      </c>
      <c r="H18" s="21"/>
      <c r="I18" s="260">
        <v>3</v>
      </c>
      <c r="J18" s="261" t="s">
        <v>48</v>
      </c>
      <c r="K18" s="262">
        <v>684</v>
      </c>
      <c r="L18" s="263">
        <v>35431</v>
      </c>
      <c r="M18" s="264" t="s">
        <v>542</v>
      </c>
      <c r="N18" s="264" t="s">
        <v>405</v>
      </c>
      <c r="O18" s="269">
        <v>5985</v>
      </c>
      <c r="P18" s="279">
        <v>1</v>
      </c>
      <c r="T18" s="198">
        <v>5684</v>
      </c>
      <c r="U18" s="196">
        <v>81</v>
      </c>
    </row>
    <row r="19" spans="1:21" s="18" customFormat="1" ht="54.75" customHeight="1">
      <c r="A19" s="260">
        <v>12</v>
      </c>
      <c r="B19" s="280">
        <v>398</v>
      </c>
      <c r="C19" s="263">
        <v>35796</v>
      </c>
      <c r="D19" s="281" t="s">
        <v>563</v>
      </c>
      <c r="E19" s="282" t="s">
        <v>410</v>
      </c>
      <c r="F19" s="269">
        <v>10548</v>
      </c>
      <c r="G19" s="262">
        <v>2</v>
      </c>
      <c r="H19" s="21"/>
      <c r="I19" s="260">
        <v>4</v>
      </c>
      <c r="J19" s="261" t="s">
        <v>49</v>
      </c>
      <c r="K19" s="262">
        <v>657</v>
      </c>
      <c r="L19" s="263">
        <v>36689</v>
      </c>
      <c r="M19" s="264" t="s">
        <v>587</v>
      </c>
      <c r="N19" s="264" t="s">
        <v>406</v>
      </c>
      <c r="O19" s="269">
        <v>10426</v>
      </c>
      <c r="P19" s="279">
        <v>3</v>
      </c>
      <c r="T19" s="198">
        <v>5704</v>
      </c>
      <c r="U19" s="196">
        <v>80</v>
      </c>
    </row>
    <row r="20" spans="1:21" s="18" customFormat="1" ht="54.75" customHeight="1">
      <c r="A20" s="260">
        <v>13</v>
      </c>
      <c r="B20" s="280">
        <v>625</v>
      </c>
      <c r="C20" s="263">
        <v>35816</v>
      </c>
      <c r="D20" s="281" t="s">
        <v>489</v>
      </c>
      <c r="E20" s="282" t="s">
        <v>411</v>
      </c>
      <c r="F20" s="269">
        <v>11060</v>
      </c>
      <c r="G20" s="262">
        <v>1</v>
      </c>
      <c r="H20" s="21"/>
      <c r="I20" s="260">
        <v>5</v>
      </c>
      <c r="J20" s="261" t="s">
        <v>50</v>
      </c>
      <c r="K20" s="262">
        <v>294</v>
      </c>
      <c r="L20" s="263">
        <v>35791</v>
      </c>
      <c r="M20" s="264" t="s">
        <v>466</v>
      </c>
      <c r="N20" s="264" t="s">
        <v>408</v>
      </c>
      <c r="O20" s="269">
        <v>10523</v>
      </c>
      <c r="P20" s="279">
        <v>4</v>
      </c>
      <c r="T20" s="198">
        <v>5724</v>
      </c>
      <c r="U20" s="196">
        <v>79</v>
      </c>
    </row>
    <row r="21" spans="1:21" s="18" customFormat="1" ht="54.75" customHeight="1">
      <c r="A21" s="260"/>
      <c r="B21" s="280"/>
      <c r="C21" s="263"/>
      <c r="D21" s="281"/>
      <c r="E21" s="282"/>
      <c r="F21" s="269"/>
      <c r="G21" s="262"/>
      <c r="H21" s="21"/>
      <c r="I21" s="260">
        <v>6</v>
      </c>
      <c r="J21" s="261" t="s">
        <v>51</v>
      </c>
      <c r="K21" s="262" t="s">
        <v>633</v>
      </c>
      <c r="L21" s="263" t="s">
        <v>633</v>
      </c>
      <c r="M21" s="264" t="s">
        <v>633</v>
      </c>
      <c r="N21" s="264" t="s">
        <v>633</v>
      </c>
      <c r="O21" s="269"/>
      <c r="P21" s="279"/>
      <c r="T21" s="198">
        <v>5744</v>
      </c>
      <c r="U21" s="196">
        <v>78</v>
      </c>
    </row>
    <row r="22" spans="1:21" s="18" customFormat="1" ht="54.75" customHeight="1">
      <c r="A22" s="260"/>
      <c r="B22" s="280"/>
      <c r="C22" s="263"/>
      <c r="D22" s="281"/>
      <c r="E22" s="282"/>
      <c r="F22" s="269"/>
      <c r="G22" s="262"/>
      <c r="H22" s="21"/>
      <c r="I22" s="208" t="s">
        <v>18</v>
      </c>
      <c r="J22" s="209"/>
      <c r="K22" s="209"/>
      <c r="L22" s="209"/>
      <c r="M22" s="209"/>
      <c r="N22" s="209"/>
      <c r="O22" s="219"/>
      <c r="P22" s="210"/>
      <c r="T22" s="198">
        <v>5804</v>
      </c>
      <c r="U22" s="196">
        <v>75</v>
      </c>
    </row>
    <row r="23" spans="1:21" s="18" customFormat="1" ht="54.75" customHeight="1">
      <c r="A23" s="260"/>
      <c r="B23" s="280"/>
      <c r="C23" s="263"/>
      <c r="D23" s="281"/>
      <c r="E23" s="282"/>
      <c r="F23" s="269"/>
      <c r="G23" s="262"/>
      <c r="H23" s="21"/>
      <c r="I23" s="45" t="s">
        <v>12</v>
      </c>
      <c r="J23" s="42" t="s">
        <v>62</v>
      </c>
      <c r="K23" s="42" t="s">
        <v>61</v>
      </c>
      <c r="L23" s="43" t="s">
        <v>13</v>
      </c>
      <c r="M23" s="44" t="s">
        <v>14</v>
      </c>
      <c r="N23" s="44" t="s">
        <v>344</v>
      </c>
      <c r="O23" s="220" t="s">
        <v>15</v>
      </c>
      <c r="P23" s="42" t="s">
        <v>26</v>
      </c>
      <c r="T23" s="198">
        <v>5824</v>
      </c>
      <c r="U23" s="196">
        <v>74</v>
      </c>
    </row>
    <row r="24" spans="1:21" s="18" customFormat="1" ht="54.75" customHeight="1">
      <c r="A24" s="260"/>
      <c r="B24" s="280"/>
      <c r="C24" s="263"/>
      <c r="D24" s="281"/>
      <c r="E24" s="282"/>
      <c r="F24" s="269"/>
      <c r="G24" s="262"/>
      <c r="H24" s="21"/>
      <c r="I24" s="260">
        <v>1</v>
      </c>
      <c r="J24" s="261" t="s">
        <v>52</v>
      </c>
      <c r="K24" s="262">
        <v>280</v>
      </c>
      <c r="L24" s="263">
        <v>35607</v>
      </c>
      <c r="M24" s="264" t="s">
        <v>452</v>
      </c>
      <c r="N24" s="264" t="s">
        <v>403</v>
      </c>
      <c r="O24" s="269">
        <v>10131</v>
      </c>
      <c r="P24" s="279">
        <v>4</v>
      </c>
      <c r="T24" s="198">
        <v>5844</v>
      </c>
      <c r="U24" s="196">
        <v>73</v>
      </c>
    </row>
    <row r="25" spans="1:21" s="18" customFormat="1" ht="54.75" customHeight="1">
      <c r="A25" s="260"/>
      <c r="B25" s="280"/>
      <c r="C25" s="263"/>
      <c r="D25" s="281"/>
      <c r="E25" s="282"/>
      <c r="F25" s="269"/>
      <c r="G25" s="262"/>
      <c r="H25" s="21"/>
      <c r="I25" s="260">
        <v>2</v>
      </c>
      <c r="J25" s="261" t="s">
        <v>53</v>
      </c>
      <c r="K25" s="262">
        <v>636</v>
      </c>
      <c r="L25" s="263">
        <v>35431</v>
      </c>
      <c r="M25" s="264" t="s">
        <v>575</v>
      </c>
      <c r="N25" s="264" t="s">
        <v>399</v>
      </c>
      <c r="O25" s="269">
        <v>5892</v>
      </c>
      <c r="P25" s="279">
        <v>1</v>
      </c>
      <c r="T25" s="198">
        <v>5864</v>
      </c>
      <c r="U25" s="196">
        <v>72</v>
      </c>
    </row>
    <row r="26" spans="1:21" s="18" customFormat="1" ht="54.75" customHeight="1">
      <c r="A26" s="260"/>
      <c r="B26" s="280"/>
      <c r="C26" s="263"/>
      <c r="D26" s="281"/>
      <c r="E26" s="282"/>
      <c r="F26" s="269"/>
      <c r="G26" s="262"/>
      <c r="H26" s="21"/>
      <c r="I26" s="260">
        <v>3</v>
      </c>
      <c r="J26" s="261" t="s">
        <v>54</v>
      </c>
      <c r="K26" s="262">
        <v>607</v>
      </c>
      <c r="L26" s="263">
        <v>35765</v>
      </c>
      <c r="M26" s="264" t="s">
        <v>510</v>
      </c>
      <c r="N26" s="264" t="s">
        <v>395</v>
      </c>
      <c r="O26" s="269">
        <v>5984</v>
      </c>
      <c r="P26" s="279">
        <v>2</v>
      </c>
      <c r="T26" s="198">
        <v>5884</v>
      </c>
      <c r="U26" s="196">
        <v>71</v>
      </c>
    </row>
    <row r="27" spans="1:21" s="18" customFormat="1" ht="54.75" customHeight="1">
      <c r="A27" s="260"/>
      <c r="B27" s="280"/>
      <c r="C27" s="263"/>
      <c r="D27" s="281"/>
      <c r="E27" s="282"/>
      <c r="F27" s="269"/>
      <c r="G27" s="262"/>
      <c r="H27" s="21"/>
      <c r="I27" s="260">
        <v>4</v>
      </c>
      <c r="J27" s="261" t="s">
        <v>55</v>
      </c>
      <c r="K27" s="262">
        <v>132</v>
      </c>
      <c r="L27" s="263">
        <v>35697</v>
      </c>
      <c r="M27" s="264" t="s">
        <v>637</v>
      </c>
      <c r="N27" s="264" t="s">
        <v>397</v>
      </c>
      <c r="O27" s="269">
        <v>10061</v>
      </c>
      <c r="P27" s="279">
        <v>3</v>
      </c>
      <c r="T27" s="198">
        <v>5904</v>
      </c>
      <c r="U27" s="196">
        <v>70</v>
      </c>
    </row>
    <row r="28" spans="1:21" s="18" customFormat="1" ht="54.75" customHeight="1">
      <c r="A28" s="260"/>
      <c r="B28" s="280"/>
      <c r="C28" s="263"/>
      <c r="D28" s="281"/>
      <c r="E28" s="282"/>
      <c r="F28" s="269"/>
      <c r="G28" s="262"/>
      <c r="H28" s="21"/>
      <c r="I28" s="260">
        <v>5</v>
      </c>
      <c r="J28" s="261" t="s">
        <v>56</v>
      </c>
      <c r="K28" s="262">
        <v>257</v>
      </c>
      <c r="L28" s="263" t="s">
        <v>579</v>
      </c>
      <c r="M28" s="264" t="s">
        <v>585</v>
      </c>
      <c r="N28" s="264" t="s">
        <v>401</v>
      </c>
      <c r="O28" s="269">
        <v>10319</v>
      </c>
      <c r="P28" s="279">
        <v>5</v>
      </c>
      <c r="T28" s="198">
        <v>5924</v>
      </c>
      <c r="U28" s="196">
        <v>69</v>
      </c>
    </row>
    <row r="29" spans="1:21" s="18" customFormat="1" ht="54.75" customHeight="1">
      <c r="A29" s="260"/>
      <c r="B29" s="280"/>
      <c r="C29" s="263"/>
      <c r="D29" s="281"/>
      <c r="E29" s="282"/>
      <c r="F29" s="269"/>
      <c r="G29" s="262"/>
      <c r="H29" s="21"/>
      <c r="I29" s="260">
        <v>6</v>
      </c>
      <c r="J29" s="261" t="s">
        <v>57</v>
      </c>
      <c r="K29" s="262" t="s">
        <v>633</v>
      </c>
      <c r="L29" s="263" t="s">
        <v>633</v>
      </c>
      <c r="M29" s="264" t="s">
        <v>633</v>
      </c>
      <c r="N29" s="264" t="s">
        <v>633</v>
      </c>
      <c r="O29" s="269"/>
      <c r="P29" s="279"/>
      <c r="T29" s="198">
        <v>5944</v>
      </c>
      <c r="U29" s="196">
        <v>68</v>
      </c>
    </row>
    <row r="30" spans="1:21" ht="13.5" customHeight="1">
      <c r="A30" s="31"/>
      <c r="B30" s="31"/>
      <c r="C30" s="32"/>
      <c r="D30" s="52"/>
      <c r="E30" s="33"/>
      <c r="F30" s="156"/>
      <c r="G30" s="35"/>
      <c r="I30" s="36"/>
      <c r="J30" s="37"/>
      <c r="K30" s="38"/>
      <c r="L30" s="39"/>
      <c r="M30" s="48"/>
      <c r="N30" s="48"/>
      <c r="O30" s="151"/>
      <c r="P30" s="38"/>
      <c r="T30" s="198">
        <v>10204</v>
      </c>
      <c r="U30" s="196">
        <v>55</v>
      </c>
    </row>
    <row r="31" spans="1:21" ht="14.25" customHeight="1">
      <c r="A31" s="25" t="s">
        <v>19</v>
      </c>
      <c r="B31" s="25"/>
      <c r="C31" s="25"/>
      <c r="D31" s="53"/>
      <c r="E31" s="46" t="s">
        <v>0</v>
      </c>
      <c r="F31" s="157" t="s">
        <v>1</v>
      </c>
      <c r="G31" s="22"/>
      <c r="H31" s="26" t="s">
        <v>2</v>
      </c>
      <c r="I31" s="26"/>
      <c r="J31" s="26"/>
      <c r="K31" s="26"/>
      <c r="M31" s="49" t="s">
        <v>3</v>
      </c>
      <c r="N31" s="50" t="s">
        <v>3</v>
      </c>
      <c r="O31" s="152" t="s">
        <v>3</v>
      </c>
      <c r="P31" s="25"/>
      <c r="Q31" s="27"/>
      <c r="T31" s="198">
        <v>10224</v>
      </c>
      <c r="U31" s="196">
        <v>54</v>
      </c>
    </row>
    <row r="32" spans="20:21" ht="12.75">
      <c r="T32" s="198">
        <v>10244</v>
      </c>
      <c r="U32" s="196">
        <v>53</v>
      </c>
    </row>
    <row r="33" spans="20:21" ht="12.75">
      <c r="T33" s="198">
        <v>10264</v>
      </c>
      <c r="U33" s="196">
        <v>52</v>
      </c>
    </row>
    <row r="34" spans="20:21" ht="12.75">
      <c r="T34" s="198">
        <v>10284</v>
      </c>
      <c r="U34" s="196">
        <v>51</v>
      </c>
    </row>
    <row r="35" spans="20:21" ht="12.75">
      <c r="T35" s="198">
        <v>10304</v>
      </c>
      <c r="U35" s="196">
        <v>50</v>
      </c>
    </row>
    <row r="36" spans="20:21" ht="12.75">
      <c r="T36" s="198">
        <v>10334</v>
      </c>
      <c r="U36" s="196">
        <v>49</v>
      </c>
    </row>
    <row r="37" spans="20:21" ht="12.75">
      <c r="T37" s="198">
        <v>10364</v>
      </c>
      <c r="U37" s="196">
        <v>48</v>
      </c>
    </row>
    <row r="38" spans="20:21" ht="12.75">
      <c r="T38" s="198">
        <v>10394</v>
      </c>
      <c r="U38" s="196">
        <v>47</v>
      </c>
    </row>
    <row r="39" spans="20:21" ht="12.75">
      <c r="T39" s="198">
        <v>10424</v>
      </c>
      <c r="U39" s="196">
        <v>46</v>
      </c>
    </row>
    <row r="40" spans="20:21" ht="12.75">
      <c r="T40" s="198">
        <v>10454</v>
      </c>
      <c r="U40" s="196">
        <v>45</v>
      </c>
    </row>
    <row r="41" spans="20:21" ht="12.75">
      <c r="T41" s="198">
        <v>10484</v>
      </c>
      <c r="U41" s="196">
        <v>44</v>
      </c>
    </row>
    <row r="42" spans="20:21" ht="12.75">
      <c r="T42" s="198">
        <v>10514</v>
      </c>
      <c r="U42" s="196">
        <v>43</v>
      </c>
    </row>
    <row r="43" spans="20:21" ht="12.75">
      <c r="T43" s="198">
        <v>10544</v>
      </c>
      <c r="U43" s="196">
        <v>42</v>
      </c>
    </row>
    <row r="44" spans="20:21" ht="12.75">
      <c r="T44" s="198">
        <v>10574</v>
      </c>
      <c r="U44" s="196">
        <v>41</v>
      </c>
    </row>
    <row r="45" spans="20:21" ht="12.75">
      <c r="T45" s="198">
        <v>10604</v>
      </c>
      <c r="U45" s="196">
        <v>40</v>
      </c>
    </row>
    <row r="46" spans="20:21" ht="12.75">
      <c r="T46" s="198">
        <v>10634</v>
      </c>
      <c r="U46" s="196">
        <v>39</v>
      </c>
    </row>
    <row r="47" spans="20:21" ht="12.75">
      <c r="T47" s="198">
        <v>10664</v>
      </c>
      <c r="U47" s="196">
        <v>38</v>
      </c>
    </row>
    <row r="48" spans="20:21" ht="12.75">
      <c r="T48" s="198">
        <v>10694</v>
      </c>
      <c r="U48" s="196">
        <v>37</v>
      </c>
    </row>
    <row r="49" spans="20:21" ht="12.75">
      <c r="T49" s="198">
        <v>10734</v>
      </c>
      <c r="U49" s="196">
        <v>36</v>
      </c>
    </row>
    <row r="50" spans="20:21" ht="12.75">
      <c r="T50" s="198">
        <v>10774</v>
      </c>
      <c r="U50" s="196">
        <v>35</v>
      </c>
    </row>
    <row r="51" spans="20:21" ht="12.75">
      <c r="T51" s="198">
        <v>10814</v>
      </c>
      <c r="U51" s="196">
        <v>34</v>
      </c>
    </row>
    <row r="52" spans="20:21" ht="12.75">
      <c r="T52" s="198">
        <v>10854</v>
      </c>
      <c r="U52" s="196">
        <v>33</v>
      </c>
    </row>
    <row r="53" spans="20:21" ht="12.75">
      <c r="T53" s="198">
        <v>10894</v>
      </c>
      <c r="U53" s="196">
        <v>32</v>
      </c>
    </row>
    <row r="54" spans="20:21" ht="12.75">
      <c r="T54" s="198">
        <v>10934</v>
      </c>
      <c r="U54" s="196">
        <v>31</v>
      </c>
    </row>
    <row r="55" spans="20:21" ht="12.75">
      <c r="T55" s="198">
        <v>10974</v>
      </c>
      <c r="U55" s="196">
        <v>30</v>
      </c>
    </row>
    <row r="56" spans="20:21" ht="12.75">
      <c r="T56" s="198">
        <v>11014</v>
      </c>
      <c r="U56" s="196">
        <v>29</v>
      </c>
    </row>
    <row r="57" spans="20:21" ht="12.75">
      <c r="T57" s="198">
        <v>11054</v>
      </c>
      <c r="U57" s="196">
        <v>28</v>
      </c>
    </row>
    <row r="58" spans="20:21" ht="12.75">
      <c r="T58" s="198">
        <v>11094</v>
      </c>
      <c r="U58" s="196">
        <v>27</v>
      </c>
    </row>
    <row r="59" spans="20:21" ht="12.75">
      <c r="T59" s="198">
        <v>11134</v>
      </c>
      <c r="U59" s="196">
        <v>26</v>
      </c>
    </row>
    <row r="60" spans="20:21" ht="12.75">
      <c r="T60" s="198">
        <v>11174</v>
      </c>
      <c r="U60" s="196">
        <v>25</v>
      </c>
    </row>
    <row r="61" spans="20:21" ht="12.75">
      <c r="T61" s="198">
        <v>11224</v>
      </c>
      <c r="U61" s="196">
        <v>24</v>
      </c>
    </row>
    <row r="62" spans="20:21" ht="12.75">
      <c r="T62" s="198">
        <v>11274</v>
      </c>
      <c r="U62" s="196">
        <v>23</v>
      </c>
    </row>
    <row r="63" spans="20:21" ht="12.75">
      <c r="T63" s="198">
        <v>11324</v>
      </c>
      <c r="U63" s="196">
        <v>22</v>
      </c>
    </row>
    <row r="64" spans="20:21" ht="12.75">
      <c r="T64" s="198">
        <v>11374</v>
      </c>
      <c r="U64" s="196">
        <v>21</v>
      </c>
    </row>
    <row r="65" spans="20:21" ht="12.75">
      <c r="T65" s="198">
        <v>11424</v>
      </c>
      <c r="U65" s="196">
        <v>20</v>
      </c>
    </row>
    <row r="66" spans="20:21" ht="12.75">
      <c r="T66" s="198">
        <v>11474</v>
      </c>
      <c r="U66" s="196">
        <v>19</v>
      </c>
    </row>
    <row r="67" spans="20:21" ht="12.75">
      <c r="T67" s="198">
        <v>11534</v>
      </c>
      <c r="U67" s="196">
        <v>18</v>
      </c>
    </row>
    <row r="68" spans="20:21" ht="12.75">
      <c r="T68" s="198">
        <v>11594</v>
      </c>
      <c r="U68" s="196">
        <v>17</v>
      </c>
    </row>
    <row r="69" spans="20:21" ht="12.75">
      <c r="T69" s="198">
        <v>11654</v>
      </c>
      <c r="U69" s="196">
        <v>16</v>
      </c>
    </row>
    <row r="70" spans="20:21" ht="12.75">
      <c r="T70" s="198">
        <v>11714</v>
      </c>
      <c r="U70" s="196">
        <v>15</v>
      </c>
    </row>
    <row r="71" spans="20:21" ht="12.75">
      <c r="T71" s="198">
        <v>11774</v>
      </c>
      <c r="U71" s="196">
        <v>14</v>
      </c>
    </row>
    <row r="72" spans="20:21" ht="12.75">
      <c r="T72" s="198">
        <v>11834</v>
      </c>
      <c r="U72" s="196">
        <v>13</v>
      </c>
    </row>
    <row r="73" spans="20:21" ht="12.75">
      <c r="T73" s="198">
        <v>11914</v>
      </c>
      <c r="U73" s="196">
        <v>12</v>
      </c>
    </row>
    <row r="74" spans="20:21" ht="12.75">
      <c r="T74" s="198">
        <v>11994</v>
      </c>
      <c r="U74" s="196">
        <v>11</v>
      </c>
    </row>
    <row r="75" spans="20:21" ht="12.75">
      <c r="T75" s="198">
        <v>12074</v>
      </c>
      <c r="U75" s="196">
        <v>10</v>
      </c>
    </row>
    <row r="76" spans="20:21" ht="12.75">
      <c r="T76" s="198">
        <v>12154</v>
      </c>
      <c r="U76" s="196">
        <v>9</v>
      </c>
    </row>
    <row r="77" spans="20:21" ht="12.75">
      <c r="T77" s="198">
        <v>12234</v>
      </c>
      <c r="U77" s="196">
        <v>8</v>
      </c>
    </row>
    <row r="78" spans="20:21" ht="12.75">
      <c r="T78" s="198">
        <v>12314</v>
      </c>
      <c r="U78" s="196">
        <v>7</v>
      </c>
    </row>
    <row r="79" spans="20:21" ht="12.75">
      <c r="T79" s="198">
        <v>12414</v>
      </c>
      <c r="U79" s="196">
        <v>6</v>
      </c>
    </row>
    <row r="80" spans="20:21" ht="12.75">
      <c r="T80" s="198">
        <v>12514</v>
      </c>
      <c r="U80" s="196">
        <v>5</v>
      </c>
    </row>
    <row r="81" spans="20:21" ht="12.75">
      <c r="T81" s="198">
        <v>12614</v>
      </c>
      <c r="U81" s="196">
        <v>4</v>
      </c>
    </row>
    <row r="82" spans="20:21" ht="12.75">
      <c r="T82" s="198">
        <v>12714</v>
      </c>
      <c r="U82" s="196">
        <v>3</v>
      </c>
    </row>
    <row r="83" spans="20:21" ht="12.75">
      <c r="T83" s="198">
        <v>12814</v>
      </c>
      <c r="U83" s="196">
        <v>2</v>
      </c>
    </row>
    <row r="84" spans="20:21" ht="12.75">
      <c r="T84" s="198">
        <v>12954</v>
      </c>
      <c r="U84" s="196">
        <v>1</v>
      </c>
    </row>
  </sheetData>
  <sheetProtection/>
  <mergeCells count="18">
    <mergeCell ref="I3:L3"/>
    <mergeCell ref="N4:P4"/>
    <mergeCell ref="N5:P5"/>
    <mergeCell ref="G6:G7"/>
    <mergeCell ref="F6:F7"/>
    <mergeCell ref="C6:C7"/>
    <mergeCell ref="D6:D7"/>
    <mergeCell ref="E6:E7"/>
    <mergeCell ref="A6:A7"/>
    <mergeCell ref="B6:B7"/>
    <mergeCell ref="A1:P1"/>
    <mergeCell ref="A2:P2"/>
    <mergeCell ref="A3:C3"/>
    <mergeCell ref="D3:E3"/>
    <mergeCell ref="F3:G3"/>
    <mergeCell ref="A4:C4"/>
    <mergeCell ref="D4:E4"/>
    <mergeCell ref="N3:P3"/>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4" r:id="rId2"/>
  <drawing r:id="rId1"/>
</worksheet>
</file>

<file path=xl/worksheets/sheet11.xml><?xml version="1.0" encoding="utf-8"?>
<worksheet xmlns="http://schemas.openxmlformats.org/spreadsheetml/2006/main" xmlns:r="http://schemas.openxmlformats.org/officeDocument/2006/relationships">
  <sheetPr>
    <tabColor rgb="FF00B050"/>
  </sheetPr>
  <dimension ref="A1:R80"/>
  <sheetViews>
    <sheetView view="pageBreakPreview" zoomScale="70" zoomScaleSheetLayoutView="70" zoomScalePageLayoutView="0" workbookViewId="0" topLeftCell="A1">
      <selection activeCell="F9" sqref="F9"/>
    </sheetView>
  </sheetViews>
  <sheetFormatPr defaultColWidth="9.140625" defaultRowHeight="12.75"/>
  <cols>
    <col min="1" max="1" width="6.00390625" style="84" customWidth="1"/>
    <col min="2" max="2" width="16.7109375" style="84" hidden="1" customWidth="1"/>
    <col min="3" max="3" width="7.00390625" style="84" customWidth="1"/>
    <col min="4" max="4" width="16.28125" style="85" bestFit="1" customWidth="1"/>
    <col min="5" max="5" width="30.57421875" style="84" customWidth="1"/>
    <col min="6" max="6" width="43.57421875" style="2" bestFit="1" customWidth="1"/>
    <col min="7" max="12" width="10.8515625" style="2" customWidth="1"/>
    <col min="13" max="13" width="10.7109375" style="2" customWidth="1"/>
    <col min="14" max="14" width="9.7109375" style="86" bestFit="1" customWidth="1"/>
    <col min="15" max="15" width="10.28125" style="84" customWidth="1"/>
    <col min="16" max="16" width="10.00390625" style="84" customWidth="1"/>
    <col min="17" max="17" width="9.140625" style="204" hidden="1" customWidth="1"/>
    <col min="18" max="18" width="9.140625" style="203" hidden="1" customWidth="1"/>
    <col min="19" max="16384" width="9.140625" style="2" customWidth="1"/>
  </cols>
  <sheetData>
    <row r="1" spans="1:18" ht="48.75" customHeight="1">
      <c r="A1" s="427" t="str">
        <f>'YARIŞMA BİLGİLERİ'!A2:K2</f>
        <v>Türkiye Atletizm Federasyonu
Kastamonu Atletizm İl Temsilciliği</v>
      </c>
      <c r="B1" s="427"/>
      <c r="C1" s="427"/>
      <c r="D1" s="427"/>
      <c r="E1" s="427"/>
      <c r="F1" s="427"/>
      <c r="G1" s="427"/>
      <c r="H1" s="427"/>
      <c r="I1" s="427"/>
      <c r="J1" s="427"/>
      <c r="K1" s="427"/>
      <c r="L1" s="427"/>
      <c r="M1" s="427"/>
      <c r="N1" s="427"/>
      <c r="O1" s="427"/>
      <c r="P1" s="215"/>
      <c r="Q1" s="204">
        <v>330</v>
      </c>
      <c r="R1" s="203">
        <v>1</v>
      </c>
    </row>
    <row r="2" spans="1:18" ht="25.5" customHeight="1">
      <c r="A2" s="430" t="str">
        <f>'YARIŞMA BİLGİLERİ'!A14:K14</f>
        <v>Kulüpler arası Yıldızlar Ligi 2.Kademe (FİNAL) Yarışmaları</v>
      </c>
      <c r="B2" s="430"/>
      <c r="C2" s="430"/>
      <c r="D2" s="430"/>
      <c r="E2" s="430"/>
      <c r="F2" s="430"/>
      <c r="G2" s="430"/>
      <c r="H2" s="430"/>
      <c r="I2" s="430"/>
      <c r="J2" s="430"/>
      <c r="K2" s="430"/>
      <c r="L2" s="430"/>
      <c r="M2" s="430"/>
      <c r="N2" s="430"/>
      <c r="O2" s="430"/>
      <c r="P2" s="430"/>
      <c r="Q2" s="204">
        <v>347</v>
      </c>
      <c r="R2" s="203">
        <v>2</v>
      </c>
    </row>
    <row r="3" spans="1:18" s="3" customFormat="1" ht="27" customHeight="1">
      <c r="A3" s="428" t="s">
        <v>76</v>
      </c>
      <c r="B3" s="428"/>
      <c r="C3" s="428"/>
      <c r="D3" s="429" t="str">
        <f>'YARIŞMA PROGRAMI'!C14</f>
        <v>Çekiç Atma</v>
      </c>
      <c r="E3" s="429"/>
      <c r="F3" s="160"/>
      <c r="G3" s="426"/>
      <c r="H3" s="426"/>
      <c r="I3" s="160"/>
      <c r="J3" s="160"/>
      <c r="K3" s="160"/>
      <c r="L3" s="188" t="s">
        <v>302</v>
      </c>
      <c r="M3" s="433" t="str">
        <f>'YARIŞMA PROGRAMI'!E14</f>
        <v>Ecem AKÇAKARA  68.75</v>
      </c>
      <c r="N3" s="433"/>
      <c r="O3" s="433"/>
      <c r="P3" s="433"/>
      <c r="Q3" s="204">
        <v>364</v>
      </c>
      <c r="R3" s="203">
        <v>3</v>
      </c>
    </row>
    <row r="4" spans="1:18" s="3" customFormat="1" ht="17.25" customHeight="1">
      <c r="A4" s="431" t="s">
        <v>77</v>
      </c>
      <c r="B4" s="431"/>
      <c r="C4" s="431"/>
      <c r="D4" s="420" t="str">
        <f>'YARIŞMA BİLGİLERİ'!F21</f>
        <v>Yıldız Kızlar</v>
      </c>
      <c r="E4" s="420"/>
      <c r="F4" s="179" t="s">
        <v>185</v>
      </c>
      <c r="G4" s="164" t="s">
        <v>368</v>
      </c>
      <c r="H4" s="164"/>
      <c r="I4" s="218"/>
      <c r="J4" s="218"/>
      <c r="K4" s="432" t="s">
        <v>75</v>
      </c>
      <c r="L4" s="432"/>
      <c r="M4" s="421" t="str">
        <f>'YARIŞMA PROGRAMI'!B14</f>
        <v>12 TEMMUZ 2014 - 16.40</v>
      </c>
      <c r="N4" s="421"/>
      <c r="O4" s="421"/>
      <c r="P4" s="218"/>
      <c r="Q4" s="204">
        <v>381</v>
      </c>
      <c r="R4" s="203">
        <v>4</v>
      </c>
    </row>
    <row r="5" spans="1:18" ht="15" customHeight="1">
      <c r="A5" s="4"/>
      <c r="B5" s="4"/>
      <c r="C5" s="4"/>
      <c r="D5" s="8"/>
      <c r="E5" s="5"/>
      <c r="F5" s="6"/>
      <c r="G5" s="7"/>
      <c r="H5" s="7"/>
      <c r="I5" s="7"/>
      <c r="J5" s="7"/>
      <c r="K5" s="7"/>
      <c r="L5" s="7"/>
      <c r="M5" s="7"/>
      <c r="N5" s="424">
        <v>41832.74868460648</v>
      </c>
      <c r="O5" s="424"/>
      <c r="P5" s="211"/>
      <c r="Q5" s="204">
        <v>398</v>
      </c>
      <c r="R5" s="203">
        <v>5</v>
      </c>
    </row>
    <row r="6" spans="1:18" ht="15.75">
      <c r="A6" s="418" t="s">
        <v>6</v>
      </c>
      <c r="B6" s="418"/>
      <c r="C6" s="419" t="s">
        <v>60</v>
      </c>
      <c r="D6" s="419" t="s">
        <v>79</v>
      </c>
      <c r="E6" s="418" t="s">
        <v>7</v>
      </c>
      <c r="F6" s="418" t="s">
        <v>344</v>
      </c>
      <c r="G6" s="425" t="s">
        <v>299</v>
      </c>
      <c r="H6" s="425"/>
      <c r="I6" s="425"/>
      <c r="J6" s="425"/>
      <c r="K6" s="425"/>
      <c r="L6" s="425"/>
      <c r="M6" s="425"/>
      <c r="N6" s="417" t="s">
        <v>8</v>
      </c>
      <c r="O6" s="417" t="s">
        <v>99</v>
      </c>
      <c r="P6" s="417" t="s">
        <v>9</v>
      </c>
      <c r="Q6" s="204">
        <v>415</v>
      </c>
      <c r="R6" s="203">
        <v>6</v>
      </c>
    </row>
    <row r="7" spans="1:18" ht="30" customHeight="1">
      <c r="A7" s="418"/>
      <c r="B7" s="418"/>
      <c r="C7" s="419"/>
      <c r="D7" s="419"/>
      <c r="E7" s="418"/>
      <c r="F7" s="418"/>
      <c r="G7" s="217">
        <v>1</v>
      </c>
      <c r="H7" s="217">
        <v>2</v>
      </c>
      <c r="I7" s="217">
        <v>3</v>
      </c>
      <c r="J7" s="216" t="s">
        <v>296</v>
      </c>
      <c r="K7" s="217">
        <v>4</v>
      </c>
      <c r="L7" s="217">
        <v>5</v>
      </c>
      <c r="M7" s="217">
        <v>6</v>
      </c>
      <c r="N7" s="417"/>
      <c r="O7" s="417"/>
      <c r="P7" s="417"/>
      <c r="Q7" s="204">
        <v>432</v>
      </c>
      <c r="R7" s="203">
        <v>7</v>
      </c>
    </row>
    <row r="8" spans="1:18" s="78" customFormat="1" ht="68.25" customHeight="1">
      <c r="A8" s="288">
        <v>1</v>
      </c>
      <c r="B8" s="289" t="s">
        <v>318</v>
      </c>
      <c r="C8" s="290">
        <v>601</v>
      </c>
      <c r="D8" s="291">
        <v>35993</v>
      </c>
      <c r="E8" s="292" t="s">
        <v>516</v>
      </c>
      <c r="F8" s="292" t="s">
        <v>395</v>
      </c>
      <c r="G8" s="293" t="s">
        <v>634</v>
      </c>
      <c r="H8" s="293" t="s">
        <v>634</v>
      </c>
      <c r="I8" s="293">
        <v>4597</v>
      </c>
      <c r="J8" s="295">
        <v>4597</v>
      </c>
      <c r="K8" s="295">
        <v>6062</v>
      </c>
      <c r="L8" s="295">
        <v>6211</v>
      </c>
      <c r="M8" s="295" t="s">
        <v>634</v>
      </c>
      <c r="N8" s="318">
        <v>6211</v>
      </c>
      <c r="O8" s="290">
        <v>13</v>
      </c>
      <c r="P8" s="297"/>
      <c r="Q8" s="204">
        <v>448</v>
      </c>
      <c r="R8" s="203">
        <v>8</v>
      </c>
    </row>
    <row r="9" spans="1:18" s="78" customFormat="1" ht="68.25" customHeight="1">
      <c r="A9" s="288">
        <v>2</v>
      </c>
      <c r="B9" s="289" t="s">
        <v>317</v>
      </c>
      <c r="C9" s="290">
        <v>613</v>
      </c>
      <c r="D9" s="291">
        <v>35607</v>
      </c>
      <c r="E9" s="292" t="s">
        <v>484</v>
      </c>
      <c r="F9" s="292" t="s">
        <v>397</v>
      </c>
      <c r="G9" s="293" t="s">
        <v>634</v>
      </c>
      <c r="H9" s="293">
        <v>4993</v>
      </c>
      <c r="I9" s="293">
        <v>4914</v>
      </c>
      <c r="J9" s="295">
        <v>4993</v>
      </c>
      <c r="K9" s="295">
        <v>4903</v>
      </c>
      <c r="L9" s="295">
        <v>4958</v>
      </c>
      <c r="M9" s="295">
        <v>4847</v>
      </c>
      <c r="N9" s="318">
        <v>4993</v>
      </c>
      <c r="O9" s="290">
        <v>12</v>
      </c>
      <c r="P9" s="297"/>
      <c r="Q9" s="204">
        <v>464</v>
      </c>
      <c r="R9" s="203">
        <v>9</v>
      </c>
    </row>
    <row r="10" spans="1:18" s="78" customFormat="1" ht="68.25" customHeight="1">
      <c r="A10" s="288">
        <v>3</v>
      </c>
      <c r="B10" s="289" t="s">
        <v>316</v>
      </c>
      <c r="C10" s="290">
        <v>639</v>
      </c>
      <c r="D10" s="291">
        <v>36263</v>
      </c>
      <c r="E10" s="292" t="s">
        <v>505</v>
      </c>
      <c r="F10" s="292" t="s">
        <v>399</v>
      </c>
      <c r="G10" s="293">
        <v>4801</v>
      </c>
      <c r="H10" s="293">
        <v>4907</v>
      </c>
      <c r="I10" s="293">
        <v>4924</v>
      </c>
      <c r="J10" s="295">
        <v>4924</v>
      </c>
      <c r="K10" s="295" t="s">
        <v>634</v>
      </c>
      <c r="L10" s="295">
        <v>4923</v>
      </c>
      <c r="M10" s="295">
        <v>4912</v>
      </c>
      <c r="N10" s="318">
        <v>4924</v>
      </c>
      <c r="O10" s="290">
        <v>11</v>
      </c>
      <c r="P10" s="297"/>
      <c r="Q10" s="204">
        <v>480</v>
      </c>
      <c r="R10" s="203">
        <v>10</v>
      </c>
    </row>
    <row r="11" spans="1:18" s="78" customFormat="1" ht="68.25" customHeight="1">
      <c r="A11" s="288">
        <v>4</v>
      </c>
      <c r="B11" s="289" t="s">
        <v>315</v>
      </c>
      <c r="C11" s="290">
        <v>264</v>
      </c>
      <c r="D11" s="291">
        <v>35543</v>
      </c>
      <c r="E11" s="292" t="s">
        <v>428</v>
      </c>
      <c r="F11" s="292" t="s">
        <v>401</v>
      </c>
      <c r="G11" s="293">
        <v>4283</v>
      </c>
      <c r="H11" s="293" t="s">
        <v>634</v>
      </c>
      <c r="I11" s="293">
        <v>4775</v>
      </c>
      <c r="J11" s="295">
        <v>4775</v>
      </c>
      <c r="K11" s="295">
        <v>4641</v>
      </c>
      <c r="L11" s="295">
        <v>4684</v>
      </c>
      <c r="M11" s="295" t="s">
        <v>634</v>
      </c>
      <c r="N11" s="318">
        <v>4775</v>
      </c>
      <c r="O11" s="290">
        <v>10</v>
      </c>
      <c r="P11" s="297"/>
      <c r="Q11" s="204">
        <v>496</v>
      </c>
      <c r="R11" s="203">
        <v>11</v>
      </c>
    </row>
    <row r="12" spans="1:18" s="78" customFormat="1" ht="68.25" customHeight="1">
      <c r="A12" s="288">
        <v>5</v>
      </c>
      <c r="B12" s="289" t="s">
        <v>308</v>
      </c>
      <c r="C12" s="290">
        <v>402</v>
      </c>
      <c r="D12" s="291">
        <v>35431</v>
      </c>
      <c r="E12" s="292" t="s">
        <v>568</v>
      </c>
      <c r="F12" s="292" t="s">
        <v>410</v>
      </c>
      <c r="G12" s="293">
        <v>4684</v>
      </c>
      <c r="H12" s="293">
        <v>4572</v>
      </c>
      <c r="I12" s="293">
        <v>4580</v>
      </c>
      <c r="J12" s="295">
        <v>4684</v>
      </c>
      <c r="K12" s="295" t="s">
        <v>634</v>
      </c>
      <c r="L12" s="295">
        <v>4567</v>
      </c>
      <c r="M12" s="295" t="s">
        <v>634</v>
      </c>
      <c r="N12" s="318">
        <v>4684</v>
      </c>
      <c r="O12" s="290">
        <v>9</v>
      </c>
      <c r="P12" s="297"/>
      <c r="Q12" s="204">
        <v>512</v>
      </c>
      <c r="R12" s="203">
        <v>12</v>
      </c>
    </row>
    <row r="13" spans="1:18" s="78" customFormat="1" ht="68.25" customHeight="1">
      <c r="A13" s="288">
        <v>6</v>
      </c>
      <c r="B13" s="289" t="s">
        <v>314</v>
      </c>
      <c r="C13" s="290">
        <v>278</v>
      </c>
      <c r="D13" s="291">
        <v>35431</v>
      </c>
      <c r="E13" s="292" t="s">
        <v>460</v>
      </c>
      <c r="F13" s="292" t="s">
        <v>403</v>
      </c>
      <c r="G13" s="293">
        <v>4524</v>
      </c>
      <c r="H13" s="293">
        <v>4596</v>
      </c>
      <c r="I13" s="293" t="s">
        <v>634</v>
      </c>
      <c r="J13" s="295">
        <v>4596</v>
      </c>
      <c r="K13" s="295">
        <v>4573</v>
      </c>
      <c r="L13" s="295">
        <v>4102</v>
      </c>
      <c r="M13" s="295">
        <v>4547</v>
      </c>
      <c r="N13" s="318">
        <v>4596</v>
      </c>
      <c r="O13" s="290">
        <v>8</v>
      </c>
      <c r="P13" s="297"/>
      <c r="Q13" s="204">
        <v>528</v>
      </c>
      <c r="R13" s="203">
        <v>13</v>
      </c>
    </row>
    <row r="14" spans="1:18" s="78" customFormat="1" ht="68.25" customHeight="1">
      <c r="A14" s="288">
        <v>7</v>
      </c>
      <c r="B14" s="289" t="s">
        <v>307</v>
      </c>
      <c r="C14" s="290">
        <v>633</v>
      </c>
      <c r="D14" s="291">
        <v>35935</v>
      </c>
      <c r="E14" s="292" t="s">
        <v>494</v>
      </c>
      <c r="F14" s="292" t="s">
        <v>411</v>
      </c>
      <c r="G14" s="293">
        <v>3751</v>
      </c>
      <c r="H14" s="293" t="s">
        <v>634</v>
      </c>
      <c r="I14" s="293">
        <v>4152</v>
      </c>
      <c r="J14" s="295">
        <v>4152</v>
      </c>
      <c r="K14" s="295" t="s">
        <v>634</v>
      </c>
      <c r="L14" s="295" t="s">
        <v>634</v>
      </c>
      <c r="M14" s="295" t="s">
        <v>634</v>
      </c>
      <c r="N14" s="318">
        <v>4152</v>
      </c>
      <c r="O14" s="290">
        <v>7</v>
      </c>
      <c r="P14" s="297"/>
      <c r="Q14" s="204">
        <v>544</v>
      </c>
      <c r="R14" s="203">
        <v>14</v>
      </c>
    </row>
    <row r="15" spans="1:18" s="78" customFormat="1" ht="68.25" customHeight="1">
      <c r="A15" s="288">
        <v>8</v>
      </c>
      <c r="B15" s="289" t="s">
        <v>310</v>
      </c>
      <c r="C15" s="290">
        <v>287</v>
      </c>
      <c r="D15" s="291">
        <v>36471</v>
      </c>
      <c r="E15" s="292" t="s">
        <v>654</v>
      </c>
      <c r="F15" s="292" t="s">
        <v>408</v>
      </c>
      <c r="G15" s="293">
        <v>3777</v>
      </c>
      <c r="H15" s="293" t="s">
        <v>634</v>
      </c>
      <c r="I15" s="293">
        <v>3485</v>
      </c>
      <c r="J15" s="295">
        <v>3777</v>
      </c>
      <c r="K15" s="295">
        <v>3465</v>
      </c>
      <c r="L15" s="295" t="s">
        <v>634</v>
      </c>
      <c r="M15" s="295">
        <v>3280</v>
      </c>
      <c r="N15" s="318">
        <v>3777</v>
      </c>
      <c r="O15" s="290">
        <v>6</v>
      </c>
      <c r="P15" s="297"/>
      <c r="Q15" s="204">
        <v>560</v>
      </c>
      <c r="R15" s="203">
        <v>15</v>
      </c>
    </row>
    <row r="16" spans="1:18" s="78" customFormat="1" ht="68.25" customHeight="1">
      <c r="A16" s="288">
        <v>9</v>
      </c>
      <c r="B16" s="289" t="s">
        <v>312</v>
      </c>
      <c r="C16" s="290">
        <v>663</v>
      </c>
      <c r="D16" s="291">
        <v>36536</v>
      </c>
      <c r="E16" s="292" t="s">
        <v>594</v>
      </c>
      <c r="F16" s="292" t="s">
        <v>406</v>
      </c>
      <c r="G16" s="293">
        <v>2154</v>
      </c>
      <c r="H16" s="293">
        <v>2186</v>
      </c>
      <c r="I16" s="293">
        <v>2375</v>
      </c>
      <c r="J16" s="295">
        <v>2375</v>
      </c>
      <c r="K16" s="295"/>
      <c r="L16" s="295"/>
      <c r="M16" s="295"/>
      <c r="N16" s="318">
        <v>2375</v>
      </c>
      <c r="O16" s="290">
        <v>5</v>
      </c>
      <c r="P16" s="297"/>
      <c r="Q16" s="204">
        <v>576</v>
      </c>
      <c r="R16" s="203">
        <v>16</v>
      </c>
    </row>
    <row r="17" spans="1:18" s="78" customFormat="1" ht="68.25" customHeight="1">
      <c r="A17" s="288">
        <v>10</v>
      </c>
      <c r="B17" s="289" t="s">
        <v>313</v>
      </c>
      <c r="C17" s="290">
        <v>679</v>
      </c>
      <c r="D17" s="291">
        <v>36526</v>
      </c>
      <c r="E17" s="292" t="s">
        <v>546</v>
      </c>
      <c r="F17" s="292" t="s">
        <v>405</v>
      </c>
      <c r="G17" s="293">
        <v>2307</v>
      </c>
      <c r="H17" s="293">
        <v>2241</v>
      </c>
      <c r="I17" s="293" t="s">
        <v>634</v>
      </c>
      <c r="J17" s="295">
        <v>2307</v>
      </c>
      <c r="K17" s="295"/>
      <c r="L17" s="295"/>
      <c r="M17" s="295"/>
      <c r="N17" s="318">
        <v>2307</v>
      </c>
      <c r="O17" s="290">
        <v>4</v>
      </c>
      <c r="P17" s="297"/>
      <c r="Q17" s="204">
        <v>592</v>
      </c>
      <c r="R17" s="203">
        <v>17</v>
      </c>
    </row>
    <row r="18" spans="1:18" s="78" customFormat="1" ht="68.25" customHeight="1">
      <c r="A18" s="288">
        <v>11</v>
      </c>
      <c r="B18" s="289" t="s">
        <v>306</v>
      </c>
      <c r="C18" s="290">
        <v>667</v>
      </c>
      <c r="D18" s="291">
        <v>36842</v>
      </c>
      <c r="E18" s="292" t="s">
        <v>536</v>
      </c>
      <c r="F18" s="292" t="s">
        <v>412</v>
      </c>
      <c r="G18" s="293">
        <v>1696</v>
      </c>
      <c r="H18" s="293">
        <v>2186</v>
      </c>
      <c r="I18" s="293" t="s">
        <v>634</v>
      </c>
      <c r="J18" s="295">
        <v>2186</v>
      </c>
      <c r="K18" s="295"/>
      <c r="L18" s="295"/>
      <c r="M18" s="295"/>
      <c r="N18" s="318">
        <v>2186</v>
      </c>
      <c r="O18" s="290">
        <v>3</v>
      </c>
      <c r="P18" s="297"/>
      <c r="Q18" s="204">
        <v>608</v>
      </c>
      <c r="R18" s="203">
        <v>18</v>
      </c>
    </row>
    <row r="19" spans="1:18" s="78" customFormat="1" ht="68.25" customHeight="1">
      <c r="A19" s="288">
        <v>12</v>
      </c>
      <c r="B19" s="289" t="s">
        <v>311</v>
      </c>
      <c r="C19" s="290">
        <v>383</v>
      </c>
      <c r="D19" s="291">
        <v>35438</v>
      </c>
      <c r="E19" s="292" t="s">
        <v>555</v>
      </c>
      <c r="F19" s="292" t="s">
        <v>407</v>
      </c>
      <c r="G19" s="293">
        <v>1712</v>
      </c>
      <c r="H19" s="293">
        <v>1735</v>
      </c>
      <c r="I19" s="293">
        <v>1760</v>
      </c>
      <c r="J19" s="295">
        <v>1760</v>
      </c>
      <c r="K19" s="295"/>
      <c r="L19" s="295"/>
      <c r="M19" s="295"/>
      <c r="N19" s="318">
        <v>1760</v>
      </c>
      <c r="O19" s="290">
        <v>2</v>
      </c>
      <c r="P19" s="297"/>
      <c r="Q19" s="204">
        <v>624</v>
      </c>
      <c r="R19" s="203">
        <v>19</v>
      </c>
    </row>
    <row r="20" spans="1:18" s="78" customFormat="1" ht="68.25" customHeight="1">
      <c r="A20" s="288">
        <v>13</v>
      </c>
      <c r="B20" s="289" t="s">
        <v>309</v>
      </c>
      <c r="C20" s="290">
        <v>651</v>
      </c>
      <c r="D20" s="291">
        <v>36165</v>
      </c>
      <c r="E20" s="292" t="s">
        <v>523</v>
      </c>
      <c r="F20" s="292" t="s">
        <v>409</v>
      </c>
      <c r="G20" s="293">
        <v>859</v>
      </c>
      <c r="H20" s="293" t="s">
        <v>373</v>
      </c>
      <c r="I20" s="293" t="s">
        <v>373</v>
      </c>
      <c r="J20" s="295">
        <v>859</v>
      </c>
      <c r="K20" s="295"/>
      <c r="L20" s="295"/>
      <c r="M20" s="295"/>
      <c r="N20" s="318">
        <v>859</v>
      </c>
      <c r="O20" s="290">
        <v>1</v>
      </c>
      <c r="P20" s="297"/>
      <c r="Q20" s="204">
        <v>640</v>
      </c>
      <c r="R20" s="203">
        <v>20</v>
      </c>
    </row>
    <row r="21" spans="1:18" s="78" customFormat="1" ht="68.25" customHeight="1">
      <c r="A21" s="288"/>
      <c r="B21" s="289" t="s">
        <v>319</v>
      </c>
      <c r="C21" s="290" t="s">
        <v>633</v>
      </c>
      <c r="D21" s="291" t="s">
        <v>633</v>
      </c>
      <c r="E21" s="292" t="s">
        <v>633</v>
      </c>
      <c r="F21" s="292" t="s">
        <v>633</v>
      </c>
      <c r="G21" s="293"/>
      <c r="H21" s="293"/>
      <c r="I21" s="293"/>
      <c r="J21" s="294">
        <v>0</v>
      </c>
      <c r="K21" s="295"/>
      <c r="L21" s="295"/>
      <c r="M21" s="295"/>
      <c r="N21" s="296">
        <v>0</v>
      </c>
      <c r="O21" s="290"/>
      <c r="P21" s="297"/>
      <c r="Q21" s="204">
        <v>656</v>
      </c>
      <c r="R21" s="203">
        <v>21</v>
      </c>
    </row>
    <row r="22" spans="1:18" s="78" customFormat="1" ht="68.25" customHeight="1">
      <c r="A22" s="288"/>
      <c r="B22" s="289" t="s">
        <v>320</v>
      </c>
      <c r="C22" s="290" t="s">
        <v>633</v>
      </c>
      <c r="D22" s="291" t="s">
        <v>633</v>
      </c>
      <c r="E22" s="292" t="s">
        <v>633</v>
      </c>
      <c r="F22" s="292" t="s">
        <v>633</v>
      </c>
      <c r="G22" s="293"/>
      <c r="H22" s="293"/>
      <c r="I22" s="293"/>
      <c r="J22" s="294">
        <v>0</v>
      </c>
      <c r="K22" s="295"/>
      <c r="L22" s="295"/>
      <c r="M22" s="295"/>
      <c r="N22" s="296">
        <v>0</v>
      </c>
      <c r="O22" s="290"/>
      <c r="P22" s="297"/>
      <c r="Q22" s="204">
        <v>672</v>
      </c>
      <c r="R22" s="203">
        <v>22</v>
      </c>
    </row>
    <row r="23" spans="1:18" s="78" customFormat="1" ht="68.25" customHeight="1">
      <c r="A23" s="288"/>
      <c r="B23" s="289" t="s">
        <v>321</v>
      </c>
      <c r="C23" s="290" t="s">
        <v>633</v>
      </c>
      <c r="D23" s="291" t="s">
        <v>633</v>
      </c>
      <c r="E23" s="292" t="s">
        <v>633</v>
      </c>
      <c r="F23" s="292" t="s">
        <v>633</v>
      </c>
      <c r="G23" s="293"/>
      <c r="H23" s="293"/>
      <c r="I23" s="293"/>
      <c r="J23" s="294">
        <v>0</v>
      </c>
      <c r="K23" s="295"/>
      <c r="L23" s="295"/>
      <c r="M23" s="295"/>
      <c r="N23" s="296">
        <v>0</v>
      </c>
      <c r="O23" s="290"/>
      <c r="P23" s="297"/>
      <c r="Q23" s="204">
        <v>688</v>
      </c>
      <c r="R23" s="203">
        <v>23</v>
      </c>
    </row>
    <row r="24" spans="1:18" s="78" customFormat="1" ht="68.25" customHeight="1">
      <c r="A24" s="288"/>
      <c r="B24" s="289" t="s">
        <v>322</v>
      </c>
      <c r="C24" s="290" t="s">
        <v>633</v>
      </c>
      <c r="D24" s="291" t="s">
        <v>633</v>
      </c>
      <c r="E24" s="292" t="s">
        <v>633</v>
      </c>
      <c r="F24" s="292" t="s">
        <v>633</v>
      </c>
      <c r="G24" s="293"/>
      <c r="H24" s="293"/>
      <c r="I24" s="293"/>
      <c r="J24" s="294">
        <v>0</v>
      </c>
      <c r="K24" s="295"/>
      <c r="L24" s="295"/>
      <c r="M24" s="295"/>
      <c r="N24" s="296">
        <v>0</v>
      </c>
      <c r="O24" s="290"/>
      <c r="P24" s="297"/>
      <c r="Q24" s="204">
        <v>704</v>
      </c>
      <c r="R24" s="203">
        <v>24</v>
      </c>
    </row>
    <row r="25" spans="1:18" s="78" customFormat="1" ht="68.25" customHeight="1">
      <c r="A25" s="288"/>
      <c r="B25" s="289" t="s">
        <v>323</v>
      </c>
      <c r="C25" s="290" t="s">
        <v>633</v>
      </c>
      <c r="D25" s="291" t="s">
        <v>633</v>
      </c>
      <c r="E25" s="292" t="s">
        <v>633</v>
      </c>
      <c r="F25" s="292" t="s">
        <v>633</v>
      </c>
      <c r="G25" s="293"/>
      <c r="H25" s="293"/>
      <c r="I25" s="293"/>
      <c r="J25" s="294">
        <v>0</v>
      </c>
      <c r="K25" s="295"/>
      <c r="L25" s="295"/>
      <c r="M25" s="295"/>
      <c r="N25" s="296">
        <v>0</v>
      </c>
      <c r="O25" s="290"/>
      <c r="P25" s="297"/>
      <c r="Q25" s="204">
        <v>720</v>
      </c>
      <c r="R25" s="203">
        <v>25</v>
      </c>
    </row>
    <row r="26" spans="1:18" s="78" customFormat="1" ht="68.25" customHeight="1">
      <c r="A26" s="288"/>
      <c r="B26" s="289" t="s">
        <v>324</v>
      </c>
      <c r="C26" s="290" t="s">
        <v>633</v>
      </c>
      <c r="D26" s="291" t="s">
        <v>633</v>
      </c>
      <c r="E26" s="292" t="s">
        <v>633</v>
      </c>
      <c r="F26" s="292" t="s">
        <v>633</v>
      </c>
      <c r="G26" s="293"/>
      <c r="H26" s="293"/>
      <c r="I26" s="293"/>
      <c r="J26" s="294">
        <v>0</v>
      </c>
      <c r="K26" s="295"/>
      <c r="L26" s="295"/>
      <c r="M26" s="295"/>
      <c r="N26" s="296">
        <v>0</v>
      </c>
      <c r="O26" s="290"/>
      <c r="P26" s="297"/>
      <c r="Q26" s="204">
        <v>736</v>
      </c>
      <c r="R26" s="203">
        <v>26</v>
      </c>
    </row>
    <row r="27" spans="1:18" s="78" customFormat="1" ht="68.25" customHeight="1">
      <c r="A27" s="288"/>
      <c r="B27" s="289" t="s">
        <v>325</v>
      </c>
      <c r="C27" s="290" t="s">
        <v>633</v>
      </c>
      <c r="D27" s="291" t="s">
        <v>633</v>
      </c>
      <c r="E27" s="292" t="s">
        <v>633</v>
      </c>
      <c r="F27" s="292" t="s">
        <v>633</v>
      </c>
      <c r="G27" s="293"/>
      <c r="H27" s="293"/>
      <c r="I27" s="293"/>
      <c r="J27" s="294">
        <v>0</v>
      </c>
      <c r="K27" s="295"/>
      <c r="L27" s="295"/>
      <c r="M27" s="295"/>
      <c r="N27" s="296">
        <v>0</v>
      </c>
      <c r="O27" s="290"/>
      <c r="P27" s="297"/>
      <c r="Q27" s="204">
        <v>752</v>
      </c>
      <c r="R27" s="203">
        <v>27</v>
      </c>
    </row>
    <row r="28" spans="1:18" s="81" customFormat="1" ht="32.25" customHeight="1">
      <c r="A28" s="79"/>
      <c r="B28" s="79"/>
      <c r="C28" s="79"/>
      <c r="D28" s="80"/>
      <c r="E28" s="79"/>
      <c r="N28" s="82"/>
      <c r="O28" s="79"/>
      <c r="P28" s="79"/>
      <c r="Q28" s="204">
        <v>1075</v>
      </c>
      <c r="R28" s="203">
        <v>48</v>
      </c>
    </row>
    <row r="29" spans="1:18" s="81" customFormat="1" ht="32.25" customHeight="1">
      <c r="A29" s="422" t="s">
        <v>4</v>
      </c>
      <c r="B29" s="422"/>
      <c r="C29" s="422"/>
      <c r="D29" s="422"/>
      <c r="E29" s="83" t="s">
        <v>0</v>
      </c>
      <c r="F29" s="83" t="s">
        <v>1</v>
      </c>
      <c r="G29" s="423" t="s">
        <v>2</v>
      </c>
      <c r="H29" s="423"/>
      <c r="I29" s="423"/>
      <c r="J29" s="423"/>
      <c r="K29" s="423"/>
      <c r="L29" s="423"/>
      <c r="M29" s="423"/>
      <c r="N29" s="423" t="s">
        <v>3</v>
      </c>
      <c r="O29" s="423"/>
      <c r="P29" s="83"/>
      <c r="Q29" s="204">
        <v>1090</v>
      </c>
      <c r="R29" s="203">
        <v>49</v>
      </c>
    </row>
    <row r="30" spans="17:18" ht="12.75">
      <c r="Q30" s="204">
        <v>1105</v>
      </c>
      <c r="R30" s="203">
        <v>50</v>
      </c>
    </row>
    <row r="31" spans="17:18" ht="12.75">
      <c r="Q31" s="204">
        <v>1120</v>
      </c>
      <c r="R31" s="203">
        <v>51</v>
      </c>
    </row>
    <row r="32" spans="17:18" ht="12.75">
      <c r="Q32" s="205">
        <v>1135</v>
      </c>
      <c r="R32" s="83">
        <v>52</v>
      </c>
    </row>
    <row r="33" spans="17:18" ht="12.75">
      <c r="Q33" s="205">
        <v>1150</v>
      </c>
      <c r="R33" s="83">
        <v>53</v>
      </c>
    </row>
    <row r="34" spans="17:18" ht="12.75">
      <c r="Q34" s="205">
        <v>1165</v>
      </c>
      <c r="R34" s="83">
        <v>54</v>
      </c>
    </row>
    <row r="35" spans="17:18" ht="12.75">
      <c r="Q35" s="205">
        <v>1180</v>
      </c>
      <c r="R35" s="83">
        <v>55</v>
      </c>
    </row>
    <row r="36" spans="17:18" ht="12.75">
      <c r="Q36" s="205">
        <v>1195</v>
      </c>
      <c r="R36" s="83">
        <v>56</v>
      </c>
    </row>
    <row r="37" spans="17:18" ht="12.75">
      <c r="Q37" s="205">
        <v>1210</v>
      </c>
      <c r="R37" s="83">
        <v>57</v>
      </c>
    </row>
    <row r="38" spans="17:18" ht="12.75">
      <c r="Q38" s="205">
        <v>1225</v>
      </c>
      <c r="R38" s="83">
        <v>58</v>
      </c>
    </row>
    <row r="39" spans="17:18" ht="12.75">
      <c r="Q39" s="205">
        <v>1240</v>
      </c>
      <c r="R39" s="83">
        <v>59</v>
      </c>
    </row>
    <row r="40" spans="17:18" ht="12.75">
      <c r="Q40" s="205">
        <v>1255</v>
      </c>
      <c r="R40" s="83">
        <v>60</v>
      </c>
    </row>
    <row r="41" spans="17:18" ht="12.75">
      <c r="Q41" s="205">
        <v>1270</v>
      </c>
      <c r="R41" s="83">
        <v>61</v>
      </c>
    </row>
    <row r="42" spans="17:18" ht="12.75">
      <c r="Q42" s="205">
        <v>1285</v>
      </c>
      <c r="R42" s="83">
        <v>62</v>
      </c>
    </row>
    <row r="43" spans="17:18" ht="12.75">
      <c r="Q43" s="205">
        <v>1300</v>
      </c>
      <c r="R43" s="83">
        <v>63</v>
      </c>
    </row>
    <row r="44" spans="17:18" ht="12.75">
      <c r="Q44" s="205">
        <v>1315</v>
      </c>
      <c r="R44" s="83">
        <v>64</v>
      </c>
    </row>
    <row r="45" spans="17:18" ht="12.75">
      <c r="Q45" s="205">
        <v>1330</v>
      </c>
      <c r="R45" s="83">
        <v>65</v>
      </c>
    </row>
    <row r="46" spans="17:18" ht="12.75">
      <c r="Q46" s="205">
        <v>1345</v>
      </c>
      <c r="R46" s="83">
        <v>66</v>
      </c>
    </row>
    <row r="47" spans="17:18" ht="12.75">
      <c r="Q47" s="205">
        <v>1360</v>
      </c>
      <c r="R47" s="83">
        <v>67</v>
      </c>
    </row>
    <row r="48" spans="17:18" ht="12.75">
      <c r="Q48" s="205">
        <v>1375</v>
      </c>
      <c r="R48" s="83">
        <v>68</v>
      </c>
    </row>
    <row r="49" spans="17:18" ht="12.75">
      <c r="Q49" s="205">
        <v>1390</v>
      </c>
      <c r="R49" s="83">
        <v>69</v>
      </c>
    </row>
    <row r="50" spans="17:18" ht="12.75">
      <c r="Q50" s="205">
        <v>1405</v>
      </c>
      <c r="R50" s="83">
        <v>70</v>
      </c>
    </row>
    <row r="51" spans="17:18" ht="12.75">
      <c r="Q51" s="205">
        <v>1420</v>
      </c>
      <c r="R51" s="83">
        <v>71</v>
      </c>
    </row>
    <row r="52" spans="17:18" ht="12.75">
      <c r="Q52" s="205">
        <v>1435</v>
      </c>
      <c r="R52" s="83">
        <v>72</v>
      </c>
    </row>
    <row r="53" spans="17:18" ht="12.75">
      <c r="Q53" s="205">
        <v>1450</v>
      </c>
      <c r="R53" s="83">
        <v>73</v>
      </c>
    </row>
    <row r="54" spans="17:18" ht="12.75">
      <c r="Q54" s="205">
        <v>1465</v>
      </c>
      <c r="R54" s="83">
        <v>74</v>
      </c>
    </row>
    <row r="55" spans="17:18" ht="12.75">
      <c r="Q55" s="205">
        <v>1480</v>
      </c>
      <c r="R55" s="83">
        <v>75</v>
      </c>
    </row>
    <row r="56" spans="17:18" ht="12.75">
      <c r="Q56" s="205">
        <v>1495</v>
      </c>
      <c r="R56" s="83">
        <v>76</v>
      </c>
    </row>
    <row r="57" spans="17:18" ht="12.75">
      <c r="Q57" s="205">
        <v>1510</v>
      </c>
      <c r="R57" s="83">
        <v>77</v>
      </c>
    </row>
    <row r="58" spans="17:18" ht="12.75">
      <c r="Q58" s="205">
        <v>1525</v>
      </c>
      <c r="R58" s="83">
        <v>78</v>
      </c>
    </row>
    <row r="59" spans="17:18" ht="12.75">
      <c r="Q59" s="205">
        <v>1540</v>
      </c>
      <c r="R59" s="83">
        <v>79</v>
      </c>
    </row>
    <row r="60" spans="17:18" ht="12.75">
      <c r="Q60" s="205">
        <v>1555</v>
      </c>
      <c r="R60" s="83">
        <v>80</v>
      </c>
    </row>
    <row r="61" spans="17:18" ht="12.75">
      <c r="Q61" s="205">
        <v>1570</v>
      </c>
      <c r="R61" s="83">
        <v>81</v>
      </c>
    </row>
    <row r="62" spans="17:18" ht="12.75">
      <c r="Q62" s="205">
        <v>1585</v>
      </c>
      <c r="R62" s="83">
        <v>82</v>
      </c>
    </row>
    <row r="63" spans="17:18" ht="12.75">
      <c r="Q63" s="205">
        <v>1600</v>
      </c>
      <c r="R63" s="83">
        <v>83</v>
      </c>
    </row>
    <row r="64" spans="17:18" ht="12.75">
      <c r="Q64" s="205">
        <v>1615</v>
      </c>
      <c r="R64" s="83">
        <v>84</v>
      </c>
    </row>
    <row r="65" spans="17:18" ht="12.75">
      <c r="Q65" s="205">
        <v>1630</v>
      </c>
      <c r="R65" s="83">
        <v>85</v>
      </c>
    </row>
    <row r="66" spans="17:18" ht="12.75">
      <c r="Q66" s="205">
        <v>1645</v>
      </c>
      <c r="R66" s="83">
        <v>86</v>
      </c>
    </row>
    <row r="67" spans="17:18" ht="12.75">
      <c r="Q67" s="205">
        <v>1660</v>
      </c>
      <c r="R67" s="83">
        <v>87</v>
      </c>
    </row>
    <row r="68" spans="17:18" ht="12.75">
      <c r="Q68" s="205">
        <v>1675</v>
      </c>
      <c r="R68" s="83">
        <v>88</v>
      </c>
    </row>
    <row r="69" spans="17:18" ht="12.75">
      <c r="Q69" s="205">
        <v>1690</v>
      </c>
      <c r="R69" s="83">
        <v>89</v>
      </c>
    </row>
    <row r="70" spans="17:18" ht="12.75">
      <c r="Q70" s="205">
        <v>1705</v>
      </c>
      <c r="R70" s="83">
        <v>90</v>
      </c>
    </row>
    <row r="71" spans="17:18" ht="12.75">
      <c r="Q71" s="205">
        <v>1720</v>
      </c>
      <c r="R71" s="83">
        <v>91</v>
      </c>
    </row>
    <row r="72" spans="17:18" ht="12.75">
      <c r="Q72" s="205">
        <v>1735</v>
      </c>
      <c r="R72" s="83">
        <v>92</v>
      </c>
    </row>
    <row r="73" spans="17:18" ht="12.75">
      <c r="Q73" s="205">
        <v>1750</v>
      </c>
      <c r="R73" s="83">
        <v>93</v>
      </c>
    </row>
    <row r="74" spans="17:18" ht="12.75">
      <c r="Q74" s="204">
        <v>1765</v>
      </c>
      <c r="R74" s="203">
        <v>94</v>
      </c>
    </row>
    <row r="75" spans="17:18" ht="12.75">
      <c r="Q75" s="204">
        <v>1780</v>
      </c>
      <c r="R75" s="203">
        <v>95</v>
      </c>
    </row>
    <row r="76" spans="17:18" ht="12.75">
      <c r="Q76" s="204">
        <v>1794</v>
      </c>
      <c r="R76" s="203">
        <v>96</v>
      </c>
    </row>
    <row r="77" spans="17:18" ht="12.75">
      <c r="Q77" s="204">
        <v>1808</v>
      </c>
      <c r="R77" s="203">
        <v>97</v>
      </c>
    </row>
    <row r="78" spans="17:18" ht="12.75">
      <c r="Q78" s="204">
        <v>1822</v>
      </c>
      <c r="R78" s="203">
        <v>98</v>
      </c>
    </row>
    <row r="79" spans="17:18" ht="12.75">
      <c r="Q79" s="204">
        <v>1836</v>
      </c>
      <c r="R79" s="203">
        <v>99</v>
      </c>
    </row>
    <row r="80" spans="17:18" ht="12.75">
      <c r="Q80" s="204">
        <v>1850</v>
      </c>
      <c r="R80" s="203">
        <v>100</v>
      </c>
    </row>
  </sheetData>
  <sheetProtection/>
  <mergeCells count="24">
    <mergeCell ref="A1:O1"/>
    <mergeCell ref="A2:P2"/>
    <mergeCell ref="A3:C3"/>
    <mergeCell ref="D3:E3"/>
    <mergeCell ref="G3:H3"/>
    <mergeCell ref="A4:C4"/>
    <mergeCell ref="M3:P3"/>
    <mergeCell ref="P6:P7"/>
    <mergeCell ref="A29:D29"/>
    <mergeCell ref="G29:M29"/>
    <mergeCell ref="N29:O29"/>
    <mergeCell ref="N5:O5"/>
    <mergeCell ref="A6:A7"/>
    <mergeCell ref="B6:B7"/>
    <mergeCell ref="F6:F7"/>
    <mergeCell ref="G6:M6"/>
    <mergeCell ref="N6:N7"/>
    <mergeCell ref="C6:C7"/>
    <mergeCell ref="D6:D7"/>
    <mergeCell ref="E6:E7"/>
    <mergeCell ref="D4:E4"/>
    <mergeCell ref="M4:O4"/>
    <mergeCell ref="K4:L4"/>
    <mergeCell ref="O6:O7"/>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47" r:id="rId2"/>
  <drawing r:id="rId1"/>
</worksheet>
</file>

<file path=xl/worksheets/sheet12.xml><?xml version="1.0" encoding="utf-8"?>
<worksheet xmlns="http://schemas.openxmlformats.org/spreadsheetml/2006/main" xmlns:r="http://schemas.openxmlformats.org/officeDocument/2006/relationships">
  <sheetPr>
    <tabColor rgb="FF00B050"/>
  </sheetPr>
  <dimension ref="A1:U74"/>
  <sheetViews>
    <sheetView view="pageBreakPreview" zoomScale="70" zoomScaleSheetLayoutView="70" zoomScalePageLayoutView="0" workbookViewId="0" topLeftCell="A1">
      <selection activeCell="N12" sqref="N12"/>
    </sheetView>
  </sheetViews>
  <sheetFormatPr defaultColWidth="9.140625" defaultRowHeight="12.75"/>
  <cols>
    <col min="1" max="1" width="4.8515625" style="22" customWidth="1"/>
    <col min="2" max="2" width="10.00390625" style="22" bestFit="1" customWidth="1"/>
    <col min="3" max="3" width="14.421875" style="20" customWidth="1"/>
    <col min="4" max="4" width="22.140625" style="47" customWidth="1"/>
    <col min="5" max="5" width="32.8515625" style="47" customWidth="1"/>
    <col min="6" max="6" width="15.00390625" style="153" customWidth="1"/>
    <col min="7" max="7" width="8.8515625" style="23" customWidth="1"/>
    <col min="8" max="8" width="2.140625" style="20" customWidth="1"/>
    <col min="9" max="9" width="4.421875" style="22" customWidth="1"/>
    <col min="10" max="10" width="12.421875" style="22" hidden="1" customWidth="1"/>
    <col min="11" max="11" width="6.57421875" style="22" customWidth="1"/>
    <col min="12" max="12" width="15.140625" style="24" bestFit="1" customWidth="1"/>
    <col min="13" max="13" width="27.140625" style="51" customWidth="1"/>
    <col min="14" max="14" width="39.7109375" style="51" bestFit="1" customWidth="1"/>
    <col min="15" max="15" width="15.8515625" style="153" customWidth="1"/>
    <col min="16" max="16" width="8.28125" style="20" customWidth="1"/>
    <col min="17" max="17" width="5.7109375" style="20" customWidth="1"/>
    <col min="18" max="19" width="9.140625" style="20" customWidth="1"/>
    <col min="20" max="20" width="9.140625" style="198" hidden="1" customWidth="1"/>
    <col min="21" max="21" width="9.140625" style="196" hidden="1" customWidth="1"/>
    <col min="22" max="16384" width="9.140625" style="20" customWidth="1"/>
  </cols>
  <sheetData>
    <row r="1" spans="1:21" s="9" customFormat="1" ht="50.25" customHeight="1">
      <c r="A1" s="397" t="str">
        <f>('YARIŞMA BİLGİLERİ'!A2)</f>
        <v>Türkiye Atletizm Federasyonu
Kastamonu Atletizm İl Temsilciliği</v>
      </c>
      <c r="B1" s="397"/>
      <c r="C1" s="397"/>
      <c r="D1" s="397"/>
      <c r="E1" s="397"/>
      <c r="F1" s="397"/>
      <c r="G1" s="397"/>
      <c r="H1" s="397"/>
      <c r="I1" s="397"/>
      <c r="J1" s="397"/>
      <c r="K1" s="397"/>
      <c r="L1" s="397"/>
      <c r="M1" s="397"/>
      <c r="N1" s="397"/>
      <c r="O1" s="397"/>
      <c r="P1" s="397"/>
      <c r="T1" s="197">
        <v>41514</v>
      </c>
      <c r="U1" s="193">
        <v>100</v>
      </c>
    </row>
    <row r="2" spans="1:21" s="9" customFormat="1" ht="24.75" customHeight="1">
      <c r="A2" s="403" t="str">
        <f>'YARIŞMA BİLGİLERİ'!F19</f>
        <v>Kulüpler arası Yıldızlar Ligi 2.Kademe (FİNAL) Yarışmaları</v>
      </c>
      <c r="B2" s="403"/>
      <c r="C2" s="403"/>
      <c r="D2" s="403"/>
      <c r="E2" s="403"/>
      <c r="F2" s="403"/>
      <c r="G2" s="403"/>
      <c r="H2" s="403"/>
      <c r="I2" s="403"/>
      <c r="J2" s="403"/>
      <c r="K2" s="403"/>
      <c r="L2" s="403"/>
      <c r="M2" s="403"/>
      <c r="N2" s="403"/>
      <c r="O2" s="403"/>
      <c r="P2" s="403"/>
      <c r="T2" s="197">
        <v>41564</v>
      </c>
      <c r="U2" s="193">
        <v>99</v>
      </c>
    </row>
    <row r="3" spans="1:21" s="11" customFormat="1" ht="29.25" customHeight="1">
      <c r="A3" s="404" t="s">
        <v>76</v>
      </c>
      <c r="B3" s="404"/>
      <c r="C3" s="404"/>
      <c r="D3" s="405" t="str">
        <f>'YARIŞMA PROGRAMI'!C9</f>
        <v>1500 Metre</v>
      </c>
      <c r="E3" s="405"/>
      <c r="F3" s="406"/>
      <c r="G3" s="406"/>
      <c r="H3" s="10"/>
      <c r="I3" s="410"/>
      <c r="J3" s="410"/>
      <c r="K3" s="410"/>
      <c r="L3" s="410"/>
      <c r="M3" s="188" t="s">
        <v>302</v>
      </c>
      <c r="N3" s="409" t="str">
        <f>'YARIŞMA PROGRAMI'!E9</f>
        <v>Songül KONAK  4:22.85</v>
      </c>
      <c r="O3" s="409"/>
      <c r="P3" s="409"/>
      <c r="T3" s="197">
        <v>41614</v>
      </c>
      <c r="U3" s="193">
        <v>98</v>
      </c>
    </row>
    <row r="4" spans="1:21" s="11" customFormat="1" ht="17.25" customHeight="1">
      <c r="A4" s="407" t="s">
        <v>66</v>
      </c>
      <c r="B4" s="407"/>
      <c r="C4" s="407"/>
      <c r="D4" s="408" t="str">
        <f>'YARIŞMA BİLGİLERİ'!F21</f>
        <v>Yıldız Kızlar</v>
      </c>
      <c r="E4" s="408"/>
      <c r="F4" s="154"/>
      <c r="G4" s="28"/>
      <c r="H4" s="28"/>
      <c r="I4" s="28"/>
      <c r="J4" s="28"/>
      <c r="K4" s="28"/>
      <c r="L4" s="29"/>
      <c r="M4" s="77" t="s">
        <v>5</v>
      </c>
      <c r="N4" s="411" t="str">
        <f>'YARIŞMA PROGRAMI'!B9</f>
        <v>12 TEMMUZ 2014 - 17.40</v>
      </c>
      <c r="O4" s="411"/>
      <c r="P4" s="411"/>
      <c r="T4" s="197">
        <v>41664</v>
      </c>
      <c r="U4" s="193">
        <v>97</v>
      </c>
    </row>
    <row r="5" spans="1:21" s="9" customFormat="1" ht="15" customHeight="1">
      <c r="A5" s="12"/>
      <c r="B5" s="12"/>
      <c r="C5" s="13"/>
      <c r="D5" s="14"/>
      <c r="E5" s="15"/>
      <c r="F5" s="155"/>
      <c r="G5" s="15"/>
      <c r="H5" s="15"/>
      <c r="I5" s="12"/>
      <c r="J5" s="12"/>
      <c r="K5" s="12"/>
      <c r="L5" s="16"/>
      <c r="M5" s="17"/>
      <c r="N5" s="424">
        <v>41832.761943287034</v>
      </c>
      <c r="O5" s="424"/>
      <c r="P5" s="424"/>
      <c r="T5" s="197">
        <v>41714</v>
      </c>
      <c r="U5" s="193">
        <v>96</v>
      </c>
    </row>
    <row r="6" spans="1:21" s="18" customFormat="1" ht="18.75" customHeight="1">
      <c r="A6" s="400" t="s">
        <v>12</v>
      </c>
      <c r="B6" s="401" t="s">
        <v>61</v>
      </c>
      <c r="C6" s="416" t="s">
        <v>73</v>
      </c>
      <c r="D6" s="415" t="s">
        <v>14</v>
      </c>
      <c r="E6" s="415" t="s">
        <v>344</v>
      </c>
      <c r="F6" s="454" t="s">
        <v>15</v>
      </c>
      <c r="G6" s="413" t="s">
        <v>132</v>
      </c>
      <c r="I6" s="208" t="s">
        <v>16</v>
      </c>
      <c r="J6" s="209"/>
      <c r="K6" s="209"/>
      <c r="L6" s="209"/>
      <c r="M6" s="209"/>
      <c r="N6" s="209"/>
      <c r="O6" s="209"/>
      <c r="P6" s="210"/>
      <c r="T6" s="198">
        <v>41774</v>
      </c>
      <c r="U6" s="196">
        <v>95</v>
      </c>
    </row>
    <row r="7" spans="1:21" ht="26.25" customHeight="1">
      <c r="A7" s="400"/>
      <c r="B7" s="402"/>
      <c r="C7" s="416"/>
      <c r="D7" s="415"/>
      <c r="E7" s="415"/>
      <c r="F7" s="454"/>
      <c r="G7" s="414"/>
      <c r="H7" s="19"/>
      <c r="I7" s="45" t="s">
        <v>12</v>
      </c>
      <c r="J7" s="45" t="s">
        <v>62</v>
      </c>
      <c r="K7" s="45" t="s">
        <v>61</v>
      </c>
      <c r="L7" s="115" t="s">
        <v>13</v>
      </c>
      <c r="M7" s="116" t="s">
        <v>14</v>
      </c>
      <c r="N7" s="116" t="s">
        <v>344</v>
      </c>
      <c r="O7" s="150" t="s">
        <v>15</v>
      </c>
      <c r="P7" s="45" t="s">
        <v>26</v>
      </c>
      <c r="T7" s="198">
        <v>41834</v>
      </c>
      <c r="U7" s="196">
        <v>94</v>
      </c>
    </row>
    <row r="8" spans="1:21" s="18" customFormat="1" ht="49.5" customHeight="1">
      <c r="A8" s="260">
        <v>1</v>
      </c>
      <c r="B8" s="280">
        <v>606</v>
      </c>
      <c r="C8" s="263">
        <v>35683</v>
      </c>
      <c r="D8" s="281" t="s">
        <v>511</v>
      </c>
      <c r="E8" s="282" t="s">
        <v>395</v>
      </c>
      <c r="F8" s="269">
        <v>43606</v>
      </c>
      <c r="G8" s="262">
        <v>13</v>
      </c>
      <c r="H8" s="21"/>
      <c r="I8" s="260">
        <v>1</v>
      </c>
      <c r="J8" s="261" t="s">
        <v>134</v>
      </c>
      <c r="K8" s="262">
        <v>678</v>
      </c>
      <c r="L8" s="263">
        <v>36999</v>
      </c>
      <c r="M8" s="264" t="s">
        <v>531</v>
      </c>
      <c r="N8" s="264" t="s">
        <v>412</v>
      </c>
      <c r="O8" s="269">
        <v>53840</v>
      </c>
      <c r="P8" s="279">
        <v>12</v>
      </c>
      <c r="T8" s="198">
        <v>41894</v>
      </c>
      <c r="U8" s="196">
        <v>93</v>
      </c>
    </row>
    <row r="9" spans="1:21" s="18" customFormat="1" ht="49.5" customHeight="1">
      <c r="A9" s="260">
        <v>2</v>
      </c>
      <c r="B9" s="280">
        <v>642</v>
      </c>
      <c r="C9" s="263">
        <v>35668</v>
      </c>
      <c r="D9" s="281" t="s">
        <v>502</v>
      </c>
      <c r="E9" s="282" t="s">
        <v>399</v>
      </c>
      <c r="F9" s="269">
        <v>44215</v>
      </c>
      <c r="G9" s="262">
        <v>12</v>
      </c>
      <c r="H9" s="21"/>
      <c r="I9" s="260">
        <v>2</v>
      </c>
      <c r="J9" s="261" t="s">
        <v>135</v>
      </c>
      <c r="K9" s="262">
        <v>631</v>
      </c>
      <c r="L9" s="263">
        <v>36770</v>
      </c>
      <c r="M9" s="264" t="s">
        <v>491</v>
      </c>
      <c r="N9" s="264" t="s">
        <v>411</v>
      </c>
      <c r="O9" s="269">
        <v>53419</v>
      </c>
      <c r="P9" s="279">
        <v>10</v>
      </c>
      <c r="T9" s="198">
        <v>41954</v>
      </c>
      <c r="U9" s="196">
        <v>92</v>
      </c>
    </row>
    <row r="10" spans="1:21" s="18" customFormat="1" ht="49.5" customHeight="1">
      <c r="A10" s="260">
        <v>3</v>
      </c>
      <c r="B10" s="280">
        <v>621</v>
      </c>
      <c r="C10" s="263">
        <v>35813</v>
      </c>
      <c r="D10" s="281" t="s">
        <v>479</v>
      </c>
      <c r="E10" s="282" t="s">
        <v>397</v>
      </c>
      <c r="F10" s="269">
        <v>44334</v>
      </c>
      <c r="G10" s="262">
        <v>11</v>
      </c>
      <c r="H10" s="21"/>
      <c r="I10" s="260">
        <v>3</v>
      </c>
      <c r="J10" s="261" t="s">
        <v>136</v>
      </c>
      <c r="K10" s="262">
        <v>394</v>
      </c>
      <c r="L10" s="263">
        <v>35796</v>
      </c>
      <c r="M10" s="264" t="s">
        <v>565</v>
      </c>
      <c r="N10" s="264" t="s">
        <v>410</v>
      </c>
      <c r="O10" s="269">
        <v>50632</v>
      </c>
      <c r="P10" s="279">
        <v>9</v>
      </c>
      <c r="T10" s="198">
        <v>42014</v>
      </c>
      <c r="U10" s="196">
        <v>91</v>
      </c>
    </row>
    <row r="11" spans="1:21" s="18" customFormat="1" ht="49.5" customHeight="1">
      <c r="A11" s="260">
        <v>4</v>
      </c>
      <c r="B11" s="280">
        <v>281</v>
      </c>
      <c r="C11" s="263">
        <v>35431</v>
      </c>
      <c r="D11" s="281" t="s">
        <v>453</v>
      </c>
      <c r="E11" s="282" t="s">
        <v>403</v>
      </c>
      <c r="F11" s="269">
        <v>44954</v>
      </c>
      <c r="G11" s="262">
        <v>10</v>
      </c>
      <c r="H11" s="21"/>
      <c r="I11" s="260">
        <v>4</v>
      </c>
      <c r="J11" s="261" t="s">
        <v>137</v>
      </c>
      <c r="K11" s="262">
        <v>647</v>
      </c>
      <c r="L11" s="263">
        <v>36321</v>
      </c>
      <c r="M11" s="264" t="s">
        <v>524</v>
      </c>
      <c r="N11" s="264" t="s">
        <v>409</v>
      </c>
      <c r="O11" s="269">
        <v>45686</v>
      </c>
      <c r="P11" s="279">
        <v>5</v>
      </c>
      <c r="T11" s="198">
        <v>42084</v>
      </c>
      <c r="U11" s="196">
        <v>90</v>
      </c>
    </row>
    <row r="12" spans="1:21" s="18" customFormat="1" ht="49.5" customHeight="1">
      <c r="A12" s="260">
        <v>5</v>
      </c>
      <c r="B12" s="280">
        <v>647</v>
      </c>
      <c r="C12" s="263">
        <v>36321</v>
      </c>
      <c r="D12" s="281" t="s">
        <v>524</v>
      </c>
      <c r="E12" s="282" t="s">
        <v>409</v>
      </c>
      <c r="F12" s="269">
        <v>45686</v>
      </c>
      <c r="G12" s="262">
        <v>9</v>
      </c>
      <c r="H12" s="21"/>
      <c r="I12" s="260">
        <v>5</v>
      </c>
      <c r="J12" s="261" t="s">
        <v>138</v>
      </c>
      <c r="K12" s="262">
        <v>749</v>
      </c>
      <c r="L12" s="263">
        <v>36161</v>
      </c>
      <c r="M12" s="264" t="s">
        <v>583</v>
      </c>
      <c r="N12" s="264" t="s">
        <v>408</v>
      </c>
      <c r="O12" s="269">
        <v>61221</v>
      </c>
      <c r="P12" s="279">
        <v>13</v>
      </c>
      <c r="T12" s="198">
        <v>42154</v>
      </c>
      <c r="U12" s="196">
        <v>89</v>
      </c>
    </row>
    <row r="13" spans="1:21" s="18" customFormat="1" ht="49.5" customHeight="1">
      <c r="A13" s="260">
        <v>6</v>
      </c>
      <c r="B13" s="280">
        <v>387</v>
      </c>
      <c r="C13" s="263">
        <v>35606</v>
      </c>
      <c r="D13" s="281" t="s">
        <v>551</v>
      </c>
      <c r="E13" s="282" t="s">
        <v>407</v>
      </c>
      <c r="F13" s="269">
        <v>45814</v>
      </c>
      <c r="G13" s="262">
        <v>8</v>
      </c>
      <c r="H13" s="21"/>
      <c r="I13" s="260">
        <v>6</v>
      </c>
      <c r="J13" s="261" t="s">
        <v>139</v>
      </c>
      <c r="K13" s="262">
        <v>387</v>
      </c>
      <c r="L13" s="263">
        <v>35606</v>
      </c>
      <c r="M13" s="264" t="s">
        <v>551</v>
      </c>
      <c r="N13" s="264" t="s">
        <v>407</v>
      </c>
      <c r="O13" s="269">
        <v>45814</v>
      </c>
      <c r="P13" s="279">
        <v>6</v>
      </c>
      <c r="T13" s="198">
        <v>42224</v>
      </c>
      <c r="U13" s="196">
        <v>88</v>
      </c>
    </row>
    <row r="14" spans="1:21" s="18" customFormat="1" ht="49.5" customHeight="1">
      <c r="A14" s="260">
        <v>7</v>
      </c>
      <c r="B14" s="280">
        <v>682</v>
      </c>
      <c r="C14" s="263">
        <v>35440</v>
      </c>
      <c r="D14" s="281" t="s">
        <v>543</v>
      </c>
      <c r="E14" s="282" t="s">
        <v>405</v>
      </c>
      <c r="F14" s="269">
        <v>50021</v>
      </c>
      <c r="G14" s="262">
        <v>7</v>
      </c>
      <c r="H14" s="21"/>
      <c r="I14" s="260">
        <v>7</v>
      </c>
      <c r="J14" s="261" t="s">
        <v>140</v>
      </c>
      <c r="K14" s="262">
        <v>661</v>
      </c>
      <c r="L14" s="263">
        <v>36859</v>
      </c>
      <c r="M14" s="264" t="s">
        <v>588</v>
      </c>
      <c r="N14" s="264" t="s">
        <v>406</v>
      </c>
      <c r="O14" s="269">
        <v>53652</v>
      </c>
      <c r="P14" s="279">
        <v>11</v>
      </c>
      <c r="T14" s="198">
        <v>42294</v>
      </c>
      <c r="U14" s="196">
        <v>87</v>
      </c>
    </row>
    <row r="15" spans="1:21" s="18" customFormat="1" ht="49.5" customHeight="1">
      <c r="A15" s="260">
        <v>8</v>
      </c>
      <c r="B15" s="280">
        <v>268</v>
      </c>
      <c r="C15" s="263">
        <v>35492</v>
      </c>
      <c r="D15" s="281" t="s">
        <v>580</v>
      </c>
      <c r="E15" s="282" t="s">
        <v>401</v>
      </c>
      <c r="F15" s="269">
        <v>50572</v>
      </c>
      <c r="G15" s="262">
        <v>6</v>
      </c>
      <c r="H15" s="21"/>
      <c r="I15" s="260">
        <v>8</v>
      </c>
      <c r="J15" s="261" t="s">
        <v>141</v>
      </c>
      <c r="K15" s="262">
        <v>682</v>
      </c>
      <c r="L15" s="263">
        <v>35440</v>
      </c>
      <c r="M15" s="264" t="s">
        <v>543</v>
      </c>
      <c r="N15" s="264" t="s">
        <v>405</v>
      </c>
      <c r="O15" s="269">
        <v>50021</v>
      </c>
      <c r="P15" s="279">
        <v>7</v>
      </c>
      <c r="T15" s="198">
        <v>42364</v>
      </c>
      <c r="U15" s="196">
        <v>86</v>
      </c>
    </row>
    <row r="16" spans="1:21" s="18" customFormat="1" ht="49.5" customHeight="1">
      <c r="A16" s="260">
        <v>9</v>
      </c>
      <c r="B16" s="280">
        <v>394</v>
      </c>
      <c r="C16" s="263">
        <v>35796</v>
      </c>
      <c r="D16" s="281" t="s">
        <v>565</v>
      </c>
      <c r="E16" s="282" t="s">
        <v>410</v>
      </c>
      <c r="F16" s="269">
        <v>50632</v>
      </c>
      <c r="G16" s="262">
        <v>5</v>
      </c>
      <c r="H16" s="21"/>
      <c r="I16" s="260">
        <v>9</v>
      </c>
      <c r="J16" s="261" t="s">
        <v>142</v>
      </c>
      <c r="K16" s="262">
        <v>281</v>
      </c>
      <c r="L16" s="263">
        <v>35431</v>
      </c>
      <c r="M16" s="264" t="s">
        <v>453</v>
      </c>
      <c r="N16" s="264" t="s">
        <v>403</v>
      </c>
      <c r="O16" s="269">
        <v>44954</v>
      </c>
      <c r="P16" s="279">
        <v>4</v>
      </c>
      <c r="T16" s="198">
        <v>42434</v>
      </c>
      <c r="U16" s="196">
        <v>85</v>
      </c>
    </row>
    <row r="17" spans="1:21" s="18" customFormat="1" ht="49.5" customHeight="1">
      <c r="A17" s="260">
        <v>10</v>
      </c>
      <c r="B17" s="280">
        <v>631</v>
      </c>
      <c r="C17" s="263">
        <v>36770</v>
      </c>
      <c r="D17" s="281" t="s">
        <v>491</v>
      </c>
      <c r="E17" s="282" t="s">
        <v>411</v>
      </c>
      <c r="F17" s="269">
        <v>53419</v>
      </c>
      <c r="G17" s="262">
        <v>4</v>
      </c>
      <c r="H17" s="21"/>
      <c r="I17" s="260">
        <v>10</v>
      </c>
      <c r="J17" s="261" t="s">
        <v>143</v>
      </c>
      <c r="K17" s="262">
        <v>268</v>
      </c>
      <c r="L17" s="263">
        <v>35492</v>
      </c>
      <c r="M17" s="264" t="s">
        <v>580</v>
      </c>
      <c r="N17" s="264" t="s">
        <v>401</v>
      </c>
      <c r="O17" s="269">
        <v>50572</v>
      </c>
      <c r="P17" s="279">
        <v>8</v>
      </c>
      <c r="T17" s="198">
        <v>42504</v>
      </c>
      <c r="U17" s="196">
        <v>84</v>
      </c>
    </row>
    <row r="18" spans="1:21" s="18" customFormat="1" ht="49.5" customHeight="1">
      <c r="A18" s="260">
        <v>11</v>
      </c>
      <c r="B18" s="280">
        <v>661</v>
      </c>
      <c r="C18" s="263">
        <v>36859</v>
      </c>
      <c r="D18" s="281" t="s">
        <v>588</v>
      </c>
      <c r="E18" s="282" t="s">
        <v>406</v>
      </c>
      <c r="F18" s="269">
        <v>53652</v>
      </c>
      <c r="G18" s="262">
        <v>3</v>
      </c>
      <c r="H18" s="21"/>
      <c r="I18" s="260">
        <v>11</v>
      </c>
      <c r="J18" s="261" t="s">
        <v>144</v>
      </c>
      <c r="K18" s="262">
        <v>642</v>
      </c>
      <c r="L18" s="263">
        <v>35668</v>
      </c>
      <c r="M18" s="264" t="s">
        <v>502</v>
      </c>
      <c r="N18" s="264" t="s">
        <v>399</v>
      </c>
      <c r="O18" s="269">
        <v>44215</v>
      </c>
      <c r="P18" s="279">
        <v>2</v>
      </c>
      <c r="T18" s="198">
        <v>42574</v>
      </c>
      <c r="U18" s="196">
        <v>83</v>
      </c>
    </row>
    <row r="19" spans="1:21" s="18" customFormat="1" ht="49.5" customHeight="1">
      <c r="A19" s="260">
        <v>12</v>
      </c>
      <c r="B19" s="280">
        <v>678</v>
      </c>
      <c r="C19" s="263">
        <v>36999</v>
      </c>
      <c r="D19" s="281" t="s">
        <v>531</v>
      </c>
      <c r="E19" s="282" t="s">
        <v>412</v>
      </c>
      <c r="F19" s="269">
        <v>53840</v>
      </c>
      <c r="G19" s="262">
        <v>2</v>
      </c>
      <c r="H19" s="21"/>
      <c r="I19" s="260">
        <v>12</v>
      </c>
      <c r="J19" s="261" t="s">
        <v>145</v>
      </c>
      <c r="K19" s="262">
        <v>621</v>
      </c>
      <c r="L19" s="263">
        <v>35813</v>
      </c>
      <c r="M19" s="264" t="s">
        <v>479</v>
      </c>
      <c r="N19" s="264" t="s">
        <v>397</v>
      </c>
      <c r="O19" s="269">
        <v>44334</v>
      </c>
      <c r="P19" s="279">
        <v>3</v>
      </c>
      <c r="T19" s="198">
        <v>42654</v>
      </c>
      <c r="U19" s="196">
        <v>82</v>
      </c>
    </row>
    <row r="20" spans="1:21" s="18" customFormat="1" ht="49.5" customHeight="1">
      <c r="A20" s="260">
        <v>13</v>
      </c>
      <c r="B20" s="280">
        <v>749</v>
      </c>
      <c r="C20" s="263">
        <v>36161</v>
      </c>
      <c r="D20" s="281" t="s">
        <v>583</v>
      </c>
      <c r="E20" s="282" t="s">
        <v>408</v>
      </c>
      <c r="F20" s="269">
        <v>61221</v>
      </c>
      <c r="G20" s="262">
        <v>1</v>
      </c>
      <c r="H20" s="21"/>
      <c r="I20" s="260">
        <v>13</v>
      </c>
      <c r="J20" s="261" t="s">
        <v>393</v>
      </c>
      <c r="K20" s="262">
        <v>606</v>
      </c>
      <c r="L20" s="263">
        <v>35683</v>
      </c>
      <c r="M20" s="264" t="s">
        <v>511</v>
      </c>
      <c r="N20" s="264" t="s">
        <v>395</v>
      </c>
      <c r="O20" s="269">
        <v>43606</v>
      </c>
      <c r="P20" s="279">
        <v>1</v>
      </c>
      <c r="T20" s="198"/>
      <c r="U20" s="196"/>
    </row>
    <row r="21" spans="1:21" s="18" customFormat="1" ht="49.5" customHeight="1">
      <c r="A21" s="260"/>
      <c r="B21" s="280"/>
      <c r="C21" s="263"/>
      <c r="D21" s="281"/>
      <c r="E21" s="282"/>
      <c r="F21" s="269"/>
      <c r="G21" s="262"/>
      <c r="H21" s="21"/>
      <c r="I21" s="208" t="s">
        <v>17</v>
      </c>
      <c r="J21" s="209"/>
      <c r="K21" s="209"/>
      <c r="L21" s="209"/>
      <c r="M21" s="209"/>
      <c r="N21" s="209"/>
      <c r="O21" s="209"/>
      <c r="P21" s="210"/>
      <c r="T21" s="198">
        <v>42734</v>
      </c>
      <c r="U21" s="196">
        <v>81</v>
      </c>
    </row>
    <row r="22" spans="1:21" s="18" customFormat="1" ht="49.5" customHeight="1">
      <c r="A22" s="260"/>
      <c r="B22" s="280"/>
      <c r="C22" s="263"/>
      <c r="D22" s="281"/>
      <c r="E22" s="282"/>
      <c r="F22" s="269"/>
      <c r="G22" s="262"/>
      <c r="H22" s="21"/>
      <c r="I22" s="45" t="s">
        <v>12</v>
      </c>
      <c r="J22" s="45" t="s">
        <v>62</v>
      </c>
      <c r="K22" s="45" t="s">
        <v>61</v>
      </c>
      <c r="L22" s="115" t="s">
        <v>13</v>
      </c>
      <c r="M22" s="116" t="s">
        <v>14</v>
      </c>
      <c r="N22" s="116" t="s">
        <v>344</v>
      </c>
      <c r="O22" s="150" t="s">
        <v>15</v>
      </c>
      <c r="P22" s="45" t="s">
        <v>26</v>
      </c>
      <c r="T22" s="198">
        <v>42814</v>
      </c>
      <c r="U22" s="196">
        <v>80</v>
      </c>
    </row>
    <row r="23" spans="1:21" s="18" customFormat="1" ht="49.5" customHeight="1">
      <c r="A23" s="260"/>
      <c r="B23" s="280"/>
      <c r="C23" s="263"/>
      <c r="D23" s="281"/>
      <c r="E23" s="282"/>
      <c r="F23" s="269"/>
      <c r="G23" s="262"/>
      <c r="H23" s="21"/>
      <c r="I23" s="260">
        <v>1</v>
      </c>
      <c r="J23" s="261" t="s">
        <v>146</v>
      </c>
      <c r="K23" s="262" t="s">
        <v>633</v>
      </c>
      <c r="L23" s="263" t="s">
        <v>633</v>
      </c>
      <c r="M23" s="264" t="s">
        <v>633</v>
      </c>
      <c r="N23" s="264" t="s">
        <v>633</v>
      </c>
      <c r="O23" s="269"/>
      <c r="P23" s="279"/>
      <c r="T23" s="198">
        <v>42894</v>
      </c>
      <c r="U23" s="196">
        <v>79</v>
      </c>
    </row>
    <row r="24" spans="1:21" s="18" customFormat="1" ht="49.5" customHeight="1">
      <c r="A24" s="260"/>
      <c r="B24" s="280"/>
      <c r="C24" s="263"/>
      <c r="D24" s="281"/>
      <c r="E24" s="282"/>
      <c r="F24" s="269"/>
      <c r="G24" s="262"/>
      <c r="H24" s="21"/>
      <c r="I24" s="260">
        <v>2</v>
      </c>
      <c r="J24" s="261" t="s">
        <v>147</v>
      </c>
      <c r="K24" s="262" t="s">
        <v>633</v>
      </c>
      <c r="L24" s="263" t="s">
        <v>633</v>
      </c>
      <c r="M24" s="264" t="s">
        <v>633</v>
      </c>
      <c r="N24" s="264" t="s">
        <v>633</v>
      </c>
      <c r="O24" s="269"/>
      <c r="P24" s="279"/>
      <c r="T24" s="198">
        <v>42974</v>
      </c>
      <c r="U24" s="196">
        <v>78</v>
      </c>
    </row>
    <row r="25" spans="1:21" s="18" customFormat="1" ht="49.5" customHeight="1">
      <c r="A25" s="260"/>
      <c r="B25" s="280"/>
      <c r="C25" s="263"/>
      <c r="D25" s="281"/>
      <c r="E25" s="282"/>
      <c r="F25" s="269"/>
      <c r="G25" s="262"/>
      <c r="H25" s="21"/>
      <c r="I25" s="260">
        <v>3</v>
      </c>
      <c r="J25" s="261" t="s">
        <v>148</v>
      </c>
      <c r="K25" s="262" t="s">
        <v>633</v>
      </c>
      <c r="L25" s="263" t="s">
        <v>633</v>
      </c>
      <c r="M25" s="264" t="s">
        <v>633</v>
      </c>
      <c r="N25" s="264" t="s">
        <v>633</v>
      </c>
      <c r="O25" s="269"/>
      <c r="P25" s="279"/>
      <c r="T25" s="198">
        <v>43054</v>
      </c>
      <c r="U25" s="196">
        <v>77</v>
      </c>
    </row>
    <row r="26" spans="1:21" s="18" customFormat="1" ht="49.5" customHeight="1">
      <c r="A26" s="260"/>
      <c r="B26" s="280"/>
      <c r="C26" s="263"/>
      <c r="D26" s="281"/>
      <c r="E26" s="282"/>
      <c r="F26" s="269"/>
      <c r="G26" s="262"/>
      <c r="H26" s="21"/>
      <c r="I26" s="260">
        <v>4</v>
      </c>
      <c r="J26" s="261" t="s">
        <v>149</v>
      </c>
      <c r="K26" s="262" t="s">
        <v>633</v>
      </c>
      <c r="L26" s="263" t="s">
        <v>633</v>
      </c>
      <c r="M26" s="264" t="s">
        <v>633</v>
      </c>
      <c r="N26" s="264" t="s">
        <v>633</v>
      </c>
      <c r="O26" s="269"/>
      <c r="P26" s="279"/>
      <c r="T26" s="198">
        <v>43134</v>
      </c>
      <c r="U26" s="196">
        <v>76</v>
      </c>
    </row>
    <row r="27" spans="1:21" s="18" customFormat="1" ht="49.5" customHeight="1">
      <c r="A27" s="260"/>
      <c r="B27" s="280"/>
      <c r="C27" s="263"/>
      <c r="D27" s="281"/>
      <c r="E27" s="282"/>
      <c r="F27" s="269"/>
      <c r="G27" s="262"/>
      <c r="H27" s="21"/>
      <c r="I27" s="260">
        <v>5</v>
      </c>
      <c r="J27" s="261" t="s">
        <v>150</v>
      </c>
      <c r="K27" s="262" t="s">
        <v>633</v>
      </c>
      <c r="L27" s="263" t="s">
        <v>633</v>
      </c>
      <c r="M27" s="264" t="s">
        <v>633</v>
      </c>
      <c r="N27" s="264" t="s">
        <v>633</v>
      </c>
      <c r="O27" s="269"/>
      <c r="P27" s="279"/>
      <c r="T27" s="198">
        <v>43214</v>
      </c>
      <c r="U27" s="196">
        <v>75</v>
      </c>
    </row>
    <row r="28" spans="1:21" s="18" customFormat="1" ht="49.5" customHeight="1">
      <c r="A28" s="260"/>
      <c r="B28" s="280"/>
      <c r="C28" s="263"/>
      <c r="D28" s="281"/>
      <c r="E28" s="282"/>
      <c r="F28" s="269"/>
      <c r="G28" s="262"/>
      <c r="H28" s="21"/>
      <c r="I28" s="260">
        <v>6</v>
      </c>
      <c r="J28" s="261" t="s">
        <v>151</v>
      </c>
      <c r="K28" s="262" t="s">
        <v>633</v>
      </c>
      <c r="L28" s="263" t="s">
        <v>633</v>
      </c>
      <c r="M28" s="264" t="s">
        <v>633</v>
      </c>
      <c r="N28" s="264" t="s">
        <v>633</v>
      </c>
      <c r="O28" s="269"/>
      <c r="P28" s="279"/>
      <c r="T28" s="198">
        <v>43314</v>
      </c>
      <c r="U28" s="196">
        <v>74</v>
      </c>
    </row>
    <row r="29" spans="1:21" s="18" customFormat="1" ht="49.5" customHeight="1">
      <c r="A29" s="260"/>
      <c r="B29" s="280"/>
      <c r="C29" s="263"/>
      <c r="D29" s="281"/>
      <c r="E29" s="282"/>
      <c r="F29" s="269"/>
      <c r="G29" s="262"/>
      <c r="H29" s="21"/>
      <c r="I29" s="260">
        <v>7</v>
      </c>
      <c r="J29" s="261" t="s">
        <v>152</v>
      </c>
      <c r="K29" s="262" t="s">
        <v>633</v>
      </c>
      <c r="L29" s="263" t="s">
        <v>633</v>
      </c>
      <c r="M29" s="264" t="s">
        <v>633</v>
      </c>
      <c r="N29" s="264" t="s">
        <v>633</v>
      </c>
      <c r="O29" s="269"/>
      <c r="P29" s="279"/>
      <c r="T29" s="198">
        <v>43414</v>
      </c>
      <c r="U29" s="196">
        <v>73</v>
      </c>
    </row>
    <row r="30" spans="1:21" s="18" customFormat="1" ht="49.5" customHeight="1">
      <c r="A30" s="260"/>
      <c r="B30" s="280"/>
      <c r="C30" s="263"/>
      <c r="D30" s="281"/>
      <c r="E30" s="282"/>
      <c r="F30" s="269"/>
      <c r="G30" s="262"/>
      <c r="H30" s="21"/>
      <c r="I30" s="260">
        <v>8</v>
      </c>
      <c r="J30" s="261" t="s">
        <v>153</v>
      </c>
      <c r="K30" s="262" t="s">
        <v>633</v>
      </c>
      <c r="L30" s="263" t="s">
        <v>633</v>
      </c>
      <c r="M30" s="264" t="s">
        <v>633</v>
      </c>
      <c r="N30" s="264" t="s">
        <v>633</v>
      </c>
      <c r="O30" s="269"/>
      <c r="P30" s="279"/>
      <c r="T30" s="198">
        <v>43514</v>
      </c>
      <c r="U30" s="196">
        <v>72</v>
      </c>
    </row>
    <row r="31" spans="1:21" s="18" customFormat="1" ht="49.5" customHeight="1">
      <c r="A31" s="260"/>
      <c r="B31" s="280"/>
      <c r="C31" s="263"/>
      <c r="D31" s="281"/>
      <c r="E31" s="282"/>
      <c r="F31" s="269"/>
      <c r="G31" s="262"/>
      <c r="H31" s="21"/>
      <c r="I31" s="260">
        <v>9</v>
      </c>
      <c r="J31" s="261" t="s">
        <v>154</v>
      </c>
      <c r="K31" s="262" t="s">
        <v>633</v>
      </c>
      <c r="L31" s="263" t="s">
        <v>633</v>
      </c>
      <c r="M31" s="264" t="s">
        <v>633</v>
      </c>
      <c r="N31" s="264" t="s">
        <v>633</v>
      </c>
      <c r="O31" s="269"/>
      <c r="P31" s="279"/>
      <c r="T31" s="198">
        <v>43614</v>
      </c>
      <c r="U31" s="196">
        <v>71</v>
      </c>
    </row>
    <row r="32" spans="1:21" s="18" customFormat="1" ht="49.5" customHeight="1">
      <c r="A32" s="260"/>
      <c r="B32" s="280"/>
      <c r="C32" s="263"/>
      <c r="D32" s="281"/>
      <c r="E32" s="282"/>
      <c r="F32" s="269"/>
      <c r="G32" s="262"/>
      <c r="H32" s="21"/>
      <c r="I32" s="260">
        <v>10</v>
      </c>
      <c r="J32" s="261" t="s">
        <v>155</v>
      </c>
      <c r="K32" s="262" t="s">
        <v>633</v>
      </c>
      <c r="L32" s="263" t="s">
        <v>633</v>
      </c>
      <c r="M32" s="264" t="s">
        <v>633</v>
      </c>
      <c r="N32" s="264" t="s">
        <v>633</v>
      </c>
      <c r="O32" s="269"/>
      <c r="P32" s="279"/>
      <c r="T32" s="198">
        <v>43714</v>
      </c>
      <c r="U32" s="196">
        <v>70</v>
      </c>
    </row>
    <row r="33" spans="1:21" s="18" customFormat="1" ht="49.5" customHeight="1">
      <c r="A33" s="260"/>
      <c r="B33" s="280"/>
      <c r="C33" s="263"/>
      <c r="D33" s="281"/>
      <c r="E33" s="282"/>
      <c r="F33" s="269"/>
      <c r="G33" s="262"/>
      <c r="H33" s="21"/>
      <c r="I33" s="260">
        <v>11</v>
      </c>
      <c r="J33" s="261" t="s">
        <v>156</v>
      </c>
      <c r="K33" s="262" t="s">
        <v>633</v>
      </c>
      <c r="L33" s="263" t="s">
        <v>633</v>
      </c>
      <c r="M33" s="264" t="s">
        <v>633</v>
      </c>
      <c r="N33" s="264" t="s">
        <v>633</v>
      </c>
      <c r="O33" s="269"/>
      <c r="P33" s="279"/>
      <c r="T33" s="198">
        <v>43834</v>
      </c>
      <c r="U33" s="196">
        <v>69</v>
      </c>
    </row>
    <row r="34" spans="1:21" s="18" customFormat="1" ht="49.5" customHeight="1">
      <c r="A34" s="260"/>
      <c r="B34" s="280"/>
      <c r="C34" s="263"/>
      <c r="D34" s="281"/>
      <c r="E34" s="282"/>
      <c r="F34" s="269"/>
      <c r="G34" s="262"/>
      <c r="H34" s="21"/>
      <c r="I34" s="260">
        <v>12</v>
      </c>
      <c r="J34" s="261" t="s">
        <v>157</v>
      </c>
      <c r="K34" s="262" t="s">
        <v>633</v>
      </c>
      <c r="L34" s="263" t="s">
        <v>633</v>
      </c>
      <c r="M34" s="264" t="s">
        <v>633</v>
      </c>
      <c r="N34" s="264" t="s">
        <v>633</v>
      </c>
      <c r="O34" s="269"/>
      <c r="P34" s="279"/>
      <c r="T34" s="198">
        <v>43954</v>
      </c>
      <c r="U34" s="196">
        <v>68</v>
      </c>
    </row>
    <row r="35" spans="1:21" s="18" customFormat="1" ht="49.5" customHeight="1">
      <c r="A35" s="260"/>
      <c r="B35" s="280"/>
      <c r="C35" s="263"/>
      <c r="D35" s="281"/>
      <c r="E35" s="282"/>
      <c r="F35" s="269"/>
      <c r="G35" s="262"/>
      <c r="H35" s="21"/>
      <c r="I35" s="260">
        <v>13</v>
      </c>
      <c r="J35" s="261" t="s">
        <v>394</v>
      </c>
      <c r="K35" s="262" t="s">
        <v>633</v>
      </c>
      <c r="L35" s="263" t="s">
        <v>633</v>
      </c>
      <c r="M35" s="264" t="s">
        <v>633</v>
      </c>
      <c r="N35" s="264" t="s">
        <v>633</v>
      </c>
      <c r="O35" s="269"/>
      <c r="P35" s="279"/>
      <c r="T35" s="198"/>
      <c r="U35" s="196"/>
    </row>
    <row r="36" spans="1:21" ht="7.5" customHeight="1">
      <c r="A36" s="31"/>
      <c r="B36" s="31"/>
      <c r="C36" s="32"/>
      <c r="D36" s="52"/>
      <c r="E36" s="33"/>
      <c r="F36" s="156"/>
      <c r="G36" s="35"/>
      <c r="I36" s="36"/>
      <c r="J36" s="37"/>
      <c r="K36" s="38"/>
      <c r="L36" s="39"/>
      <c r="M36" s="48"/>
      <c r="N36" s="48"/>
      <c r="O36" s="151"/>
      <c r="P36" s="38"/>
      <c r="T36" s="198">
        <v>52614</v>
      </c>
      <c r="U36" s="196">
        <v>39</v>
      </c>
    </row>
    <row r="37" spans="1:21" ht="14.25" customHeight="1">
      <c r="A37" s="25" t="s">
        <v>19</v>
      </c>
      <c r="B37" s="25"/>
      <c r="C37" s="25"/>
      <c r="D37" s="53"/>
      <c r="E37" s="46" t="s">
        <v>0</v>
      </c>
      <c r="F37" s="157" t="s">
        <v>1</v>
      </c>
      <c r="G37" s="22"/>
      <c r="H37" s="26" t="s">
        <v>2</v>
      </c>
      <c r="I37" s="26"/>
      <c r="J37" s="26"/>
      <c r="K37" s="26"/>
      <c r="M37" s="49" t="s">
        <v>3</v>
      </c>
      <c r="N37" s="50" t="s">
        <v>3</v>
      </c>
      <c r="O37" s="152" t="s">
        <v>3</v>
      </c>
      <c r="P37" s="25"/>
      <c r="Q37" s="27"/>
      <c r="T37" s="198">
        <v>52814</v>
      </c>
      <c r="U37" s="196">
        <v>38</v>
      </c>
    </row>
    <row r="38" spans="20:21" ht="12.75">
      <c r="T38" s="198">
        <v>53014</v>
      </c>
      <c r="U38" s="196">
        <v>37</v>
      </c>
    </row>
    <row r="39" spans="20:21" ht="12.75">
      <c r="T39" s="198">
        <v>53214</v>
      </c>
      <c r="U39" s="196">
        <v>36</v>
      </c>
    </row>
    <row r="40" spans="20:21" ht="12.75">
      <c r="T40" s="198">
        <v>53514</v>
      </c>
      <c r="U40" s="196">
        <v>35</v>
      </c>
    </row>
    <row r="41" spans="20:21" ht="12.75">
      <c r="T41" s="198">
        <v>53814</v>
      </c>
      <c r="U41" s="196">
        <v>34</v>
      </c>
    </row>
    <row r="42" spans="20:21" ht="12.75">
      <c r="T42" s="198">
        <v>54114</v>
      </c>
      <c r="U42" s="196">
        <v>33</v>
      </c>
    </row>
    <row r="43" spans="20:21" ht="12.75">
      <c r="T43" s="198">
        <v>54414</v>
      </c>
      <c r="U43" s="196">
        <v>32</v>
      </c>
    </row>
    <row r="44" spans="20:21" ht="12.75">
      <c r="T44" s="198">
        <v>54814</v>
      </c>
      <c r="U44" s="196">
        <v>31</v>
      </c>
    </row>
    <row r="45" spans="20:21" ht="12.75">
      <c r="T45" s="198">
        <v>55214</v>
      </c>
      <c r="U45" s="196">
        <v>30</v>
      </c>
    </row>
    <row r="46" spans="20:21" ht="12.75">
      <c r="T46" s="198">
        <v>55614</v>
      </c>
      <c r="U46" s="196">
        <v>29</v>
      </c>
    </row>
    <row r="47" spans="20:21" ht="12.75">
      <c r="T47" s="198">
        <v>60014</v>
      </c>
      <c r="U47" s="196">
        <v>28</v>
      </c>
    </row>
    <row r="48" spans="20:21" ht="12.75">
      <c r="T48" s="198">
        <v>60414</v>
      </c>
      <c r="U48" s="196">
        <v>27</v>
      </c>
    </row>
    <row r="49" spans="20:21" ht="12.75">
      <c r="T49" s="198">
        <v>60814</v>
      </c>
      <c r="U49" s="196">
        <v>26</v>
      </c>
    </row>
    <row r="50" spans="20:21" ht="12.75">
      <c r="T50" s="198">
        <v>61214</v>
      </c>
      <c r="U50" s="196">
        <v>25</v>
      </c>
    </row>
    <row r="51" spans="20:21" ht="12.75">
      <c r="T51" s="198">
        <v>61614</v>
      </c>
      <c r="U51" s="196">
        <v>24</v>
      </c>
    </row>
    <row r="52" spans="20:21" ht="12.75">
      <c r="T52" s="198">
        <v>62014</v>
      </c>
      <c r="U52" s="196">
        <v>23</v>
      </c>
    </row>
    <row r="53" spans="20:21" ht="12.75">
      <c r="T53" s="198">
        <v>62414</v>
      </c>
      <c r="U53" s="196">
        <v>22</v>
      </c>
    </row>
    <row r="54" spans="20:21" ht="12.75">
      <c r="T54" s="198">
        <v>62814</v>
      </c>
      <c r="U54" s="196">
        <v>21</v>
      </c>
    </row>
    <row r="55" spans="20:21" ht="12.75">
      <c r="T55" s="198">
        <v>63214</v>
      </c>
      <c r="U55" s="196">
        <v>20</v>
      </c>
    </row>
    <row r="56" spans="20:21" ht="12.75">
      <c r="T56" s="198">
        <v>63614</v>
      </c>
      <c r="U56" s="196">
        <v>19</v>
      </c>
    </row>
    <row r="57" spans="20:21" ht="12.75">
      <c r="T57" s="198">
        <v>64014</v>
      </c>
      <c r="U57" s="196">
        <v>18</v>
      </c>
    </row>
    <row r="58" spans="20:21" ht="12.75">
      <c r="T58" s="198">
        <v>64414</v>
      </c>
      <c r="U58" s="196">
        <v>17</v>
      </c>
    </row>
    <row r="59" spans="20:21" ht="12.75">
      <c r="T59" s="198">
        <v>64814</v>
      </c>
      <c r="U59" s="196">
        <v>16</v>
      </c>
    </row>
    <row r="60" spans="20:21" ht="12.75">
      <c r="T60" s="198">
        <v>65214</v>
      </c>
      <c r="U60" s="196">
        <v>15</v>
      </c>
    </row>
    <row r="61" spans="20:21" ht="12.75">
      <c r="T61" s="198">
        <v>65614</v>
      </c>
      <c r="U61" s="196">
        <v>14</v>
      </c>
    </row>
    <row r="62" spans="20:21" ht="12.75">
      <c r="T62" s="198">
        <v>70014</v>
      </c>
      <c r="U62" s="196">
        <v>13</v>
      </c>
    </row>
    <row r="63" spans="20:21" ht="12.75">
      <c r="T63" s="198">
        <v>70414</v>
      </c>
      <c r="U63" s="196">
        <v>12</v>
      </c>
    </row>
    <row r="64" spans="20:21" ht="12.75">
      <c r="T64" s="198">
        <v>70914</v>
      </c>
      <c r="U64" s="196">
        <v>11</v>
      </c>
    </row>
    <row r="65" spans="20:21" ht="12.75">
      <c r="T65" s="198">
        <v>71414</v>
      </c>
      <c r="U65" s="196">
        <v>10</v>
      </c>
    </row>
    <row r="66" spans="20:21" ht="12.75">
      <c r="T66" s="198">
        <v>71914</v>
      </c>
      <c r="U66" s="196">
        <v>9</v>
      </c>
    </row>
    <row r="67" spans="20:21" ht="12.75">
      <c r="T67" s="198">
        <v>72414</v>
      </c>
      <c r="U67" s="196">
        <v>8</v>
      </c>
    </row>
    <row r="68" spans="20:21" ht="12.75">
      <c r="T68" s="198">
        <v>72914</v>
      </c>
      <c r="U68" s="196">
        <v>7</v>
      </c>
    </row>
    <row r="69" spans="20:21" ht="12.75">
      <c r="T69" s="198">
        <v>73414</v>
      </c>
      <c r="U69" s="196">
        <v>6</v>
      </c>
    </row>
    <row r="70" spans="20:21" ht="12.75">
      <c r="T70" s="198">
        <v>73914</v>
      </c>
      <c r="U70" s="196">
        <v>5</v>
      </c>
    </row>
    <row r="71" spans="20:21" ht="12.75">
      <c r="T71" s="198">
        <v>74414</v>
      </c>
      <c r="U71" s="196">
        <v>4</v>
      </c>
    </row>
    <row r="72" spans="20:21" ht="12.75">
      <c r="T72" s="198">
        <v>74914</v>
      </c>
      <c r="U72" s="196">
        <v>3</v>
      </c>
    </row>
    <row r="73" spans="20:21" ht="12.75">
      <c r="T73" s="198">
        <v>75414</v>
      </c>
      <c r="U73" s="196">
        <v>2</v>
      </c>
    </row>
    <row r="74" spans="20:21" ht="12.75">
      <c r="T74" s="198">
        <v>80014</v>
      </c>
      <c r="U74" s="196">
        <v>1</v>
      </c>
    </row>
  </sheetData>
  <sheetProtection/>
  <mergeCells count="18">
    <mergeCell ref="I3:L3"/>
    <mergeCell ref="N4:P4"/>
    <mergeCell ref="N5:P5"/>
    <mergeCell ref="G6:G7"/>
    <mergeCell ref="F6:F7"/>
    <mergeCell ref="C6:C7"/>
    <mergeCell ref="D6:D7"/>
    <mergeCell ref="E6:E7"/>
    <mergeCell ref="A6:A7"/>
    <mergeCell ref="B6:B7"/>
    <mergeCell ref="A1:P1"/>
    <mergeCell ref="A2:P2"/>
    <mergeCell ref="A3:C3"/>
    <mergeCell ref="D3:E3"/>
    <mergeCell ref="F3:G3"/>
    <mergeCell ref="A4:C4"/>
    <mergeCell ref="D4:E4"/>
    <mergeCell ref="N3:P3"/>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44" r:id="rId2"/>
  <drawing r:id="rId1"/>
</worksheet>
</file>

<file path=xl/worksheets/sheet13.xml><?xml version="1.0" encoding="utf-8"?>
<worksheet xmlns="http://schemas.openxmlformats.org/spreadsheetml/2006/main" xmlns:r="http://schemas.openxmlformats.org/officeDocument/2006/relationships">
  <sheetPr>
    <tabColor rgb="FF00B050"/>
  </sheetPr>
  <dimension ref="A1:U104"/>
  <sheetViews>
    <sheetView view="pageBreakPreview" zoomScale="70" zoomScaleSheetLayoutView="70" zoomScalePageLayoutView="0" workbookViewId="0" topLeftCell="A1">
      <selection activeCell="V8" sqref="V8:W8"/>
    </sheetView>
  </sheetViews>
  <sheetFormatPr defaultColWidth="9.140625" defaultRowHeight="12.75"/>
  <cols>
    <col min="1" max="1" width="4.8515625" style="22" customWidth="1"/>
    <col min="2" max="2" width="8.00390625" style="22" bestFit="1" customWidth="1"/>
    <col min="3" max="3" width="13.28125" style="20" bestFit="1" customWidth="1"/>
    <col min="4" max="4" width="26.8515625" style="47" bestFit="1" customWidth="1"/>
    <col min="5" max="5" width="26.8515625" style="47" customWidth="1"/>
    <col min="6" max="6" width="12.57421875" style="20" customWidth="1"/>
    <col min="7" max="7" width="9.8515625" style="23" customWidth="1"/>
    <col min="8" max="8" width="2.140625" style="20" customWidth="1"/>
    <col min="9" max="9" width="7.7109375" style="22" customWidth="1"/>
    <col min="10" max="10" width="14.00390625" style="22" hidden="1" customWidth="1"/>
    <col min="11" max="11" width="7.7109375" style="22" customWidth="1"/>
    <col min="12" max="12" width="21.421875" style="24" customWidth="1"/>
    <col min="13" max="13" width="22.421875" style="51" bestFit="1" customWidth="1"/>
    <col min="14" max="14" width="25.8515625" style="51" customWidth="1"/>
    <col min="15" max="15" width="9.57421875" style="20" customWidth="1"/>
    <col min="16" max="16" width="7.7109375" style="20" customWidth="1"/>
    <col min="17" max="17" width="5.7109375" style="20" customWidth="1"/>
    <col min="18" max="19" width="9.140625" style="20" customWidth="1"/>
    <col min="20" max="20" width="9.140625" style="198" hidden="1" customWidth="1"/>
    <col min="21" max="21" width="9.140625" style="196" hidden="1" customWidth="1"/>
    <col min="22" max="16384" width="9.140625" style="20" customWidth="1"/>
  </cols>
  <sheetData>
    <row r="1" spans="1:21" s="9" customFormat="1" ht="48.75" customHeight="1">
      <c r="A1" s="397" t="str">
        <f>('YARIŞMA BİLGİLERİ'!A2)</f>
        <v>Türkiye Atletizm Federasyonu
Kastamonu Atletizm İl Temsilciliği</v>
      </c>
      <c r="B1" s="397"/>
      <c r="C1" s="397"/>
      <c r="D1" s="397"/>
      <c r="E1" s="397"/>
      <c r="F1" s="397"/>
      <c r="G1" s="397"/>
      <c r="H1" s="397"/>
      <c r="I1" s="397"/>
      <c r="J1" s="397"/>
      <c r="K1" s="397"/>
      <c r="L1" s="397"/>
      <c r="M1" s="397"/>
      <c r="N1" s="397"/>
      <c r="O1" s="397"/>
      <c r="P1" s="397"/>
      <c r="T1" s="197">
        <v>21214</v>
      </c>
      <c r="U1" s="193">
        <v>100</v>
      </c>
    </row>
    <row r="2" spans="1:21" s="9" customFormat="1" ht="24.75" customHeight="1">
      <c r="A2" s="403" t="str">
        <f>'YARIŞMA BİLGİLERİ'!F19</f>
        <v>Kulüpler arası Yıldızlar Ligi 2.Kademe (FİNAL) Yarışmaları</v>
      </c>
      <c r="B2" s="403"/>
      <c r="C2" s="403"/>
      <c r="D2" s="403"/>
      <c r="E2" s="403"/>
      <c r="F2" s="403"/>
      <c r="G2" s="403"/>
      <c r="H2" s="403"/>
      <c r="I2" s="403"/>
      <c r="J2" s="403"/>
      <c r="K2" s="403"/>
      <c r="L2" s="403"/>
      <c r="M2" s="403"/>
      <c r="N2" s="403"/>
      <c r="O2" s="403"/>
      <c r="P2" s="403"/>
      <c r="T2" s="197">
        <v>21244</v>
      </c>
      <c r="U2" s="193">
        <v>99</v>
      </c>
    </row>
    <row r="3" spans="1:21" s="11" customFormat="1" ht="20.25" customHeight="1">
      <c r="A3" s="404" t="s">
        <v>76</v>
      </c>
      <c r="B3" s="404"/>
      <c r="C3" s="404"/>
      <c r="D3" s="405" t="str">
        <f>'YARIŞMA PROGRAMI'!C15</f>
        <v>4x100 Metre Bayrak</v>
      </c>
      <c r="E3" s="405"/>
      <c r="F3" s="406"/>
      <c r="G3" s="406"/>
      <c r="H3" s="10"/>
      <c r="I3" s="455"/>
      <c r="J3" s="455"/>
      <c r="K3" s="455"/>
      <c r="L3" s="455"/>
      <c r="M3" s="188" t="s">
        <v>302</v>
      </c>
      <c r="N3" s="409" t="str">
        <f>'YARIŞMA PROGRAMI'!E15</f>
        <v>Milli Takım  48.27</v>
      </c>
      <c r="O3" s="409"/>
      <c r="P3" s="409"/>
      <c r="T3" s="197">
        <v>21274</v>
      </c>
      <c r="U3" s="193">
        <v>98</v>
      </c>
    </row>
    <row r="4" spans="1:21" s="11" customFormat="1" ht="17.25" customHeight="1">
      <c r="A4" s="407" t="s">
        <v>66</v>
      </c>
      <c r="B4" s="407"/>
      <c r="C4" s="407"/>
      <c r="D4" s="408" t="str">
        <f>'YARIŞMA BİLGİLERİ'!F21</f>
        <v>Yıldız Kızlar</v>
      </c>
      <c r="E4" s="408"/>
      <c r="F4" s="28"/>
      <c r="G4" s="28"/>
      <c r="H4" s="28"/>
      <c r="I4" s="28"/>
      <c r="J4" s="28"/>
      <c r="K4" s="28"/>
      <c r="L4" s="29"/>
      <c r="M4" s="77" t="s">
        <v>74</v>
      </c>
      <c r="N4" s="411" t="str">
        <f>'YARIŞMA PROGRAMI'!B15</f>
        <v>12 TEMMUZ 2014 - 18.15</v>
      </c>
      <c r="O4" s="411"/>
      <c r="P4" s="411"/>
      <c r="T4" s="197">
        <v>21304</v>
      </c>
      <c r="U4" s="193">
        <v>97</v>
      </c>
    </row>
    <row r="5" spans="1:21" s="9" customFormat="1" ht="15" customHeight="1">
      <c r="A5" s="12"/>
      <c r="B5" s="12"/>
      <c r="C5" s="13"/>
      <c r="D5" s="14"/>
      <c r="E5" s="15"/>
      <c r="F5" s="15"/>
      <c r="G5" s="15"/>
      <c r="H5" s="15"/>
      <c r="I5" s="12"/>
      <c r="J5" s="12"/>
      <c r="K5" s="12"/>
      <c r="L5" s="16"/>
      <c r="M5" s="17"/>
      <c r="N5" s="424">
        <f ca="1">NOW()</f>
        <v>41833.06485173611</v>
      </c>
      <c r="O5" s="424"/>
      <c r="P5" s="424"/>
      <c r="T5" s="197">
        <v>21334</v>
      </c>
      <c r="U5" s="193">
        <v>96</v>
      </c>
    </row>
    <row r="6" spans="1:21" s="18" customFormat="1" ht="24" customHeight="1">
      <c r="A6" s="400" t="s">
        <v>12</v>
      </c>
      <c r="B6" s="401" t="s">
        <v>61</v>
      </c>
      <c r="C6" s="416" t="s">
        <v>73</v>
      </c>
      <c r="D6" s="415" t="s">
        <v>14</v>
      </c>
      <c r="E6" s="415" t="s">
        <v>344</v>
      </c>
      <c r="F6" s="415" t="s">
        <v>15</v>
      </c>
      <c r="G6" s="413" t="s">
        <v>132</v>
      </c>
      <c r="I6" s="208" t="s">
        <v>16</v>
      </c>
      <c r="J6" s="209"/>
      <c r="K6" s="209"/>
      <c r="L6" s="209"/>
      <c r="M6" s="209"/>
      <c r="N6" s="209"/>
      <c r="O6" s="209"/>
      <c r="P6" s="210"/>
      <c r="T6" s="198">
        <v>21364</v>
      </c>
      <c r="U6" s="196">
        <v>95</v>
      </c>
    </row>
    <row r="7" spans="1:21" ht="24" customHeight="1">
      <c r="A7" s="400"/>
      <c r="B7" s="402"/>
      <c r="C7" s="416"/>
      <c r="D7" s="415"/>
      <c r="E7" s="415"/>
      <c r="F7" s="415"/>
      <c r="G7" s="414"/>
      <c r="H7" s="19"/>
      <c r="I7" s="45" t="s">
        <v>12</v>
      </c>
      <c r="J7" s="42" t="s">
        <v>62</v>
      </c>
      <c r="K7" s="42" t="s">
        <v>61</v>
      </c>
      <c r="L7" s="43" t="s">
        <v>13</v>
      </c>
      <c r="M7" s="44" t="s">
        <v>14</v>
      </c>
      <c r="N7" s="44" t="s">
        <v>344</v>
      </c>
      <c r="O7" s="42" t="s">
        <v>15</v>
      </c>
      <c r="P7" s="42" t="s">
        <v>26</v>
      </c>
      <c r="T7" s="198">
        <v>21394</v>
      </c>
      <c r="U7" s="196">
        <v>94</v>
      </c>
    </row>
    <row r="8" spans="1:21" s="18" customFormat="1" ht="92.25" customHeight="1">
      <c r="A8" s="260">
        <v>1</v>
      </c>
      <c r="B8" s="326" t="s">
        <v>607</v>
      </c>
      <c r="C8" s="327" t="s">
        <v>373</v>
      </c>
      <c r="D8" s="328" t="s">
        <v>432</v>
      </c>
      <c r="E8" s="282" t="s">
        <v>401</v>
      </c>
      <c r="F8" s="269">
        <v>4895</v>
      </c>
      <c r="G8" s="262">
        <v>13</v>
      </c>
      <c r="H8" s="21"/>
      <c r="I8" s="260">
        <v>1</v>
      </c>
      <c r="J8" s="261" t="s">
        <v>326</v>
      </c>
      <c r="K8" s="300">
        <f>IF(ISERROR(VLOOKUP(J8,'KAYIT LİSTESİ'!$B$4:$G$939,2,0)),"",(VLOOKUP(J8,'KAYIT LİSTESİ'!$B$4:$G$939,2,0)))</f>
      </c>
      <c r="L8" s="301">
        <f>IF(ISERROR(VLOOKUP(J8,'KAYIT LİSTESİ'!$B$4:$G$939,3,0)),"",(VLOOKUP(J8,'KAYIT LİSTESİ'!$B$4:$G$939,3,0)))</f>
      </c>
      <c r="M8" s="302">
        <f>IF(ISERROR(VLOOKUP(J8,'KAYIT LİSTESİ'!$B$4:$G$939,4,0)),"",(VLOOKUP(J8,'KAYIT LİSTESİ'!$B$4:$G$939,4,0)))</f>
      </c>
      <c r="N8" s="264">
        <f>IF(ISERROR(VLOOKUP(J8,'KAYIT LİSTESİ'!$B$4:$G$939,5,0)),"",(VLOOKUP(J8,'KAYIT LİSTESİ'!$B$4:$G$939,5,0)))</f>
      </c>
      <c r="O8" s="265"/>
      <c r="P8" s="279"/>
      <c r="T8" s="198">
        <v>21424</v>
      </c>
      <c r="U8" s="196">
        <v>93</v>
      </c>
    </row>
    <row r="9" spans="1:21" s="18" customFormat="1" ht="92.25" customHeight="1">
      <c r="A9" s="260">
        <v>2</v>
      </c>
      <c r="B9" s="326" t="s">
        <v>599</v>
      </c>
      <c r="C9" s="327" t="s">
        <v>373</v>
      </c>
      <c r="D9" s="328" t="s">
        <v>519</v>
      </c>
      <c r="E9" s="282" t="s">
        <v>395</v>
      </c>
      <c r="F9" s="269">
        <v>4906</v>
      </c>
      <c r="G9" s="262">
        <v>12</v>
      </c>
      <c r="H9" s="21"/>
      <c r="I9" s="260">
        <v>2</v>
      </c>
      <c r="J9" s="261" t="s">
        <v>327</v>
      </c>
      <c r="K9" s="300" t="str">
        <f>IF(ISERROR(VLOOKUP(J9,'KAYIT LİSTESİ'!$B$4:$G$939,2,0)),"",(VLOOKUP(J9,'KAYIT LİSTESİ'!$B$4:$G$939,2,0)))</f>
        <v>628
626
625
632
627
629</v>
      </c>
      <c r="L9" s="301" t="str">
        <f>IF(ISERROR(VLOOKUP(J9,'KAYIT LİSTESİ'!$B$4:$G$939,3,0)),"",(VLOOKUP(J9,'KAYIT LİSTESİ'!$B$4:$G$939,3,0)))</f>
        <v>-</v>
      </c>
      <c r="M9" s="302" t="str">
        <f>IF(ISERROR(VLOOKUP(J9,'KAYIT LİSTESİ'!$B$4:$G$939,4,0)),"",(VLOOKUP(J9,'KAYIT LİSTESİ'!$B$4:$G$939,4,0)))</f>
        <v>HAVVANUR DEMİR
FATMANUR SERDAR
EDA İNAL
ŞEYMA OCAK
FİLİZ KARAKOÇ
SEDEF ŞAHİN</v>
      </c>
      <c r="N9" s="264" t="str">
        <f>IF(ISERROR(VLOOKUP(J9,'KAYIT LİSTESİ'!$B$4:$G$939,5,0)),"",(VLOOKUP(J9,'KAYIT LİSTESİ'!$B$4:$G$939,5,0)))</f>
        <v>SAMSUN-ATAK SP.KLB.</v>
      </c>
      <c r="O9" s="265">
        <v>5384</v>
      </c>
      <c r="P9" s="279">
        <v>1</v>
      </c>
      <c r="T9" s="198">
        <v>21454</v>
      </c>
      <c r="U9" s="196">
        <v>92</v>
      </c>
    </row>
    <row r="10" spans="1:21" s="18" customFormat="1" ht="92.25" customHeight="1">
      <c r="A10" s="260">
        <v>3</v>
      </c>
      <c r="B10" s="326" t="s">
        <v>475</v>
      </c>
      <c r="C10" s="327" t="s">
        <v>373</v>
      </c>
      <c r="D10" s="328" t="s">
        <v>462</v>
      </c>
      <c r="E10" s="282" t="s">
        <v>403</v>
      </c>
      <c r="F10" s="269">
        <v>5066</v>
      </c>
      <c r="G10" s="262">
        <v>11</v>
      </c>
      <c r="H10" s="21"/>
      <c r="I10" s="260">
        <v>3</v>
      </c>
      <c r="J10" s="261" t="s">
        <v>328</v>
      </c>
      <c r="K10" s="300" t="str">
        <f>IF(ISERROR(VLOOKUP(J10,'KAYIT LİSTESİ'!$B$4:$G$939,2,0)),"",(VLOOKUP(J10,'KAYIT LİSTESİ'!$B$4:$G$939,2,0)))</f>
        <v>647
645
651
644
648
646</v>
      </c>
      <c r="L10" s="301" t="str">
        <f>IF(ISERROR(VLOOKUP(J10,'KAYIT LİSTESİ'!$B$4:$G$939,3,0)),"",(VLOOKUP(J10,'KAYIT LİSTESİ'!$B$4:$G$939,3,0)))</f>
        <v>-</v>
      </c>
      <c r="M10" s="302" t="str">
        <f>IF(ISERROR(VLOOKUP(J10,'KAYIT LİSTESİ'!$B$4:$G$939,4,0)),"",(VLOOKUP(J10,'KAYIT LİSTESİ'!$B$4:$G$939,4,0)))</f>
        <v>HATİCE TAŞÇI
FADİME CAN ERÖZ
SİNEM NUR ERASLAN
DAMLA NUR TÜMER
MERVE KURTULMUŞ
HASRET CAN</v>
      </c>
      <c r="N10" s="264" t="str">
        <f>IF(ISERROR(VLOOKUP(J10,'KAYIT LİSTESİ'!$B$4:$G$939,5,0)),"",(VLOOKUP(J10,'KAYIT LİSTESİ'!$B$4:$G$939,5,0)))</f>
        <v>KAYSERİ-KARSU MOLU SP.KLB.</v>
      </c>
      <c r="O10" s="265">
        <v>5427</v>
      </c>
      <c r="P10" s="279">
        <v>2</v>
      </c>
      <c r="T10" s="198">
        <v>21484</v>
      </c>
      <c r="U10" s="196">
        <v>91</v>
      </c>
    </row>
    <row r="11" spans="1:21" s="18" customFormat="1" ht="92.25" customHeight="1">
      <c r="A11" s="260">
        <v>4</v>
      </c>
      <c r="B11" s="326" t="s">
        <v>601</v>
      </c>
      <c r="C11" s="327" t="s">
        <v>373</v>
      </c>
      <c r="D11" s="328" t="s">
        <v>603</v>
      </c>
      <c r="E11" s="282" t="s">
        <v>397</v>
      </c>
      <c r="F11" s="269">
        <v>5077</v>
      </c>
      <c r="G11" s="262">
        <v>10</v>
      </c>
      <c r="H11" s="21"/>
      <c r="I11" s="260">
        <v>4</v>
      </c>
      <c r="J11" s="261" t="s">
        <v>329</v>
      </c>
      <c r="K11" s="300" t="str">
        <f>IF(ISERROR(VLOOKUP(J11,'KAYIT LİSTESİ'!$B$4:$G$939,2,0)),"",(VLOOKUP(J11,'KAYIT LİSTESİ'!$B$4:$G$939,2,0)))</f>
        <v>401
398
394
399
403
404</v>
      </c>
      <c r="L11" s="301" t="str">
        <f>IF(ISERROR(VLOOKUP(J11,'KAYIT LİSTESİ'!$B$4:$G$939,3,0)),"",(VLOOKUP(J11,'KAYIT LİSTESİ'!$B$4:$G$939,3,0)))</f>
        <v>-</v>
      </c>
      <c r="M11" s="302" t="str">
        <f>IF(ISERROR(VLOOKUP(J11,'KAYIT LİSTESİ'!$B$4:$G$939,4,0)),"",(VLOOKUP(J11,'KAYIT LİSTESİ'!$B$4:$G$939,4,0)))</f>
        <v>MERVE BAŞKAYA
LEYLA KARSÖKEN
BELHUDE SALMANLI
MELİKE CEYHAN
RÜMEYSA ÇİFTÇİ
SELVİNAZ KOÇER</v>
      </c>
      <c r="N11" s="264" t="str">
        <f>IF(ISERROR(VLOOKUP(J11,'KAYIT LİSTESİ'!$B$4:$G$939,5,0)),"",(VLOOKUP(J11,'KAYIT LİSTESİ'!$B$4:$G$939,5,0)))</f>
        <v>ANKARA-B.B.ANKARASPOR KLB.</v>
      </c>
      <c r="O11" s="325" t="s">
        <v>655</v>
      </c>
      <c r="P11" s="279" t="s">
        <v>373</v>
      </c>
      <c r="T11" s="198">
        <v>21514</v>
      </c>
      <c r="U11" s="196">
        <v>90</v>
      </c>
    </row>
    <row r="12" spans="1:21" s="18" customFormat="1" ht="92.25" customHeight="1">
      <c r="A12" s="260">
        <v>5</v>
      </c>
      <c r="B12" s="326" t="s">
        <v>611</v>
      </c>
      <c r="C12" s="327" t="s">
        <v>373</v>
      </c>
      <c r="D12" s="328" t="s">
        <v>572</v>
      </c>
      <c r="E12" s="282" t="s">
        <v>406</v>
      </c>
      <c r="F12" s="269">
        <v>5229</v>
      </c>
      <c r="G12" s="262">
        <v>9</v>
      </c>
      <c r="H12" s="21"/>
      <c r="I12" s="260">
        <v>5</v>
      </c>
      <c r="J12" s="261" t="s">
        <v>330</v>
      </c>
      <c r="K12" s="300" t="str">
        <f>IF(ISERROR(VLOOKUP(J12,'KAYIT LİSTESİ'!$B$4:$G$939,2,0)),"",(VLOOKUP(J12,'KAYIT LİSTESİ'!$B$4:$G$939,2,0)))</f>
        <v>675
671
669
668
672
670</v>
      </c>
      <c r="L12" s="301" t="str">
        <f>IF(ISERROR(VLOOKUP(J12,'KAYIT LİSTESİ'!$B$4:$G$939,3,0)),"",(VLOOKUP(J12,'KAYIT LİSTESİ'!$B$4:$G$939,3,0)))</f>
        <v>-</v>
      </c>
      <c r="M12" s="302" t="str">
        <f>IF(ISERROR(VLOOKUP(J12,'KAYIT LİSTESİ'!$B$4:$G$939,4,0)),"",(VLOOKUP(J12,'KAYIT LİSTESİ'!$B$4:$G$939,4,0)))</f>
        <v>MENEKŞE TÜRKMEN
FADİME GÜLŞEN
CEYLAN TANRIVERDİ
CEMİLE ÜLKER
GAMZE YILDIRIM
ECENAZ KARA</v>
      </c>
      <c r="N12" s="264" t="str">
        <f>IF(ISERROR(VLOOKUP(J12,'KAYIT LİSTESİ'!$B$4:$G$939,5,0)),"",(VLOOKUP(J12,'KAYIT LİSTESİ'!$B$4:$G$939,5,0)))</f>
        <v>ESKİŞEHİR-B.ŞHR.GNÇ.SP.KLB.</v>
      </c>
      <c r="O12" s="325">
        <v>5250</v>
      </c>
      <c r="P12" s="279">
        <v>3</v>
      </c>
      <c r="T12" s="198">
        <v>21544</v>
      </c>
      <c r="U12" s="196">
        <v>89</v>
      </c>
    </row>
    <row r="13" spans="1:21" s="18" customFormat="1" ht="92.25" customHeight="1">
      <c r="A13" s="260">
        <v>6</v>
      </c>
      <c r="B13" s="326" t="s">
        <v>628</v>
      </c>
      <c r="C13" s="327" t="s">
        <v>373</v>
      </c>
      <c r="D13" s="328" t="s">
        <v>627</v>
      </c>
      <c r="E13" s="282" t="s">
        <v>412</v>
      </c>
      <c r="F13" s="269">
        <v>5250</v>
      </c>
      <c r="G13" s="262">
        <v>8</v>
      </c>
      <c r="H13" s="21"/>
      <c r="I13" s="260">
        <v>6</v>
      </c>
      <c r="J13" s="261" t="s">
        <v>331</v>
      </c>
      <c r="K13" s="300">
        <f>IF(ISERROR(VLOOKUP(J13,'KAYIT LİSTESİ'!$B$4:$G$939,2,0)),"",(VLOOKUP(J13,'KAYIT LİSTESİ'!$B$4:$G$939,2,0)))</f>
      </c>
      <c r="L13" s="301">
        <f>IF(ISERROR(VLOOKUP(J13,'KAYIT LİSTESİ'!$B$4:$G$939,3,0)),"",(VLOOKUP(J13,'KAYIT LİSTESİ'!$B$4:$G$939,3,0)))</f>
      </c>
      <c r="M13" s="302">
        <f>IF(ISERROR(VLOOKUP(J13,'KAYIT LİSTESİ'!$B$4:$G$939,4,0)),"",(VLOOKUP(J13,'KAYIT LİSTESİ'!$B$4:$G$939,4,0)))</f>
      </c>
      <c r="N13" s="264">
        <f>IF(ISERROR(VLOOKUP(J13,'KAYIT LİSTESİ'!$B$4:$G$939,5,0)),"",(VLOOKUP(J13,'KAYIT LİSTESİ'!$B$4:$G$939,5,0)))</f>
      </c>
      <c r="O13" s="265"/>
      <c r="P13" s="279"/>
      <c r="T13" s="198">
        <v>21574</v>
      </c>
      <c r="U13" s="196">
        <v>88</v>
      </c>
    </row>
    <row r="14" spans="1:21" s="18" customFormat="1" ht="92.25" customHeight="1">
      <c r="A14" s="260">
        <v>7</v>
      </c>
      <c r="B14" s="326" t="s">
        <v>559</v>
      </c>
      <c r="C14" s="327" t="s">
        <v>373</v>
      </c>
      <c r="D14" s="328" t="s">
        <v>558</v>
      </c>
      <c r="E14" s="282" t="s">
        <v>407</v>
      </c>
      <c r="F14" s="269">
        <v>5250</v>
      </c>
      <c r="G14" s="262">
        <v>7</v>
      </c>
      <c r="H14" s="21"/>
      <c r="I14" s="208" t="s">
        <v>17</v>
      </c>
      <c r="J14" s="209"/>
      <c r="K14" s="209"/>
      <c r="L14" s="209"/>
      <c r="M14" s="209"/>
      <c r="N14" s="209"/>
      <c r="O14" s="209"/>
      <c r="P14" s="210"/>
      <c r="T14" s="198">
        <v>21664</v>
      </c>
      <c r="U14" s="196">
        <v>85</v>
      </c>
    </row>
    <row r="15" spans="1:21" s="18" customFormat="1" ht="92.25" customHeight="1">
      <c r="A15" s="260">
        <v>8</v>
      </c>
      <c r="B15" s="326" t="s">
        <v>609</v>
      </c>
      <c r="C15" s="327" t="s">
        <v>548</v>
      </c>
      <c r="D15" s="328" t="s">
        <v>610</v>
      </c>
      <c r="E15" s="282" t="s">
        <v>405</v>
      </c>
      <c r="F15" s="269">
        <v>5325</v>
      </c>
      <c r="G15" s="262">
        <v>6</v>
      </c>
      <c r="H15" s="21"/>
      <c r="I15" s="45" t="s">
        <v>12</v>
      </c>
      <c r="J15" s="42" t="s">
        <v>62</v>
      </c>
      <c r="K15" s="42" t="s">
        <v>61</v>
      </c>
      <c r="L15" s="43" t="s">
        <v>13</v>
      </c>
      <c r="M15" s="44" t="s">
        <v>14</v>
      </c>
      <c r="N15" s="44" t="s">
        <v>344</v>
      </c>
      <c r="O15" s="42" t="s">
        <v>15</v>
      </c>
      <c r="P15" s="42" t="s">
        <v>26</v>
      </c>
      <c r="T15" s="198">
        <v>21694</v>
      </c>
      <c r="U15" s="196">
        <v>84</v>
      </c>
    </row>
    <row r="16" spans="1:21" s="18" customFormat="1" ht="92.25" customHeight="1">
      <c r="A16" s="260">
        <v>9</v>
      </c>
      <c r="B16" s="326" t="s">
        <v>615</v>
      </c>
      <c r="C16" s="327" t="s">
        <v>373</v>
      </c>
      <c r="D16" s="328" t="s">
        <v>613</v>
      </c>
      <c r="E16" s="282" t="s">
        <v>408</v>
      </c>
      <c r="F16" s="269">
        <v>5351</v>
      </c>
      <c r="G16" s="262">
        <v>5</v>
      </c>
      <c r="H16" s="21"/>
      <c r="I16" s="260">
        <v>1</v>
      </c>
      <c r="J16" s="261" t="s">
        <v>332</v>
      </c>
      <c r="K16" s="300">
        <f>IF(ISERROR(VLOOKUP(J16,'KAYIT LİSTESİ'!$B$4:$G$939,2,0)),"",(VLOOKUP(J16,'KAYIT LİSTESİ'!$B$4:$G$939,2,0)))</f>
      </c>
      <c r="L16" s="301">
        <f>IF(ISERROR(VLOOKUP(J16,'KAYIT LİSTESİ'!$B$4:$G$939,3,0)),"",(VLOOKUP(J16,'KAYIT LİSTESİ'!$B$4:$G$939,3,0)))</f>
      </c>
      <c r="M16" s="302">
        <f>IF(ISERROR(VLOOKUP(J16,'KAYIT LİSTESİ'!$B$4:$G$939,4,0)),"",(VLOOKUP(J16,'KAYIT LİSTESİ'!$B$4:$G$939,4,0)))</f>
      </c>
      <c r="N16" s="264">
        <f>IF(ISERROR(VLOOKUP(J16,'KAYIT LİSTESİ'!$B$4:$G$939,5,0)),"",(VLOOKUP(J16,'KAYIT LİSTESİ'!$B$4:$G$939,5,0)))</f>
      </c>
      <c r="O16" s="265"/>
      <c r="P16" s="279"/>
      <c r="T16" s="198">
        <v>21724</v>
      </c>
      <c r="U16" s="196">
        <v>83</v>
      </c>
    </row>
    <row r="17" spans="1:21" s="18" customFormat="1" ht="92.25" customHeight="1">
      <c r="A17" s="260">
        <v>10</v>
      </c>
      <c r="B17" s="326" t="s">
        <v>625</v>
      </c>
      <c r="C17" s="327" t="s">
        <v>373</v>
      </c>
      <c r="D17" s="328" t="s">
        <v>499</v>
      </c>
      <c r="E17" s="282" t="s">
        <v>411</v>
      </c>
      <c r="F17" s="269">
        <v>5384</v>
      </c>
      <c r="G17" s="262">
        <v>4</v>
      </c>
      <c r="H17" s="21"/>
      <c r="I17" s="260">
        <v>2</v>
      </c>
      <c r="J17" s="261" t="s">
        <v>333</v>
      </c>
      <c r="K17" s="300" t="str">
        <f>IF(ISERROR(VLOOKUP(J17,'KAYIT LİSTESİ'!$B$4:$G$939,2,0)),"",(VLOOKUP(J17,'KAYIT LİSTESİ'!$B$4:$G$939,2,0)))</f>
        <v>388
387
389
384
392
390</v>
      </c>
      <c r="L17" s="301" t="str">
        <f>IF(ISERROR(VLOOKUP(J17,'KAYIT LİSTESİ'!$B$4:$G$939,3,0)),"",(VLOOKUP(J17,'KAYIT LİSTESİ'!$B$4:$G$939,3,0)))</f>
        <v>-</v>
      </c>
      <c r="M17" s="302" t="str">
        <f>IF(ISERROR(VLOOKUP(J17,'KAYIT LİSTESİ'!$B$4:$G$939,4,0)),"",(VLOOKUP(J17,'KAYIT LİSTESİ'!$B$4:$G$939,4,0)))</f>
        <v>KEDER ERBEK
DAMLA ÇELİK
KUMRU BÜYÜK
AYŞE TAŞAN
SEDANUR UÇAN
MERVE TAŞKIN</v>
      </c>
      <c r="N17" s="264" t="str">
        <f>IF(ISERROR(VLOOKUP(J17,'KAYIT LİSTESİ'!$B$4:$G$939,5,0)),"",(VLOOKUP(J17,'KAYIT LİSTESİ'!$B$4:$G$939,5,0)))</f>
        <v>İSTANBUL-ÜSKÜDAR BLD.SP.KLB.</v>
      </c>
      <c r="O17" s="265">
        <v>5250</v>
      </c>
      <c r="P17" s="279">
        <v>2</v>
      </c>
      <c r="T17" s="198">
        <v>21754</v>
      </c>
      <c r="U17" s="196">
        <v>82</v>
      </c>
    </row>
    <row r="18" spans="1:21" s="18" customFormat="1" ht="92.25" customHeight="1">
      <c r="A18" s="260">
        <v>11</v>
      </c>
      <c r="B18" s="326" t="s">
        <v>619</v>
      </c>
      <c r="C18" s="327" t="s">
        <v>373</v>
      </c>
      <c r="D18" s="328" t="s">
        <v>617</v>
      </c>
      <c r="E18" s="282" t="s">
        <v>409</v>
      </c>
      <c r="F18" s="269">
        <v>5427</v>
      </c>
      <c r="G18" s="262">
        <v>3</v>
      </c>
      <c r="H18" s="21"/>
      <c r="I18" s="260">
        <v>3</v>
      </c>
      <c r="J18" s="261" t="s">
        <v>334</v>
      </c>
      <c r="K18" s="300" t="str">
        <f>IF(ISERROR(VLOOKUP(J18,'KAYIT LİSTESİ'!$B$4:$G$939,2,0)),"",(VLOOKUP(J18,'KAYIT LİSTESİ'!$B$4:$G$939,2,0)))</f>
        <v>685
686
681
684
683</v>
      </c>
      <c r="L18" s="301" t="str">
        <f>IF(ISERROR(VLOOKUP(J18,'KAYIT LİSTESİ'!$B$4:$G$939,3,0)),"",(VLOOKUP(J18,'KAYIT LİSTESİ'!$B$4:$G$939,3,0)))</f>
        <v> -</v>
      </c>
      <c r="M18" s="302" t="str">
        <f>IF(ISERROR(VLOOKUP(J18,'KAYIT LİSTESİ'!$B$4:$G$939,4,0)),"",(VLOOKUP(J18,'KAYIT LİSTESİ'!$B$4:$G$939,4,0)))</f>
        <v>SEREN BİÇER
SİBEL TİDİM
KEZBAN DEMİRALP
NAZMİYE OCAK
MELİKE GÖKÇE</v>
      </c>
      <c r="N18" s="264" t="str">
        <f>IF(ISERROR(VLOOKUP(J18,'KAYIT LİSTESİ'!$B$4:$G$939,5,0)),"",(VLOOKUP(J18,'KAYIT LİSTESİ'!$B$4:$G$939,5,0)))</f>
        <v>İZMİR-KONAK BLD.SP.KLB.</v>
      </c>
      <c r="O18" s="265">
        <v>5325</v>
      </c>
      <c r="P18" s="279">
        <v>3</v>
      </c>
      <c r="T18" s="198">
        <v>21794</v>
      </c>
      <c r="U18" s="196">
        <v>81</v>
      </c>
    </row>
    <row r="19" spans="1:21" s="18" customFormat="1" ht="92.25" customHeight="1">
      <c r="A19" s="260" t="s">
        <v>373</v>
      </c>
      <c r="B19" s="326" t="s">
        <v>623</v>
      </c>
      <c r="C19" s="327" t="s">
        <v>373</v>
      </c>
      <c r="D19" s="328" t="s">
        <v>621</v>
      </c>
      <c r="E19" s="282" t="s">
        <v>410</v>
      </c>
      <c r="F19" s="329" t="s">
        <v>655</v>
      </c>
      <c r="G19" s="262">
        <v>0</v>
      </c>
      <c r="H19" s="21"/>
      <c r="I19" s="260">
        <v>4</v>
      </c>
      <c r="J19" s="261" t="s">
        <v>335</v>
      </c>
      <c r="K19" s="300" t="str">
        <f>IF(ISERROR(VLOOKUP(J19,'KAYIT LİSTESİ'!$B$4:$G$939,2,0)),"",(VLOOKUP(J19,'KAYIT LİSTESİ'!$B$4:$G$939,2,0)))</f>
        <v>654
660
657
662
655
665</v>
      </c>
      <c r="L19" s="301" t="str">
        <f>IF(ISERROR(VLOOKUP(J19,'KAYIT LİSTESİ'!$B$4:$G$939,3,0)),"",(VLOOKUP(J19,'KAYIT LİSTESİ'!$B$4:$G$939,3,0)))</f>
        <v>-</v>
      </c>
      <c r="M19" s="302" t="str">
        <f>IF(ISERROR(VLOOKUP(J19,'KAYIT LİSTESİ'!$B$4:$G$939,4,0)),"",(VLOOKUP(J19,'KAYIT LİSTESİ'!$B$4:$G$939,4,0)))</f>
        <v>CEBRİYE KUŞÇU
MİLENAY GÜNSOY
HAVVA HÜDAN
SAHİL BEYAZ
ELİF ÖZTÜRK
ZEYNEP SÜNGÜ</v>
      </c>
      <c r="N19" s="264" t="str">
        <f>IF(ISERROR(VLOOKUP(J19,'KAYIT LİSTESİ'!$B$4:$G$939,5,0)),"",(VLOOKUP(J19,'KAYIT LİSTESİ'!$B$4:$G$939,5,0)))</f>
        <v>K.K.T.C.</v>
      </c>
      <c r="O19" s="265">
        <v>5229</v>
      </c>
      <c r="P19" s="279">
        <v>1</v>
      </c>
      <c r="T19" s="198">
        <v>21824</v>
      </c>
      <c r="U19" s="196">
        <v>80</v>
      </c>
    </row>
    <row r="20" spans="1:21" s="18" customFormat="1" ht="92.25" customHeight="1">
      <c r="A20" s="260" t="s">
        <v>373</v>
      </c>
      <c r="B20" s="326" t="s">
        <v>605</v>
      </c>
      <c r="C20" s="327" t="s">
        <v>373</v>
      </c>
      <c r="D20" s="328" t="s">
        <v>507</v>
      </c>
      <c r="E20" s="282" t="s">
        <v>399</v>
      </c>
      <c r="F20" s="329" t="s">
        <v>655</v>
      </c>
      <c r="G20" s="262">
        <v>0</v>
      </c>
      <c r="H20" s="21"/>
      <c r="I20" s="260">
        <v>5</v>
      </c>
      <c r="J20" s="261" t="s">
        <v>336</v>
      </c>
      <c r="K20" s="300" t="str">
        <f>IF(ISERROR(VLOOKUP(J20,'KAYIT LİSTESİ'!$B$4:$G$939,2,0)),"",(VLOOKUP(J20,'KAYIT LİSTESİ'!$B$4:$G$939,2,0)))</f>
        <v>283
750
293
285</v>
      </c>
      <c r="L20" s="301" t="str">
        <f>IF(ISERROR(VLOOKUP(J20,'KAYIT LİSTESİ'!$B$4:$G$939,3,0)),"",(VLOOKUP(J20,'KAYIT LİSTESİ'!$B$4:$G$939,3,0)))</f>
        <v>-</v>
      </c>
      <c r="M20" s="302" t="str">
        <f>IF(ISERROR(VLOOKUP(J20,'KAYIT LİSTESİ'!$B$4:$G$939,4,0)),"",(VLOOKUP(J20,'KAYIT LİSTESİ'!$B$4:$G$939,4,0)))</f>
        <v>ALEYNA KARADÜZ
MELİS ÇİÇEK
SENA ÖZDEMİR
BAŞAK ERĞUN</v>
      </c>
      <c r="N20" s="264" t="str">
        <f>IF(ISERROR(VLOOKUP(J20,'KAYIT LİSTESİ'!$B$4:$G$939,5,0)),"",(VLOOKUP(J20,'KAYIT LİSTESİ'!$B$4:$G$939,5,0)))</f>
        <v>İZMİR-B.ŞHR.BLD.SP.KLB.</v>
      </c>
      <c r="O20" s="265">
        <v>5351</v>
      </c>
      <c r="P20" s="279">
        <v>4</v>
      </c>
      <c r="T20" s="198">
        <v>21854</v>
      </c>
      <c r="U20" s="196">
        <v>79</v>
      </c>
    </row>
    <row r="21" spans="1:21" s="18" customFormat="1" ht="92.25" customHeight="1">
      <c r="A21" s="260"/>
      <c r="B21" s="299"/>
      <c r="C21" s="298"/>
      <c r="D21" s="281"/>
      <c r="E21" s="282"/>
      <c r="F21" s="269"/>
      <c r="G21" s="262"/>
      <c r="H21" s="21"/>
      <c r="I21" s="260">
        <v>6</v>
      </c>
      <c r="J21" s="261" t="s">
        <v>337</v>
      </c>
      <c r="K21" s="300">
        <f>IF(ISERROR(VLOOKUP(J21,'KAYIT LİSTESİ'!$B$4:$G$939,2,0)),"",(VLOOKUP(J21,'KAYIT LİSTESİ'!$B$4:$G$939,2,0)))</f>
      </c>
      <c r="L21" s="301">
        <f>IF(ISERROR(VLOOKUP(J21,'KAYIT LİSTESİ'!$B$4:$G$939,3,0)),"",(VLOOKUP(J21,'KAYIT LİSTESİ'!$B$4:$G$939,3,0)))</f>
      </c>
      <c r="M21" s="302">
        <f>IF(ISERROR(VLOOKUP(J21,'KAYIT LİSTESİ'!$B$4:$G$939,4,0)),"",(VLOOKUP(J21,'KAYIT LİSTESİ'!$B$4:$G$939,4,0)))</f>
      </c>
      <c r="N21" s="264">
        <f>IF(ISERROR(VLOOKUP(J21,'KAYIT LİSTESİ'!$B$4:$G$939,5,0)),"",(VLOOKUP(J21,'KAYIT LİSTESİ'!$B$4:$G$939,5,0)))</f>
      </c>
      <c r="O21" s="265"/>
      <c r="P21" s="279"/>
      <c r="T21" s="198">
        <v>21894</v>
      </c>
      <c r="U21" s="196">
        <v>78</v>
      </c>
    </row>
    <row r="22" spans="1:21" s="18" customFormat="1" ht="92.25" customHeight="1">
      <c r="A22" s="260"/>
      <c r="B22" s="299"/>
      <c r="C22" s="298"/>
      <c r="D22" s="281"/>
      <c r="E22" s="282"/>
      <c r="F22" s="269"/>
      <c r="G22" s="262"/>
      <c r="H22" s="21"/>
      <c r="I22" s="208" t="s">
        <v>18</v>
      </c>
      <c r="J22" s="209"/>
      <c r="K22" s="209"/>
      <c r="L22" s="209"/>
      <c r="M22" s="209"/>
      <c r="N22" s="209"/>
      <c r="O22" s="209"/>
      <c r="P22" s="210"/>
      <c r="T22" s="198"/>
      <c r="U22" s="196"/>
    </row>
    <row r="23" spans="1:21" s="18" customFormat="1" ht="92.25" customHeight="1">
      <c r="A23" s="260"/>
      <c r="B23" s="299"/>
      <c r="C23" s="298"/>
      <c r="D23" s="281"/>
      <c r="E23" s="282"/>
      <c r="F23" s="269"/>
      <c r="G23" s="262"/>
      <c r="H23" s="21"/>
      <c r="I23" s="45" t="s">
        <v>12</v>
      </c>
      <c r="J23" s="42" t="s">
        <v>62</v>
      </c>
      <c r="K23" s="42" t="s">
        <v>61</v>
      </c>
      <c r="L23" s="43" t="s">
        <v>13</v>
      </c>
      <c r="M23" s="44" t="s">
        <v>14</v>
      </c>
      <c r="N23" s="44" t="s">
        <v>344</v>
      </c>
      <c r="O23" s="42" t="s">
        <v>15</v>
      </c>
      <c r="P23" s="42" t="s">
        <v>26</v>
      </c>
      <c r="T23" s="198"/>
      <c r="U23" s="196"/>
    </row>
    <row r="24" spans="1:21" s="18" customFormat="1" ht="92.25" customHeight="1">
      <c r="A24" s="260"/>
      <c r="B24" s="299"/>
      <c r="C24" s="298"/>
      <c r="D24" s="281"/>
      <c r="E24" s="282"/>
      <c r="F24" s="269"/>
      <c r="G24" s="262"/>
      <c r="H24" s="21"/>
      <c r="I24" s="260">
        <v>1</v>
      </c>
      <c r="J24" s="261" t="s">
        <v>376</v>
      </c>
      <c r="K24" s="300" t="str">
        <f>IF(ISERROR(VLOOKUP(J24,'KAYIT LİSTESİ'!$B$4:$G$939,2,0)),"",(VLOOKUP(J24,'KAYIT LİSTESİ'!$B$4:$G$939,2,0)))</f>
        <v>270
280
282
274
276</v>
      </c>
      <c r="L24" s="301" t="str">
        <f>IF(ISERROR(VLOOKUP(J24,'KAYIT LİSTESİ'!$B$4:$G$939,3,0)),"",(VLOOKUP(J24,'KAYIT LİSTESİ'!$B$4:$G$939,3,0)))</f>
        <v>-</v>
      </c>
      <c r="M24" s="302" t="str">
        <f>IF(ISERROR(VLOOKUP(J24,'KAYIT LİSTESİ'!$B$4:$G$939,4,0)),"",(VLOOKUP(J24,'KAYIT LİSTESİ'!$B$4:$G$939,4,0)))</f>
        <v>FERİDE TERZİ
SİNEM BAYRAM
YAPRAK ALPER
LEYLA YANARDAĞ
RABİA AYVAZ</v>
      </c>
      <c r="N24" s="264" t="str">
        <f>IF(ISERROR(VLOOKUP(J24,'KAYIT LİSTESİ'!$B$4:$G$939,5,0)),"",(VLOOKUP(J24,'KAYIT LİSTESİ'!$B$4:$G$939,5,0)))</f>
        <v>BURSA-BURSA B.ŞHR.BLD.SP.KLB.</v>
      </c>
      <c r="O24" s="265">
        <v>5066</v>
      </c>
      <c r="P24" s="279">
        <v>3</v>
      </c>
      <c r="T24" s="198"/>
      <c r="U24" s="196"/>
    </row>
    <row r="25" spans="1:21" s="18" customFormat="1" ht="92.25" customHeight="1">
      <c r="A25" s="260"/>
      <c r="B25" s="299"/>
      <c r="C25" s="298"/>
      <c r="D25" s="281"/>
      <c r="E25" s="282"/>
      <c r="F25" s="269"/>
      <c r="G25" s="262"/>
      <c r="H25" s="21"/>
      <c r="I25" s="260">
        <v>2</v>
      </c>
      <c r="J25" s="261" t="s">
        <v>377</v>
      </c>
      <c r="K25" s="300" t="str">
        <f>IF(ISERROR(VLOOKUP(J25,'KAYIT LİSTESİ'!$B$4:$G$939,2,0)),"",(VLOOKUP(J25,'KAYIT LİSTESİ'!$B$4:$G$939,2,0)))</f>
        <v>643
640
634
637
635
636</v>
      </c>
      <c r="L25" s="301" t="str">
        <f>IF(ISERROR(VLOOKUP(J25,'KAYIT LİSTESİ'!$B$4:$G$939,3,0)),"",(VLOOKUP(J25,'KAYIT LİSTESİ'!$B$4:$G$939,3,0)))</f>
        <v>-</v>
      </c>
      <c r="M25" s="302" t="str">
        <f>IF(ISERROR(VLOOKUP(J25,'KAYIT LİSTESİ'!$B$4:$G$939,4,0)),"",(VLOOKUP(J25,'KAYIT LİSTESİ'!$B$4:$G$939,4,0)))</f>
        <v>TUGBA YENİ
MİZGİN AY
BAHAR ILDIRKAYA
M.ZÜBEYDE ŞAHİNOĞLU
DİLAN ÖZDEMİR
ESRA ÖZGÜL</v>
      </c>
      <c r="N25" s="264" t="str">
        <f>IF(ISERROR(VLOOKUP(J25,'KAYIT LİSTESİ'!$B$4:$G$939,5,0)),"",(VLOOKUP(J25,'KAYIT LİSTESİ'!$B$4:$G$939,5,0)))</f>
        <v>BURSA-OSMANGAZİ BLD.SP.KLB.</v>
      </c>
      <c r="O25" s="325" t="s">
        <v>655</v>
      </c>
      <c r="P25" s="279" t="s">
        <v>373</v>
      </c>
      <c r="T25" s="198"/>
      <c r="U25" s="196"/>
    </row>
    <row r="26" spans="1:21" s="18" customFormat="1" ht="92.25" customHeight="1">
      <c r="A26" s="260"/>
      <c r="B26" s="299"/>
      <c r="C26" s="298"/>
      <c r="D26" s="281"/>
      <c r="E26" s="282"/>
      <c r="F26" s="269"/>
      <c r="G26" s="262"/>
      <c r="H26" s="21"/>
      <c r="I26" s="260">
        <v>3</v>
      </c>
      <c r="J26" s="261" t="s">
        <v>378</v>
      </c>
      <c r="K26" s="300" t="str">
        <f>IF(ISERROR(VLOOKUP(J26,'KAYIT LİSTESİ'!$B$4:$G$939,2,0)),"",(VLOOKUP(J26,'KAYIT LİSTESİ'!$B$4:$G$939,2,0)))</f>
        <v>602
611
607
600
606</v>
      </c>
      <c r="L26" s="301" t="str">
        <f>IF(ISERROR(VLOOKUP(J26,'KAYIT LİSTESİ'!$B$4:$G$939,3,0)),"",(VLOOKUP(J26,'KAYIT LİSTESİ'!$B$4:$G$939,3,0)))</f>
        <v>-</v>
      </c>
      <c r="M26" s="302" t="str">
        <f>IF(ISERROR(VLOOKUP(J26,'KAYIT LİSTESİ'!$B$4:$G$939,4,0)),"",(VLOOKUP(J26,'KAYIT LİSTESİ'!$B$4:$G$939,4,0)))</f>
        <v>ECEM ÇALAĞAN
YUDUM İLİKSİZ
GÖZDENUR BAYRAK
ASLI KUTLU
FATMA ARIK</v>
      </c>
      <c r="N26" s="264" t="str">
        <f>IF(ISERROR(VLOOKUP(J26,'KAYIT LİSTESİ'!$B$4:$G$939,5,0)),"",(VLOOKUP(J26,'KAYIT LİSTESİ'!$B$4:$G$939,5,0)))</f>
        <v>İSTANBUL-FENERBAHÇE SP.KLB.</v>
      </c>
      <c r="O26" s="265">
        <v>4906</v>
      </c>
      <c r="P26" s="279">
        <v>2</v>
      </c>
      <c r="T26" s="198"/>
      <c r="U26" s="196"/>
    </row>
    <row r="27" spans="1:21" s="18" customFormat="1" ht="92.25" customHeight="1">
      <c r="A27" s="260"/>
      <c r="B27" s="299"/>
      <c r="C27" s="298"/>
      <c r="D27" s="281"/>
      <c r="E27" s="282"/>
      <c r="F27" s="269"/>
      <c r="G27" s="262"/>
      <c r="H27" s="21"/>
      <c r="I27" s="260">
        <v>4</v>
      </c>
      <c r="J27" s="261" t="s">
        <v>379</v>
      </c>
      <c r="K27" s="300" t="str">
        <f>IF(ISERROR(VLOOKUP(J27,'KAYIT LİSTESİ'!$B$4:$G$939,2,0)),"",(VLOOKUP(J27,'KAYIT LİSTESİ'!$B$4:$G$939,2,0)))</f>
        <v>619
131
620
614
132
133</v>
      </c>
      <c r="L27" s="301" t="str">
        <f>IF(ISERROR(VLOOKUP(J27,'KAYIT LİSTESİ'!$B$4:$G$939,3,0)),"",(VLOOKUP(J27,'KAYIT LİSTESİ'!$B$4:$G$939,3,0)))</f>
        <v>-</v>
      </c>
      <c r="M27" s="302" t="str">
        <f>IF(ISERROR(VLOOKUP(J27,'KAYIT LİSTESİ'!$B$4:$G$939,4,0)),"",(VLOOKUP(J27,'KAYIT LİSTESİ'!$B$4:$G$939,4,0)))</f>
        <v>MERYEM ÇANAKÇI
AYŞE CAN
ÖZLEM KAHRAMAN
ELİF POLAT
NİLSU BATTAL
MELİSA ŞİMŞEK</v>
      </c>
      <c r="N27" s="264" t="str">
        <f>IF(ISERROR(VLOOKUP(J27,'KAYIT LİSTESİ'!$B$4:$G$939,5,0)),"",(VLOOKUP(J27,'KAYIT LİSTESİ'!$B$4:$G$939,5,0)))</f>
        <v>İSTANBUL-ENKA SPOR KLB.</v>
      </c>
      <c r="O27" s="265">
        <v>5077</v>
      </c>
      <c r="P27" s="279">
        <v>4</v>
      </c>
      <c r="T27" s="198"/>
      <c r="U27" s="196"/>
    </row>
    <row r="28" spans="1:21" s="18" customFormat="1" ht="92.25" customHeight="1">
      <c r="A28" s="260"/>
      <c r="B28" s="299"/>
      <c r="C28" s="298"/>
      <c r="D28" s="281"/>
      <c r="E28" s="282"/>
      <c r="F28" s="269"/>
      <c r="G28" s="262"/>
      <c r="H28" s="21"/>
      <c r="I28" s="260">
        <v>5</v>
      </c>
      <c r="J28" s="261" t="s">
        <v>380</v>
      </c>
      <c r="K28" s="300" t="str">
        <f>IF(ISERROR(VLOOKUP(J28,'KAYIT LİSTESİ'!$B$4:$G$939,2,0)),"",(VLOOKUP(J28,'KAYIT LİSTESİ'!$B$4:$G$939,2,0)))</f>
        <v>259
258
262
261
265
266</v>
      </c>
      <c r="L28" s="301" t="str">
        <f>IF(ISERROR(VLOOKUP(J28,'KAYIT LİSTESİ'!$B$4:$G$939,3,0)),"",(VLOOKUP(J28,'KAYIT LİSTESİ'!$B$4:$G$939,3,0)))</f>
        <v>-</v>
      </c>
      <c r="M28" s="302" t="str">
        <f>IF(ISERROR(VLOOKUP(J28,'KAYIT LİSTESİ'!$B$4:$G$939,4,0)),"",(VLOOKUP(J28,'KAYIT LİSTESİ'!$B$4:$G$939,4,0)))</f>
        <v>DERYANUR KEMALOĞLU
ÇAĞLANUR DALKILIÇ
GAMZE ŞİMŞEK
EZGİ  DOĞAN
NERMİN AYTEKİN
NURSENA ŞENGÖZ</v>
      </c>
      <c r="N28" s="264" t="str">
        <f>IF(ISERROR(VLOOKUP(J28,'KAYIT LİSTESİ'!$B$4:$G$939,5,0)),"",(VLOOKUP(J28,'KAYIT LİSTESİ'!$B$4:$G$939,5,0)))</f>
        <v>İSTANBUL-BEŞİKTAŞ J.K.</v>
      </c>
      <c r="O28" s="265">
        <v>4895</v>
      </c>
      <c r="P28" s="279">
        <v>1</v>
      </c>
      <c r="T28" s="198"/>
      <c r="U28" s="196"/>
    </row>
    <row r="29" spans="1:21" s="18" customFormat="1" ht="92.25" customHeight="1">
      <c r="A29" s="260"/>
      <c r="B29" s="299"/>
      <c r="C29" s="298"/>
      <c r="D29" s="281"/>
      <c r="E29" s="282"/>
      <c r="F29" s="269"/>
      <c r="G29" s="262"/>
      <c r="H29" s="21"/>
      <c r="I29" s="260">
        <v>6</v>
      </c>
      <c r="J29" s="261" t="s">
        <v>381</v>
      </c>
      <c r="K29" s="300">
        <f>IF(ISERROR(VLOOKUP(J29,'KAYIT LİSTESİ'!$B$4:$G$939,2,0)),"",(VLOOKUP(J29,'KAYIT LİSTESİ'!$B$4:$G$939,2,0)))</f>
      </c>
      <c r="L29" s="301">
        <f>IF(ISERROR(VLOOKUP(J29,'KAYIT LİSTESİ'!$B$4:$G$939,3,0)),"",(VLOOKUP(J29,'KAYIT LİSTESİ'!$B$4:$G$939,3,0)))</f>
      </c>
      <c r="M29" s="302">
        <f>IF(ISERROR(VLOOKUP(J29,'KAYIT LİSTESİ'!$B$4:$G$939,4,0)),"",(VLOOKUP(J29,'KAYIT LİSTESİ'!$B$4:$G$939,4,0)))</f>
      </c>
      <c r="N29" s="264">
        <f>IF(ISERROR(VLOOKUP(J29,'KAYIT LİSTESİ'!$B$4:$G$939,5,0)),"",(VLOOKUP(J29,'KAYIT LİSTESİ'!$B$4:$G$939,5,0)))</f>
      </c>
      <c r="O29" s="265"/>
      <c r="P29" s="279"/>
      <c r="T29" s="198"/>
      <c r="U29" s="196"/>
    </row>
    <row r="30" spans="1:21" ht="13.5" customHeight="1">
      <c r="A30" s="31"/>
      <c r="B30" s="31"/>
      <c r="C30" s="32"/>
      <c r="D30" s="52"/>
      <c r="E30" s="33"/>
      <c r="F30" s="34"/>
      <c r="G30" s="35"/>
      <c r="T30" s="198">
        <v>22014</v>
      </c>
      <c r="U30" s="196">
        <v>75</v>
      </c>
    </row>
    <row r="31" spans="1:21" ht="14.25" customHeight="1">
      <c r="A31" s="25" t="s">
        <v>19</v>
      </c>
      <c r="B31" s="25"/>
      <c r="C31" s="25"/>
      <c r="D31" s="53"/>
      <c r="E31" s="46" t="s">
        <v>0</v>
      </c>
      <c r="F31" s="41" t="s">
        <v>1</v>
      </c>
      <c r="G31" s="22"/>
      <c r="H31" s="26" t="s">
        <v>2</v>
      </c>
      <c r="M31" s="49" t="s">
        <v>3</v>
      </c>
      <c r="N31" s="50" t="s">
        <v>3</v>
      </c>
      <c r="O31" s="22" t="s">
        <v>3</v>
      </c>
      <c r="P31" s="25"/>
      <c r="Q31" s="27"/>
      <c r="T31" s="198">
        <v>22054</v>
      </c>
      <c r="U31" s="196">
        <v>74</v>
      </c>
    </row>
    <row r="32" spans="20:21" ht="12.75">
      <c r="T32" s="198">
        <v>22084</v>
      </c>
      <c r="U32" s="196">
        <v>73</v>
      </c>
    </row>
    <row r="33" spans="20:21" ht="12.75">
      <c r="T33" s="198">
        <v>22134</v>
      </c>
      <c r="U33" s="196">
        <v>72</v>
      </c>
    </row>
    <row r="34" spans="20:21" ht="12.75">
      <c r="T34" s="198">
        <v>22174</v>
      </c>
      <c r="U34" s="196">
        <v>71</v>
      </c>
    </row>
    <row r="35" spans="20:21" ht="12.75">
      <c r="T35" s="198">
        <v>22214</v>
      </c>
      <c r="U35" s="196">
        <v>70</v>
      </c>
    </row>
    <row r="36" spans="20:21" ht="12.75">
      <c r="T36" s="198">
        <v>22254</v>
      </c>
      <c r="U36" s="196">
        <v>69</v>
      </c>
    </row>
    <row r="37" spans="20:21" ht="12.75">
      <c r="T37" s="198">
        <v>22294</v>
      </c>
      <c r="U37" s="196">
        <v>68</v>
      </c>
    </row>
    <row r="38" spans="20:21" ht="12.75">
      <c r="T38" s="198">
        <v>22334</v>
      </c>
      <c r="U38" s="196">
        <v>67</v>
      </c>
    </row>
    <row r="39" spans="20:21" ht="12.75">
      <c r="T39" s="198">
        <v>22374</v>
      </c>
      <c r="U39" s="196">
        <v>66</v>
      </c>
    </row>
    <row r="40" spans="20:21" ht="12.75">
      <c r="T40" s="198">
        <v>22414</v>
      </c>
      <c r="U40" s="196">
        <v>65</v>
      </c>
    </row>
    <row r="41" spans="20:21" ht="12.75">
      <c r="T41" s="198">
        <v>22454</v>
      </c>
      <c r="U41" s="196">
        <v>64</v>
      </c>
    </row>
    <row r="42" spans="20:21" ht="12.75">
      <c r="T42" s="198">
        <v>22494</v>
      </c>
      <c r="U42" s="196">
        <v>63</v>
      </c>
    </row>
    <row r="43" spans="20:21" ht="12.75">
      <c r="T43" s="198">
        <v>22534</v>
      </c>
      <c r="U43" s="196">
        <v>62</v>
      </c>
    </row>
    <row r="44" spans="20:21" ht="12.75">
      <c r="T44" s="198">
        <v>22574</v>
      </c>
      <c r="U44" s="196">
        <v>61</v>
      </c>
    </row>
    <row r="45" spans="20:21" ht="12.75">
      <c r="T45" s="198">
        <v>22614</v>
      </c>
      <c r="U45" s="196">
        <v>60</v>
      </c>
    </row>
    <row r="46" spans="20:21" ht="12.75">
      <c r="T46" s="198">
        <v>22654</v>
      </c>
      <c r="U46" s="196">
        <v>59</v>
      </c>
    </row>
    <row r="47" spans="20:21" ht="12.75">
      <c r="T47" s="198">
        <v>22694</v>
      </c>
      <c r="U47" s="196">
        <v>58</v>
      </c>
    </row>
    <row r="48" spans="20:21" ht="12.75">
      <c r="T48" s="198">
        <v>22734</v>
      </c>
      <c r="U48" s="196">
        <v>57</v>
      </c>
    </row>
    <row r="49" spans="20:21" ht="12.75">
      <c r="T49" s="198">
        <v>22774</v>
      </c>
      <c r="U49" s="196">
        <v>56</v>
      </c>
    </row>
    <row r="50" spans="20:21" ht="12.75">
      <c r="T50" s="198">
        <v>22814</v>
      </c>
      <c r="U50" s="196">
        <v>55</v>
      </c>
    </row>
    <row r="51" spans="20:21" ht="12.75">
      <c r="T51" s="198">
        <v>22854</v>
      </c>
      <c r="U51" s="196">
        <v>54</v>
      </c>
    </row>
    <row r="52" spans="20:21" ht="12.75">
      <c r="T52" s="198">
        <v>22894</v>
      </c>
      <c r="U52" s="196">
        <v>53</v>
      </c>
    </row>
    <row r="53" spans="20:21" ht="12.75">
      <c r="T53" s="198">
        <v>22934</v>
      </c>
      <c r="U53" s="196">
        <v>52</v>
      </c>
    </row>
    <row r="54" spans="20:21" ht="12.75">
      <c r="T54" s="198">
        <v>22974</v>
      </c>
      <c r="U54" s="196">
        <v>51</v>
      </c>
    </row>
    <row r="55" spans="20:21" ht="12.75">
      <c r="T55" s="198">
        <v>23014</v>
      </c>
      <c r="U55" s="196">
        <v>50</v>
      </c>
    </row>
    <row r="56" spans="20:21" ht="12.75">
      <c r="T56" s="198">
        <v>23074</v>
      </c>
      <c r="U56" s="196">
        <v>49</v>
      </c>
    </row>
    <row r="57" spans="20:21" ht="12.75">
      <c r="T57" s="198">
        <v>23134</v>
      </c>
      <c r="U57" s="196">
        <v>48</v>
      </c>
    </row>
    <row r="58" spans="20:21" ht="12.75">
      <c r="T58" s="198">
        <v>23194</v>
      </c>
      <c r="U58" s="196">
        <v>47</v>
      </c>
    </row>
    <row r="59" spans="20:21" ht="12.75">
      <c r="T59" s="198">
        <v>23254</v>
      </c>
      <c r="U59" s="196">
        <v>46</v>
      </c>
    </row>
    <row r="60" spans="20:21" ht="12.75">
      <c r="T60" s="198">
        <v>23314</v>
      </c>
      <c r="U60" s="196">
        <v>45</v>
      </c>
    </row>
    <row r="61" spans="20:21" ht="12.75">
      <c r="T61" s="198">
        <v>23374</v>
      </c>
      <c r="U61" s="196">
        <v>44</v>
      </c>
    </row>
    <row r="62" spans="20:21" ht="12.75">
      <c r="T62" s="198">
        <v>23434</v>
      </c>
      <c r="U62" s="196">
        <v>43</v>
      </c>
    </row>
    <row r="63" spans="20:21" ht="12.75">
      <c r="T63" s="198">
        <v>23494</v>
      </c>
      <c r="U63" s="196">
        <v>42</v>
      </c>
    </row>
    <row r="64" spans="20:21" ht="12.75">
      <c r="T64" s="198">
        <v>23554</v>
      </c>
      <c r="U64" s="196">
        <v>41</v>
      </c>
    </row>
    <row r="65" spans="20:21" ht="12.75">
      <c r="T65" s="198">
        <v>23614</v>
      </c>
      <c r="U65" s="196">
        <v>40</v>
      </c>
    </row>
    <row r="66" spans="20:21" ht="12.75">
      <c r="T66" s="198">
        <v>23674</v>
      </c>
      <c r="U66" s="196">
        <v>39</v>
      </c>
    </row>
    <row r="67" spans="20:21" ht="12.75">
      <c r="T67" s="198">
        <v>23734</v>
      </c>
      <c r="U67" s="196">
        <v>38</v>
      </c>
    </row>
    <row r="68" spans="20:21" ht="12.75">
      <c r="T68" s="198">
        <v>23794</v>
      </c>
      <c r="U68" s="196">
        <v>37</v>
      </c>
    </row>
    <row r="69" spans="20:21" ht="12.75">
      <c r="T69" s="198">
        <v>23854</v>
      </c>
      <c r="U69" s="196">
        <v>36</v>
      </c>
    </row>
    <row r="70" spans="20:21" ht="12.75">
      <c r="T70" s="198">
        <v>23814</v>
      </c>
      <c r="U70" s="196">
        <v>35</v>
      </c>
    </row>
    <row r="71" spans="20:21" ht="12.75">
      <c r="T71" s="198">
        <v>23974</v>
      </c>
      <c r="U71" s="196">
        <v>34</v>
      </c>
    </row>
    <row r="72" spans="20:21" ht="12.75">
      <c r="T72" s="198">
        <v>24034</v>
      </c>
      <c r="U72" s="196">
        <v>33</v>
      </c>
    </row>
    <row r="73" spans="20:21" ht="12.75">
      <c r="T73" s="198">
        <v>24094</v>
      </c>
      <c r="U73" s="196">
        <v>32</v>
      </c>
    </row>
    <row r="74" spans="20:21" ht="12.75">
      <c r="T74" s="198">
        <v>24154</v>
      </c>
      <c r="U74" s="196">
        <v>31</v>
      </c>
    </row>
    <row r="75" spans="20:21" ht="12.75">
      <c r="T75" s="198">
        <v>24214</v>
      </c>
      <c r="U75" s="196">
        <v>30</v>
      </c>
    </row>
    <row r="76" spans="20:21" ht="12.75">
      <c r="T76" s="198">
        <v>24274</v>
      </c>
      <c r="U76" s="196">
        <v>29</v>
      </c>
    </row>
    <row r="77" spans="20:21" ht="12.75">
      <c r="T77" s="198">
        <v>24334</v>
      </c>
      <c r="U77" s="196">
        <v>28</v>
      </c>
    </row>
    <row r="78" spans="20:21" ht="12.75">
      <c r="T78" s="198">
        <v>24394</v>
      </c>
      <c r="U78" s="196">
        <v>27</v>
      </c>
    </row>
    <row r="79" spans="20:21" ht="12.75">
      <c r="T79" s="198">
        <v>24454</v>
      </c>
      <c r="U79" s="196">
        <v>26</v>
      </c>
    </row>
    <row r="80" spans="20:21" ht="12.75">
      <c r="T80" s="198">
        <v>24514</v>
      </c>
      <c r="U80" s="196">
        <v>25</v>
      </c>
    </row>
    <row r="81" spans="20:21" ht="12.75">
      <c r="T81" s="198">
        <v>24614</v>
      </c>
      <c r="U81" s="196">
        <v>24</v>
      </c>
    </row>
    <row r="82" spans="20:21" ht="12.75">
      <c r="T82" s="198">
        <v>24714</v>
      </c>
      <c r="U82" s="196">
        <v>23</v>
      </c>
    </row>
    <row r="83" spans="20:21" ht="12.75">
      <c r="T83" s="198">
        <v>24814</v>
      </c>
      <c r="U83" s="196">
        <v>22</v>
      </c>
    </row>
    <row r="84" spans="20:21" ht="12.75">
      <c r="T84" s="198">
        <v>24914</v>
      </c>
      <c r="U84" s="196">
        <v>21</v>
      </c>
    </row>
    <row r="85" spans="20:21" ht="12.75">
      <c r="T85" s="198">
        <v>25014</v>
      </c>
      <c r="U85" s="196">
        <v>20</v>
      </c>
    </row>
    <row r="86" spans="20:21" ht="12.75">
      <c r="T86" s="198">
        <v>25114</v>
      </c>
      <c r="U86" s="196">
        <v>19</v>
      </c>
    </row>
    <row r="87" spans="20:21" ht="12.75">
      <c r="T87" s="198">
        <v>25214</v>
      </c>
      <c r="U87" s="196">
        <v>18</v>
      </c>
    </row>
    <row r="88" spans="20:21" ht="12.75">
      <c r="T88" s="198">
        <v>25314</v>
      </c>
      <c r="U88" s="196">
        <v>17</v>
      </c>
    </row>
    <row r="89" spans="20:21" ht="12.75">
      <c r="T89" s="198">
        <v>25414</v>
      </c>
      <c r="U89" s="196">
        <v>16</v>
      </c>
    </row>
    <row r="90" spans="20:21" ht="12.75">
      <c r="T90" s="198">
        <v>25514</v>
      </c>
      <c r="U90" s="196">
        <v>15</v>
      </c>
    </row>
    <row r="91" spans="20:21" ht="12.75">
      <c r="T91" s="198">
        <v>25614</v>
      </c>
      <c r="U91" s="196">
        <v>14</v>
      </c>
    </row>
    <row r="92" spans="20:21" ht="12.75">
      <c r="T92" s="198">
        <v>25714</v>
      </c>
      <c r="U92" s="196">
        <v>13</v>
      </c>
    </row>
    <row r="93" spans="20:21" ht="12.75">
      <c r="T93" s="198">
        <v>25814</v>
      </c>
      <c r="U93" s="196">
        <v>12</v>
      </c>
    </row>
    <row r="94" spans="20:21" ht="12.75">
      <c r="T94" s="198">
        <v>25914</v>
      </c>
      <c r="U94" s="196">
        <v>11</v>
      </c>
    </row>
    <row r="95" spans="20:21" ht="12.75">
      <c r="T95" s="198">
        <v>30014</v>
      </c>
      <c r="U95" s="196">
        <v>10</v>
      </c>
    </row>
    <row r="96" spans="20:21" ht="12.75">
      <c r="T96" s="198">
        <v>30114</v>
      </c>
      <c r="U96" s="196">
        <v>9</v>
      </c>
    </row>
    <row r="97" spans="20:21" ht="12.75">
      <c r="T97" s="198">
        <v>30214</v>
      </c>
      <c r="U97" s="196">
        <v>8</v>
      </c>
    </row>
    <row r="98" spans="20:21" ht="12.75">
      <c r="T98" s="198">
        <v>30314</v>
      </c>
      <c r="U98" s="196">
        <v>7</v>
      </c>
    </row>
    <row r="99" spans="20:21" ht="12.75">
      <c r="T99" s="198">
        <v>30414</v>
      </c>
      <c r="U99" s="196">
        <v>6</v>
      </c>
    </row>
    <row r="100" spans="20:21" ht="12.75">
      <c r="T100" s="198">
        <v>30514</v>
      </c>
      <c r="U100" s="196">
        <v>5</v>
      </c>
    </row>
    <row r="101" spans="20:21" ht="12.75">
      <c r="T101" s="198">
        <v>30614</v>
      </c>
      <c r="U101" s="196">
        <v>4</v>
      </c>
    </row>
    <row r="102" spans="20:21" ht="12.75">
      <c r="T102" s="198">
        <v>30714</v>
      </c>
      <c r="U102" s="196">
        <v>3</v>
      </c>
    </row>
    <row r="103" spans="20:21" ht="12.75">
      <c r="T103" s="198">
        <v>30814</v>
      </c>
      <c r="U103" s="196">
        <v>2</v>
      </c>
    </row>
    <row r="104" spans="20:21" ht="12.75">
      <c r="T104" s="198">
        <v>30914</v>
      </c>
      <c r="U104" s="196">
        <v>1</v>
      </c>
    </row>
  </sheetData>
  <sheetProtection/>
  <mergeCells count="18">
    <mergeCell ref="N5:P5"/>
    <mergeCell ref="A6:A7"/>
    <mergeCell ref="B6:B7"/>
    <mergeCell ref="C6:C7"/>
    <mergeCell ref="D6:D7"/>
    <mergeCell ref="E6:E7"/>
    <mergeCell ref="F6:F7"/>
    <mergeCell ref="G6:G7"/>
    <mergeCell ref="A4:C4"/>
    <mergeCell ref="A1:P1"/>
    <mergeCell ref="A2:P2"/>
    <mergeCell ref="A3:C3"/>
    <mergeCell ref="D3:E3"/>
    <mergeCell ref="F3:G3"/>
    <mergeCell ref="I3:L3"/>
    <mergeCell ref="N3:P3"/>
    <mergeCell ref="D4:E4"/>
    <mergeCell ref="N4:P4"/>
  </mergeCells>
  <hyperlinks>
    <hyperlink ref="D3" location="'YARIŞMA PROGRAMI'!C7" display="100 m. Engelli"/>
  </hyperlinks>
  <printOptions horizontalCentered="1"/>
  <pageMargins left="0.2755905511811024" right="0.1968503937007874" top="0.5118110236220472" bottom="0.35433070866141736" header="0.3937007874015748" footer="0.2755905511811024"/>
  <pageSetup horizontalDpi="600" verticalDpi="600" orientation="portrait" paperSize="9" scale="49" r:id="rId2"/>
  <drawing r:id="rId1"/>
</worksheet>
</file>

<file path=xl/worksheets/sheet14.xml><?xml version="1.0" encoding="utf-8"?>
<worksheet xmlns="http://schemas.openxmlformats.org/spreadsheetml/2006/main" xmlns:r="http://schemas.openxmlformats.org/officeDocument/2006/relationships">
  <sheetPr>
    <tabColor rgb="FF00B0F0"/>
    <pageSetUpPr fitToPage="1"/>
  </sheetPr>
  <dimension ref="A1:Y37"/>
  <sheetViews>
    <sheetView tabSelected="1" view="pageBreakPreview" zoomScale="50" zoomScaleSheetLayoutView="50" zoomScalePageLayoutView="0" workbookViewId="0" topLeftCell="A1">
      <selection activeCell="B28" sqref="B28"/>
    </sheetView>
  </sheetViews>
  <sheetFormatPr defaultColWidth="9.140625" defaultRowHeight="12.75"/>
  <cols>
    <col min="2" max="2" width="68.140625" style="0" bestFit="1" customWidth="1"/>
    <col min="3" max="3" width="14.421875" style="0" customWidth="1"/>
    <col min="4" max="4" width="9.00390625" style="0" customWidth="1"/>
    <col min="5" max="5" width="17.140625" style="0" customWidth="1"/>
    <col min="6" max="6" width="9.8515625" style="0" customWidth="1"/>
    <col min="7" max="7" width="13.28125" style="0" customWidth="1"/>
    <col min="8" max="8" width="10.140625" style="0" customWidth="1"/>
    <col min="9" max="9" width="14.140625" style="0" customWidth="1"/>
    <col min="10" max="10" width="8.8515625" style="0" customWidth="1"/>
    <col min="11" max="11" width="15.7109375" style="0" customWidth="1"/>
    <col min="12" max="12" width="9.8515625" style="0" customWidth="1"/>
    <col min="13" max="13" width="14.140625" style="0" customWidth="1"/>
    <col min="14" max="14" width="9.421875" style="0" customWidth="1"/>
    <col min="15" max="16" width="14.140625" style="0" customWidth="1"/>
    <col min="17" max="18" width="14.28125" style="0" customWidth="1"/>
    <col min="19" max="19" width="18.28125" style="0" customWidth="1"/>
    <col min="21" max="21" width="15.140625" style="0" customWidth="1"/>
    <col min="22" max="22" width="16.00390625" style="0" customWidth="1"/>
    <col min="23" max="23" width="15.7109375" style="0" customWidth="1"/>
  </cols>
  <sheetData>
    <row r="1" spans="1:23" ht="41.25" customHeight="1">
      <c r="A1" s="467" t="str">
        <f>('YARIŞMA BİLGİLERİ'!A2)</f>
        <v>Türkiye Atletizm Federasyonu
Kastamonu Atletizm İl Temsilciliği</v>
      </c>
      <c r="B1" s="467"/>
      <c r="C1" s="467"/>
      <c r="D1" s="467"/>
      <c r="E1" s="467"/>
      <c r="F1" s="467"/>
      <c r="G1" s="467"/>
      <c r="H1" s="467"/>
      <c r="I1" s="467"/>
      <c r="J1" s="467"/>
      <c r="K1" s="467"/>
      <c r="L1" s="467"/>
      <c r="M1" s="467"/>
      <c r="N1" s="467"/>
      <c r="O1" s="467"/>
      <c r="P1" s="467"/>
      <c r="Q1" s="467"/>
      <c r="R1" s="467"/>
      <c r="S1" s="467"/>
      <c r="T1" s="467"/>
      <c r="U1" s="467"/>
      <c r="V1" s="467"/>
      <c r="W1" s="467"/>
    </row>
    <row r="2" spans="1:23" ht="27.75" customHeight="1">
      <c r="A2" s="468" t="str">
        <f>'YARIŞMA BİLGİLERİ'!F19</f>
        <v>Kulüpler arası Yıldızlar Ligi 2.Kademe (FİNAL) Yarışmaları</v>
      </c>
      <c r="B2" s="468"/>
      <c r="C2" s="468"/>
      <c r="D2" s="468"/>
      <c r="E2" s="468"/>
      <c r="F2" s="468"/>
      <c r="G2" s="468"/>
      <c r="H2" s="468"/>
      <c r="I2" s="468"/>
      <c r="J2" s="468"/>
      <c r="K2" s="468"/>
      <c r="L2" s="468"/>
      <c r="M2" s="468"/>
      <c r="N2" s="468"/>
      <c r="O2" s="468"/>
      <c r="P2" s="468"/>
      <c r="Q2" s="468"/>
      <c r="R2" s="468"/>
      <c r="S2" s="468"/>
      <c r="T2" s="468"/>
      <c r="U2" s="468"/>
      <c r="V2" s="468"/>
      <c r="W2" s="468"/>
    </row>
    <row r="3" spans="1:23" ht="23.25" customHeight="1">
      <c r="A3" s="463" t="s">
        <v>211</v>
      </c>
      <c r="B3" s="463"/>
      <c r="C3" s="463"/>
      <c r="D3" s="463"/>
      <c r="E3" s="463"/>
      <c r="F3" s="463"/>
      <c r="G3" s="463"/>
      <c r="H3" s="463"/>
      <c r="I3" s="463"/>
      <c r="J3" s="463"/>
      <c r="K3" s="463"/>
      <c r="L3" s="463"/>
      <c r="M3" s="463"/>
      <c r="N3" s="463"/>
      <c r="O3" s="463"/>
      <c r="P3" s="463"/>
      <c r="Q3" s="463"/>
      <c r="R3" s="463"/>
      <c r="S3" s="463"/>
      <c r="T3" s="463"/>
      <c r="U3" s="463"/>
      <c r="V3" s="463"/>
      <c r="W3" s="463"/>
    </row>
    <row r="4" spans="1:23" ht="23.25" customHeight="1">
      <c r="A4" s="469" t="str">
        <f>'YARIŞMA BİLGİLERİ'!F21</f>
        <v>Yıldız Kızlar</v>
      </c>
      <c r="B4" s="469"/>
      <c r="C4" s="469"/>
      <c r="D4" s="469"/>
      <c r="E4" s="469"/>
      <c r="F4" s="469"/>
      <c r="G4" s="469"/>
      <c r="H4" s="469"/>
      <c r="I4" s="469"/>
      <c r="J4" s="469"/>
      <c r="K4" s="469"/>
      <c r="L4" s="469"/>
      <c r="M4" s="469"/>
      <c r="N4" s="469"/>
      <c r="O4" s="469"/>
      <c r="P4" s="469"/>
      <c r="Q4" s="469"/>
      <c r="R4" s="469"/>
      <c r="S4" s="469"/>
      <c r="T4" s="469"/>
      <c r="U4" s="469"/>
      <c r="V4" s="469"/>
      <c r="W4" s="469"/>
    </row>
    <row r="5" spans="1:23" ht="23.25" customHeight="1">
      <c r="A5" s="192"/>
      <c r="B5" s="192"/>
      <c r="C5" s="192"/>
      <c r="D5" s="192"/>
      <c r="E5" s="192"/>
      <c r="F5" s="192"/>
      <c r="G5" s="192"/>
      <c r="H5" s="192"/>
      <c r="I5" s="192"/>
      <c r="J5" s="192"/>
      <c r="K5" s="192"/>
      <c r="L5" s="192"/>
      <c r="M5" s="192"/>
      <c r="N5" s="192"/>
      <c r="O5" s="192"/>
      <c r="P5" s="192"/>
      <c r="Q5" s="192"/>
      <c r="R5" s="465">
        <f ca="1">NOW()</f>
        <v>41833.06485173611</v>
      </c>
      <c r="S5" s="465"/>
      <c r="T5" s="465"/>
      <c r="U5" s="465"/>
      <c r="V5" s="465"/>
      <c r="W5" s="465"/>
    </row>
    <row r="6" spans="1:25" ht="36.75" customHeight="1">
      <c r="A6" s="461" t="s">
        <v>128</v>
      </c>
      <c r="B6" s="461" t="s">
        <v>344</v>
      </c>
      <c r="C6" s="458" t="s">
        <v>123</v>
      </c>
      <c r="D6" s="458"/>
      <c r="E6" s="456" t="s">
        <v>217</v>
      </c>
      <c r="F6" s="457"/>
      <c r="G6" s="458" t="s">
        <v>218</v>
      </c>
      <c r="H6" s="458"/>
      <c r="I6" s="456" t="s">
        <v>254</v>
      </c>
      <c r="J6" s="457"/>
      <c r="K6" s="458" t="s">
        <v>188</v>
      </c>
      <c r="L6" s="458"/>
      <c r="M6" s="456" t="s">
        <v>187</v>
      </c>
      <c r="N6" s="457"/>
      <c r="O6" s="458" t="s">
        <v>186</v>
      </c>
      <c r="P6" s="458"/>
      <c r="Q6" s="458" t="s">
        <v>339</v>
      </c>
      <c r="R6" s="458"/>
      <c r="S6" s="456" t="s">
        <v>340</v>
      </c>
      <c r="T6" s="457"/>
      <c r="U6" s="462" t="s">
        <v>129</v>
      </c>
      <c r="V6" s="186"/>
      <c r="W6" s="187"/>
      <c r="X6" s="187"/>
      <c r="Y6" s="187"/>
    </row>
    <row r="7" spans="1:25" ht="27" customHeight="1">
      <c r="A7" s="461"/>
      <c r="B7" s="461"/>
      <c r="C7" s="257" t="s">
        <v>25</v>
      </c>
      <c r="D7" s="258" t="s">
        <v>99</v>
      </c>
      <c r="E7" s="257" t="s">
        <v>25</v>
      </c>
      <c r="F7" s="258" t="s">
        <v>99</v>
      </c>
      <c r="G7" s="257" t="s">
        <v>25</v>
      </c>
      <c r="H7" s="258" t="s">
        <v>99</v>
      </c>
      <c r="I7" s="257" t="s">
        <v>25</v>
      </c>
      <c r="J7" s="258" t="s">
        <v>99</v>
      </c>
      <c r="K7" s="257" t="s">
        <v>25</v>
      </c>
      <c r="L7" s="258" t="s">
        <v>99</v>
      </c>
      <c r="M7" s="257" t="s">
        <v>25</v>
      </c>
      <c r="N7" s="258" t="s">
        <v>99</v>
      </c>
      <c r="O7" s="257" t="s">
        <v>25</v>
      </c>
      <c r="P7" s="258" t="s">
        <v>99</v>
      </c>
      <c r="Q7" s="257" t="s">
        <v>25</v>
      </c>
      <c r="R7" s="258" t="s">
        <v>99</v>
      </c>
      <c r="S7" s="257" t="s">
        <v>25</v>
      </c>
      <c r="T7" s="258" t="s">
        <v>99</v>
      </c>
      <c r="U7" s="462"/>
      <c r="V7" s="186"/>
      <c r="W7" s="187"/>
      <c r="X7" s="187"/>
      <c r="Y7" s="187"/>
    </row>
    <row r="8" spans="1:25" ht="40.5" customHeight="1">
      <c r="A8" s="172">
        <v>1</v>
      </c>
      <c r="B8" s="228" t="s">
        <v>395</v>
      </c>
      <c r="C8" s="229">
        <v>1215</v>
      </c>
      <c r="D8" s="230">
        <v>13</v>
      </c>
      <c r="E8" s="231">
        <v>5984</v>
      </c>
      <c r="F8" s="232">
        <v>12</v>
      </c>
      <c r="G8" s="233">
        <v>300</v>
      </c>
      <c r="H8" s="323">
        <v>10</v>
      </c>
      <c r="I8" s="235">
        <v>1144</v>
      </c>
      <c r="J8" s="232">
        <v>13</v>
      </c>
      <c r="K8" s="236">
        <v>1340</v>
      </c>
      <c r="L8" s="230">
        <v>11</v>
      </c>
      <c r="M8" s="231">
        <v>43606</v>
      </c>
      <c r="N8" s="237">
        <v>13</v>
      </c>
      <c r="O8" s="229">
        <v>1508</v>
      </c>
      <c r="P8" s="230">
        <v>12</v>
      </c>
      <c r="Q8" s="330">
        <v>6211</v>
      </c>
      <c r="R8" s="230">
        <v>13</v>
      </c>
      <c r="S8" s="231">
        <v>4906</v>
      </c>
      <c r="T8" s="232">
        <v>12</v>
      </c>
      <c r="U8" s="322">
        <v>109</v>
      </c>
      <c r="V8" s="186"/>
      <c r="W8" s="187"/>
      <c r="X8" s="187"/>
      <c r="Y8" s="187"/>
    </row>
    <row r="9" spans="1:25" ht="40.5" customHeight="1">
      <c r="A9" s="172">
        <v>2</v>
      </c>
      <c r="B9" s="228" t="s">
        <v>397</v>
      </c>
      <c r="C9" s="229">
        <v>1285</v>
      </c>
      <c r="D9" s="230">
        <v>9</v>
      </c>
      <c r="E9" s="231">
        <v>10061</v>
      </c>
      <c r="F9" s="232">
        <v>10</v>
      </c>
      <c r="G9" s="233">
        <v>350</v>
      </c>
      <c r="H9" s="323">
        <v>13</v>
      </c>
      <c r="I9" s="235">
        <v>1103</v>
      </c>
      <c r="J9" s="232">
        <v>11</v>
      </c>
      <c r="K9" s="236">
        <v>1469</v>
      </c>
      <c r="L9" s="230">
        <v>13</v>
      </c>
      <c r="M9" s="231">
        <v>44334</v>
      </c>
      <c r="N9" s="237">
        <v>11</v>
      </c>
      <c r="O9" s="229">
        <v>1416</v>
      </c>
      <c r="P9" s="230">
        <v>13</v>
      </c>
      <c r="Q9" s="330">
        <v>4993</v>
      </c>
      <c r="R9" s="230">
        <v>12</v>
      </c>
      <c r="S9" s="231">
        <v>5077</v>
      </c>
      <c r="T9" s="232">
        <v>10</v>
      </c>
      <c r="U9" s="322">
        <v>102</v>
      </c>
      <c r="V9" s="186"/>
      <c r="W9" s="187"/>
      <c r="X9" s="187"/>
      <c r="Y9" s="187"/>
    </row>
    <row r="10" spans="1:25" ht="40.5" customHeight="1">
      <c r="A10" s="172">
        <v>3</v>
      </c>
      <c r="B10" s="228" t="s">
        <v>401</v>
      </c>
      <c r="C10" s="229">
        <v>1253</v>
      </c>
      <c r="D10" s="230">
        <v>10</v>
      </c>
      <c r="E10" s="231">
        <v>10319</v>
      </c>
      <c r="F10" s="232">
        <v>6</v>
      </c>
      <c r="G10" s="233">
        <v>340</v>
      </c>
      <c r="H10" s="323">
        <v>12</v>
      </c>
      <c r="I10" s="235">
        <v>1131</v>
      </c>
      <c r="J10" s="232">
        <v>12</v>
      </c>
      <c r="K10" s="236">
        <v>1308</v>
      </c>
      <c r="L10" s="230">
        <v>10</v>
      </c>
      <c r="M10" s="231">
        <v>50572</v>
      </c>
      <c r="N10" s="237">
        <v>6</v>
      </c>
      <c r="O10" s="229">
        <v>1532</v>
      </c>
      <c r="P10" s="230">
        <v>11</v>
      </c>
      <c r="Q10" s="330">
        <v>4775</v>
      </c>
      <c r="R10" s="230">
        <v>10</v>
      </c>
      <c r="S10" s="231">
        <v>4895</v>
      </c>
      <c r="T10" s="232">
        <v>13</v>
      </c>
      <c r="U10" s="322">
        <v>90</v>
      </c>
      <c r="V10" s="186"/>
      <c r="W10" s="187"/>
      <c r="X10" s="187"/>
      <c r="Y10" s="187"/>
    </row>
    <row r="11" spans="1:25" ht="40.5" customHeight="1">
      <c r="A11" s="172">
        <v>4</v>
      </c>
      <c r="B11" s="228" t="s">
        <v>399</v>
      </c>
      <c r="C11" s="229">
        <v>1246</v>
      </c>
      <c r="D11" s="230">
        <v>11</v>
      </c>
      <c r="E11" s="231">
        <v>5892</v>
      </c>
      <c r="F11" s="232">
        <v>13</v>
      </c>
      <c r="G11" s="233">
        <v>310</v>
      </c>
      <c r="H11" s="323">
        <v>11</v>
      </c>
      <c r="I11" s="235">
        <v>1102</v>
      </c>
      <c r="J11" s="232">
        <v>10</v>
      </c>
      <c r="K11" s="236">
        <v>1275</v>
      </c>
      <c r="L11" s="230">
        <v>9</v>
      </c>
      <c r="M11" s="231">
        <v>44215</v>
      </c>
      <c r="N11" s="237">
        <v>12</v>
      </c>
      <c r="O11" s="229">
        <v>1566</v>
      </c>
      <c r="P11" s="230">
        <v>10</v>
      </c>
      <c r="Q11" s="330">
        <v>4924</v>
      </c>
      <c r="R11" s="230">
        <v>11</v>
      </c>
      <c r="S11" s="231" t="s">
        <v>655</v>
      </c>
      <c r="T11" s="232">
        <v>0</v>
      </c>
      <c r="U11" s="322">
        <v>87</v>
      </c>
      <c r="V11" s="186"/>
      <c r="W11" s="187"/>
      <c r="X11" s="187"/>
      <c r="Y11" s="187"/>
    </row>
    <row r="12" spans="1:25" ht="40.5" customHeight="1">
      <c r="A12" s="172">
        <v>5</v>
      </c>
      <c r="B12" s="228" t="s">
        <v>403</v>
      </c>
      <c r="C12" s="229">
        <v>1222</v>
      </c>
      <c r="D12" s="230">
        <v>12</v>
      </c>
      <c r="E12" s="231">
        <v>10131</v>
      </c>
      <c r="F12" s="232">
        <v>9</v>
      </c>
      <c r="G12" s="233">
        <v>250</v>
      </c>
      <c r="H12" s="323">
        <v>5</v>
      </c>
      <c r="I12" s="235">
        <v>1062</v>
      </c>
      <c r="J12" s="232">
        <v>8</v>
      </c>
      <c r="K12" s="236">
        <v>1096</v>
      </c>
      <c r="L12" s="230">
        <v>8</v>
      </c>
      <c r="M12" s="231">
        <v>44954</v>
      </c>
      <c r="N12" s="237">
        <v>10</v>
      </c>
      <c r="O12" s="229">
        <v>1695</v>
      </c>
      <c r="P12" s="230">
        <v>6</v>
      </c>
      <c r="Q12" s="330">
        <v>4596</v>
      </c>
      <c r="R12" s="230">
        <v>8</v>
      </c>
      <c r="S12" s="231">
        <v>5066</v>
      </c>
      <c r="T12" s="232">
        <v>11</v>
      </c>
      <c r="U12" s="322">
        <v>77</v>
      </c>
      <c r="V12" s="186"/>
      <c r="W12" s="187"/>
      <c r="X12" s="187"/>
      <c r="Y12" s="187"/>
    </row>
    <row r="13" spans="1:25" ht="40.5" customHeight="1">
      <c r="A13" s="172">
        <v>6</v>
      </c>
      <c r="B13" s="228" t="s">
        <v>408</v>
      </c>
      <c r="C13" s="229">
        <v>1328</v>
      </c>
      <c r="D13" s="230">
        <v>6</v>
      </c>
      <c r="E13" s="231">
        <v>10523</v>
      </c>
      <c r="F13" s="232">
        <v>3</v>
      </c>
      <c r="G13" s="233">
        <v>270</v>
      </c>
      <c r="H13" s="323">
        <v>8</v>
      </c>
      <c r="I13" s="235">
        <v>1013</v>
      </c>
      <c r="J13" s="232">
        <v>6</v>
      </c>
      <c r="K13" s="236">
        <v>1449</v>
      </c>
      <c r="L13" s="230">
        <v>12</v>
      </c>
      <c r="M13" s="231">
        <v>61221</v>
      </c>
      <c r="N13" s="237">
        <v>1</v>
      </c>
      <c r="O13" s="229">
        <v>1601</v>
      </c>
      <c r="P13" s="230">
        <v>9</v>
      </c>
      <c r="Q13" s="330">
        <v>3777</v>
      </c>
      <c r="R13" s="230">
        <v>6</v>
      </c>
      <c r="S13" s="231">
        <v>5351</v>
      </c>
      <c r="T13" s="232">
        <v>5</v>
      </c>
      <c r="U13" s="322">
        <v>56</v>
      </c>
      <c r="V13" s="186"/>
      <c r="W13" s="187"/>
      <c r="X13" s="187"/>
      <c r="Y13" s="187"/>
    </row>
    <row r="14" spans="1:25" ht="40.5" customHeight="1">
      <c r="A14" s="172">
        <v>7</v>
      </c>
      <c r="B14" s="228" t="s">
        <v>406</v>
      </c>
      <c r="C14" s="229">
        <v>1290</v>
      </c>
      <c r="D14" s="230">
        <v>8</v>
      </c>
      <c r="E14" s="231">
        <v>10426</v>
      </c>
      <c r="F14" s="232">
        <v>4</v>
      </c>
      <c r="G14" s="233">
        <v>260</v>
      </c>
      <c r="H14" s="323">
        <v>6</v>
      </c>
      <c r="I14" s="235">
        <v>1042</v>
      </c>
      <c r="J14" s="232">
        <v>7</v>
      </c>
      <c r="K14" s="236">
        <v>976</v>
      </c>
      <c r="L14" s="230">
        <v>4</v>
      </c>
      <c r="M14" s="231">
        <v>53652</v>
      </c>
      <c r="N14" s="237">
        <v>3</v>
      </c>
      <c r="O14" s="229">
        <v>1654</v>
      </c>
      <c r="P14" s="230">
        <v>8</v>
      </c>
      <c r="Q14" s="330">
        <v>2375</v>
      </c>
      <c r="R14" s="230">
        <v>5</v>
      </c>
      <c r="S14" s="231">
        <v>5229</v>
      </c>
      <c r="T14" s="232">
        <v>9</v>
      </c>
      <c r="U14" s="322">
        <v>54</v>
      </c>
      <c r="V14" s="186"/>
      <c r="W14" s="187"/>
      <c r="X14" s="187"/>
      <c r="Y14" s="187"/>
    </row>
    <row r="15" spans="1:25" ht="40.5" customHeight="1">
      <c r="A15" s="172">
        <v>8</v>
      </c>
      <c r="B15" s="228" t="s">
        <v>407</v>
      </c>
      <c r="C15" s="229">
        <v>1327</v>
      </c>
      <c r="D15" s="230">
        <v>7</v>
      </c>
      <c r="E15" s="231">
        <v>10421</v>
      </c>
      <c r="F15" s="232">
        <v>5</v>
      </c>
      <c r="G15" s="233">
        <v>270</v>
      </c>
      <c r="H15" s="323">
        <v>7</v>
      </c>
      <c r="I15" s="235">
        <v>950</v>
      </c>
      <c r="J15" s="232">
        <v>4</v>
      </c>
      <c r="K15" s="236">
        <v>840</v>
      </c>
      <c r="L15" s="230">
        <v>2</v>
      </c>
      <c r="M15" s="231">
        <v>45814</v>
      </c>
      <c r="N15" s="237">
        <v>8</v>
      </c>
      <c r="O15" s="229">
        <v>1669</v>
      </c>
      <c r="P15" s="230">
        <v>7</v>
      </c>
      <c r="Q15" s="330">
        <v>1760</v>
      </c>
      <c r="R15" s="230">
        <v>2</v>
      </c>
      <c r="S15" s="231">
        <v>5250</v>
      </c>
      <c r="T15" s="232">
        <v>7</v>
      </c>
      <c r="U15" s="322">
        <v>49</v>
      </c>
      <c r="V15" s="186"/>
      <c r="W15" s="187"/>
      <c r="X15" s="187"/>
      <c r="Y15" s="187"/>
    </row>
    <row r="16" spans="1:25" ht="40.5" customHeight="1">
      <c r="A16" s="172">
        <v>9</v>
      </c>
      <c r="B16" s="228" t="s">
        <v>410</v>
      </c>
      <c r="C16" s="229">
        <v>1335</v>
      </c>
      <c r="D16" s="230">
        <v>5</v>
      </c>
      <c r="E16" s="231">
        <v>10548</v>
      </c>
      <c r="F16" s="232">
        <v>2</v>
      </c>
      <c r="G16" s="233">
        <v>280</v>
      </c>
      <c r="H16" s="323">
        <v>9</v>
      </c>
      <c r="I16" s="235">
        <v>1006</v>
      </c>
      <c r="J16" s="232">
        <v>5</v>
      </c>
      <c r="K16" s="236">
        <v>1042</v>
      </c>
      <c r="L16" s="230">
        <v>7</v>
      </c>
      <c r="M16" s="231">
        <v>50632</v>
      </c>
      <c r="N16" s="237">
        <v>5</v>
      </c>
      <c r="O16" s="229">
        <v>1835</v>
      </c>
      <c r="P16" s="230">
        <v>3</v>
      </c>
      <c r="Q16" s="330">
        <v>4684</v>
      </c>
      <c r="R16" s="230">
        <v>9</v>
      </c>
      <c r="S16" s="231" t="s">
        <v>655</v>
      </c>
      <c r="T16" s="232">
        <v>0</v>
      </c>
      <c r="U16" s="322">
        <v>45</v>
      </c>
      <c r="V16" s="186"/>
      <c r="W16" s="187"/>
      <c r="X16" s="187"/>
      <c r="Y16" s="187"/>
    </row>
    <row r="17" spans="1:25" ht="40.5" customHeight="1">
      <c r="A17" s="172">
        <v>10</v>
      </c>
      <c r="B17" s="228" t="s">
        <v>405</v>
      </c>
      <c r="C17" s="229">
        <v>1338</v>
      </c>
      <c r="D17" s="230">
        <v>4</v>
      </c>
      <c r="E17" s="231">
        <v>5985</v>
      </c>
      <c r="F17" s="232">
        <v>11</v>
      </c>
      <c r="G17" s="233">
        <v>200</v>
      </c>
      <c r="H17" s="323">
        <v>3.5</v>
      </c>
      <c r="I17" s="235">
        <v>804</v>
      </c>
      <c r="J17" s="232">
        <v>1</v>
      </c>
      <c r="K17" s="236">
        <v>984</v>
      </c>
      <c r="L17" s="230">
        <v>5</v>
      </c>
      <c r="M17" s="231">
        <v>50021</v>
      </c>
      <c r="N17" s="237">
        <v>7</v>
      </c>
      <c r="O17" s="229">
        <v>1872</v>
      </c>
      <c r="P17" s="230">
        <v>2</v>
      </c>
      <c r="Q17" s="330">
        <v>2307</v>
      </c>
      <c r="R17" s="230">
        <v>4</v>
      </c>
      <c r="S17" s="231">
        <v>5325</v>
      </c>
      <c r="T17" s="232">
        <v>6</v>
      </c>
      <c r="U17" s="322">
        <v>43.5</v>
      </c>
      <c r="V17" s="186"/>
      <c r="W17" s="187"/>
      <c r="X17" s="187"/>
      <c r="Y17" s="187"/>
    </row>
    <row r="18" spans="1:25" ht="40.5" customHeight="1">
      <c r="A18" s="172">
        <v>11</v>
      </c>
      <c r="B18" s="228" t="s">
        <v>411</v>
      </c>
      <c r="C18" s="229">
        <v>1359</v>
      </c>
      <c r="D18" s="230">
        <v>2</v>
      </c>
      <c r="E18" s="231">
        <v>11060</v>
      </c>
      <c r="F18" s="232">
        <v>1</v>
      </c>
      <c r="G18" s="233">
        <v>200</v>
      </c>
      <c r="H18" s="323">
        <v>3.5</v>
      </c>
      <c r="I18" s="235">
        <v>1078</v>
      </c>
      <c r="J18" s="232">
        <v>9</v>
      </c>
      <c r="K18" s="236">
        <v>1011</v>
      </c>
      <c r="L18" s="230">
        <v>6</v>
      </c>
      <c r="M18" s="231">
        <v>53419</v>
      </c>
      <c r="N18" s="237">
        <v>4</v>
      </c>
      <c r="O18" s="229">
        <v>1705</v>
      </c>
      <c r="P18" s="230">
        <v>5</v>
      </c>
      <c r="Q18" s="330">
        <v>4152</v>
      </c>
      <c r="R18" s="230">
        <v>7</v>
      </c>
      <c r="S18" s="231">
        <v>5384</v>
      </c>
      <c r="T18" s="232">
        <v>4</v>
      </c>
      <c r="U18" s="322">
        <v>41.5</v>
      </c>
      <c r="V18" s="186"/>
      <c r="W18" s="187"/>
      <c r="X18" s="187"/>
      <c r="Y18" s="187"/>
    </row>
    <row r="19" spans="1:25" ht="40.5" customHeight="1">
      <c r="A19" s="172">
        <v>12</v>
      </c>
      <c r="B19" s="228" t="s">
        <v>412</v>
      </c>
      <c r="C19" s="229">
        <v>1404</v>
      </c>
      <c r="D19" s="230">
        <v>1</v>
      </c>
      <c r="E19" s="231">
        <v>10165</v>
      </c>
      <c r="F19" s="232">
        <v>8</v>
      </c>
      <c r="G19" s="233">
        <v>180</v>
      </c>
      <c r="H19" s="323">
        <v>2</v>
      </c>
      <c r="I19" s="235">
        <v>839</v>
      </c>
      <c r="J19" s="232">
        <v>2</v>
      </c>
      <c r="K19" s="236">
        <v>850</v>
      </c>
      <c r="L19" s="230">
        <v>3</v>
      </c>
      <c r="M19" s="231">
        <v>53840</v>
      </c>
      <c r="N19" s="237">
        <v>2</v>
      </c>
      <c r="O19" s="229">
        <v>1750</v>
      </c>
      <c r="P19" s="230">
        <v>4</v>
      </c>
      <c r="Q19" s="330">
        <v>2186</v>
      </c>
      <c r="R19" s="230">
        <v>3</v>
      </c>
      <c r="S19" s="231">
        <v>5250</v>
      </c>
      <c r="T19" s="232">
        <v>8</v>
      </c>
      <c r="U19" s="322">
        <v>33</v>
      </c>
      <c r="V19" s="186"/>
      <c r="W19" s="187"/>
      <c r="X19" s="187"/>
      <c r="Y19" s="187"/>
    </row>
    <row r="20" spans="1:25" ht="40.5" customHeight="1">
      <c r="A20" s="172">
        <v>13</v>
      </c>
      <c r="B20" s="228" t="s">
        <v>409</v>
      </c>
      <c r="C20" s="229">
        <v>1358</v>
      </c>
      <c r="D20" s="230">
        <v>3</v>
      </c>
      <c r="E20" s="231">
        <v>10303</v>
      </c>
      <c r="F20" s="232">
        <v>7</v>
      </c>
      <c r="G20" s="233" t="s">
        <v>653</v>
      </c>
      <c r="H20" s="323">
        <v>0</v>
      </c>
      <c r="I20" s="235">
        <v>924</v>
      </c>
      <c r="J20" s="232">
        <v>3</v>
      </c>
      <c r="K20" s="236" t="s">
        <v>635</v>
      </c>
      <c r="L20" s="230">
        <v>0</v>
      </c>
      <c r="M20" s="231">
        <v>45686</v>
      </c>
      <c r="N20" s="237">
        <v>9</v>
      </c>
      <c r="O20" s="229">
        <v>1914</v>
      </c>
      <c r="P20" s="230">
        <v>1</v>
      </c>
      <c r="Q20" s="330">
        <v>859</v>
      </c>
      <c r="R20" s="230">
        <v>1</v>
      </c>
      <c r="S20" s="231">
        <v>5427</v>
      </c>
      <c r="T20" s="232">
        <v>3</v>
      </c>
      <c r="U20" s="322">
        <v>27</v>
      </c>
      <c r="V20" s="186"/>
      <c r="W20" s="187"/>
      <c r="X20" s="187"/>
      <c r="Y20" s="187"/>
    </row>
    <row r="21" spans="1:23" ht="27" customHeight="1">
      <c r="A21" s="464" t="s">
        <v>212</v>
      </c>
      <c r="B21" s="464"/>
      <c r="C21" s="464"/>
      <c r="D21" s="464"/>
      <c r="E21" s="464"/>
      <c r="F21" s="464"/>
      <c r="G21" s="464"/>
      <c r="H21" s="464"/>
      <c r="I21" s="464"/>
      <c r="J21" s="464"/>
      <c r="K21" s="464"/>
      <c r="L21" s="464"/>
      <c r="M21" s="464"/>
      <c r="N21" s="464"/>
      <c r="O21" s="464"/>
      <c r="P21" s="464"/>
      <c r="Q21" s="464"/>
      <c r="R21" s="464"/>
      <c r="S21" s="464"/>
      <c r="T21" s="464"/>
      <c r="U21" s="464"/>
      <c r="V21" s="464"/>
      <c r="W21" s="464"/>
    </row>
    <row r="22" spans="1:23" ht="58.5" customHeight="1">
      <c r="A22" s="466" t="s">
        <v>348</v>
      </c>
      <c r="B22" s="466"/>
      <c r="C22" s="466"/>
      <c r="D22" s="466"/>
      <c r="E22" s="466"/>
      <c r="F22" s="466"/>
      <c r="G22" s="466"/>
      <c r="H22" s="466"/>
      <c r="I22" s="466"/>
      <c r="J22" s="466"/>
      <c r="K22" s="466"/>
      <c r="L22" s="466"/>
      <c r="M22" s="466"/>
      <c r="N22" s="466"/>
      <c r="O22" s="466"/>
      <c r="P22" s="466"/>
      <c r="Q22" s="466"/>
      <c r="R22" s="466"/>
      <c r="S22" s="466"/>
      <c r="T22" s="466"/>
      <c r="U22" s="466"/>
      <c r="V22" s="466"/>
      <c r="W22" s="466"/>
    </row>
    <row r="23" spans="1:23" ht="24" customHeight="1">
      <c r="A23" s="255" t="s">
        <v>128</v>
      </c>
      <c r="B23" s="255" t="s">
        <v>344</v>
      </c>
      <c r="C23" s="456" t="s">
        <v>255</v>
      </c>
      <c r="D23" s="457"/>
      <c r="E23" s="456" t="s">
        <v>341</v>
      </c>
      <c r="F23" s="457"/>
      <c r="G23" s="456" t="s">
        <v>125</v>
      </c>
      <c r="H23" s="457"/>
      <c r="I23" s="456" t="s">
        <v>209</v>
      </c>
      <c r="J23" s="457"/>
      <c r="K23" s="456" t="s">
        <v>210</v>
      </c>
      <c r="L23" s="457"/>
      <c r="M23" s="456" t="s">
        <v>126</v>
      </c>
      <c r="N23" s="457"/>
      <c r="O23" s="456" t="s">
        <v>127</v>
      </c>
      <c r="P23" s="457"/>
      <c r="Q23" s="456" t="s">
        <v>353</v>
      </c>
      <c r="R23" s="457"/>
      <c r="S23" s="456" t="s">
        <v>351</v>
      </c>
      <c r="T23" s="457"/>
      <c r="U23" s="459" t="s">
        <v>129</v>
      </c>
      <c r="V23" s="459" t="s">
        <v>130</v>
      </c>
      <c r="W23" s="459" t="s">
        <v>131</v>
      </c>
    </row>
    <row r="24" spans="1:23" ht="24" customHeight="1">
      <c r="A24" s="256"/>
      <c r="B24" s="256"/>
      <c r="C24" s="257" t="s">
        <v>25</v>
      </c>
      <c r="D24" s="258" t="s">
        <v>99</v>
      </c>
      <c r="E24" s="257" t="s">
        <v>25</v>
      </c>
      <c r="F24" s="258" t="s">
        <v>99</v>
      </c>
      <c r="G24" s="257" t="s">
        <v>25</v>
      </c>
      <c r="H24" s="258" t="s">
        <v>99</v>
      </c>
      <c r="I24" s="257" t="s">
        <v>25</v>
      </c>
      <c r="J24" s="258" t="s">
        <v>99</v>
      </c>
      <c r="K24" s="257" t="s">
        <v>25</v>
      </c>
      <c r="L24" s="258" t="s">
        <v>99</v>
      </c>
      <c r="M24" s="257" t="s">
        <v>25</v>
      </c>
      <c r="N24" s="258" t="s">
        <v>99</v>
      </c>
      <c r="O24" s="257" t="s">
        <v>25</v>
      </c>
      <c r="P24" s="258" t="s">
        <v>99</v>
      </c>
      <c r="Q24" s="257" t="s">
        <v>25</v>
      </c>
      <c r="R24" s="258" t="s">
        <v>99</v>
      </c>
      <c r="S24" s="257" t="s">
        <v>25</v>
      </c>
      <c r="T24" s="258" t="s">
        <v>99</v>
      </c>
      <c r="U24" s="460"/>
      <c r="V24" s="460"/>
      <c r="W24" s="460"/>
    </row>
    <row r="25" spans="1:23" ht="38.25" customHeight="1">
      <c r="A25" s="172">
        <v>1</v>
      </c>
      <c r="B25" s="228" t="s">
        <v>395</v>
      </c>
      <c r="C25" s="229" t="s">
        <v>633</v>
      </c>
      <c r="D25" s="230" t="s">
        <v>633</v>
      </c>
      <c r="E25" s="231" t="s">
        <v>633</v>
      </c>
      <c r="F25" s="232" t="s">
        <v>633</v>
      </c>
      <c r="G25" s="233" t="s">
        <v>633</v>
      </c>
      <c r="H25" s="234" t="s">
        <v>633</v>
      </c>
      <c r="I25" s="235" t="s">
        <v>633</v>
      </c>
      <c r="J25" s="232" t="s">
        <v>633</v>
      </c>
      <c r="K25" s="236" t="s">
        <v>633</v>
      </c>
      <c r="L25" s="230" t="s">
        <v>633</v>
      </c>
      <c r="M25" s="231" t="s">
        <v>633</v>
      </c>
      <c r="N25" s="232" t="s">
        <v>633</v>
      </c>
      <c r="O25" s="233" t="s">
        <v>633</v>
      </c>
      <c r="P25" s="234" t="s">
        <v>633</v>
      </c>
      <c r="Q25" s="231" t="s">
        <v>633</v>
      </c>
      <c r="R25" s="232" t="s">
        <v>633</v>
      </c>
      <c r="S25" s="231" t="s">
        <v>633</v>
      </c>
      <c r="T25" s="232" t="s">
        <v>633</v>
      </c>
      <c r="U25" s="227">
        <v>109</v>
      </c>
      <c r="V25" s="227">
        <v>0</v>
      </c>
      <c r="W25" s="324">
        <v>109</v>
      </c>
    </row>
    <row r="26" spans="1:23" ht="38.25" customHeight="1">
      <c r="A26" s="172">
        <v>2</v>
      </c>
      <c r="B26" s="228" t="s">
        <v>397</v>
      </c>
      <c r="C26" s="229" t="s">
        <v>633</v>
      </c>
      <c r="D26" s="230" t="s">
        <v>633</v>
      </c>
      <c r="E26" s="231" t="s">
        <v>633</v>
      </c>
      <c r="F26" s="232" t="s">
        <v>633</v>
      </c>
      <c r="G26" s="233" t="s">
        <v>633</v>
      </c>
      <c r="H26" s="234" t="s">
        <v>633</v>
      </c>
      <c r="I26" s="235" t="s">
        <v>633</v>
      </c>
      <c r="J26" s="232" t="s">
        <v>633</v>
      </c>
      <c r="K26" s="236" t="s">
        <v>633</v>
      </c>
      <c r="L26" s="230" t="s">
        <v>633</v>
      </c>
      <c r="M26" s="231" t="s">
        <v>633</v>
      </c>
      <c r="N26" s="232" t="s">
        <v>633</v>
      </c>
      <c r="O26" s="233" t="s">
        <v>633</v>
      </c>
      <c r="P26" s="234" t="s">
        <v>633</v>
      </c>
      <c r="Q26" s="231" t="s">
        <v>633</v>
      </c>
      <c r="R26" s="232" t="s">
        <v>633</v>
      </c>
      <c r="S26" s="231" t="s">
        <v>633</v>
      </c>
      <c r="T26" s="232" t="s">
        <v>633</v>
      </c>
      <c r="U26" s="227">
        <v>102</v>
      </c>
      <c r="V26" s="227">
        <v>0</v>
      </c>
      <c r="W26" s="324">
        <v>102</v>
      </c>
    </row>
    <row r="27" spans="1:23" ht="38.25" customHeight="1">
      <c r="A27" s="172">
        <v>3</v>
      </c>
      <c r="B27" s="228" t="s">
        <v>399</v>
      </c>
      <c r="C27" s="229" t="s">
        <v>633</v>
      </c>
      <c r="D27" s="230" t="s">
        <v>633</v>
      </c>
      <c r="E27" s="231" t="s">
        <v>633</v>
      </c>
      <c r="F27" s="232" t="s">
        <v>633</v>
      </c>
      <c r="G27" s="233" t="s">
        <v>633</v>
      </c>
      <c r="H27" s="234" t="s">
        <v>633</v>
      </c>
      <c r="I27" s="235" t="s">
        <v>633</v>
      </c>
      <c r="J27" s="232" t="s">
        <v>633</v>
      </c>
      <c r="K27" s="236" t="s">
        <v>633</v>
      </c>
      <c r="L27" s="230" t="s">
        <v>633</v>
      </c>
      <c r="M27" s="231" t="s">
        <v>633</v>
      </c>
      <c r="N27" s="232" t="s">
        <v>633</v>
      </c>
      <c r="O27" s="233" t="s">
        <v>633</v>
      </c>
      <c r="P27" s="234" t="s">
        <v>633</v>
      </c>
      <c r="Q27" s="231" t="s">
        <v>633</v>
      </c>
      <c r="R27" s="232" t="s">
        <v>633</v>
      </c>
      <c r="S27" s="231" t="s">
        <v>633</v>
      </c>
      <c r="T27" s="232" t="s">
        <v>633</v>
      </c>
      <c r="U27" s="227">
        <v>87</v>
      </c>
      <c r="V27" s="227">
        <v>0</v>
      </c>
      <c r="W27" s="324">
        <v>87</v>
      </c>
    </row>
    <row r="28" spans="1:23" ht="38.25" customHeight="1">
      <c r="A28" s="172">
        <v>4</v>
      </c>
      <c r="B28" s="228" t="s">
        <v>401</v>
      </c>
      <c r="C28" s="229" t="s">
        <v>633</v>
      </c>
      <c r="D28" s="230" t="s">
        <v>633</v>
      </c>
      <c r="E28" s="231" t="s">
        <v>633</v>
      </c>
      <c r="F28" s="232" t="s">
        <v>633</v>
      </c>
      <c r="G28" s="233" t="s">
        <v>633</v>
      </c>
      <c r="H28" s="234" t="s">
        <v>633</v>
      </c>
      <c r="I28" s="235" t="s">
        <v>633</v>
      </c>
      <c r="J28" s="232" t="s">
        <v>633</v>
      </c>
      <c r="K28" s="236" t="s">
        <v>633</v>
      </c>
      <c r="L28" s="230" t="s">
        <v>633</v>
      </c>
      <c r="M28" s="231" t="s">
        <v>633</v>
      </c>
      <c r="N28" s="232" t="s">
        <v>633</v>
      </c>
      <c r="O28" s="233" t="s">
        <v>633</v>
      </c>
      <c r="P28" s="234" t="s">
        <v>633</v>
      </c>
      <c r="Q28" s="231" t="s">
        <v>633</v>
      </c>
      <c r="R28" s="232" t="s">
        <v>633</v>
      </c>
      <c r="S28" s="231" t="s">
        <v>633</v>
      </c>
      <c r="T28" s="232" t="s">
        <v>633</v>
      </c>
      <c r="U28" s="227">
        <v>90</v>
      </c>
      <c r="V28" s="227">
        <v>0</v>
      </c>
      <c r="W28" s="324">
        <v>90</v>
      </c>
    </row>
    <row r="29" spans="1:23" ht="38.25" customHeight="1">
      <c r="A29" s="172">
        <v>5</v>
      </c>
      <c r="B29" s="228" t="s">
        <v>403</v>
      </c>
      <c r="C29" s="229" t="s">
        <v>633</v>
      </c>
      <c r="D29" s="230" t="s">
        <v>633</v>
      </c>
      <c r="E29" s="231" t="s">
        <v>633</v>
      </c>
      <c r="F29" s="232" t="s">
        <v>633</v>
      </c>
      <c r="G29" s="233" t="s">
        <v>633</v>
      </c>
      <c r="H29" s="234" t="s">
        <v>633</v>
      </c>
      <c r="I29" s="235" t="s">
        <v>633</v>
      </c>
      <c r="J29" s="232" t="s">
        <v>633</v>
      </c>
      <c r="K29" s="236" t="s">
        <v>633</v>
      </c>
      <c r="L29" s="230" t="s">
        <v>633</v>
      </c>
      <c r="M29" s="231" t="s">
        <v>633</v>
      </c>
      <c r="N29" s="232" t="s">
        <v>633</v>
      </c>
      <c r="O29" s="233" t="s">
        <v>633</v>
      </c>
      <c r="P29" s="234" t="s">
        <v>633</v>
      </c>
      <c r="Q29" s="231" t="s">
        <v>633</v>
      </c>
      <c r="R29" s="232" t="s">
        <v>633</v>
      </c>
      <c r="S29" s="231" t="s">
        <v>633</v>
      </c>
      <c r="T29" s="232" t="s">
        <v>633</v>
      </c>
      <c r="U29" s="227">
        <v>77</v>
      </c>
      <c r="V29" s="227">
        <v>0</v>
      </c>
      <c r="W29" s="324">
        <v>77</v>
      </c>
    </row>
    <row r="30" spans="1:23" ht="38.25" customHeight="1">
      <c r="A30" s="172">
        <v>6</v>
      </c>
      <c r="B30" s="228" t="s">
        <v>408</v>
      </c>
      <c r="C30" s="229" t="s">
        <v>633</v>
      </c>
      <c r="D30" s="230" t="s">
        <v>633</v>
      </c>
      <c r="E30" s="231" t="s">
        <v>633</v>
      </c>
      <c r="F30" s="232" t="s">
        <v>633</v>
      </c>
      <c r="G30" s="233" t="s">
        <v>633</v>
      </c>
      <c r="H30" s="234" t="s">
        <v>633</v>
      </c>
      <c r="I30" s="235" t="s">
        <v>633</v>
      </c>
      <c r="J30" s="232" t="s">
        <v>633</v>
      </c>
      <c r="K30" s="236" t="s">
        <v>633</v>
      </c>
      <c r="L30" s="230" t="s">
        <v>633</v>
      </c>
      <c r="M30" s="231" t="s">
        <v>633</v>
      </c>
      <c r="N30" s="232" t="s">
        <v>633</v>
      </c>
      <c r="O30" s="233" t="s">
        <v>633</v>
      </c>
      <c r="P30" s="234" t="s">
        <v>633</v>
      </c>
      <c r="Q30" s="231" t="s">
        <v>633</v>
      </c>
      <c r="R30" s="232" t="s">
        <v>633</v>
      </c>
      <c r="S30" s="231" t="s">
        <v>633</v>
      </c>
      <c r="T30" s="232" t="s">
        <v>633</v>
      </c>
      <c r="U30" s="227">
        <v>56</v>
      </c>
      <c r="V30" s="227">
        <v>0</v>
      </c>
      <c r="W30" s="324">
        <v>56</v>
      </c>
    </row>
    <row r="31" spans="1:23" ht="38.25" customHeight="1">
      <c r="A31" s="172">
        <v>7</v>
      </c>
      <c r="B31" s="228" t="s">
        <v>406</v>
      </c>
      <c r="C31" s="229" t="s">
        <v>633</v>
      </c>
      <c r="D31" s="230" t="s">
        <v>633</v>
      </c>
      <c r="E31" s="231" t="s">
        <v>633</v>
      </c>
      <c r="F31" s="232" t="s">
        <v>633</v>
      </c>
      <c r="G31" s="233" t="s">
        <v>633</v>
      </c>
      <c r="H31" s="234" t="s">
        <v>633</v>
      </c>
      <c r="I31" s="235" t="s">
        <v>633</v>
      </c>
      <c r="J31" s="232" t="s">
        <v>633</v>
      </c>
      <c r="K31" s="236" t="s">
        <v>633</v>
      </c>
      <c r="L31" s="230" t="s">
        <v>633</v>
      </c>
      <c r="M31" s="231" t="s">
        <v>633</v>
      </c>
      <c r="N31" s="232" t="s">
        <v>633</v>
      </c>
      <c r="O31" s="233" t="s">
        <v>633</v>
      </c>
      <c r="P31" s="234" t="s">
        <v>633</v>
      </c>
      <c r="Q31" s="231" t="s">
        <v>633</v>
      </c>
      <c r="R31" s="232" t="s">
        <v>633</v>
      </c>
      <c r="S31" s="231" t="s">
        <v>633</v>
      </c>
      <c r="T31" s="232" t="s">
        <v>633</v>
      </c>
      <c r="U31" s="227">
        <v>54</v>
      </c>
      <c r="V31" s="227">
        <v>0</v>
      </c>
      <c r="W31" s="324">
        <v>54</v>
      </c>
    </row>
    <row r="32" spans="1:23" ht="38.25" customHeight="1">
      <c r="A32" s="172">
        <v>8</v>
      </c>
      <c r="B32" s="228" t="s">
        <v>410</v>
      </c>
      <c r="C32" s="229" t="s">
        <v>633</v>
      </c>
      <c r="D32" s="230" t="s">
        <v>633</v>
      </c>
      <c r="E32" s="231" t="s">
        <v>633</v>
      </c>
      <c r="F32" s="232" t="s">
        <v>633</v>
      </c>
      <c r="G32" s="233" t="s">
        <v>633</v>
      </c>
      <c r="H32" s="234" t="s">
        <v>633</v>
      </c>
      <c r="I32" s="235" t="s">
        <v>633</v>
      </c>
      <c r="J32" s="232" t="s">
        <v>633</v>
      </c>
      <c r="K32" s="236" t="s">
        <v>633</v>
      </c>
      <c r="L32" s="230" t="s">
        <v>633</v>
      </c>
      <c r="M32" s="231" t="s">
        <v>633</v>
      </c>
      <c r="N32" s="232" t="s">
        <v>633</v>
      </c>
      <c r="O32" s="233" t="s">
        <v>633</v>
      </c>
      <c r="P32" s="234" t="s">
        <v>633</v>
      </c>
      <c r="Q32" s="231" t="s">
        <v>633</v>
      </c>
      <c r="R32" s="232" t="s">
        <v>633</v>
      </c>
      <c r="S32" s="231" t="s">
        <v>633</v>
      </c>
      <c r="T32" s="232" t="s">
        <v>633</v>
      </c>
      <c r="U32" s="227">
        <v>45</v>
      </c>
      <c r="V32" s="227">
        <v>0</v>
      </c>
      <c r="W32" s="324">
        <v>45</v>
      </c>
    </row>
    <row r="33" spans="1:23" ht="38.25" customHeight="1">
      <c r="A33" s="172">
        <v>9</v>
      </c>
      <c r="B33" s="228" t="s">
        <v>407</v>
      </c>
      <c r="C33" s="229" t="s">
        <v>633</v>
      </c>
      <c r="D33" s="230" t="s">
        <v>633</v>
      </c>
      <c r="E33" s="231" t="s">
        <v>633</v>
      </c>
      <c r="F33" s="232" t="s">
        <v>633</v>
      </c>
      <c r="G33" s="233" t="s">
        <v>633</v>
      </c>
      <c r="H33" s="234" t="s">
        <v>633</v>
      </c>
      <c r="I33" s="235" t="s">
        <v>633</v>
      </c>
      <c r="J33" s="232" t="s">
        <v>633</v>
      </c>
      <c r="K33" s="236" t="s">
        <v>633</v>
      </c>
      <c r="L33" s="230" t="s">
        <v>633</v>
      </c>
      <c r="M33" s="231" t="s">
        <v>633</v>
      </c>
      <c r="N33" s="232" t="s">
        <v>633</v>
      </c>
      <c r="O33" s="233" t="s">
        <v>633</v>
      </c>
      <c r="P33" s="234" t="s">
        <v>633</v>
      </c>
      <c r="Q33" s="231" t="s">
        <v>633</v>
      </c>
      <c r="R33" s="232" t="s">
        <v>633</v>
      </c>
      <c r="S33" s="231" t="s">
        <v>633</v>
      </c>
      <c r="T33" s="232" t="s">
        <v>633</v>
      </c>
      <c r="U33" s="227">
        <v>49</v>
      </c>
      <c r="V33" s="227">
        <v>0</v>
      </c>
      <c r="W33" s="324">
        <v>49</v>
      </c>
    </row>
    <row r="34" spans="1:23" ht="38.25" customHeight="1">
      <c r="A34" s="172">
        <v>10</v>
      </c>
      <c r="B34" s="228" t="s">
        <v>411</v>
      </c>
      <c r="C34" s="229" t="s">
        <v>633</v>
      </c>
      <c r="D34" s="230" t="s">
        <v>633</v>
      </c>
      <c r="E34" s="231" t="s">
        <v>633</v>
      </c>
      <c r="F34" s="232" t="s">
        <v>633</v>
      </c>
      <c r="G34" s="233" t="s">
        <v>633</v>
      </c>
      <c r="H34" s="234" t="s">
        <v>633</v>
      </c>
      <c r="I34" s="235" t="s">
        <v>633</v>
      </c>
      <c r="J34" s="232" t="s">
        <v>633</v>
      </c>
      <c r="K34" s="236" t="s">
        <v>633</v>
      </c>
      <c r="L34" s="230" t="s">
        <v>633</v>
      </c>
      <c r="M34" s="231" t="s">
        <v>633</v>
      </c>
      <c r="N34" s="232" t="s">
        <v>633</v>
      </c>
      <c r="O34" s="233" t="s">
        <v>633</v>
      </c>
      <c r="P34" s="234" t="s">
        <v>633</v>
      </c>
      <c r="Q34" s="231" t="s">
        <v>633</v>
      </c>
      <c r="R34" s="232" t="s">
        <v>633</v>
      </c>
      <c r="S34" s="231" t="s">
        <v>633</v>
      </c>
      <c r="T34" s="232" t="s">
        <v>633</v>
      </c>
      <c r="U34" s="227">
        <v>41.5</v>
      </c>
      <c r="V34" s="227">
        <v>0</v>
      </c>
      <c r="W34" s="324">
        <v>41.5</v>
      </c>
    </row>
    <row r="35" spans="1:23" ht="38.25" customHeight="1">
      <c r="A35" s="172">
        <v>11</v>
      </c>
      <c r="B35" s="228" t="s">
        <v>405</v>
      </c>
      <c r="C35" s="229" t="s">
        <v>633</v>
      </c>
      <c r="D35" s="230" t="s">
        <v>633</v>
      </c>
      <c r="E35" s="231" t="s">
        <v>633</v>
      </c>
      <c r="F35" s="232" t="s">
        <v>633</v>
      </c>
      <c r="G35" s="233" t="s">
        <v>633</v>
      </c>
      <c r="H35" s="234" t="s">
        <v>633</v>
      </c>
      <c r="I35" s="235" t="s">
        <v>633</v>
      </c>
      <c r="J35" s="232" t="s">
        <v>633</v>
      </c>
      <c r="K35" s="236" t="s">
        <v>633</v>
      </c>
      <c r="L35" s="230" t="s">
        <v>633</v>
      </c>
      <c r="M35" s="231" t="s">
        <v>633</v>
      </c>
      <c r="N35" s="232" t="s">
        <v>633</v>
      </c>
      <c r="O35" s="233" t="s">
        <v>633</v>
      </c>
      <c r="P35" s="234" t="s">
        <v>633</v>
      </c>
      <c r="Q35" s="231" t="s">
        <v>633</v>
      </c>
      <c r="R35" s="232" t="s">
        <v>633</v>
      </c>
      <c r="S35" s="231" t="s">
        <v>633</v>
      </c>
      <c r="T35" s="232" t="s">
        <v>633</v>
      </c>
      <c r="U35" s="227">
        <v>43.5</v>
      </c>
      <c r="V35" s="227">
        <v>0</v>
      </c>
      <c r="W35" s="324">
        <v>43.5</v>
      </c>
    </row>
    <row r="36" spans="1:23" ht="38.25" customHeight="1">
      <c r="A36" s="172">
        <v>12</v>
      </c>
      <c r="B36" s="228" t="s">
        <v>412</v>
      </c>
      <c r="C36" s="229" t="s">
        <v>633</v>
      </c>
      <c r="D36" s="230" t="s">
        <v>633</v>
      </c>
      <c r="E36" s="231" t="s">
        <v>633</v>
      </c>
      <c r="F36" s="232" t="s">
        <v>633</v>
      </c>
      <c r="G36" s="233" t="s">
        <v>633</v>
      </c>
      <c r="H36" s="234" t="s">
        <v>633</v>
      </c>
      <c r="I36" s="235" t="s">
        <v>633</v>
      </c>
      <c r="J36" s="232" t="s">
        <v>633</v>
      </c>
      <c r="K36" s="236" t="s">
        <v>633</v>
      </c>
      <c r="L36" s="230" t="s">
        <v>633</v>
      </c>
      <c r="M36" s="231" t="s">
        <v>633</v>
      </c>
      <c r="N36" s="232" t="s">
        <v>633</v>
      </c>
      <c r="O36" s="233" t="s">
        <v>633</v>
      </c>
      <c r="P36" s="234" t="s">
        <v>633</v>
      </c>
      <c r="Q36" s="231" t="s">
        <v>633</v>
      </c>
      <c r="R36" s="232" t="s">
        <v>633</v>
      </c>
      <c r="S36" s="231" t="s">
        <v>633</v>
      </c>
      <c r="T36" s="232" t="s">
        <v>633</v>
      </c>
      <c r="U36" s="227">
        <v>33</v>
      </c>
      <c r="V36" s="227">
        <v>0</v>
      </c>
      <c r="W36" s="324">
        <v>33</v>
      </c>
    </row>
    <row r="37" spans="1:23" ht="38.25" customHeight="1">
      <c r="A37" s="172">
        <v>13</v>
      </c>
      <c r="B37" s="228" t="s">
        <v>409</v>
      </c>
      <c r="C37" s="229" t="s">
        <v>633</v>
      </c>
      <c r="D37" s="230" t="s">
        <v>633</v>
      </c>
      <c r="E37" s="231" t="s">
        <v>633</v>
      </c>
      <c r="F37" s="232" t="s">
        <v>633</v>
      </c>
      <c r="G37" s="233" t="s">
        <v>633</v>
      </c>
      <c r="H37" s="234" t="s">
        <v>633</v>
      </c>
      <c r="I37" s="235" t="s">
        <v>633</v>
      </c>
      <c r="J37" s="232" t="s">
        <v>633</v>
      </c>
      <c r="K37" s="236" t="s">
        <v>633</v>
      </c>
      <c r="L37" s="230" t="s">
        <v>633</v>
      </c>
      <c r="M37" s="231" t="s">
        <v>633</v>
      </c>
      <c r="N37" s="232" t="s">
        <v>633</v>
      </c>
      <c r="O37" s="233" t="s">
        <v>633</v>
      </c>
      <c r="P37" s="234" t="s">
        <v>633</v>
      </c>
      <c r="Q37" s="231" t="s">
        <v>633</v>
      </c>
      <c r="R37" s="232" t="s">
        <v>633</v>
      </c>
      <c r="S37" s="231" t="s">
        <v>633</v>
      </c>
      <c r="T37" s="232" t="s">
        <v>633</v>
      </c>
      <c r="U37" s="227">
        <v>27</v>
      </c>
      <c r="V37" s="227">
        <v>0</v>
      </c>
      <c r="W37" s="324">
        <v>27</v>
      </c>
    </row>
    <row r="38" ht="61.5" customHeight="1"/>
    <row r="39" ht="61.5" customHeight="1"/>
    <row r="40" ht="61.5" customHeight="1"/>
    <row r="41" ht="61.5" customHeight="1"/>
    <row r="42" ht="61.5" customHeight="1"/>
    <row r="43" ht="61.5" customHeight="1"/>
  </sheetData>
  <sheetProtection/>
  <mergeCells count="31">
    <mergeCell ref="A1:W1"/>
    <mergeCell ref="A2:W2"/>
    <mergeCell ref="M23:N23"/>
    <mergeCell ref="Q23:R23"/>
    <mergeCell ref="G23:H23"/>
    <mergeCell ref="E6:F6"/>
    <mergeCell ref="A4:W4"/>
    <mergeCell ref="A3:W3"/>
    <mergeCell ref="A21:W21"/>
    <mergeCell ref="R5:W5"/>
    <mergeCell ref="B6:B7"/>
    <mergeCell ref="S6:T6"/>
    <mergeCell ref="C6:D6"/>
    <mergeCell ref="I6:J6"/>
    <mergeCell ref="M6:N6"/>
    <mergeCell ref="A6:A7"/>
    <mergeCell ref="U6:U7"/>
    <mergeCell ref="O23:P23"/>
    <mergeCell ref="I23:J23"/>
    <mergeCell ref="C23:D23"/>
    <mergeCell ref="V23:V24"/>
    <mergeCell ref="Q6:R6"/>
    <mergeCell ref="G6:H6"/>
    <mergeCell ref="A22:W22"/>
    <mergeCell ref="E23:F23"/>
    <mergeCell ref="K23:L23"/>
    <mergeCell ref="K6:L6"/>
    <mergeCell ref="S23:T23"/>
    <mergeCell ref="O6:P6"/>
    <mergeCell ref="W23:W24"/>
    <mergeCell ref="U23:U24"/>
  </mergeCells>
  <conditionalFormatting sqref="W25:W37">
    <cfRule type="duplicateValues" priority="13" dxfId="0" stopIfTrue="1">
      <formula>AND(COUNTIF($W$25:$W$37,W25)&gt;1,NOT(ISBLANK(W25)))</formula>
    </cfRule>
  </conditionalFormatting>
  <conditionalFormatting sqref="U8:U20">
    <cfRule type="duplicateValues" priority="14" dxfId="0" stopIfTrue="1">
      <formula>AND(COUNTIF($U$8:$U$20,U8)&gt;1,NOT(ISBLANK(U8)))</formula>
    </cfRule>
  </conditionalFormatting>
  <hyperlinks>
    <hyperlink ref="A3:S3" location="'YARIŞMA PROGRAMI'!A1" display="GENEL PUAN TABLOSU"/>
    <hyperlink ref="A21:S21" location="'YARIŞMA PROGRAMI'!A1" display="GENEL PUAN TABLOSU"/>
  </hyperlinks>
  <printOptions/>
  <pageMargins left="0" right="0" top="0" bottom="0" header="0.31496062992125984" footer="0.7874015748031497"/>
  <pageSetup fitToHeight="0" fitToWidth="1" horizontalDpi="600" verticalDpi="600" orientation="landscape" paperSize="9" scale="41" r:id="rId2"/>
  <drawing r:id="rId1"/>
</worksheet>
</file>

<file path=xl/worksheets/sheet2.xml><?xml version="1.0" encoding="utf-8"?>
<worksheet xmlns="http://schemas.openxmlformats.org/spreadsheetml/2006/main" xmlns:r="http://schemas.openxmlformats.org/officeDocument/2006/relationships">
  <sheetPr>
    <tabColor rgb="FFFFFF00"/>
  </sheetPr>
  <dimension ref="A1:M44"/>
  <sheetViews>
    <sheetView zoomScale="78" zoomScaleNormal="78" zoomScalePageLayoutView="0" workbookViewId="0" topLeftCell="A1">
      <selection activeCell="C23" sqref="C23"/>
    </sheetView>
  </sheetViews>
  <sheetFormatPr defaultColWidth="9.140625" defaultRowHeight="12.75"/>
  <cols>
    <col min="1" max="1" width="2.57421875" style="92" customWidth="1"/>
    <col min="2" max="2" width="27.28125" style="111" bestFit="1" customWidth="1"/>
    <col min="3" max="3" width="28.421875" style="92" bestFit="1" customWidth="1"/>
    <col min="4" max="4" width="27.00390625" style="92" hidden="1" customWidth="1"/>
    <col min="5" max="5" width="36.28125" style="92" customWidth="1"/>
    <col min="6" max="6" width="2.421875" style="92" customWidth="1"/>
    <col min="7" max="7" width="4.7109375" style="92" customWidth="1"/>
    <col min="8" max="8" width="119.8515625" style="92" customWidth="1"/>
    <col min="9" max="16384" width="9.140625" style="92" customWidth="1"/>
  </cols>
  <sheetData>
    <row r="1" spans="1:8" ht="12" customHeight="1">
      <c r="A1" s="90"/>
      <c r="B1" s="91"/>
      <c r="C1" s="90"/>
      <c r="D1" s="90"/>
      <c r="E1" s="90"/>
      <c r="F1" s="90"/>
      <c r="G1" s="88"/>
      <c r="H1" s="370" t="s">
        <v>92</v>
      </c>
    </row>
    <row r="2" spans="1:13" ht="51" customHeight="1">
      <c r="A2" s="90"/>
      <c r="B2" s="379" t="str">
        <f>'YARIŞMA BİLGİLERİ'!F19</f>
        <v>Kulüpler arası Yıldızlar Ligi 2.Kademe (FİNAL) Yarışmaları</v>
      </c>
      <c r="C2" s="380"/>
      <c r="D2" s="380"/>
      <c r="E2" s="381"/>
      <c r="F2" s="90"/>
      <c r="H2" s="371"/>
      <c r="I2" s="89"/>
      <c r="J2" s="89"/>
      <c r="K2" s="89"/>
      <c r="L2" s="89"/>
      <c r="M2" s="93"/>
    </row>
    <row r="3" spans="1:12" ht="20.25" customHeight="1">
      <c r="A3" s="90"/>
      <c r="B3" s="376" t="s">
        <v>20</v>
      </c>
      <c r="C3" s="377"/>
      <c r="D3" s="377"/>
      <c r="E3" s="378"/>
      <c r="F3" s="90"/>
      <c r="H3" s="371"/>
      <c r="I3" s="94"/>
      <c r="J3" s="94"/>
      <c r="K3" s="94"/>
      <c r="L3" s="94"/>
    </row>
    <row r="4" spans="1:12" ht="48">
      <c r="A4" s="90"/>
      <c r="B4" s="382" t="s">
        <v>93</v>
      </c>
      <c r="C4" s="383"/>
      <c r="D4" s="383"/>
      <c r="E4" s="384"/>
      <c r="F4" s="90"/>
      <c r="H4" s="95" t="s">
        <v>80</v>
      </c>
      <c r="I4" s="96"/>
      <c r="J4" s="96"/>
      <c r="K4" s="96"/>
      <c r="L4" s="96"/>
    </row>
    <row r="5" spans="1:12" ht="45" customHeight="1">
      <c r="A5" s="90"/>
      <c r="B5" s="372" t="str">
        <f>'YARIŞMA BİLGİLERİ'!F21</f>
        <v>Yıldız Kızlar</v>
      </c>
      <c r="C5" s="373"/>
      <c r="D5" s="374" t="s">
        <v>71</v>
      </c>
      <c r="E5" s="375"/>
      <c r="F5" s="90"/>
      <c r="H5" s="95" t="s">
        <v>81</v>
      </c>
      <c r="I5" s="96"/>
      <c r="J5" s="96"/>
      <c r="K5" s="96"/>
      <c r="L5" s="96"/>
    </row>
    <row r="6" spans="1:12" ht="39.75" customHeight="1">
      <c r="A6" s="90"/>
      <c r="B6" s="128" t="s">
        <v>10</v>
      </c>
      <c r="C6" s="128" t="s">
        <v>11</v>
      </c>
      <c r="D6" s="128" t="s">
        <v>38</v>
      </c>
      <c r="E6" s="128" t="s">
        <v>63</v>
      </c>
      <c r="F6" s="90"/>
      <c r="H6" s="95" t="s">
        <v>82</v>
      </c>
      <c r="I6" s="96"/>
      <c r="J6" s="96"/>
      <c r="K6" s="96"/>
      <c r="L6" s="96"/>
    </row>
    <row r="7" spans="1:12" s="100" customFormat="1" ht="41.25" customHeight="1">
      <c r="A7" s="97"/>
      <c r="B7" s="98" t="s">
        <v>438</v>
      </c>
      <c r="C7" s="125" t="s">
        <v>100</v>
      </c>
      <c r="D7" s="126"/>
      <c r="E7" s="99" t="s">
        <v>355</v>
      </c>
      <c r="F7" s="97"/>
      <c r="H7" s="95" t="s">
        <v>83</v>
      </c>
      <c r="I7" s="96"/>
      <c r="J7" s="96"/>
      <c r="K7" s="96"/>
      <c r="L7" s="96"/>
    </row>
    <row r="8" spans="1:12" s="100" customFormat="1" ht="41.25" customHeight="1">
      <c r="A8" s="97"/>
      <c r="B8" s="98" t="s">
        <v>440</v>
      </c>
      <c r="C8" s="125" t="s">
        <v>249</v>
      </c>
      <c r="D8" s="126"/>
      <c r="E8" s="99" t="s">
        <v>357</v>
      </c>
      <c r="F8" s="97"/>
      <c r="H8" s="95" t="s">
        <v>84</v>
      </c>
      <c r="I8" s="96"/>
      <c r="J8" s="96"/>
      <c r="K8" s="96"/>
      <c r="L8" s="96"/>
    </row>
    <row r="9" spans="1:12" s="100" customFormat="1" ht="41.25" customHeight="1">
      <c r="A9" s="97"/>
      <c r="B9" s="98" t="s">
        <v>441</v>
      </c>
      <c r="C9" s="125" t="s">
        <v>133</v>
      </c>
      <c r="D9" s="126"/>
      <c r="E9" s="99" t="s">
        <v>359</v>
      </c>
      <c r="F9" s="97"/>
      <c r="H9" s="95" t="s">
        <v>85</v>
      </c>
      <c r="I9" s="96"/>
      <c r="J9" s="96"/>
      <c r="K9" s="96"/>
      <c r="L9" s="96"/>
    </row>
    <row r="10" spans="1:12" s="100" customFormat="1" ht="41.25" customHeight="1">
      <c r="A10" s="97"/>
      <c r="B10" s="98" t="s">
        <v>437</v>
      </c>
      <c r="C10" s="125" t="s">
        <v>158</v>
      </c>
      <c r="D10" s="126"/>
      <c r="E10" s="99" t="s">
        <v>360</v>
      </c>
      <c r="F10" s="97"/>
      <c r="H10" s="95" t="s">
        <v>86</v>
      </c>
      <c r="I10" s="96"/>
      <c r="J10" s="96"/>
      <c r="K10" s="96"/>
      <c r="L10" s="96"/>
    </row>
    <row r="11" spans="1:12" s="100" customFormat="1" ht="41.25" customHeight="1">
      <c r="A11" s="97"/>
      <c r="B11" s="98" t="s">
        <v>434</v>
      </c>
      <c r="C11" s="125" t="s">
        <v>250</v>
      </c>
      <c r="D11" s="167"/>
      <c r="E11" s="99" t="s">
        <v>364</v>
      </c>
      <c r="F11" s="97"/>
      <c r="H11" s="95" t="s">
        <v>87</v>
      </c>
      <c r="I11" s="96"/>
      <c r="J11" s="96"/>
      <c r="K11" s="96"/>
      <c r="L11" s="96"/>
    </row>
    <row r="12" spans="1:12" s="100" customFormat="1" ht="41.25" customHeight="1">
      <c r="A12" s="97"/>
      <c r="B12" s="98" t="s">
        <v>436</v>
      </c>
      <c r="C12" s="127" t="s">
        <v>251</v>
      </c>
      <c r="D12" s="167"/>
      <c r="E12" s="99" t="s">
        <v>366</v>
      </c>
      <c r="F12" s="97"/>
      <c r="H12" s="95" t="s">
        <v>88</v>
      </c>
      <c r="I12" s="96"/>
      <c r="J12" s="96"/>
      <c r="K12" s="96"/>
      <c r="L12" s="96"/>
    </row>
    <row r="13" spans="1:12" s="100" customFormat="1" ht="41.25" customHeight="1">
      <c r="A13" s="97"/>
      <c r="B13" s="98" t="s">
        <v>435</v>
      </c>
      <c r="C13" s="127" t="s">
        <v>179</v>
      </c>
      <c r="D13" s="167"/>
      <c r="E13" s="99" t="s">
        <v>367</v>
      </c>
      <c r="F13" s="97"/>
      <c r="H13" s="95" t="s">
        <v>89</v>
      </c>
      <c r="I13" s="96"/>
      <c r="J13" s="96"/>
      <c r="K13" s="96"/>
      <c r="L13" s="96"/>
    </row>
    <row r="14" spans="1:12" s="100" customFormat="1" ht="41.25" customHeight="1">
      <c r="A14" s="97"/>
      <c r="B14" s="98" t="s">
        <v>439</v>
      </c>
      <c r="C14" s="127" t="s">
        <v>300</v>
      </c>
      <c r="D14" s="167"/>
      <c r="E14" s="99" t="s">
        <v>370</v>
      </c>
      <c r="F14" s="97"/>
      <c r="H14" s="95" t="s">
        <v>90</v>
      </c>
      <c r="I14" s="96"/>
      <c r="J14" s="96"/>
      <c r="K14" s="96"/>
      <c r="L14" s="96"/>
    </row>
    <row r="15" spans="1:12" s="100" customFormat="1" ht="42" customHeight="1">
      <c r="A15" s="97"/>
      <c r="B15" s="98" t="s">
        <v>442</v>
      </c>
      <c r="C15" s="125" t="s">
        <v>301</v>
      </c>
      <c r="D15" s="167"/>
      <c r="E15" s="99" t="s">
        <v>372</v>
      </c>
      <c r="F15" s="97"/>
      <c r="H15" s="95" t="s">
        <v>91</v>
      </c>
      <c r="I15" s="96"/>
      <c r="J15" s="96"/>
      <c r="K15" s="96"/>
      <c r="L15" s="96"/>
    </row>
    <row r="16" spans="1:12" s="100" customFormat="1" ht="43.5" customHeight="1">
      <c r="A16" s="97"/>
      <c r="B16" s="372" t="str">
        <f>'YARIŞMA BİLGİLERİ'!F21</f>
        <v>Yıldız Kızlar</v>
      </c>
      <c r="C16" s="373"/>
      <c r="D16" s="374" t="s">
        <v>72</v>
      </c>
      <c r="E16" s="375"/>
      <c r="F16" s="97"/>
      <c r="H16" s="114" t="s">
        <v>33</v>
      </c>
      <c r="I16" s="101"/>
      <c r="J16" s="101"/>
      <c r="K16" s="101"/>
      <c r="L16" s="101"/>
    </row>
    <row r="17" spans="1:12" s="100" customFormat="1" ht="43.5" customHeight="1">
      <c r="A17" s="97"/>
      <c r="B17" s="128" t="s">
        <v>10</v>
      </c>
      <c r="C17" s="128" t="s">
        <v>11</v>
      </c>
      <c r="D17" s="128" t="s">
        <v>38</v>
      </c>
      <c r="E17" s="128" t="s">
        <v>63</v>
      </c>
      <c r="F17" s="97"/>
      <c r="H17" s="113" t="s">
        <v>29</v>
      </c>
      <c r="I17" s="101"/>
      <c r="J17" s="101"/>
      <c r="K17" s="101"/>
      <c r="L17" s="101"/>
    </row>
    <row r="18" spans="1:12" s="100" customFormat="1" ht="43.5" customHeight="1">
      <c r="A18" s="97"/>
      <c r="B18" s="98" t="s">
        <v>447</v>
      </c>
      <c r="C18" s="125" t="s">
        <v>101</v>
      </c>
      <c r="D18" s="126"/>
      <c r="E18" s="99" t="s">
        <v>358</v>
      </c>
      <c r="F18" s="97"/>
      <c r="H18" s="113" t="s">
        <v>30</v>
      </c>
      <c r="I18" s="101"/>
      <c r="J18" s="101"/>
      <c r="K18" s="101"/>
      <c r="L18" s="101"/>
    </row>
    <row r="19" spans="1:12" s="100" customFormat="1" ht="43.5" customHeight="1">
      <c r="A19" s="97"/>
      <c r="B19" s="98" t="s">
        <v>445</v>
      </c>
      <c r="C19" s="125" t="s">
        <v>252</v>
      </c>
      <c r="D19" s="126"/>
      <c r="E19" s="99" t="s">
        <v>356</v>
      </c>
      <c r="F19" s="97"/>
      <c r="H19" s="113" t="s">
        <v>31</v>
      </c>
      <c r="I19" s="101"/>
      <c r="J19" s="101"/>
      <c r="K19" s="101"/>
      <c r="L19" s="101"/>
    </row>
    <row r="20" spans="1:12" s="102" customFormat="1" ht="43.5" customHeight="1">
      <c r="A20" s="97"/>
      <c r="B20" s="98" t="s">
        <v>444</v>
      </c>
      <c r="C20" s="125" t="s">
        <v>338</v>
      </c>
      <c r="D20" s="126"/>
      <c r="E20" s="99" t="s">
        <v>361</v>
      </c>
      <c r="F20" s="97"/>
      <c r="H20" s="113" t="s">
        <v>32</v>
      </c>
      <c r="I20" s="101"/>
      <c r="J20" s="101"/>
      <c r="K20" s="101"/>
      <c r="L20" s="101"/>
    </row>
    <row r="21" spans="1:12" s="102" customFormat="1" ht="43.5" customHeight="1">
      <c r="A21" s="97"/>
      <c r="B21" s="98" t="s">
        <v>444</v>
      </c>
      <c r="C21" s="125" t="s">
        <v>102</v>
      </c>
      <c r="D21" s="167"/>
      <c r="E21" s="99" t="s">
        <v>365</v>
      </c>
      <c r="F21" s="97"/>
      <c r="H21" s="114" t="s">
        <v>37</v>
      </c>
      <c r="I21" s="101"/>
      <c r="J21" s="103"/>
      <c r="K21" s="103"/>
      <c r="L21" s="103"/>
    </row>
    <row r="22" spans="1:12" s="102" customFormat="1" ht="43.5" customHeight="1">
      <c r="A22" s="97"/>
      <c r="B22" s="98" t="s">
        <v>446</v>
      </c>
      <c r="C22" s="125" t="s">
        <v>253</v>
      </c>
      <c r="D22" s="167"/>
      <c r="E22" s="99" t="s">
        <v>363</v>
      </c>
      <c r="F22" s="97"/>
      <c r="H22" s="112" t="s">
        <v>34</v>
      </c>
      <c r="I22" s="104"/>
      <c r="J22" s="103"/>
      <c r="K22" s="103"/>
      <c r="L22" s="103"/>
    </row>
    <row r="23" spans="1:12" s="100" customFormat="1" ht="43.5" customHeight="1">
      <c r="A23" s="97"/>
      <c r="B23" s="98" t="s">
        <v>447</v>
      </c>
      <c r="C23" s="125" t="s">
        <v>183</v>
      </c>
      <c r="D23" s="167"/>
      <c r="E23" s="99" t="s">
        <v>369</v>
      </c>
      <c r="F23" s="97"/>
      <c r="H23" s="112" t="s">
        <v>35</v>
      </c>
      <c r="I23" s="104"/>
      <c r="J23" s="103"/>
      <c r="K23" s="103"/>
      <c r="L23" s="103"/>
    </row>
    <row r="24" spans="1:12" s="100" customFormat="1" ht="31.5" customHeight="1">
      <c r="A24" s="97"/>
      <c r="B24" s="98" t="s">
        <v>443</v>
      </c>
      <c r="C24" s="125" t="s">
        <v>184</v>
      </c>
      <c r="D24" s="167"/>
      <c r="E24" s="99" t="s">
        <v>371</v>
      </c>
      <c r="F24" s="97"/>
      <c r="H24" s="112" t="s">
        <v>36</v>
      </c>
      <c r="I24" s="104"/>
      <c r="J24" s="103"/>
      <c r="K24" s="103"/>
      <c r="L24" s="103"/>
    </row>
    <row r="25" spans="1:12" s="100" customFormat="1" ht="42.75" customHeight="1">
      <c r="A25" s="97"/>
      <c r="B25" s="98" t="s">
        <v>448</v>
      </c>
      <c r="C25" s="125" t="s">
        <v>352</v>
      </c>
      <c r="D25" s="126"/>
      <c r="E25" s="99" t="s">
        <v>362</v>
      </c>
      <c r="F25" s="97"/>
      <c r="G25" s="93"/>
      <c r="J25" s="106"/>
      <c r="K25" s="106"/>
      <c r="L25" s="106"/>
    </row>
    <row r="26" spans="1:6" s="100" customFormat="1" ht="46.5" customHeight="1">
      <c r="A26" s="97"/>
      <c r="B26" s="98" t="s">
        <v>449</v>
      </c>
      <c r="C26" s="125" t="s">
        <v>354</v>
      </c>
      <c r="D26" s="126"/>
      <c r="E26" s="99" t="s">
        <v>373</v>
      </c>
      <c r="F26" s="97"/>
    </row>
    <row r="27" spans="1:6" s="100" customFormat="1" ht="39" customHeight="1">
      <c r="A27" s="97"/>
      <c r="B27" s="98" t="s">
        <v>450</v>
      </c>
      <c r="C27" s="173" t="s">
        <v>122</v>
      </c>
      <c r="D27" s="126"/>
      <c r="E27" s="99"/>
      <c r="F27" s="97"/>
    </row>
    <row r="28" spans="1:12" s="100" customFormat="1" ht="42" customHeight="1">
      <c r="A28" s="97"/>
      <c r="B28" s="90"/>
      <c r="C28" s="90"/>
      <c r="D28" s="90"/>
      <c r="E28" s="161"/>
      <c r="F28" s="97"/>
      <c r="H28" s="107"/>
      <c r="I28" s="107"/>
      <c r="J28" s="107"/>
      <c r="K28" s="107"/>
      <c r="L28" s="107"/>
    </row>
    <row r="29" spans="1:6" s="107" customFormat="1" ht="44.25" customHeight="1">
      <c r="A29" s="108"/>
      <c r="B29" s="105"/>
      <c r="C29" s="93"/>
      <c r="D29" s="93"/>
      <c r="E29" s="93"/>
      <c r="F29" s="108"/>
    </row>
    <row r="30" spans="1:6" s="107" customFormat="1" ht="17.25" customHeight="1">
      <c r="A30" s="108"/>
      <c r="B30" s="100"/>
      <c r="C30" s="100"/>
      <c r="D30" s="100"/>
      <c r="E30" s="100"/>
      <c r="F30" s="108"/>
    </row>
    <row r="31" spans="1:6" s="107" customFormat="1" ht="38.25" customHeight="1">
      <c r="A31" s="110"/>
      <c r="B31" s="100"/>
      <c r="C31" s="100"/>
      <c r="D31" s="100"/>
      <c r="E31" s="100"/>
      <c r="F31" s="110"/>
    </row>
    <row r="32" spans="1:12" s="107" customFormat="1" ht="52.5" customHeight="1">
      <c r="A32" s="110"/>
      <c r="B32" s="100"/>
      <c r="C32" s="100"/>
      <c r="D32" s="100"/>
      <c r="E32" s="100"/>
      <c r="F32" s="110"/>
      <c r="H32" s="109"/>
      <c r="I32" s="109"/>
      <c r="J32" s="109"/>
      <c r="K32" s="109"/>
      <c r="L32" s="109"/>
    </row>
    <row r="33" spans="2:5" s="109" customFormat="1" ht="94.5" customHeight="1">
      <c r="B33" s="107"/>
      <c r="C33" s="107"/>
      <c r="D33" s="107"/>
      <c r="E33" s="107"/>
    </row>
    <row r="34" spans="2:5" s="109" customFormat="1" ht="34.5" customHeight="1">
      <c r="B34" s="107"/>
      <c r="C34" s="107"/>
      <c r="D34" s="107"/>
      <c r="E34" s="107"/>
    </row>
    <row r="35" spans="2:5" s="109" customFormat="1" ht="47.25" customHeight="1">
      <c r="B35" s="107"/>
      <c r="C35" s="107"/>
      <c r="D35" s="107"/>
      <c r="E35" s="107"/>
    </row>
    <row r="36" spans="2:5" s="109" customFormat="1" ht="36.75" customHeight="1">
      <c r="B36" s="107"/>
      <c r="C36" s="107"/>
      <c r="D36" s="107"/>
      <c r="E36" s="107"/>
    </row>
    <row r="37" s="109" customFormat="1" ht="47.25" customHeight="1"/>
    <row r="38" s="109" customFormat="1" ht="51" customHeight="1"/>
    <row r="39" spans="1:6" s="109" customFormat="1" ht="56.25" customHeight="1">
      <c r="A39" s="92"/>
      <c r="F39" s="92"/>
    </row>
    <row r="40" spans="1:12" s="109" customFormat="1" ht="49.5" customHeight="1">
      <c r="A40" s="92"/>
      <c r="F40" s="92"/>
      <c r="H40" s="92"/>
      <c r="I40" s="92"/>
      <c r="J40" s="92"/>
      <c r="K40" s="92"/>
      <c r="L40" s="92"/>
    </row>
    <row r="41" spans="2:5" ht="34.5" customHeight="1">
      <c r="B41" s="109"/>
      <c r="C41" s="109"/>
      <c r="D41" s="109"/>
      <c r="E41" s="109"/>
    </row>
    <row r="42" spans="2:5" ht="34.5" customHeight="1">
      <c r="B42" s="109"/>
      <c r="C42" s="109"/>
      <c r="D42" s="109"/>
      <c r="E42" s="109"/>
    </row>
    <row r="43" spans="2:5" ht="34.5" customHeight="1">
      <c r="B43" s="109"/>
      <c r="C43" s="109"/>
      <c r="D43" s="109"/>
      <c r="E43" s="109"/>
    </row>
    <row r="44" spans="2:5" ht="34.5" customHeight="1">
      <c r="B44" s="109"/>
      <c r="C44" s="109"/>
      <c r="D44" s="109"/>
      <c r="E44" s="109"/>
    </row>
    <row r="45" ht="34.5" customHeight="1"/>
    <row r="46" ht="34.5" customHeight="1"/>
    <row r="47" ht="34.5" customHeight="1"/>
    <row r="48" ht="34.5" customHeight="1"/>
    <row r="49" ht="34.5" customHeight="1"/>
    <row r="50" ht="34.5" customHeight="1"/>
    <row r="51" ht="34.5" customHeight="1"/>
  </sheetData>
  <sheetProtection/>
  <mergeCells count="8">
    <mergeCell ref="H1:H3"/>
    <mergeCell ref="B5:C5"/>
    <mergeCell ref="D5:E5"/>
    <mergeCell ref="B16:C16"/>
    <mergeCell ref="D16:E16"/>
    <mergeCell ref="B3:E3"/>
    <mergeCell ref="B2:E2"/>
    <mergeCell ref="B4:E4"/>
  </mergeCells>
  <hyperlinks>
    <hyperlink ref="C7" location="'100m.'!C3" display="100 Metre"/>
    <hyperlink ref="C18" location="'800m.'!A1" display="800 Metre"/>
    <hyperlink ref="C13" location="FırlatmaTopu!A1" display="Fırlatma Topu"/>
    <hyperlink ref="C11" location="Yüksek!D3" display="Yüksek  Atlama"/>
    <hyperlink ref="C21" location="UZUN!A1" display="Uzun Atlama"/>
    <hyperlink ref="C27" location="'Genel Puan Tablosu'!A1" display="Genel Puan Durumu"/>
    <hyperlink ref="C8" location="'100m.'!C3" display="100 Metre"/>
    <hyperlink ref="C12" location="FırlatmaTopu!A1" display="Fırlatma Topu"/>
    <hyperlink ref="C22" location="Yüksek!D3" display="Yüksek  Atlama"/>
    <hyperlink ref="C14" location="FırlatmaTopu!A1" display="Fırlatma Topu"/>
    <hyperlink ref="C15" location="'4x100m.'!A1" display="4x100 Metre"/>
    <hyperlink ref="C26" location="'4x100m.'!A1" display="4x100 Metre"/>
    <hyperlink ref="C25" location="'800m.'!A1" display="800 Metre"/>
  </hyperlinks>
  <printOptions horizontalCentered="1" verticalCentered="1"/>
  <pageMargins left="0.5905511811023623" right="0.15748031496062992" top="0.5905511811023623" bottom="0.4330708661417323" header="0.35433070866141736" footer="0.275590551181102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M471"/>
  <sheetViews>
    <sheetView view="pageBreakPreview" zoomScale="98" zoomScaleSheetLayoutView="98" zoomScalePageLayoutView="0" workbookViewId="0" topLeftCell="A1">
      <selection activeCell="E472" sqref="E472"/>
    </sheetView>
  </sheetViews>
  <sheetFormatPr defaultColWidth="6.140625" defaultRowHeight="12.75"/>
  <cols>
    <col min="1" max="1" width="6.140625" style="120" customWidth="1"/>
    <col min="2" max="2" width="16.00390625" style="165" customWidth="1"/>
    <col min="3" max="3" width="8.7109375" style="148" customWidth="1"/>
    <col min="4" max="4" width="11.7109375" style="120" customWidth="1"/>
    <col min="5" max="5" width="24.8515625" style="117" customWidth="1"/>
    <col min="6" max="6" width="40.8515625" style="166" customWidth="1"/>
    <col min="7" max="7" width="12.421875" style="147" customWidth="1"/>
    <col min="8" max="8" width="9.57421875" style="123" hidden="1" customWidth="1"/>
    <col min="9" max="10" width="8.57421875" style="124" customWidth="1"/>
    <col min="11" max="11" width="8.57421875" style="122" customWidth="1"/>
    <col min="12" max="12" width="6.140625" style="117" customWidth="1"/>
    <col min="13" max="13" width="35.140625" style="117" customWidth="1"/>
    <col min="14" max="16384" width="6.140625" style="117" customWidth="1"/>
  </cols>
  <sheetData>
    <row r="1" spans="1:11" ht="44.25" customHeight="1">
      <c r="A1" s="385" t="str">
        <f>'YARIŞMA BİLGİLERİ'!F19</f>
        <v>Kulüpler arası Yıldızlar Ligi 2.Kademe (FİNAL) Yarışmaları</v>
      </c>
      <c r="B1" s="385"/>
      <c r="C1" s="385"/>
      <c r="D1" s="385"/>
      <c r="E1" s="386"/>
      <c r="F1" s="386"/>
      <c r="G1" s="386"/>
      <c r="H1" s="386"/>
      <c r="I1" s="385"/>
      <c r="J1" s="385"/>
      <c r="K1" s="385"/>
    </row>
    <row r="2" spans="1:11" ht="44.25" customHeight="1">
      <c r="A2" s="387" t="str">
        <f>'YARIŞMA BİLGİLERİ'!F21</f>
        <v>Yıldız Kızlar</v>
      </c>
      <c r="B2" s="387"/>
      <c r="C2" s="387"/>
      <c r="D2" s="387"/>
      <c r="E2" s="387"/>
      <c r="F2" s="163" t="s">
        <v>70</v>
      </c>
      <c r="G2" s="149"/>
      <c r="H2" s="388">
        <f ca="1">NOW()</f>
        <v>41833.06485173611</v>
      </c>
      <c r="I2" s="388"/>
      <c r="J2" s="388"/>
      <c r="K2" s="388"/>
    </row>
    <row r="3" spans="1:11" s="120" customFormat="1" ht="45" customHeight="1">
      <c r="A3" s="118" t="s">
        <v>24</v>
      </c>
      <c r="B3" s="119" t="s">
        <v>27</v>
      </c>
      <c r="C3" s="119" t="s">
        <v>60</v>
      </c>
      <c r="D3" s="118" t="s">
        <v>21</v>
      </c>
      <c r="E3" s="118" t="s">
        <v>7</v>
      </c>
      <c r="F3" s="118" t="s">
        <v>346</v>
      </c>
      <c r="G3" s="146" t="s">
        <v>98</v>
      </c>
      <c r="H3" s="143" t="s">
        <v>39</v>
      </c>
      <c r="I3" s="144" t="s">
        <v>95</v>
      </c>
      <c r="J3" s="144" t="s">
        <v>96</v>
      </c>
      <c r="K3" s="145" t="s">
        <v>97</v>
      </c>
    </row>
    <row r="4" spans="1:11" s="121" customFormat="1" ht="28.5" customHeight="1">
      <c r="A4" s="254">
        <v>1</v>
      </c>
      <c r="B4" s="177" t="str">
        <f aca="true" t="shared" si="0" ref="B4:B11">CONCATENATE(G4,"-",I4,"-",J4)</f>
        <v>100M-3-3</v>
      </c>
      <c r="C4" s="238">
        <v>611</v>
      </c>
      <c r="D4" s="239">
        <v>35483</v>
      </c>
      <c r="E4" s="240" t="s">
        <v>509</v>
      </c>
      <c r="F4" s="241" t="s">
        <v>395</v>
      </c>
      <c r="G4" s="242" t="s">
        <v>103</v>
      </c>
      <c r="H4" s="243"/>
      <c r="I4" s="244" t="s">
        <v>396</v>
      </c>
      <c r="J4" s="244" t="s">
        <v>396</v>
      </c>
      <c r="K4" s="245">
        <v>13</v>
      </c>
    </row>
    <row r="5" spans="1:11" s="121" customFormat="1" ht="28.5" customHeight="1">
      <c r="A5" s="254">
        <v>2</v>
      </c>
      <c r="B5" s="177" t="str">
        <f t="shared" si="0"/>
        <v>200M-3-3</v>
      </c>
      <c r="C5" s="238">
        <v>611</v>
      </c>
      <c r="D5" s="239">
        <v>35483</v>
      </c>
      <c r="E5" s="240" t="s">
        <v>509</v>
      </c>
      <c r="F5" s="241" t="s">
        <v>395</v>
      </c>
      <c r="G5" s="242" t="s">
        <v>213</v>
      </c>
      <c r="H5" s="243"/>
      <c r="I5" s="244" t="s">
        <v>396</v>
      </c>
      <c r="J5" s="244" t="s">
        <v>396</v>
      </c>
      <c r="K5" s="245">
        <v>13</v>
      </c>
    </row>
    <row r="6" spans="1:11" s="121" customFormat="1" ht="28.5" customHeight="1">
      <c r="A6" s="254">
        <v>3</v>
      </c>
      <c r="B6" s="177" t="str">
        <f t="shared" si="0"/>
        <v>400M-3-3</v>
      </c>
      <c r="C6" s="238">
        <v>607</v>
      </c>
      <c r="D6" s="239">
        <v>35765</v>
      </c>
      <c r="E6" s="240" t="s">
        <v>510</v>
      </c>
      <c r="F6" s="241" t="s">
        <v>395</v>
      </c>
      <c r="G6" s="242" t="s">
        <v>214</v>
      </c>
      <c r="H6" s="243"/>
      <c r="I6" s="244" t="s">
        <v>396</v>
      </c>
      <c r="J6" s="244" t="s">
        <v>396</v>
      </c>
      <c r="K6" s="245">
        <v>13</v>
      </c>
    </row>
    <row r="7" spans="1:11" s="121" customFormat="1" ht="28.5" customHeight="1">
      <c r="A7" s="254">
        <v>4</v>
      </c>
      <c r="B7" s="177" t="str">
        <f t="shared" si="0"/>
        <v>800M-2-3</v>
      </c>
      <c r="C7" s="238">
        <v>606</v>
      </c>
      <c r="D7" s="239">
        <v>35683</v>
      </c>
      <c r="E7" s="240" t="s">
        <v>511</v>
      </c>
      <c r="F7" s="241" t="s">
        <v>395</v>
      </c>
      <c r="G7" s="242" t="s">
        <v>94</v>
      </c>
      <c r="H7" s="243"/>
      <c r="I7" s="244" t="s">
        <v>400</v>
      </c>
      <c r="J7" s="244" t="s">
        <v>396</v>
      </c>
      <c r="K7" s="245">
        <v>13</v>
      </c>
    </row>
    <row r="8" spans="1:11" s="121" customFormat="1" ht="28.5" customHeight="1">
      <c r="A8" s="254">
        <v>5</v>
      </c>
      <c r="B8" s="177" t="str">
        <f t="shared" si="0"/>
        <v>1500M-1-13</v>
      </c>
      <c r="C8" s="238">
        <v>606</v>
      </c>
      <c r="D8" s="239">
        <v>35683</v>
      </c>
      <c r="E8" s="240" t="s">
        <v>511</v>
      </c>
      <c r="F8" s="241" t="s">
        <v>395</v>
      </c>
      <c r="G8" s="242" t="s">
        <v>178</v>
      </c>
      <c r="H8" s="243"/>
      <c r="I8" s="244" t="s">
        <v>404</v>
      </c>
      <c r="J8" s="244" t="s">
        <v>413</v>
      </c>
      <c r="K8" s="245">
        <v>13</v>
      </c>
    </row>
    <row r="9" spans="1:11" s="121" customFormat="1" ht="28.5" customHeight="1">
      <c r="A9" s="254">
        <v>6</v>
      </c>
      <c r="B9" s="177" t="str">
        <f t="shared" si="0"/>
        <v>100M.ENG-3-3</v>
      </c>
      <c r="C9" s="238">
        <v>600</v>
      </c>
      <c r="D9" s="239">
        <v>36179</v>
      </c>
      <c r="E9" s="240" t="s">
        <v>512</v>
      </c>
      <c r="F9" s="241" t="s">
        <v>395</v>
      </c>
      <c r="G9" s="242" t="s">
        <v>177</v>
      </c>
      <c r="H9" s="243"/>
      <c r="I9" s="244" t="s">
        <v>396</v>
      </c>
      <c r="J9" s="244" t="s">
        <v>396</v>
      </c>
      <c r="K9" s="245">
        <v>13</v>
      </c>
    </row>
    <row r="10" spans="1:11" s="121" customFormat="1" ht="28.5" customHeight="1">
      <c r="A10" s="254">
        <v>7</v>
      </c>
      <c r="B10" s="177" t="str">
        <f t="shared" si="0"/>
        <v>400M.ENG-3-3</v>
      </c>
      <c r="C10" s="238">
        <v>607</v>
      </c>
      <c r="D10" s="239">
        <v>35765</v>
      </c>
      <c r="E10" s="240" t="s">
        <v>510</v>
      </c>
      <c r="F10" s="241" t="s">
        <v>395</v>
      </c>
      <c r="G10" s="242" t="s">
        <v>303</v>
      </c>
      <c r="H10" s="243"/>
      <c r="I10" s="244" t="s">
        <v>396</v>
      </c>
      <c r="J10" s="244" t="s">
        <v>396</v>
      </c>
      <c r="K10" s="245">
        <v>13</v>
      </c>
    </row>
    <row r="11" spans="1:11" s="121" customFormat="1" ht="28.5" customHeight="1">
      <c r="A11" s="254">
        <v>8</v>
      </c>
      <c r="B11" s="177" t="str">
        <f t="shared" si="0"/>
        <v>2000M.ENG-1-13</v>
      </c>
      <c r="C11" s="238">
        <v>608</v>
      </c>
      <c r="D11" s="239">
        <v>35866</v>
      </c>
      <c r="E11" s="240" t="s">
        <v>513</v>
      </c>
      <c r="F11" s="241" t="s">
        <v>395</v>
      </c>
      <c r="G11" s="242" t="s">
        <v>349</v>
      </c>
      <c r="H11" s="243"/>
      <c r="I11" s="244" t="s">
        <v>404</v>
      </c>
      <c r="J11" s="244" t="s">
        <v>413</v>
      </c>
      <c r="K11" s="245">
        <v>13</v>
      </c>
    </row>
    <row r="12" spans="1:11" s="121" customFormat="1" ht="28.5" customHeight="1">
      <c r="A12" s="254">
        <v>9</v>
      </c>
      <c r="B12" s="177" t="str">
        <f aca="true" t="shared" si="1" ref="B12:B19">CONCATENATE(G12,"-",K12)</f>
        <v>GÜLLE-13</v>
      </c>
      <c r="C12" s="238">
        <v>610</v>
      </c>
      <c r="D12" s="239">
        <v>35860</v>
      </c>
      <c r="E12" s="240" t="s">
        <v>636</v>
      </c>
      <c r="F12" s="241" t="s">
        <v>395</v>
      </c>
      <c r="G12" s="242" t="s">
        <v>180</v>
      </c>
      <c r="H12" s="243"/>
      <c r="I12" s="244" t="s">
        <v>396</v>
      </c>
      <c r="J12" s="244" t="s">
        <v>396</v>
      </c>
      <c r="K12" s="245">
        <v>13</v>
      </c>
    </row>
    <row r="13" spans="1:11" s="121" customFormat="1" ht="28.5" customHeight="1">
      <c r="A13" s="254">
        <v>10</v>
      </c>
      <c r="B13" s="177" t="str">
        <f t="shared" si="1"/>
        <v>DİSK-13</v>
      </c>
      <c r="C13" s="238">
        <v>604</v>
      </c>
      <c r="D13" s="239">
        <v>35929</v>
      </c>
      <c r="E13" s="240" t="s">
        <v>514</v>
      </c>
      <c r="F13" s="241" t="s">
        <v>395</v>
      </c>
      <c r="G13" s="242" t="s">
        <v>181</v>
      </c>
      <c r="H13" s="243"/>
      <c r="I13" s="244" t="s">
        <v>396</v>
      </c>
      <c r="J13" s="244" t="s">
        <v>396</v>
      </c>
      <c r="K13" s="245">
        <v>13</v>
      </c>
    </row>
    <row r="14" spans="1:11" s="121" customFormat="1" ht="28.5" customHeight="1">
      <c r="A14" s="254">
        <v>11</v>
      </c>
      <c r="B14" s="177" t="str">
        <f t="shared" si="1"/>
        <v>CİRİT-13</v>
      </c>
      <c r="C14" s="238">
        <v>603</v>
      </c>
      <c r="D14" s="239">
        <v>35516</v>
      </c>
      <c r="E14" s="240" t="s">
        <v>515</v>
      </c>
      <c r="F14" s="241" t="s">
        <v>395</v>
      </c>
      <c r="G14" s="242" t="s">
        <v>182</v>
      </c>
      <c r="H14" s="243"/>
      <c r="I14" s="244" t="s">
        <v>396</v>
      </c>
      <c r="J14" s="244" t="s">
        <v>396</v>
      </c>
      <c r="K14" s="245">
        <v>13</v>
      </c>
    </row>
    <row r="15" spans="1:11" s="121" customFormat="1" ht="28.5" customHeight="1">
      <c r="A15" s="254">
        <v>12</v>
      </c>
      <c r="B15" s="177" t="str">
        <f t="shared" si="1"/>
        <v>ÇEKİÇ-13</v>
      </c>
      <c r="C15" s="238">
        <v>601</v>
      </c>
      <c r="D15" s="239">
        <v>35993</v>
      </c>
      <c r="E15" s="240" t="s">
        <v>516</v>
      </c>
      <c r="F15" s="241" t="s">
        <v>395</v>
      </c>
      <c r="G15" s="242" t="s">
        <v>304</v>
      </c>
      <c r="H15" s="243"/>
      <c r="I15" s="244" t="s">
        <v>396</v>
      </c>
      <c r="J15" s="244" t="s">
        <v>396</v>
      </c>
      <c r="K15" s="245">
        <v>13</v>
      </c>
    </row>
    <row r="16" spans="1:11" s="121" customFormat="1" ht="28.5" customHeight="1">
      <c r="A16" s="254">
        <v>13</v>
      </c>
      <c r="B16" s="177" t="str">
        <f t="shared" si="1"/>
        <v>UZUN-13</v>
      </c>
      <c r="C16" s="238">
        <v>602</v>
      </c>
      <c r="D16" s="239">
        <v>35813</v>
      </c>
      <c r="E16" s="240" t="s">
        <v>517</v>
      </c>
      <c r="F16" s="241" t="s">
        <v>395</v>
      </c>
      <c r="G16" s="242" t="s">
        <v>58</v>
      </c>
      <c r="H16" s="243"/>
      <c r="I16" s="244" t="s">
        <v>396</v>
      </c>
      <c r="J16" s="244" t="s">
        <v>396</v>
      </c>
      <c r="K16" s="245">
        <v>13</v>
      </c>
    </row>
    <row r="17" spans="1:11" s="121" customFormat="1" ht="28.5" customHeight="1">
      <c r="A17" s="254">
        <v>14</v>
      </c>
      <c r="B17" s="177" t="str">
        <f t="shared" si="1"/>
        <v>ÜÇADIM-13</v>
      </c>
      <c r="C17" s="238">
        <v>602</v>
      </c>
      <c r="D17" s="239">
        <v>35813</v>
      </c>
      <c r="E17" s="240" t="s">
        <v>517</v>
      </c>
      <c r="F17" s="241" t="s">
        <v>395</v>
      </c>
      <c r="G17" s="242" t="s">
        <v>215</v>
      </c>
      <c r="H17" s="243"/>
      <c r="I17" s="244" t="s">
        <v>396</v>
      </c>
      <c r="J17" s="244" t="s">
        <v>396</v>
      </c>
      <c r="K17" s="245">
        <v>13</v>
      </c>
    </row>
    <row r="18" spans="1:11" s="121" customFormat="1" ht="28.5" customHeight="1">
      <c r="A18" s="254">
        <v>15</v>
      </c>
      <c r="B18" s="177" t="str">
        <f t="shared" si="1"/>
        <v>YÜKSEK-13</v>
      </c>
      <c r="C18" s="238">
        <v>605</v>
      </c>
      <c r="D18" s="239">
        <v>35796</v>
      </c>
      <c r="E18" s="240" t="s">
        <v>518</v>
      </c>
      <c r="F18" s="241" t="s">
        <v>395</v>
      </c>
      <c r="G18" s="242" t="s">
        <v>59</v>
      </c>
      <c r="H18" s="243"/>
      <c r="I18" s="244" t="s">
        <v>396</v>
      </c>
      <c r="J18" s="244" t="s">
        <v>396</v>
      </c>
      <c r="K18" s="245">
        <v>13</v>
      </c>
    </row>
    <row r="19" spans="1:11" s="121" customFormat="1" ht="28.5" customHeight="1">
      <c r="A19" s="254">
        <v>16</v>
      </c>
      <c r="B19" s="177" t="str">
        <f t="shared" si="1"/>
        <v>SIRIK-13</v>
      </c>
      <c r="C19" s="238">
        <v>609</v>
      </c>
      <c r="D19" s="239">
        <v>35431</v>
      </c>
      <c r="E19" s="240" t="s">
        <v>584</v>
      </c>
      <c r="F19" s="241" t="s">
        <v>395</v>
      </c>
      <c r="G19" s="242" t="s">
        <v>216</v>
      </c>
      <c r="H19" s="243"/>
      <c r="I19" s="244" t="s">
        <v>396</v>
      </c>
      <c r="J19" s="244" t="s">
        <v>396</v>
      </c>
      <c r="K19" s="245">
        <v>13</v>
      </c>
    </row>
    <row r="20" spans="1:11" s="121" customFormat="1" ht="74.25" customHeight="1">
      <c r="A20" s="254">
        <v>17</v>
      </c>
      <c r="B20" s="177" t="str">
        <f aca="true" t="shared" si="2" ref="B20:B29">CONCATENATE(G20,"-",I20,"-",J20)</f>
        <v>4X100M-3-3</v>
      </c>
      <c r="C20" s="238" t="s">
        <v>599</v>
      </c>
      <c r="D20" s="239" t="s">
        <v>373</v>
      </c>
      <c r="E20" s="240" t="s">
        <v>519</v>
      </c>
      <c r="F20" s="241" t="s">
        <v>395</v>
      </c>
      <c r="G20" s="242" t="s">
        <v>305</v>
      </c>
      <c r="H20" s="243"/>
      <c r="I20" s="244" t="s">
        <v>396</v>
      </c>
      <c r="J20" s="244" t="s">
        <v>396</v>
      </c>
      <c r="K20" s="245">
        <v>13</v>
      </c>
    </row>
    <row r="21" spans="1:11" s="121" customFormat="1" ht="80.25" customHeight="1">
      <c r="A21" s="254">
        <v>18</v>
      </c>
      <c r="B21" s="177" t="str">
        <f t="shared" si="2"/>
        <v>İSVEÇ-3-3</v>
      </c>
      <c r="C21" s="238" t="s">
        <v>600</v>
      </c>
      <c r="D21" s="239" t="s">
        <v>373</v>
      </c>
      <c r="E21" s="240" t="s">
        <v>520</v>
      </c>
      <c r="F21" s="241" t="s">
        <v>395</v>
      </c>
      <c r="G21" s="242" t="s">
        <v>350</v>
      </c>
      <c r="H21" s="243"/>
      <c r="I21" s="244" t="s">
        <v>396</v>
      </c>
      <c r="J21" s="244" t="s">
        <v>396</v>
      </c>
      <c r="K21" s="245">
        <v>13</v>
      </c>
    </row>
    <row r="22" spans="1:13" s="178" customFormat="1" ht="28.5" customHeight="1">
      <c r="A22" s="254">
        <v>19</v>
      </c>
      <c r="B22" s="177" t="str">
        <f t="shared" si="2"/>
        <v>100M-3-4</v>
      </c>
      <c r="C22" s="246">
        <v>614</v>
      </c>
      <c r="D22" s="247">
        <v>36183</v>
      </c>
      <c r="E22" s="248" t="s">
        <v>477</v>
      </c>
      <c r="F22" s="249" t="s">
        <v>397</v>
      </c>
      <c r="G22" s="253" t="s">
        <v>103</v>
      </c>
      <c r="H22" s="250"/>
      <c r="I22" s="251" t="s">
        <v>396</v>
      </c>
      <c r="J22" s="251" t="s">
        <v>398</v>
      </c>
      <c r="K22" s="252">
        <v>12</v>
      </c>
      <c r="M22" s="121"/>
    </row>
    <row r="23" spans="1:13" s="178" customFormat="1" ht="28.5" customHeight="1">
      <c r="A23" s="254">
        <v>20</v>
      </c>
      <c r="B23" s="177" t="str">
        <f t="shared" si="2"/>
        <v>200M-3-4</v>
      </c>
      <c r="C23" s="246">
        <v>614</v>
      </c>
      <c r="D23" s="247">
        <v>36183</v>
      </c>
      <c r="E23" s="248" t="s">
        <v>477</v>
      </c>
      <c r="F23" s="249" t="s">
        <v>397</v>
      </c>
      <c r="G23" s="253" t="s">
        <v>213</v>
      </c>
      <c r="H23" s="250"/>
      <c r="I23" s="251" t="s">
        <v>396</v>
      </c>
      <c r="J23" s="251" t="s">
        <v>398</v>
      </c>
      <c r="K23" s="252">
        <v>12</v>
      </c>
      <c r="M23" s="121"/>
    </row>
    <row r="24" spans="1:13" s="178" customFormat="1" ht="28.5" customHeight="1">
      <c r="A24" s="254">
        <v>21</v>
      </c>
      <c r="B24" s="177" t="str">
        <f t="shared" si="2"/>
        <v>400M-3-4</v>
      </c>
      <c r="C24" s="246">
        <v>132</v>
      </c>
      <c r="D24" s="247">
        <v>35697</v>
      </c>
      <c r="E24" s="248" t="s">
        <v>637</v>
      </c>
      <c r="F24" s="249" t="s">
        <v>397</v>
      </c>
      <c r="G24" s="253" t="s">
        <v>214</v>
      </c>
      <c r="H24" s="250"/>
      <c r="I24" s="251" t="s">
        <v>396</v>
      </c>
      <c r="J24" s="251" t="s">
        <v>398</v>
      </c>
      <c r="K24" s="252">
        <v>12</v>
      </c>
      <c r="M24" s="121"/>
    </row>
    <row r="25" spans="1:13" s="178" customFormat="1" ht="28.5" customHeight="1">
      <c r="A25" s="254">
        <v>22</v>
      </c>
      <c r="B25" s="177" t="str">
        <f t="shared" si="2"/>
        <v>800M-2-4</v>
      </c>
      <c r="C25" s="246">
        <v>621</v>
      </c>
      <c r="D25" s="247">
        <v>35813</v>
      </c>
      <c r="E25" s="248" t="s">
        <v>479</v>
      </c>
      <c r="F25" s="249" t="s">
        <v>397</v>
      </c>
      <c r="G25" s="253" t="s">
        <v>94</v>
      </c>
      <c r="H25" s="250"/>
      <c r="I25" s="251" t="s">
        <v>400</v>
      </c>
      <c r="J25" s="251" t="s">
        <v>398</v>
      </c>
      <c r="K25" s="252">
        <v>12</v>
      </c>
      <c r="M25" s="121"/>
    </row>
    <row r="26" spans="1:13" s="178" customFormat="1" ht="28.5" customHeight="1">
      <c r="A26" s="254">
        <v>23</v>
      </c>
      <c r="B26" s="177" t="str">
        <f t="shared" si="2"/>
        <v>1500M-1-12</v>
      </c>
      <c r="C26" s="246">
        <v>621</v>
      </c>
      <c r="D26" s="247">
        <v>35813</v>
      </c>
      <c r="E26" s="248" t="s">
        <v>479</v>
      </c>
      <c r="F26" s="249" t="s">
        <v>397</v>
      </c>
      <c r="G26" s="253" t="s">
        <v>178</v>
      </c>
      <c r="H26" s="250"/>
      <c r="I26" s="251" t="s">
        <v>404</v>
      </c>
      <c r="J26" s="251" t="s">
        <v>414</v>
      </c>
      <c r="K26" s="252">
        <v>12</v>
      </c>
      <c r="M26" s="121"/>
    </row>
    <row r="27" spans="1:13" s="178" customFormat="1" ht="28.5" customHeight="1">
      <c r="A27" s="254">
        <v>24</v>
      </c>
      <c r="B27" s="177" t="str">
        <f t="shared" si="2"/>
        <v>100M.ENG-3-4</v>
      </c>
      <c r="C27" s="246">
        <v>619</v>
      </c>
      <c r="D27" s="247">
        <v>35431</v>
      </c>
      <c r="E27" s="248" t="s">
        <v>480</v>
      </c>
      <c r="F27" s="249" t="s">
        <v>397</v>
      </c>
      <c r="G27" s="253" t="s">
        <v>177</v>
      </c>
      <c r="H27" s="250"/>
      <c r="I27" s="251" t="s">
        <v>396</v>
      </c>
      <c r="J27" s="251" t="s">
        <v>398</v>
      </c>
      <c r="K27" s="252">
        <v>12</v>
      </c>
      <c r="M27" s="121"/>
    </row>
    <row r="28" spans="1:13" s="178" customFormat="1" ht="28.5" customHeight="1">
      <c r="A28" s="254">
        <v>25</v>
      </c>
      <c r="B28" s="177" t="str">
        <f t="shared" si="2"/>
        <v>400M.ENG-3-4</v>
      </c>
      <c r="C28" s="246">
        <v>620</v>
      </c>
      <c r="D28" s="247">
        <v>35552</v>
      </c>
      <c r="E28" s="248" t="s">
        <v>478</v>
      </c>
      <c r="F28" s="249" t="s">
        <v>397</v>
      </c>
      <c r="G28" s="253" t="s">
        <v>303</v>
      </c>
      <c r="H28" s="250"/>
      <c r="I28" s="251" t="s">
        <v>396</v>
      </c>
      <c r="J28" s="251" t="s">
        <v>398</v>
      </c>
      <c r="K28" s="252">
        <v>12</v>
      </c>
      <c r="M28" s="121"/>
    </row>
    <row r="29" spans="1:13" s="178" customFormat="1" ht="28.5" customHeight="1">
      <c r="A29" s="254">
        <v>26</v>
      </c>
      <c r="B29" s="177" t="str">
        <f t="shared" si="2"/>
        <v>2000M.ENG-1-12</v>
      </c>
      <c r="C29" s="246">
        <v>616</v>
      </c>
      <c r="D29" s="247">
        <v>36064</v>
      </c>
      <c r="E29" s="248" t="s">
        <v>481</v>
      </c>
      <c r="F29" s="249" t="s">
        <v>397</v>
      </c>
      <c r="G29" s="253" t="s">
        <v>349</v>
      </c>
      <c r="H29" s="250"/>
      <c r="I29" s="251" t="s">
        <v>404</v>
      </c>
      <c r="J29" s="251" t="s">
        <v>414</v>
      </c>
      <c r="K29" s="252">
        <v>12</v>
      </c>
      <c r="M29" s="121"/>
    </row>
    <row r="30" spans="1:13" s="178" customFormat="1" ht="28.5" customHeight="1">
      <c r="A30" s="254">
        <v>27</v>
      </c>
      <c r="B30" s="177" t="str">
        <f aca="true" t="shared" si="3" ref="B30:B37">CONCATENATE(G30,"-",K30)</f>
        <v>GÜLLE-12</v>
      </c>
      <c r="C30" s="246">
        <v>615</v>
      </c>
      <c r="D30" s="247">
        <v>35594</v>
      </c>
      <c r="E30" s="248" t="s">
        <v>482</v>
      </c>
      <c r="F30" s="249" t="s">
        <v>397</v>
      </c>
      <c r="G30" s="253" t="s">
        <v>180</v>
      </c>
      <c r="H30" s="250"/>
      <c r="I30" s="251" t="s">
        <v>396</v>
      </c>
      <c r="J30" s="251" t="s">
        <v>398</v>
      </c>
      <c r="K30" s="252">
        <v>12</v>
      </c>
      <c r="M30" s="121"/>
    </row>
    <row r="31" spans="1:13" s="178" customFormat="1" ht="28.5" customHeight="1">
      <c r="A31" s="254">
        <v>28</v>
      </c>
      <c r="B31" s="177" t="str">
        <f t="shared" si="3"/>
        <v>DİSK-12</v>
      </c>
      <c r="C31" s="246">
        <v>615</v>
      </c>
      <c r="D31" s="247">
        <v>35594</v>
      </c>
      <c r="E31" s="248" t="s">
        <v>482</v>
      </c>
      <c r="F31" s="249" t="s">
        <v>397</v>
      </c>
      <c r="G31" s="253" t="s">
        <v>181</v>
      </c>
      <c r="H31" s="250"/>
      <c r="I31" s="251" t="s">
        <v>396</v>
      </c>
      <c r="J31" s="251" t="s">
        <v>398</v>
      </c>
      <c r="K31" s="252">
        <v>12</v>
      </c>
      <c r="M31" s="121"/>
    </row>
    <row r="32" spans="1:13" s="178" customFormat="1" ht="28.5" customHeight="1">
      <c r="A32" s="254">
        <v>29</v>
      </c>
      <c r="B32" s="177" t="str">
        <f t="shared" si="3"/>
        <v>CİRİT-12</v>
      </c>
      <c r="C32" s="246">
        <v>617</v>
      </c>
      <c r="D32" s="247">
        <v>35439</v>
      </c>
      <c r="E32" s="248" t="s">
        <v>483</v>
      </c>
      <c r="F32" s="249" t="s">
        <v>397</v>
      </c>
      <c r="G32" s="253" t="s">
        <v>182</v>
      </c>
      <c r="H32" s="250"/>
      <c r="I32" s="251" t="s">
        <v>396</v>
      </c>
      <c r="J32" s="251" t="s">
        <v>398</v>
      </c>
      <c r="K32" s="252">
        <v>12</v>
      </c>
      <c r="M32" s="121"/>
    </row>
    <row r="33" spans="1:13" s="178" customFormat="1" ht="28.5" customHeight="1">
      <c r="A33" s="254">
        <v>30</v>
      </c>
      <c r="B33" s="177" t="str">
        <f t="shared" si="3"/>
        <v>ÇEKİÇ-12</v>
      </c>
      <c r="C33" s="246">
        <v>613</v>
      </c>
      <c r="D33" s="247">
        <v>35607</v>
      </c>
      <c r="E33" s="248" t="s">
        <v>484</v>
      </c>
      <c r="F33" s="249" t="s">
        <v>397</v>
      </c>
      <c r="G33" s="253" t="s">
        <v>304</v>
      </c>
      <c r="H33" s="250"/>
      <c r="I33" s="251" t="s">
        <v>396</v>
      </c>
      <c r="J33" s="251" t="s">
        <v>398</v>
      </c>
      <c r="K33" s="252">
        <v>12</v>
      </c>
      <c r="M33" s="121"/>
    </row>
    <row r="34" spans="1:13" s="178" customFormat="1" ht="28.5" customHeight="1">
      <c r="A34" s="254">
        <v>31</v>
      </c>
      <c r="B34" s="177" t="str">
        <f t="shared" si="3"/>
        <v>UZUN-12</v>
      </c>
      <c r="C34" s="246">
        <v>619</v>
      </c>
      <c r="D34" s="247">
        <v>35431</v>
      </c>
      <c r="E34" s="248" t="s">
        <v>480</v>
      </c>
      <c r="F34" s="249" t="s">
        <v>397</v>
      </c>
      <c r="G34" s="253" t="s">
        <v>58</v>
      </c>
      <c r="H34" s="250"/>
      <c r="I34" s="251" t="s">
        <v>396</v>
      </c>
      <c r="J34" s="251" t="s">
        <v>398</v>
      </c>
      <c r="K34" s="252">
        <v>12</v>
      </c>
      <c r="M34" s="121"/>
    </row>
    <row r="35" spans="1:13" s="178" customFormat="1" ht="28.5" customHeight="1">
      <c r="A35" s="254">
        <v>32</v>
      </c>
      <c r="B35" s="177" t="str">
        <f t="shared" si="3"/>
        <v>ÜÇADIM-12</v>
      </c>
      <c r="C35" s="246">
        <v>622</v>
      </c>
      <c r="D35" s="247">
        <v>36404</v>
      </c>
      <c r="E35" s="248" t="s">
        <v>485</v>
      </c>
      <c r="F35" s="249" t="s">
        <v>397</v>
      </c>
      <c r="G35" s="253" t="s">
        <v>215</v>
      </c>
      <c r="H35" s="250"/>
      <c r="I35" s="251" t="s">
        <v>396</v>
      </c>
      <c r="J35" s="251" t="s">
        <v>398</v>
      </c>
      <c r="K35" s="252">
        <v>12</v>
      </c>
      <c r="M35" s="121"/>
    </row>
    <row r="36" spans="1:11" s="121" customFormat="1" ht="28.5" customHeight="1">
      <c r="A36" s="254">
        <v>33</v>
      </c>
      <c r="B36" s="177" t="str">
        <f t="shared" si="3"/>
        <v>YÜKSEK-12</v>
      </c>
      <c r="C36" s="246">
        <v>618</v>
      </c>
      <c r="D36" s="247">
        <v>36060</v>
      </c>
      <c r="E36" s="248" t="s">
        <v>486</v>
      </c>
      <c r="F36" s="249" t="s">
        <v>397</v>
      </c>
      <c r="G36" s="253" t="s">
        <v>59</v>
      </c>
      <c r="H36" s="250"/>
      <c r="I36" s="251" t="s">
        <v>396</v>
      </c>
      <c r="J36" s="251" t="s">
        <v>398</v>
      </c>
      <c r="K36" s="252">
        <v>12</v>
      </c>
    </row>
    <row r="37" spans="1:11" s="121" customFormat="1" ht="28.5" customHeight="1">
      <c r="A37" s="254">
        <v>34</v>
      </c>
      <c r="B37" s="177" t="str">
        <f t="shared" si="3"/>
        <v>SIRIK-12</v>
      </c>
      <c r="C37" s="246">
        <v>612</v>
      </c>
      <c r="D37" s="247">
        <v>35811</v>
      </c>
      <c r="E37" s="248" t="s">
        <v>487</v>
      </c>
      <c r="F37" s="249" t="s">
        <v>397</v>
      </c>
      <c r="G37" s="253" t="s">
        <v>216</v>
      </c>
      <c r="H37" s="250"/>
      <c r="I37" s="251" t="s">
        <v>396</v>
      </c>
      <c r="J37" s="251" t="s">
        <v>398</v>
      </c>
      <c r="K37" s="252">
        <v>12</v>
      </c>
    </row>
    <row r="38" spans="1:11" s="121" customFormat="1" ht="83.25" customHeight="1">
      <c r="A38" s="254">
        <v>35</v>
      </c>
      <c r="B38" s="177" t="str">
        <f aca="true" t="shared" si="4" ref="B38:B47">CONCATENATE(G38,"-",I38,"-",J38)</f>
        <v>4X100M-3-4</v>
      </c>
      <c r="C38" s="246" t="s">
        <v>601</v>
      </c>
      <c r="D38" s="247" t="s">
        <v>373</v>
      </c>
      <c r="E38" s="248" t="s">
        <v>603</v>
      </c>
      <c r="F38" s="249" t="s">
        <v>397</v>
      </c>
      <c r="G38" s="253" t="s">
        <v>305</v>
      </c>
      <c r="H38" s="250"/>
      <c r="I38" s="251" t="s">
        <v>396</v>
      </c>
      <c r="J38" s="251" t="s">
        <v>398</v>
      </c>
      <c r="K38" s="252">
        <v>12</v>
      </c>
    </row>
    <row r="39" spans="1:11" s="121" customFormat="1" ht="81.75" customHeight="1">
      <c r="A39" s="254">
        <v>36</v>
      </c>
      <c r="B39" s="177" t="str">
        <f t="shared" si="4"/>
        <v>İSVEÇ-3-4</v>
      </c>
      <c r="C39" s="246" t="s">
        <v>602</v>
      </c>
      <c r="D39" s="247" t="s">
        <v>373</v>
      </c>
      <c r="E39" s="248" t="s">
        <v>604</v>
      </c>
      <c r="F39" s="249" t="s">
        <v>397</v>
      </c>
      <c r="G39" s="253" t="s">
        <v>350</v>
      </c>
      <c r="H39" s="250"/>
      <c r="I39" s="251" t="s">
        <v>396</v>
      </c>
      <c r="J39" s="251" t="s">
        <v>398</v>
      </c>
      <c r="K39" s="252">
        <v>12</v>
      </c>
    </row>
    <row r="40" spans="1:11" s="121" customFormat="1" ht="28.5" customHeight="1">
      <c r="A40" s="254">
        <v>37</v>
      </c>
      <c r="B40" s="177" t="str">
        <f t="shared" si="4"/>
        <v>100M-3-2</v>
      </c>
      <c r="C40" s="238">
        <v>640</v>
      </c>
      <c r="D40" s="239">
        <v>36526</v>
      </c>
      <c r="E40" s="240" t="s">
        <v>574</v>
      </c>
      <c r="F40" s="241" t="s">
        <v>399</v>
      </c>
      <c r="G40" s="242" t="s">
        <v>103</v>
      </c>
      <c r="H40" s="243"/>
      <c r="I40" s="244" t="s">
        <v>396</v>
      </c>
      <c r="J40" s="244" t="s">
        <v>400</v>
      </c>
      <c r="K40" s="245">
        <v>11</v>
      </c>
    </row>
    <row r="41" spans="1:11" s="121" customFormat="1" ht="28.5" customHeight="1">
      <c r="A41" s="254">
        <v>38</v>
      </c>
      <c r="B41" s="177" t="str">
        <f t="shared" si="4"/>
        <v>200M-3-2</v>
      </c>
      <c r="C41" s="238">
        <v>640</v>
      </c>
      <c r="D41" s="239">
        <v>36526</v>
      </c>
      <c r="E41" s="240" t="s">
        <v>574</v>
      </c>
      <c r="F41" s="241" t="s">
        <v>399</v>
      </c>
      <c r="G41" s="242" t="s">
        <v>213</v>
      </c>
      <c r="H41" s="243"/>
      <c r="I41" s="244" t="s">
        <v>396</v>
      </c>
      <c r="J41" s="244" t="s">
        <v>400</v>
      </c>
      <c r="K41" s="245">
        <v>11</v>
      </c>
    </row>
    <row r="42" spans="1:11" s="121" customFormat="1" ht="28.5" customHeight="1">
      <c r="A42" s="254">
        <v>39</v>
      </c>
      <c r="B42" s="177" t="str">
        <f t="shared" si="4"/>
        <v>400M-3-2</v>
      </c>
      <c r="C42" s="238">
        <v>636</v>
      </c>
      <c r="D42" s="239">
        <v>35431</v>
      </c>
      <c r="E42" s="240" t="s">
        <v>575</v>
      </c>
      <c r="F42" s="241" t="s">
        <v>399</v>
      </c>
      <c r="G42" s="242" t="s">
        <v>214</v>
      </c>
      <c r="H42" s="243"/>
      <c r="I42" s="244" t="s">
        <v>396</v>
      </c>
      <c r="J42" s="244" t="s">
        <v>400</v>
      </c>
      <c r="K42" s="245">
        <v>11</v>
      </c>
    </row>
    <row r="43" spans="1:11" s="121" customFormat="1" ht="28.5" customHeight="1">
      <c r="A43" s="254">
        <v>40</v>
      </c>
      <c r="B43" s="177" t="str">
        <f t="shared" si="4"/>
        <v>800M-2-2</v>
      </c>
      <c r="C43" s="238">
        <v>636</v>
      </c>
      <c r="D43" s="239">
        <v>35431</v>
      </c>
      <c r="E43" s="240" t="s">
        <v>575</v>
      </c>
      <c r="F43" s="241" t="s">
        <v>399</v>
      </c>
      <c r="G43" s="242" t="s">
        <v>94</v>
      </c>
      <c r="H43" s="243"/>
      <c r="I43" s="244" t="s">
        <v>400</v>
      </c>
      <c r="J43" s="244" t="s">
        <v>400</v>
      </c>
      <c r="K43" s="245">
        <v>11</v>
      </c>
    </row>
    <row r="44" spans="1:11" s="121" customFormat="1" ht="28.5" customHeight="1">
      <c r="A44" s="254">
        <v>41</v>
      </c>
      <c r="B44" s="177" t="str">
        <f t="shared" si="4"/>
        <v>1500M-1-11</v>
      </c>
      <c r="C44" s="238">
        <v>642</v>
      </c>
      <c r="D44" s="239">
        <v>35668</v>
      </c>
      <c r="E44" s="240" t="s">
        <v>502</v>
      </c>
      <c r="F44" s="241" t="s">
        <v>399</v>
      </c>
      <c r="G44" s="242" t="s">
        <v>178</v>
      </c>
      <c r="H44" s="243"/>
      <c r="I44" s="244" t="s">
        <v>404</v>
      </c>
      <c r="J44" s="244" t="s">
        <v>415</v>
      </c>
      <c r="K44" s="245">
        <v>11</v>
      </c>
    </row>
    <row r="45" spans="1:11" s="121" customFormat="1" ht="28.5" customHeight="1">
      <c r="A45" s="254">
        <v>42</v>
      </c>
      <c r="B45" s="177" t="str">
        <f t="shared" si="4"/>
        <v>100M.ENG-3-2</v>
      </c>
      <c r="C45" s="238">
        <v>637</v>
      </c>
      <c r="D45" s="239">
        <v>36397</v>
      </c>
      <c r="E45" s="240" t="s">
        <v>576</v>
      </c>
      <c r="F45" s="241" t="s">
        <v>399</v>
      </c>
      <c r="G45" s="242" t="s">
        <v>177</v>
      </c>
      <c r="H45" s="243"/>
      <c r="I45" s="244" t="s">
        <v>396</v>
      </c>
      <c r="J45" s="244" t="s">
        <v>400</v>
      </c>
      <c r="K45" s="245">
        <v>11</v>
      </c>
    </row>
    <row r="46" spans="1:11" s="121" customFormat="1" ht="28.5" customHeight="1">
      <c r="A46" s="254">
        <v>43</v>
      </c>
      <c r="B46" s="177" t="str">
        <f t="shared" si="4"/>
        <v>400M.ENG-3-2</v>
      </c>
      <c r="C46" s="238">
        <v>634</v>
      </c>
      <c r="D46" s="239">
        <v>35431</v>
      </c>
      <c r="E46" s="240" t="s">
        <v>503</v>
      </c>
      <c r="F46" s="241" t="s">
        <v>399</v>
      </c>
      <c r="G46" s="242" t="s">
        <v>303</v>
      </c>
      <c r="H46" s="243"/>
      <c r="I46" s="244" t="s">
        <v>396</v>
      </c>
      <c r="J46" s="244" t="s">
        <v>400</v>
      </c>
      <c r="K46" s="245">
        <v>11</v>
      </c>
    </row>
    <row r="47" spans="1:11" s="121" customFormat="1" ht="28.5" customHeight="1">
      <c r="A47" s="254">
        <v>44</v>
      </c>
      <c r="B47" s="177" t="str">
        <f t="shared" si="4"/>
        <v>2000M.ENG-1-11</v>
      </c>
      <c r="C47" s="238">
        <v>642</v>
      </c>
      <c r="D47" s="239">
        <v>35668</v>
      </c>
      <c r="E47" s="240" t="s">
        <v>502</v>
      </c>
      <c r="F47" s="241" t="s">
        <v>399</v>
      </c>
      <c r="G47" s="242" t="s">
        <v>349</v>
      </c>
      <c r="H47" s="243"/>
      <c r="I47" s="244" t="s">
        <v>404</v>
      </c>
      <c r="J47" s="244" t="s">
        <v>415</v>
      </c>
      <c r="K47" s="245">
        <v>11</v>
      </c>
    </row>
    <row r="48" spans="1:11" s="121" customFormat="1" ht="28.5" customHeight="1">
      <c r="A48" s="254">
        <v>45</v>
      </c>
      <c r="B48" s="177" t="str">
        <f aca="true" t="shared" si="5" ref="B48:B55">CONCATENATE(G48,"-",K48)</f>
        <v>GÜLLE-11</v>
      </c>
      <c r="C48" s="238">
        <v>641</v>
      </c>
      <c r="D48" s="239">
        <v>36535</v>
      </c>
      <c r="E48" s="240" t="s">
        <v>504</v>
      </c>
      <c r="F48" s="241" t="s">
        <v>399</v>
      </c>
      <c r="G48" s="242" t="s">
        <v>180</v>
      </c>
      <c r="H48" s="243"/>
      <c r="I48" s="244" t="s">
        <v>396</v>
      </c>
      <c r="J48" s="244" t="s">
        <v>400</v>
      </c>
      <c r="K48" s="245">
        <v>11</v>
      </c>
    </row>
    <row r="49" spans="1:11" s="121" customFormat="1" ht="28.5" customHeight="1">
      <c r="A49" s="254">
        <v>46</v>
      </c>
      <c r="B49" s="177" t="str">
        <f t="shared" si="5"/>
        <v>DİSK-11</v>
      </c>
      <c r="C49" s="238">
        <v>638</v>
      </c>
      <c r="D49" s="239">
        <v>35704</v>
      </c>
      <c r="E49" s="240" t="s">
        <v>577</v>
      </c>
      <c r="F49" s="241" t="s">
        <v>399</v>
      </c>
      <c r="G49" s="242" t="s">
        <v>181</v>
      </c>
      <c r="H49" s="243"/>
      <c r="I49" s="244" t="s">
        <v>396</v>
      </c>
      <c r="J49" s="244" t="s">
        <v>400</v>
      </c>
      <c r="K49" s="245">
        <v>11</v>
      </c>
    </row>
    <row r="50" spans="1:11" s="121" customFormat="1" ht="28.5" customHeight="1">
      <c r="A50" s="254">
        <v>47</v>
      </c>
      <c r="B50" s="177" t="str">
        <f t="shared" si="5"/>
        <v>CİRİT-11</v>
      </c>
      <c r="C50" s="238">
        <v>643</v>
      </c>
      <c r="D50" s="239">
        <v>36083</v>
      </c>
      <c r="E50" s="240" t="s">
        <v>578</v>
      </c>
      <c r="F50" s="241" t="s">
        <v>399</v>
      </c>
      <c r="G50" s="242" t="s">
        <v>182</v>
      </c>
      <c r="H50" s="243"/>
      <c r="I50" s="244" t="s">
        <v>396</v>
      </c>
      <c r="J50" s="244" t="s">
        <v>400</v>
      </c>
      <c r="K50" s="245">
        <v>11</v>
      </c>
    </row>
    <row r="51" spans="1:11" s="121" customFormat="1" ht="28.5" customHeight="1">
      <c r="A51" s="254">
        <v>48</v>
      </c>
      <c r="B51" s="177" t="str">
        <f t="shared" si="5"/>
        <v>ÇEKİÇ-11</v>
      </c>
      <c r="C51" s="238">
        <v>639</v>
      </c>
      <c r="D51" s="239">
        <v>36263</v>
      </c>
      <c r="E51" s="240" t="s">
        <v>505</v>
      </c>
      <c r="F51" s="241" t="s">
        <v>399</v>
      </c>
      <c r="G51" s="242" t="s">
        <v>304</v>
      </c>
      <c r="H51" s="243"/>
      <c r="I51" s="244" t="s">
        <v>396</v>
      </c>
      <c r="J51" s="244" t="s">
        <v>400</v>
      </c>
      <c r="K51" s="245">
        <v>11</v>
      </c>
    </row>
    <row r="52" spans="1:11" s="121" customFormat="1" ht="28.5" customHeight="1">
      <c r="A52" s="254">
        <v>49</v>
      </c>
      <c r="B52" s="177" t="str">
        <f t="shared" si="5"/>
        <v>UZUN-11</v>
      </c>
      <c r="C52" s="238">
        <v>635</v>
      </c>
      <c r="D52" s="239">
        <v>35565</v>
      </c>
      <c r="E52" s="240" t="s">
        <v>506</v>
      </c>
      <c r="F52" s="241" t="s">
        <v>399</v>
      </c>
      <c r="G52" s="242" t="s">
        <v>58</v>
      </c>
      <c r="H52" s="243"/>
      <c r="I52" s="244" t="s">
        <v>396</v>
      </c>
      <c r="J52" s="244" t="s">
        <v>400</v>
      </c>
      <c r="K52" s="245">
        <v>11</v>
      </c>
    </row>
    <row r="53" spans="1:11" s="121" customFormat="1" ht="28.5" customHeight="1">
      <c r="A53" s="254">
        <v>50</v>
      </c>
      <c r="B53" s="177" t="str">
        <f t="shared" si="5"/>
        <v>ÜÇADIM-11</v>
      </c>
      <c r="C53" s="238">
        <v>637</v>
      </c>
      <c r="D53" s="239">
        <v>36397</v>
      </c>
      <c r="E53" s="240" t="s">
        <v>576</v>
      </c>
      <c r="F53" s="241" t="s">
        <v>399</v>
      </c>
      <c r="G53" s="242" t="s">
        <v>215</v>
      </c>
      <c r="H53" s="243"/>
      <c r="I53" s="244" t="s">
        <v>396</v>
      </c>
      <c r="J53" s="244" t="s">
        <v>400</v>
      </c>
      <c r="K53" s="245">
        <v>11</v>
      </c>
    </row>
    <row r="54" spans="1:11" s="121" customFormat="1" ht="28.5" customHeight="1">
      <c r="A54" s="254">
        <v>51</v>
      </c>
      <c r="B54" s="177" t="str">
        <f t="shared" si="5"/>
        <v>YÜKSEK-11</v>
      </c>
      <c r="C54" s="238">
        <v>643</v>
      </c>
      <c r="D54" s="239">
        <v>36083</v>
      </c>
      <c r="E54" s="240" t="s">
        <v>578</v>
      </c>
      <c r="F54" s="241" t="s">
        <v>399</v>
      </c>
      <c r="G54" s="242" t="s">
        <v>59</v>
      </c>
      <c r="H54" s="243"/>
      <c r="I54" s="244" t="s">
        <v>396</v>
      </c>
      <c r="J54" s="244" t="s">
        <v>400</v>
      </c>
      <c r="K54" s="245">
        <v>11</v>
      </c>
    </row>
    <row r="55" spans="1:11" s="121" customFormat="1" ht="28.5" customHeight="1">
      <c r="A55" s="254">
        <v>52</v>
      </c>
      <c r="B55" s="177" t="str">
        <f t="shared" si="5"/>
        <v>SIRIK-11</v>
      </c>
      <c r="C55" s="238">
        <v>635</v>
      </c>
      <c r="D55" s="239">
        <v>35565</v>
      </c>
      <c r="E55" s="240" t="s">
        <v>506</v>
      </c>
      <c r="F55" s="241" t="s">
        <v>399</v>
      </c>
      <c r="G55" s="242" t="s">
        <v>216</v>
      </c>
      <c r="H55" s="243"/>
      <c r="I55" s="244" t="s">
        <v>396</v>
      </c>
      <c r="J55" s="244" t="s">
        <v>400</v>
      </c>
      <c r="K55" s="245">
        <v>11</v>
      </c>
    </row>
    <row r="56" spans="1:11" s="121" customFormat="1" ht="84.75" customHeight="1">
      <c r="A56" s="254">
        <v>53</v>
      </c>
      <c r="B56" s="177" t="str">
        <f aca="true" t="shared" si="6" ref="B56:B65">CONCATENATE(G56,"-",I56,"-",J56)</f>
        <v>4X100M-3-2</v>
      </c>
      <c r="C56" s="238" t="s">
        <v>605</v>
      </c>
      <c r="D56" s="239" t="s">
        <v>373</v>
      </c>
      <c r="E56" s="240" t="s">
        <v>507</v>
      </c>
      <c r="F56" s="241" t="s">
        <v>399</v>
      </c>
      <c r="G56" s="242" t="s">
        <v>305</v>
      </c>
      <c r="H56" s="243"/>
      <c r="I56" s="244" t="s">
        <v>396</v>
      </c>
      <c r="J56" s="244" t="s">
        <v>400</v>
      </c>
      <c r="K56" s="245">
        <v>11</v>
      </c>
    </row>
    <row r="57" spans="1:11" s="121" customFormat="1" ht="93" customHeight="1">
      <c r="A57" s="254">
        <v>54</v>
      </c>
      <c r="B57" s="177" t="str">
        <f t="shared" si="6"/>
        <v>İSVEÇ-3-2</v>
      </c>
      <c r="C57" s="238" t="s">
        <v>606</v>
      </c>
      <c r="D57" s="239" t="s">
        <v>373</v>
      </c>
      <c r="E57" s="240" t="s">
        <v>508</v>
      </c>
      <c r="F57" s="241" t="s">
        <v>399</v>
      </c>
      <c r="G57" s="242" t="s">
        <v>350</v>
      </c>
      <c r="H57" s="243"/>
      <c r="I57" s="244" t="s">
        <v>396</v>
      </c>
      <c r="J57" s="244" t="s">
        <v>400</v>
      </c>
      <c r="K57" s="245">
        <v>11</v>
      </c>
    </row>
    <row r="58" spans="1:11" s="121" customFormat="1" ht="28.5" customHeight="1">
      <c r="A58" s="254">
        <v>55</v>
      </c>
      <c r="B58" s="177" t="str">
        <f t="shared" si="6"/>
        <v>100M-3-5</v>
      </c>
      <c r="C58" s="246">
        <v>261</v>
      </c>
      <c r="D58" s="247">
        <v>35573</v>
      </c>
      <c r="E58" s="248" t="s">
        <v>421</v>
      </c>
      <c r="F58" s="249" t="s">
        <v>401</v>
      </c>
      <c r="G58" s="253" t="s">
        <v>103</v>
      </c>
      <c r="H58" s="250"/>
      <c r="I58" s="251" t="s">
        <v>396</v>
      </c>
      <c r="J58" s="251" t="s">
        <v>402</v>
      </c>
      <c r="K58" s="252">
        <v>10</v>
      </c>
    </row>
    <row r="59" spans="1:11" s="121" customFormat="1" ht="28.5" customHeight="1">
      <c r="A59" s="254">
        <v>56</v>
      </c>
      <c r="B59" s="177" t="str">
        <f t="shared" si="6"/>
        <v>200M-3-5</v>
      </c>
      <c r="C59" s="246">
        <v>261</v>
      </c>
      <c r="D59" s="247">
        <v>35573</v>
      </c>
      <c r="E59" s="248" t="s">
        <v>421</v>
      </c>
      <c r="F59" s="249" t="s">
        <v>401</v>
      </c>
      <c r="G59" s="253" t="s">
        <v>213</v>
      </c>
      <c r="H59" s="250"/>
      <c r="I59" s="251" t="s">
        <v>396</v>
      </c>
      <c r="J59" s="251" t="s">
        <v>402</v>
      </c>
      <c r="K59" s="252">
        <v>10</v>
      </c>
    </row>
    <row r="60" spans="1:11" s="121" customFormat="1" ht="28.5" customHeight="1">
      <c r="A60" s="254">
        <v>57</v>
      </c>
      <c r="B60" s="177" t="str">
        <f t="shared" si="6"/>
        <v>400M-3-5</v>
      </c>
      <c r="C60" s="246">
        <v>257</v>
      </c>
      <c r="D60" s="247" t="s">
        <v>579</v>
      </c>
      <c r="E60" s="248" t="s">
        <v>585</v>
      </c>
      <c r="F60" s="249" t="s">
        <v>401</v>
      </c>
      <c r="G60" s="253" t="s">
        <v>214</v>
      </c>
      <c r="H60" s="250"/>
      <c r="I60" s="251" t="s">
        <v>396</v>
      </c>
      <c r="J60" s="251" t="s">
        <v>402</v>
      </c>
      <c r="K60" s="252">
        <v>10</v>
      </c>
    </row>
    <row r="61" spans="1:11" s="121" customFormat="1" ht="28.5" customHeight="1">
      <c r="A61" s="254">
        <v>58</v>
      </c>
      <c r="B61" s="177" t="str">
        <f t="shared" si="6"/>
        <v>800M-2-5</v>
      </c>
      <c r="C61" s="246">
        <v>260</v>
      </c>
      <c r="D61" s="247">
        <v>36080</v>
      </c>
      <c r="E61" s="248" t="s">
        <v>422</v>
      </c>
      <c r="F61" s="249" t="s">
        <v>401</v>
      </c>
      <c r="G61" s="253" t="s">
        <v>94</v>
      </c>
      <c r="H61" s="250"/>
      <c r="I61" s="251" t="s">
        <v>400</v>
      </c>
      <c r="J61" s="251" t="s">
        <v>402</v>
      </c>
      <c r="K61" s="252">
        <v>10</v>
      </c>
    </row>
    <row r="62" spans="1:11" s="121" customFormat="1" ht="28.5" customHeight="1">
      <c r="A62" s="254">
        <v>59</v>
      </c>
      <c r="B62" s="177" t="str">
        <f t="shared" si="6"/>
        <v>1500M-1-10</v>
      </c>
      <c r="C62" s="246">
        <v>268</v>
      </c>
      <c r="D62" s="247">
        <v>35492</v>
      </c>
      <c r="E62" s="248" t="s">
        <v>580</v>
      </c>
      <c r="F62" s="249" t="s">
        <v>401</v>
      </c>
      <c r="G62" s="253" t="s">
        <v>178</v>
      </c>
      <c r="H62" s="250"/>
      <c r="I62" s="251" t="s">
        <v>404</v>
      </c>
      <c r="J62" s="251" t="s">
        <v>416</v>
      </c>
      <c r="K62" s="252">
        <v>10</v>
      </c>
    </row>
    <row r="63" spans="1:11" s="121" customFormat="1" ht="28.5" customHeight="1">
      <c r="A63" s="254">
        <v>60</v>
      </c>
      <c r="B63" s="177" t="str">
        <f t="shared" si="6"/>
        <v>100M.ENG-3-5</v>
      </c>
      <c r="C63" s="246">
        <v>262</v>
      </c>
      <c r="D63" s="247">
        <v>35458</v>
      </c>
      <c r="E63" s="248" t="s">
        <v>423</v>
      </c>
      <c r="F63" s="249" t="s">
        <v>401</v>
      </c>
      <c r="G63" s="253" t="s">
        <v>177</v>
      </c>
      <c r="H63" s="250"/>
      <c r="I63" s="251" t="s">
        <v>396</v>
      </c>
      <c r="J63" s="251" t="s">
        <v>402</v>
      </c>
      <c r="K63" s="252">
        <v>10</v>
      </c>
    </row>
    <row r="64" spans="1:11" s="121" customFormat="1" ht="28.5" customHeight="1">
      <c r="A64" s="254">
        <v>61</v>
      </c>
      <c r="B64" s="177" t="str">
        <f t="shared" si="6"/>
        <v>400M.ENG-3-5</v>
      </c>
      <c r="C64" s="246">
        <v>262</v>
      </c>
      <c r="D64" s="247">
        <v>35458</v>
      </c>
      <c r="E64" s="248" t="s">
        <v>423</v>
      </c>
      <c r="F64" s="249" t="s">
        <v>401</v>
      </c>
      <c r="G64" s="253" t="s">
        <v>303</v>
      </c>
      <c r="H64" s="250"/>
      <c r="I64" s="251" t="s">
        <v>396</v>
      </c>
      <c r="J64" s="251" t="s">
        <v>402</v>
      </c>
      <c r="K64" s="252">
        <v>10</v>
      </c>
    </row>
    <row r="65" spans="1:11" s="121" customFormat="1" ht="28.5" customHeight="1">
      <c r="A65" s="254">
        <v>62</v>
      </c>
      <c r="B65" s="177" t="str">
        <f t="shared" si="6"/>
        <v>2000M.ENG-1-10</v>
      </c>
      <c r="C65" s="246">
        <v>254</v>
      </c>
      <c r="D65" s="247">
        <v>35431</v>
      </c>
      <c r="E65" s="248" t="s">
        <v>424</v>
      </c>
      <c r="F65" s="249" t="s">
        <v>401</v>
      </c>
      <c r="G65" s="253" t="s">
        <v>349</v>
      </c>
      <c r="H65" s="250"/>
      <c r="I65" s="251" t="s">
        <v>404</v>
      </c>
      <c r="J65" s="251" t="s">
        <v>416</v>
      </c>
      <c r="K65" s="252">
        <v>10</v>
      </c>
    </row>
    <row r="66" spans="1:11" s="121" customFormat="1" ht="28.5" customHeight="1">
      <c r="A66" s="254">
        <v>63</v>
      </c>
      <c r="B66" s="177" t="str">
        <f aca="true" t="shared" si="7" ref="B66:B73">CONCATENATE(G66,"-",K66)</f>
        <v>GÜLLE-10</v>
      </c>
      <c r="C66" s="246">
        <v>267</v>
      </c>
      <c r="D66" s="247">
        <v>35874</v>
      </c>
      <c r="E66" s="248" t="s">
        <v>425</v>
      </c>
      <c r="F66" s="249" t="s">
        <v>401</v>
      </c>
      <c r="G66" s="253" t="s">
        <v>180</v>
      </c>
      <c r="H66" s="250"/>
      <c r="I66" s="251" t="s">
        <v>396</v>
      </c>
      <c r="J66" s="251" t="s">
        <v>402</v>
      </c>
      <c r="K66" s="252">
        <v>10</v>
      </c>
    </row>
    <row r="67" spans="1:11" s="121" customFormat="1" ht="28.5" customHeight="1">
      <c r="A67" s="254">
        <v>64</v>
      </c>
      <c r="B67" s="177" t="str">
        <f t="shared" si="7"/>
        <v>DİSK-10</v>
      </c>
      <c r="C67" s="246">
        <v>256</v>
      </c>
      <c r="D67" s="247">
        <v>35431</v>
      </c>
      <c r="E67" s="248" t="s">
        <v>426</v>
      </c>
      <c r="F67" s="249" t="s">
        <v>401</v>
      </c>
      <c r="G67" s="253" t="s">
        <v>181</v>
      </c>
      <c r="H67" s="250"/>
      <c r="I67" s="251" t="s">
        <v>396</v>
      </c>
      <c r="J67" s="251" t="s">
        <v>402</v>
      </c>
      <c r="K67" s="252">
        <v>10</v>
      </c>
    </row>
    <row r="68" spans="1:11" s="121" customFormat="1" ht="28.5" customHeight="1">
      <c r="A68" s="254">
        <v>65</v>
      </c>
      <c r="B68" s="177" t="str">
        <f t="shared" si="7"/>
        <v>CİRİT-10</v>
      </c>
      <c r="C68" s="246">
        <v>255</v>
      </c>
      <c r="D68" s="247">
        <v>35614</v>
      </c>
      <c r="E68" s="248" t="s">
        <v>427</v>
      </c>
      <c r="F68" s="249" t="s">
        <v>401</v>
      </c>
      <c r="G68" s="253" t="s">
        <v>182</v>
      </c>
      <c r="H68" s="250"/>
      <c r="I68" s="251" t="s">
        <v>396</v>
      </c>
      <c r="J68" s="251" t="s">
        <v>402</v>
      </c>
      <c r="K68" s="252">
        <v>10</v>
      </c>
    </row>
    <row r="69" spans="1:11" s="121" customFormat="1" ht="28.5" customHeight="1">
      <c r="A69" s="254">
        <v>66</v>
      </c>
      <c r="B69" s="177" t="str">
        <f t="shared" si="7"/>
        <v>ÇEKİÇ-10</v>
      </c>
      <c r="C69" s="246">
        <v>264</v>
      </c>
      <c r="D69" s="247">
        <v>35543</v>
      </c>
      <c r="E69" s="248" t="s">
        <v>428</v>
      </c>
      <c r="F69" s="249" t="s">
        <v>401</v>
      </c>
      <c r="G69" s="253" t="s">
        <v>304</v>
      </c>
      <c r="H69" s="250"/>
      <c r="I69" s="251" t="s">
        <v>396</v>
      </c>
      <c r="J69" s="251" t="s">
        <v>402</v>
      </c>
      <c r="K69" s="252">
        <v>10</v>
      </c>
    </row>
    <row r="70" spans="1:11" s="121" customFormat="1" ht="28.5" customHeight="1">
      <c r="A70" s="254">
        <v>67</v>
      </c>
      <c r="B70" s="177" t="str">
        <f t="shared" si="7"/>
        <v>UZUN-10</v>
      </c>
      <c r="C70" s="246">
        <v>265</v>
      </c>
      <c r="D70" s="247">
        <v>35431</v>
      </c>
      <c r="E70" s="248" t="s">
        <v>429</v>
      </c>
      <c r="F70" s="249" t="s">
        <v>401</v>
      </c>
      <c r="G70" s="253" t="s">
        <v>58</v>
      </c>
      <c r="H70" s="250"/>
      <c r="I70" s="251" t="s">
        <v>396</v>
      </c>
      <c r="J70" s="251" t="s">
        <v>402</v>
      </c>
      <c r="K70" s="252">
        <v>10</v>
      </c>
    </row>
    <row r="71" spans="1:11" s="121" customFormat="1" ht="28.5" customHeight="1">
      <c r="A71" s="254">
        <v>68</v>
      </c>
      <c r="B71" s="177" t="str">
        <f t="shared" si="7"/>
        <v>ÜÇADIM-10</v>
      </c>
      <c r="C71" s="246">
        <v>265</v>
      </c>
      <c r="D71" s="247">
        <v>35431</v>
      </c>
      <c r="E71" s="248" t="s">
        <v>429</v>
      </c>
      <c r="F71" s="249" t="s">
        <v>401</v>
      </c>
      <c r="G71" s="253" t="s">
        <v>215</v>
      </c>
      <c r="H71" s="250"/>
      <c r="I71" s="251" t="s">
        <v>396</v>
      </c>
      <c r="J71" s="251" t="s">
        <v>402</v>
      </c>
      <c r="K71" s="252">
        <v>10</v>
      </c>
    </row>
    <row r="72" spans="1:11" s="121" customFormat="1" ht="28.5" customHeight="1">
      <c r="A72" s="254">
        <v>69</v>
      </c>
      <c r="B72" s="177" t="str">
        <f t="shared" si="7"/>
        <v>YÜKSEK-10</v>
      </c>
      <c r="C72" s="246">
        <v>266</v>
      </c>
      <c r="D72" s="247">
        <v>35431</v>
      </c>
      <c r="E72" s="248" t="s">
        <v>430</v>
      </c>
      <c r="F72" s="249" t="s">
        <v>401</v>
      </c>
      <c r="G72" s="253" t="s">
        <v>59</v>
      </c>
      <c r="H72" s="250"/>
      <c r="I72" s="251" t="s">
        <v>396</v>
      </c>
      <c r="J72" s="251" t="s">
        <v>402</v>
      </c>
      <c r="K72" s="252">
        <v>10</v>
      </c>
    </row>
    <row r="73" spans="1:11" s="121" customFormat="1" ht="28.5" customHeight="1">
      <c r="A73" s="254">
        <v>70</v>
      </c>
      <c r="B73" s="177" t="str">
        <f t="shared" si="7"/>
        <v>SIRIK-10</v>
      </c>
      <c r="C73" s="246">
        <v>263</v>
      </c>
      <c r="D73" s="247">
        <v>35724</v>
      </c>
      <c r="E73" s="248" t="s">
        <v>431</v>
      </c>
      <c r="F73" s="249" t="s">
        <v>401</v>
      </c>
      <c r="G73" s="253" t="s">
        <v>216</v>
      </c>
      <c r="H73" s="250"/>
      <c r="I73" s="251" t="s">
        <v>396</v>
      </c>
      <c r="J73" s="251" t="s">
        <v>402</v>
      </c>
      <c r="K73" s="252">
        <v>10</v>
      </c>
    </row>
    <row r="74" spans="1:11" s="121" customFormat="1" ht="87.75" customHeight="1">
      <c r="A74" s="254">
        <v>71</v>
      </c>
      <c r="B74" s="177" t="str">
        <f aca="true" t="shared" si="8" ref="B74:B83">CONCATENATE(G74,"-",I74,"-",J74)</f>
        <v>4X100M-3-5</v>
      </c>
      <c r="C74" s="246" t="s">
        <v>607</v>
      </c>
      <c r="D74" s="247" t="s">
        <v>373</v>
      </c>
      <c r="E74" s="248" t="s">
        <v>432</v>
      </c>
      <c r="F74" s="249" t="s">
        <v>401</v>
      </c>
      <c r="G74" s="253" t="s">
        <v>305</v>
      </c>
      <c r="H74" s="250"/>
      <c r="I74" s="251" t="s">
        <v>396</v>
      </c>
      <c r="J74" s="251" t="s">
        <v>402</v>
      </c>
      <c r="K74" s="252">
        <v>10</v>
      </c>
    </row>
    <row r="75" spans="1:11" s="121" customFormat="1" ht="93.75" customHeight="1">
      <c r="A75" s="254">
        <v>72</v>
      </c>
      <c r="B75" s="177" t="str">
        <f t="shared" si="8"/>
        <v>İSVEÇ-3-5</v>
      </c>
      <c r="C75" s="246" t="s">
        <v>608</v>
      </c>
      <c r="D75" s="247" t="s">
        <v>373</v>
      </c>
      <c r="E75" s="248" t="s">
        <v>433</v>
      </c>
      <c r="F75" s="249" t="s">
        <v>401</v>
      </c>
      <c r="G75" s="253" t="s">
        <v>350</v>
      </c>
      <c r="H75" s="250"/>
      <c r="I75" s="251" t="s">
        <v>396</v>
      </c>
      <c r="J75" s="251" t="s">
        <v>402</v>
      </c>
      <c r="K75" s="252">
        <v>10</v>
      </c>
    </row>
    <row r="76" spans="1:13" s="178" customFormat="1" ht="28.5" customHeight="1">
      <c r="A76" s="254">
        <v>73</v>
      </c>
      <c r="B76" s="177" t="str">
        <f t="shared" si="8"/>
        <v>100M-3-1</v>
      </c>
      <c r="C76" s="238">
        <v>270</v>
      </c>
      <c r="D76" s="239">
        <v>35990</v>
      </c>
      <c r="E76" s="240" t="s">
        <v>451</v>
      </c>
      <c r="F76" s="241" t="s">
        <v>403</v>
      </c>
      <c r="G76" s="242" t="s">
        <v>103</v>
      </c>
      <c r="H76" s="243"/>
      <c r="I76" s="244" t="s">
        <v>396</v>
      </c>
      <c r="J76" s="244" t="s">
        <v>404</v>
      </c>
      <c r="K76" s="245">
        <v>9</v>
      </c>
      <c r="M76" s="121"/>
    </row>
    <row r="77" spans="1:13" s="178" customFormat="1" ht="28.5" customHeight="1">
      <c r="A77" s="254">
        <v>74</v>
      </c>
      <c r="B77" s="177" t="str">
        <f t="shared" si="8"/>
        <v>200M-3-1</v>
      </c>
      <c r="C77" s="238">
        <v>270</v>
      </c>
      <c r="D77" s="239">
        <v>35990</v>
      </c>
      <c r="E77" s="240" t="s">
        <v>451</v>
      </c>
      <c r="F77" s="241" t="s">
        <v>403</v>
      </c>
      <c r="G77" s="242" t="s">
        <v>213</v>
      </c>
      <c r="H77" s="243"/>
      <c r="I77" s="244" t="s">
        <v>396</v>
      </c>
      <c r="J77" s="244" t="s">
        <v>404</v>
      </c>
      <c r="K77" s="245">
        <v>9</v>
      </c>
      <c r="M77" s="121"/>
    </row>
    <row r="78" spans="1:13" s="178" customFormat="1" ht="28.5" customHeight="1">
      <c r="A78" s="254">
        <v>75</v>
      </c>
      <c r="B78" s="177" t="str">
        <f t="shared" si="8"/>
        <v>400M-3-1</v>
      </c>
      <c r="C78" s="238">
        <v>280</v>
      </c>
      <c r="D78" s="239">
        <v>35607</v>
      </c>
      <c r="E78" s="240" t="s">
        <v>452</v>
      </c>
      <c r="F78" s="241" t="s">
        <v>403</v>
      </c>
      <c r="G78" s="242" t="s">
        <v>214</v>
      </c>
      <c r="H78" s="243"/>
      <c r="I78" s="244" t="s">
        <v>396</v>
      </c>
      <c r="J78" s="244" t="s">
        <v>404</v>
      </c>
      <c r="K78" s="245">
        <v>9</v>
      </c>
      <c r="M78" s="121"/>
    </row>
    <row r="79" spans="1:13" s="178" customFormat="1" ht="28.5" customHeight="1">
      <c r="A79" s="254">
        <v>76</v>
      </c>
      <c r="B79" s="177" t="str">
        <f t="shared" si="8"/>
        <v>800M-2-1</v>
      </c>
      <c r="C79" s="238">
        <v>281</v>
      </c>
      <c r="D79" s="239">
        <v>35431</v>
      </c>
      <c r="E79" s="240" t="s">
        <v>453</v>
      </c>
      <c r="F79" s="241" t="s">
        <v>403</v>
      </c>
      <c r="G79" s="242" t="s">
        <v>94</v>
      </c>
      <c r="H79" s="243"/>
      <c r="I79" s="244" t="s">
        <v>400</v>
      </c>
      <c r="J79" s="244" t="s">
        <v>404</v>
      </c>
      <c r="K79" s="245">
        <v>9</v>
      </c>
      <c r="M79" s="121"/>
    </row>
    <row r="80" spans="1:13" s="178" customFormat="1" ht="28.5" customHeight="1">
      <c r="A80" s="254">
        <v>77</v>
      </c>
      <c r="B80" s="177" t="str">
        <f t="shared" si="8"/>
        <v>1500M-1-9</v>
      </c>
      <c r="C80" s="238">
        <v>281</v>
      </c>
      <c r="D80" s="239">
        <v>35431</v>
      </c>
      <c r="E80" s="240" t="s">
        <v>453</v>
      </c>
      <c r="F80" s="241" t="s">
        <v>403</v>
      </c>
      <c r="G80" s="242" t="s">
        <v>178</v>
      </c>
      <c r="H80" s="243"/>
      <c r="I80" s="244" t="s">
        <v>404</v>
      </c>
      <c r="J80" s="244" t="s">
        <v>417</v>
      </c>
      <c r="K80" s="245">
        <v>9</v>
      </c>
      <c r="M80" s="121"/>
    </row>
    <row r="81" spans="1:13" s="178" customFormat="1" ht="28.5" customHeight="1">
      <c r="A81" s="254">
        <v>78</v>
      </c>
      <c r="B81" s="177" t="str">
        <f t="shared" si="8"/>
        <v>100M.ENG-3-1</v>
      </c>
      <c r="C81" s="238">
        <v>277</v>
      </c>
      <c r="D81" s="239">
        <v>35468</v>
      </c>
      <c r="E81" s="240" t="s">
        <v>454</v>
      </c>
      <c r="F81" s="241" t="s">
        <v>403</v>
      </c>
      <c r="G81" s="242" t="s">
        <v>177</v>
      </c>
      <c r="H81" s="243"/>
      <c r="I81" s="244" t="s">
        <v>396</v>
      </c>
      <c r="J81" s="244" t="s">
        <v>404</v>
      </c>
      <c r="K81" s="245">
        <v>9</v>
      </c>
      <c r="M81" s="121"/>
    </row>
    <row r="82" spans="1:13" s="178" customFormat="1" ht="28.5" customHeight="1">
      <c r="A82" s="254">
        <v>79</v>
      </c>
      <c r="B82" s="177" t="str">
        <f t="shared" si="8"/>
        <v>400M.ENG-3-1</v>
      </c>
      <c r="C82" s="238">
        <v>274</v>
      </c>
      <c r="D82" s="239">
        <v>36710</v>
      </c>
      <c r="E82" s="240" t="s">
        <v>455</v>
      </c>
      <c r="F82" s="241" t="s">
        <v>403</v>
      </c>
      <c r="G82" s="242" t="s">
        <v>303</v>
      </c>
      <c r="H82" s="243"/>
      <c r="I82" s="244" t="s">
        <v>396</v>
      </c>
      <c r="J82" s="244" t="s">
        <v>404</v>
      </c>
      <c r="K82" s="245">
        <v>9</v>
      </c>
      <c r="M82" s="121"/>
    </row>
    <row r="83" spans="1:13" s="178" customFormat="1" ht="28.5" customHeight="1">
      <c r="A83" s="254">
        <v>80</v>
      </c>
      <c r="B83" s="177" t="str">
        <f t="shared" si="8"/>
        <v>2000M.ENG-1-9</v>
      </c>
      <c r="C83" s="238">
        <v>271</v>
      </c>
      <c r="D83" s="239">
        <v>35613</v>
      </c>
      <c r="E83" s="240" t="s">
        <v>456</v>
      </c>
      <c r="F83" s="241" t="s">
        <v>403</v>
      </c>
      <c r="G83" s="242" t="s">
        <v>349</v>
      </c>
      <c r="H83" s="243"/>
      <c r="I83" s="244" t="s">
        <v>404</v>
      </c>
      <c r="J83" s="244" t="s">
        <v>417</v>
      </c>
      <c r="K83" s="245">
        <v>9</v>
      </c>
      <c r="M83" s="121"/>
    </row>
    <row r="84" spans="1:13" s="178" customFormat="1" ht="28.5" customHeight="1">
      <c r="A84" s="254">
        <v>81</v>
      </c>
      <c r="B84" s="177" t="str">
        <f aca="true" t="shared" si="9" ref="B84:B91">CONCATENATE(G84,"-",K84)</f>
        <v>GÜLLE-9</v>
      </c>
      <c r="C84" s="238">
        <v>273</v>
      </c>
      <c r="D84" s="239">
        <v>36804</v>
      </c>
      <c r="E84" s="240" t="s">
        <v>457</v>
      </c>
      <c r="F84" s="241" t="s">
        <v>403</v>
      </c>
      <c r="G84" s="242" t="s">
        <v>180</v>
      </c>
      <c r="H84" s="243"/>
      <c r="I84" s="244" t="s">
        <v>396</v>
      </c>
      <c r="J84" s="244" t="s">
        <v>404</v>
      </c>
      <c r="K84" s="245">
        <v>9</v>
      </c>
      <c r="M84" s="121"/>
    </row>
    <row r="85" spans="1:13" s="178" customFormat="1" ht="28.5" customHeight="1">
      <c r="A85" s="254">
        <v>82</v>
      </c>
      <c r="B85" s="177" t="str">
        <f t="shared" si="9"/>
        <v>DİSK-9</v>
      </c>
      <c r="C85" s="238">
        <v>269</v>
      </c>
      <c r="D85" s="239">
        <v>35463</v>
      </c>
      <c r="E85" s="240" t="s">
        <v>458</v>
      </c>
      <c r="F85" s="241" t="s">
        <v>403</v>
      </c>
      <c r="G85" s="242" t="s">
        <v>181</v>
      </c>
      <c r="H85" s="243"/>
      <c r="I85" s="244" t="s">
        <v>396</v>
      </c>
      <c r="J85" s="244" t="s">
        <v>404</v>
      </c>
      <c r="K85" s="245">
        <v>9</v>
      </c>
      <c r="M85" s="121"/>
    </row>
    <row r="86" spans="1:13" s="178" customFormat="1" ht="28.5" customHeight="1">
      <c r="A86" s="254">
        <v>83</v>
      </c>
      <c r="B86" s="177" t="str">
        <f t="shared" si="9"/>
        <v>CİRİT-9</v>
      </c>
      <c r="C86" s="238">
        <v>275</v>
      </c>
      <c r="D86" s="239">
        <v>36916</v>
      </c>
      <c r="E86" s="240" t="s">
        <v>459</v>
      </c>
      <c r="F86" s="241" t="s">
        <v>403</v>
      </c>
      <c r="G86" s="242" t="s">
        <v>182</v>
      </c>
      <c r="H86" s="243"/>
      <c r="I86" s="244" t="s">
        <v>396</v>
      </c>
      <c r="J86" s="244" t="s">
        <v>404</v>
      </c>
      <c r="K86" s="245">
        <v>9</v>
      </c>
      <c r="M86" s="121"/>
    </row>
    <row r="87" spans="1:13" s="178" customFormat="1" ht="28.5" customHeight="1">
      <c r="A87" s="254">
        <v>84</v>
      </c>
      <c r="B87" s="177" t="str">
        <f t="shared" si="9"/>
        <v>ÇEKİÇ-9</v>
      </c>
      <c r="C87" s="238">
        <v>278</v>
      </c>
      <c r="D87" s="239">
        <v>35431</v>
      </c>
      <c r="E87" s="240" t="s">
        <v>460</v>
      </c>
      <c r="F87" s="241" t="s">
        <v>403</v>
      </c>
      <c r="G87" s="242" t="s">
        <v>304</v>
      </c>
      <c r="H87" s="243"/>
      <c r="I87" s="244" t="s">
        <v>396</v>
      </c>
      <c r="J87" s="244" t="s">
        <v>404</v>
      </c>
      <c r="K87" s="245">
        <v>9</v>
      </c>
      <c r="M87" s="121"/>
    </row>
    <row r="88" spans="1:13" s="178" customFormat="1" ht="28.5" customHeight="1">
      <c r="A88" s="254">
        <v>85</v>
      </c>
      <c r="B88" s="177" t="str">
        <f t="shared" si="9"/>
        <v>UZUN-9</v>
      </c>
      <c r="C88" s="238">
        <v>280</v>
      </c>
      <c r="D88" s="239">
        <v>35607</v>
      </c>
      <c r="E88" s="240" t="s">
        <v>452</v>
      </c>
      <c r="F88" s="241" t="s">
        <v>403</v>
      </c>
      <c r="G88" s="242" t="s">
        <v>58</v>
      </c>
      <c r="H88" s="243"/>
      <c r="I88" s="244" t="s">
        <v>396</v>
      </c>
      <c r="J88" s="244" t="s">
        <v>404</v>
      </c>
      <c r="K88" s="245">
        <v>9</v>
      </c>
      <c r="M88" s="121"/>
    </row>
    <row r="89" spans="1:13" s="178" customFormat="1" ht="28.5" customHeight="1">
      <c r="A89" s="254">
        <v>86</v>
      </c>
      <c r="B89" s="177" t="str">
        <f t="shared" si="9"/>
        <v>ÜÇADIM-9</v>
      </c>
      <c r="C89" s="238">
        <v>279</v>
      </c>
      <c r="D89" s="239">
        <v>36229</v>
      </c>
      <c r="E89" s="240" t="s">
        <v>461</v>
      </c>
      <c r="F89" s="241" t="s">
        <v>403</v>
      </c>
      <c r="G89" s="242" t="s">
        <v>215</v>
      </c>
      <c r="H89" s="243"/>
      <c r="I89" s="244" t="s">
        <v>396</v>
      </c>
      <c r="J89" s="244" t="s">
        <v>404</v>
      </c>
      <c r="K89" s="245">
        <v>9</v>
      </c>
      <c r="M89" s="121"/>
    </row>
    <row r="90" spans="1:13" s="178" customFormat="1" ht="28.5" customHeight="1">
      <c r="A90" s="254">
        <v>87</v>
      </c>
      <c r="B90" s="177" t="str">
        <f t="shared" si="9"/>
        <v>YÜKSEK-9</v>
      </c>
      <c r="C90" s="238">
        <v>277</v>
      </c>
      <c r="D90" s="239">
        <v>35468</v>
      </c>
      <c r="E90" s="240" t="s">
        <v>454</v>
      </c>
      <c r="F90" s="241" t="s">
        <v>403</v>
      </c>
      <c r="G90" s="242" t="s">
        <v>59</v>
      </c>
      <c r="H90" s="243"/>
      <c r="I90" s="244" t="s">
        <v>396</v>
      </c>
      <c r="J90" s="244" t="s">
        <v>404</v>
      </c>
      <c r="K90" s="245">
        <v>9</v>
      </c>
      <c r="M90" s="121"/>
    </row>
    <row r="91" spans="1:13" s="178" customFormat="1" ht="28.5" customHeight="1">
      <c r="A91" s="254">
        <v>88</v>
      </c>
      <c r="B91" s="177" t="str">
        <f t="shared" si="9"/>
        <v>SIRIK-9</v>
      </c>
      <c r="C91" s="238">
        <v>272</v>
      </c>
      <c r="D91" s="239">
        <v>36446</v>
      </c>
      <c r="E91" s="240" t="s">
        <v>581</v>
      </c>
      <c r="F91" s="241" t="s">
        <v>403</v>
      </c>
      <c r="G91" s="242" t="s">
        <v>216</v>
      </c>
      <c r="H91" s="243"/>
      <c r="I91" s="244" t="s">
        <v>396</v>
      </c>
      <c r="J91" s="244" t="s">
        <v>404</v>
      </c>
      <c r="K91" s="245">
        <v>9</v>
      </c>
      <c r="M91" s="121"/>
    </row>
    <row r="92" spans="1:13" s="178" customFormat="1" ht="81" customHeight="1">
      <c r="A92" s="254">
        <v>89</v>
      </c>
      <c r="B92" s="177" t="str">
        <f aca="true" t="shared" si="10" ref="B92:B101">CONCATENATE(G92,"-",I92,"-",J92)</f>
        <v>4X100M-3-1</v>
      </c>
      <c r="C92" s="238" t="s">
        <v>475</v>
      </c>
      <c r="D92" s="239" t="s">
        <v>373</v>
      </c>
      <c r="E92" s="240" t="s">
        <v>462</v>
      </c>
      <c r="F92" s="241" t="s">
        <v>403</v>
      </c>
      <c r="G92" s="242" t="s">
        <v>305</v>
      </c>
      <c r="H92" s="243"/>
      <c r="I92" s="244" t="s">
        <v>396</v>
      </c>
      <c r="J92" s="244" t="s">
        <v>404</v>
      </c>
      <c r="K92" s="245">
        <v>9</v>
      </c>
      <c r="M92" s="121"/>
    </row>
    <row r="93" spans="1:13" s="178" customFormat="1" ht="80.25" customHeight="1">
      <c r="A93" s="254">
        <v>90</v>
      </c>
      <c r="B93" s="177" t="str">
        <f t="shared" si="10"/>
        <v>İSVEÇ-3-1</v>
      </c>
      <c r="C93" s="238" t="s">
        <v>476</v>
      </c>
      <c r="D93" s="239" t="s">
        <v>373</v>
      </c>
      <c r="E93" s="240" t="s">
        <v>463</v>
      </c>
      <c r="F93" s="241" t="s">
        <v>403</v>
      </c>
      <c r="G93" s="242" t="s">
        <v>350</v>
      </c>
      <c r="H93" s="243"/>
      <c r="I93" s="244" t="s">
        <v>396</v>
      </c>
      <c r="J93" s="244" t="s">
        <v>404</v>
      </c>
      <c r="K93" s="245">
        <v>9</v>
      </c>
      <c r="M93" s="121"/>
    </row>
    <row r="94" spans="1:13" s="178" customFormat="1" ht="28.5" customHeight="1">
      <c r="A94" s="254">
        <v>91</v>
      </c>
      <c r="B94" s="177" t="str">
        <f t="shared" si="10"/>
        <v>100M-2-3</v>
      </c>
      <c r="C94" s="246">
        <v>681</v>
      </c>
      <c r="D94" s="247">
        <v>36526</v>
      </c>
      <c r="E94" s="248" t="s">
        <v>540</v>
      </c>
      <c r="F94" s="249" t="s">
        <v>405</v>
      </c>
      <c r="G94" s="253" t="s">
        <v>103</v>
      </c>
      <c r="H94" s="250"/>
      <c r="I94" s="251" t="s">
        <v>400</v>
      </c>
      <c r="J94" s="251" t="s">
        <v>396</v>
      </c>
      <c r="K94" s="252">
        <v>8</v>
      </c>
      <c r="M94" s="121"/>
    </row>
    <row r="95" spans="1:13" s="178" customFormat="1" ht="28.5" customHeight="1">
      <c r="A95" s="254">
        <v>92</v>
      </c>
      <c r="B95" s="177" t="str">
        <f t="shared" si="10"/>
        <v>200M-2-3</v>
      </c>
      <c r="C95" s="246">
        <v>686</v>
      </c>
      <c r="D95" s="247">
        <v>35796</v>
      </c>
      <c r="E95" s="248" t="s">
        <v>541</v>
      </c>
      <c r="F95" s="249" t="s">
        <v>405</v>
      </c>
      <c r="G95" s="253" t="s">
        <v>213</v>
      </c>
      <c r="H95" s="250"/>
      <c r="I95" s="251" t="s">
        <v>400</v>
      </c>
      <c r="J95" s="251" t="s">
        <v>396</v>
      </c>
      <c r="K95" s="252">
        <v>8</v>
      </c>
      <c r="M95" s="121"/>
    </row>
    <row r="96" spans="1:13" s="178" customFormat="1" ht="28.5" customHeight="1">
      <c r="A96" s="254">
        <v>93</v>
      </c>
      <c r="B96" s="177" t="str">
        <f t="shared" si="10"/>
        <v>400M-2-3</v>
      </c>
      <c r="C96" s="246">
        <v>684</v>
      </c>
      <c r="D96" s="247">
        <v>35431</v>
      </c>
      <c r="E96" s="248" t="s">
        <v>542</v>
      </c>
      <c r="F96" s="249" t="s">
        <v>405</v>
      </c>
      <c r="G96" s="253" t="s">
        <v>214</v>
      </c>
      <c r="H96" s="250"/>
      <c r="I96" s="251" t="s">
        <v>400</v>
      </c>
      <c r="J96" s="251" t="s">
        <v>396</v>
      </c>
      <c r="K96" s="252">
        <v>8</v>
      </c>
      <c r="M96" s="121"/>
    </row>
    <row r="97" spans="1:13" s="178" customFormat="1" ht="28.5" customHeight="1">
      <c r="A97" s="254">
        <v>94</v>
      </c>
      <c r="B97" s="177" t="str">
        <f t="shared" si="10"/>
        <v>800M-2-6</v>
      </c>
      <c r="C97" s="246">
        <v>684</v>
      </c>
      <c r="D97" s="247">
        <v>35431</v>
      </c>
      <c r="E97" s="248" t="s">
        <v>542</v>
      </c>
      <c r="F97" s="249" t="s">
        <v>405</v>
      </c>
      <c r="G97" s="253" t="s">
        <v>94</v>
      </c>
      <c r="H97" s="250"/>
      <c r="I97" s="251" t="s">
        <v>400</v>
      </c>
      <c r="J97" s="251" t="s">
        <v>420</v>
      </c>
      <c r="K97" s="252">
        <v>8</v>
      </c>
      <c r="M97" s="121"/>
    </row>
    <row r="98" spans="1:13" s="178" customFormat="1" ht="28.5" customHeight="1">
      <c r="A98" s="254">
        <v>95</v>
      </c>
      <c r="B98" s="177" t="str">
        <f t="shared" si="10"/>
        <v>1500M-1-8</v>
      </c>
      <c r="C98" s="246">
        <v>682</v>
      </c>
      <c r="D98" s="247">
        <v>35440</v>
      </c>
      <c r="E98" s="248" t="s">
        <v>543</v>
      </c>
      <c r="F98" s="249" t="s">
        <v>405</v>
      </c>
      <c r="G98" s="253" t="s">
        <v>178</v>
      </c>
      <c r="H98" s="250"/>
      <c r="I98" s="251" t="s">
        <v>404</v>
      </c>
      <c r="J98" s="251" t="s">
        <v>418</v>
      </c>
      <c r="K98" s="252">
        <v>8</v>
      </c>
      <c r="M98" s="121"/>
    </row>
    <row r="99" spans="1:13" s="178" customFormat="1" ht="28.5" customHeight="1">
      <c r="A99" s="254">
        <v>96</v>
      </c>
      <c r="B99" s="177" t="str">
        <f t="shared" si="10"/>
        <v>100M.ENG-2-3</v>
      </c>
      <c r="C99" s="246">
        <v>685</v>
      </c>
      <c r="D99" s="247">
        <v>36161</v>
      </c>
      <c r="E99" s="248" t="s">
        <v>544</v>
      </c>
      <c r="F99" s="249" t="s">
        <v>405</v>
      </c>
      <c r="G99" s="253" t="s">
        <v>177</v>
      </c>
      <c r="H99" s="250"/>
      <c r="I99" s="251" t="s">
        <v>400</v>
      </c>
      <c r="J99" s="251" t="s">
        <v>396</v>
      </c>
      <c r="K99" s="252">
        <v>8</v>
      </c>
      <c r="M99" s="121"/>
    </row>
    <row r="100" spans="1:13" s="178" customFormat="1" ht="28.5" customHeight="1">
      <c r="A100" s="254">
        <v>97</v>
      </c>
      <c r="B100" s="177" t="str">
        <f t="shared" si="10"/>
        <v>400M.ENG-2-3</v>
      </c>
      <c r="C100" s="246">
        <v>681</v>
      </c>
      <c r="D100" s="247">
        <v>35796</v>
      </c>
      <c r="E100" s="248" t="s">
        <v>540</v>
      </c>
      <c r="F100" s="249" t="s">
        <v>405</v>
      </c>
      <c r="G100" s="253" t="s">
        <v>303</v>
      </c>
      <c r="H100" s="250"/>
      <c r="I100" s="251" t="s">
        <v>400</v>
      </c>
      <c r="J100" s="251" t="s">
        <v>396</v>
      </c>
      <c r="K100" s="252">
        <v>8</v>
      </c>
      <c r="M100" s="121"/>
    </row>
    <row r="101" spans="1:13" s="178" customFormat="1" ht="28.5" customHeight="1">
      <c r="A101" s="254">
        <v>98</v>
      </c>
      <c r="B101" s="177" t="str">
        <f t="shared" si="10"/>
        <v>2000M.ENG-1-8</v>
      </c>
      <c r="C101" s="246">
        <v>682</v>
      </c>
      <c r="D101" s="247">
        <v>35440</v>
      </c>
      <c r="E101" s="248" t="s">
        <v>543</v>
      </c>
      <c r="F101" s="249" t="s">
        <v>405</v>
      </c>
      <c r="G101" s="253" t="s">
        <v>349</v>
      </c>
      <c r="H101" s="250"/>
      <c r="I101" s="251" t="s">
        <v>404</v>
      </c>
      <c r="J101" s="251" t="s">
        <v>418</v>
      </c>
      <c r="K101" s="252">
        <v>8</v>
      </c>
      <c r="M101" s="121"/>
    </row>
    <row r="102" spans="1:13" s="178" customFormat="1" ht="28.5" customHeight="1">
      <c r="A102" s="254">
        <v>99</v>
      </c>
      <c r="B102" s="177" t="str">
        <f aca="true" t="shared" si="11" ref="B102:B109">CONCATENATE(G102,"-",K102)</f>
        <v>GÜLLE-8</v>
      </c>
      <c r="C102" s="246">
        <v>680</v>
      </c>
      <c r="D102" s="247">
        <v>36161</v>
      </c>
      <c r="E102" s="248" t="s">
        <v>545</v>
      </c>
      <c r="F102" s="249" t="s">
        <v>405</v>
      </c>
      <c r="G102" s="253" t="s">
        <v>180</v>
      </c>
      <c r="H102" s="250"/>
      <c r="I102" s="251" t="s">
        <v>400</v>
      </c>
      <c r="J102" s="251" t="s">
        <v>396</v>
      </c>
      <c r="K102" s="252">
        <v>8</v>
      </c>
      <c r="M102" s="121"/>
    </row>
    <row r="103" spans="1:13" s="178" customFormat="1" ht="28.5" customHeight="1">
      <c r="A103" s="254">
        <v>100</v>
      </c>
      <c r="B103" s="177" t="str">
        <f t="shared" si="11"/>
        <v>DİSK-8</v>
      </c>
      <c r="C103" s="246">
        <v>679</v>
      </c>
      <c r="D103" s="247">
        <v>36526</v>
      </c>
      <c r="E103" s="248" t="s">
        <v>546</v>
      </c>
      <c r="F103" s="249" t="s">
        <v>405</v>
      </c>
      <c r="G103" s="253" t="s">
        <v>181</v>
      </c>
      <c r="H103" s="250"/>
      <c r="I103" s="251" t="s">
        <v>400</v>
      </c>
      <c r="J103" s="251" t="s">
        <v>396</v>
      </c>
      <c r="K103" s="252">
        <v>8</v>
      </c>
      <c r="M103" s="121"/>
    </row>
    <row r="104" spans="1:13" s="178" customFormat="1" ht="28.5" customHeight="1">
      <c r="A104" s="254">
        <v>101</v>
      </c>
      <c r="B104" s="177" t="str">
        <f t="shared" si="11"/>
        <v>CİRİT-8</v>
      </c>
      <c r="C104" s="246">
        <v>680</v>
      </c>
      <c r="D104" s="247">
        <v>36161</v>
      </c>
      <c r="E104" s="248" t="s">
        <v>545</v>
      </c>
      <c r="F104" s="249" t="s">
        <v>405</v>
      </c>
      <c r="G104" s="253" t="s">
        <v>182</v>
      </c>
      <c r="H104" s="250"/>
      <c r="I104" s="251" t="s">
        <v>400</v>
      </c>
      <c r="J104" s="251" t="s">
        <v>396</v>
      </c>
      <c r="K104" s="252">
        <v>8</v>
      </c>
      <c r="M104" s="121"/>
    </row>
    <row r="105" spans="1:13" s="178" customFormat="1" ht="28.5" customHeight="1">
      <c r="A105" s="254">
        <v>102</v>
      </c>
      <c r="B105" s="177" t="str">
        <f t="shared" si="11"/>
        <v>ÇEKİÇ-8</v>
      </c>
      <c r="C105" s="246">
        <v>679</v>
      </c>
      <c r="D105" s="247">
        <v>36526</v>
      </c>
      <c r="E105" s="248" t="s">
        <v>546</v>
      </c>
      <c r="F105" s="249" t="s">
        <v>405</v>
      </c>
      <c r="G105" s="253" t="s">
        <v>304</v>
      </c>
      <c r="H105" s="250"/>
      <c r="I105" s="251" t="s">
        <v>400</v>
      </c>
      <c r="J105" s="251" t="s">
        <v>396</v>
      </c>
      <c r="K105" s="252">
        <v>8</v>
      </c>
      <c r="M105" s="121"/>
    </row>
    <row r="106" spans="1:13" s="178" customFormat="1" ht="28.5" customHeight="1">
      <c r="A106" s="254">
        <v>103</v>
      </c>
      <c r="B106" s="177" t="str">
        <f t="shared" si="11"/>
        <v>UZUN-8</v>
      </c>
      <c r="C106" s="246">
        <v>686</v>
      </c>
      <c r="D106" s="247">
        <v>35796</v>
      </c>
      <c r="E106" s="248" t="s">
        <v>541</v>
      </c>
      <c r="F106" s="249" t="s">
        <v>405</v>
      </c>
      <c r="G106" s="253" t="s">
        <v>58</v>
      </c>
      <c r="H106" s="250"/>
      <c r="I106" s="251" t="s">
        <v>400</v>
      </c>
      <c r="J106" s="251" t="s">
        <v>396</v>
      </c>
      <c r="K106" s="252">
        <v>8</v>
      </c>
      <c r="M106" s="121"/>
    </row>
    <row r="107" spans="1:13" s="178" customFormat="1" ht="28.5" customHeight="1">
      <c r="A107" s="254">
        <v>104</v>
      </c>
      <c r="B107" s="177" t="str">
        <f t="shared" si="11"/>
        <v>ÜÇADIM-8</v>
      </c>
      <c r="C107" s="246">
        <v>683</v>
      </c>
      <c r="D107" s="247">
        <v>36161</v>
      </c>
      <c r="E107" s="248" t="s">
        <v>547</v>
      </c>
      <c r="F107" s="249" t="s">
        <v>405</v>
      </c>
      <c r="G107" s="253" t="s">
        <v>215</v>
      </c>
      <c r="H107" s="250"/>
      <c r="I107" s="251" t="s">
        <v>400</v>
      </c>
      <c r="J107" s="251" t="s">
        <v>396</v>
      </c>
      <c r="K107" s="252">
        <v>8</v>
      </c>
      <c r="M107" s="121"/>
    </row>
    <row r="108" spans="1:13" s="178" customFormat="1" ht="28.5" customHeight="1">
      <c r="A108" s="254">
        <v>105</v>
      </c>
      <c r="B108" s="177" t="str">
        <f t="shared" si="11"/>
        <v>YÜKSEK-8</v>
      </c>
      <c r="C108" s="246">
        <v>685</v>
      </c>
      <c r="D108" s="247">
        <v>36161</v>
      </c>
      <c r="E108" s="248" t="s">
        <v>544</v>
      </c>
      <c r="F108" s="249" t="s">
        <v>405</v>
      </c>
      <c r="G108" s="253" t="s">
        <v>59</v>
      </c>
      <c r="H108" s="250"/>
      <c r="I108" s="251" t="s">
        <v>400</v>
      </c>
      <c r="J108" s="251" t="s">
        <v>396</v>
      </c>
      <c r="K108" s="252">
        <v>8</v>
      </c>
      <c r="M108" s="121"/>
    </row>
    <row r="109" spans="1:13" s="178" customFormat="1" ht="28.5" customHeight="1">
      <c r="A109" s="254">
        <v>106</v>
      </c>
      <c r="B109" s="177" t="str">
        <f t="shared" si="11"/>
        <v>SIRIK-8</v>
      </c>
      <c r="C109" s="246">
        <v>683</v>
      </c>
      <c r="D109" s="247">
        <v>36161</v>
      </c>
      <c r="E109" s="248" t="s">
        <v>547</v>
      </c>
      <c r="F109" s="249" t="s">
        <v>405</v>
      </c>
      <c r="G109" s="253" t="s">
        <v>216</v>
      </c>
      <c r="H109" s="250"/>
      <c r="I109" s="251" t="s">
        <v>400</v>
      </c>
      <c r="J109" s="251" t="s">
        <v>396</v>
      </c>
      <c r="K109" s="252">
        <v>8</v>
      </c>
      <c r="M109" s="121"/>
    </row>
    <row r="110" spans="1:13" s="178" customFormat="1" ht="75" customHeight="1">
      <c r="A110" s="254">
        <v>107</v>
      </c>
      <c r="B110" s="177" t="str">
        <f aca="true" t="shared" si="12" ref="B110:B119">CONCATENATE(G110,"-",I110,"-",J110)</f>
        <v>4X100M-2-3</v>
      </c>
      <c r="C110" s="246" t="s">
        <v>609</v>
      </c>
      <c r="D110" s="247" t="s">
        <v>548</v>
      </c>
      <c r="E110" s="248" t="s">
        <v>610</v>
      </c>
      <c r="F110" s="249" t="s">
        <v>405</v>
      </c>
      <c r="G110" s="253" t="s">
        <v>305</v>
      </c>
      <c r="H110" s="250"/>
      <c r="I110" s="251" t="s">
        <v>400</v>
      </c>
      <c r="J110" s="251" t="s">
        <v>396</v>
      </c>
      <c r="K110" s="252">
        <v>8</v>
      </c>
      <c r="M110" s="121"/>
    </row>
    <row r="111" spans="1:13" s="178" customFormat="1" ht="75" customHeight="1">
      <c r="A111" s="254">
        <v>108</v>
      </c>
      <c r="B111" s="177" t="str">
        <f t="shared" si="12"/>
        <v>İSVEÇ-2-3</v>
      </c>
      <c r="C111" s="246" t="s">
        <v>609</v>
      </c>
      <c r="D111" s="247" t="s">
        <v>548</v>
      </c>
      <c r="E111" s="248" t="s">
        <v>610</v>
      </c>
      <c r="F111" s="249" t="s">
        <v>405</v>
      </c>
      <c r="G111" s="253" t="s">
        <v>350</v>
      </c>
      <c r="H111" s="250"/>
      <c r="I111" s="251" t="s">
        <v>400</v>
      </c>
      <c r="J111" s="251" t="s">
        <v>396</v>
      </c>
      <c r="K111" s="252">
        <v>8</v>
      </c>
      <c r="M111" s="121"/>
    </row>
    <row r="112" spans="1:13" s="178" customFormat="1" ht="28.5" customHeight="1">
      <c r="A112" s="254">
        <v>109</v>
      </c>
      <c r="B112" s="177" t="str">
        <f t="shared" si="12"/>
        <v>100M-2-4</v>
      </c>
      <c r="C112" s="238">
        <v>654</v>
      </c>
      <c r="D112" s="239">
        <v>35788</v>
      </c>
      <c r="E112" s="240" t="s">
        <v>586</v>
      </c>
      <c r="F112" s="241" t="s">
        <v>406</v>
      </c>
      <c r="G112" s="242" t="s">
        <v>103</v>
      </c>
      <c r="H112" s="243"/>
      <c r="I112" s="244" t="s">
        <v>400</v>
      </c>
      <c r="J112" s="244" t="s">
        <v>398</v>
      </c>
      <c r="K112" s="245">
        <v>7</v>
      </c>
      <c r="M112" s="121"/>
    </row>
    <row r="113" spans="1:13" s="178" customFormat="1" ht="28.5" customHeight="1">
      <c r="A113" s="254">
        <v>110</v>
      </c>
      <c r="B113" s="177" t="str">
        <f t="shared" si="12"/>
        <v>200M-2-4</v>
      </c>
      <c r="C113" s="238">
        <v>657</v>
      </c>
      <c r="D113" s="239">
        <v>36689</v>
      </c>
      <c r="E113" s="240" t="s">
        <v>587</v>
      </c>
      <c r="F113" s="241" t="s">
        <v>406</v>
      </c>
      <c r="G113" s="242" t="s">
        <v>213</v>
      </c>
      <c r="H113" s="243"/>
      <c r="I113" s="244" t="s">
        <v>400</v>
      </c>
      <c r="J113" s="244" t="s">
        <v>398</v>
      </c>
      <c r="K113" s="245">
        <v>7</v>
      </c>
      <c r="M113" s="121"/>
    </row>
    <row r="114" spans="1:13" s="178" customFormat="1" ht="28.5" customHeight="1">
      <c r="A114" s="254">
        <v>111</v>
      </c>
      <c r="B114" s="177" t="str">
        <f t="shared" si="12"/>
        <v>400M-2-4</v>
      </c>
      <c r="C114" s="238">
        <v>657</v>
      </c>
      <c r="D114" s="239">
        <v>36689</v>
      </c>
      <c r="E114" s="240" t="s">
        <v>587</v>
      </c>
      <c r="F114" s="241" t="s">
        <v>406</v>
      </c>
      <c r="G114" s="242" t="s">
        <v>214</v>
      </c>
      <c r="H114" s="243"/>
      <c r="I114" s="244" t="s">
        <v>400</v>
      </c>
      <c r="J114" s="244" t="s">
        <v>398</v>
      </c>
      <c r="K114" s="245">
        <v>7</v>
      </c>
      <c r="M114" s="121"/>
    </row>
    <row r="115" spans="1:13" s="178" customFormat="1" ht="28.5" customHeight="1">
      <c r="A115" s="254">
        <v>112</v>
      </c>
      <c r="B115" s="177" t="str">
        <f t="shared" si="12"/>
        <v>800M-1-3</v>
      </c>
      <c r="C115" s="238">
        <v>661</v>
      </c>
      <c r="D115" s="239">
        <v>36859</v>
      </c>
      <c r="E115" s="240" t="s">
        <v>588</v>
      </c>
      <c r="F115" s="241" t="s">
        <v>406</v>
      </c>
      <c r="G115" s="242" t="s">
        <v>94</v>
      </c>
      <c r="H115" s="243"/>
      <c r="I115" s="244" t="s">
        <v>404</v>
      </c>
      <c r="J115" s="244" t="s">
        <v>396</v>
      </c>
      <c r="K115" s="245">
        <v>7</v>
      </c>
      <c r="M115" s="121"/>
    </row>
    <row r="116" spans="1:13" s="178" customFormat="1" ht="28.5" customHeight="1">
      <c r="A116" s="254">
        <v>113</v>
      </c>
      <c r="B116" s="177" t="str">
        <f t="shared" si="12"/>
        <v>1500M-1-7</v>
      </c>
      <c r="C116" s="238">
        <v>661</v>
      </c>
      <c r="D116" s="239">
        <v>36859</v>
      </c>
      <c r="E116" s="240" t="s">
        <v>588</v>
      </c>
      <c r="F116" s="241" t="s">
        <v>406</v>
      </c>
      <c r="G116" s="242" t="s">
        <v>178</v>
      </c>
      <c r="H116" s="243"/>
      <c r="I116" s="244" t="s">
        <v>404</v>
      </c>
      <c r="J116" s="244" t="s">
        <v>419</v>
      </c>
      <c r="K116" s="245">
        <v>7</v>
      </c>
      <c r="M116" s="121"/>
    </row>
    <row r="117" spans="1:13" s="178" customFormat="1" ht="28.5" customHeight="1">
      <c r="A117" s="254">
        <v>114</v>
      </c>
      <c r="B117" s="177" t="str">
        <f t="shared" si="12"/>
        <v>100M.ENG-2-4</v>
      </c>
      <c r="C117" s="238">
        <v>655</v>
      </c>
      <c r="D117" s="239">
        <v>35828</v>
      </c>
      <c r="E117" s="240" t="s">
        <v>589</v>
      </c>
      <c r="F117" s="241" t="s">
        <v>406</v>
      </c>
      <c r="G117" s="242" t="s">
        <v>177</v>
      </c>
      <c r="H117" s="243"/>
      <c r="I117" s="244" t="s">
        <v>400</v>
      </c>
      <c r="J117" s="244" t="s">
        <v>398</v>
      </c>
      <c r="K117" s="245">
        <v>7</v>
      </c>
      <c r="M117" s="121"/>
    </row>
    <row r="118" spans="1:13" s="178" customFormat="1" ht="28.5" customHeight="1">
      <c r="A118" s="254">
        <v>115</v>
      </c>
      <c r="B118" s="177" t="str">
        <f t="shared" si="12"/>
        <v>400M.ENG-2-4</v>
      </c>
      <c r="C118" s="238">
        <v>664</v>
      </c>
      <c r="D118" s="239">
        <v>35534</v>
      </c>
      <c r="E118" s="240" t="s">
        <v>590</v>
      </c>
      <c r="F118" s="241" t="s">
        <v>406</v>
      </c>
      <c r="G118" s="242" t="s">
        <v>303</v>
      </c>
      <c r="H118" s="243"/>
      <c r="I118" s="244" t="s">
        <v>400</v>
      </c>
      <c r="J118" s="244" t="s">
        <v>398</v>
      </c>
      <c r="K118" s="245">
        <v>7</v>
      </c>
      <c r="M118" s="121"/>
    </row>
    <row r="119" spans="1:13" s="178" customFormat="1" ht="28.5" customHeight="1">
      <c r="A119" s="254">
        <v>116</v>
      </c>
      <c r="B119" s="177" t="str">
        <f t="shared" si="12"/>
        <v>2000M.ENG-1-7</v>
      </c>
      <c r="C119" s="238">
        <v>658</v>
      </c>
      <c r="D119" s="239">
        <v>36882</v>
      </c>
      <c r="E119" s="240" t="s">
        <v>591</v>
      </c>
      <c r="F119" s="241" t="s">
        <v>406</v>
      </c>
      <c r="G119" s="242" t="s">
        <v>349</v>
      </c>
      <c r="H119" s="243"/>
      <c r="I119" s="244" t="s">
        <v>404</v>
      </c>
      <c r="J119" s="244" t="s">
        <v>419</v>
      </c>
      <c r="K119" s="245">
        <v>7</v>
      </c>
      <c r="M119" s="121"/>
    </row>
    <row r="120" spans="1:13" s="178" customFormat="1" ht="28.5" customHeight="1">
      <c r="A120" s="254">
        <v>117</v>
      </c>
      <c r="B120" s="177" t="str">
        <f aca="true" t="shared" si="13" ref="B120:B127">CONCATENATE(G120,"-",K120)</f>
        <v>GÜLLE-7</v>
      </c>
      <c r="C120" s="238">
        <v>659</v>
      </c>
      <c r="D120" s="239">
        <v>35459</v>
      </c>
      <c r="E120" s="240" t="s">
        <v>592</v>
      </c>
      <c r="F120" s="241" t="s">
        <v>406</v>
      </c>
      <c r="G120" s="242" t="s">
        <v>180</v>
      </c>
      <c r="H120" s="243"/>
      <c r="I120" s="244" t="s">
        <v>400</v>
      </c>
      <c r="J120" s="244" t="s">
        <v>398</v>
      </c>
      <c r="K120" s="245">
        <v>7</v>
      </c>
      <c r="M120" s="121"/>
    </row>
    <row r="121" spans="1:13" s="178" customFormat="1" ht="28.5" customHeight="1">
      <c r="A121" s="254">
        <v>118</v>
      </c>
      <c r="B121" s="177" t="str">
        <f t="shared" si="13"/>
        <v>DİSK-7</v>
      </c>
      <c r="C121" s="238">
        <v>659</v>
      </c>
      <c r="D121" s="239">
        <v>35459</v>
      </c>
      <c r="E121" s="240" t="s">
        <v>592</v>
      </c>
      <c r="F121" s="241" t="s">
        <v>406</v>
      </c>
      <c r="G121" s="242" t="s">
        <v>181</v>
      </c>
      <c r="H121" s="243"/>
      <c r="I121" s="244" t="s">
        <v>400</v>
      </c>
      <c r="J121" s="244" t="s">
        <v>398</v>
      </c>
      <c r="K121" s="245">
        <v>7</v>
      </c>
      <c r="M121" s="121"/>
    </row>
    <row r="122" spans="1:13" s="178" customFormat="1" ht="28.5" customHeight="1">
      <c r="A122" s="254">
        <v>119</v>
      </c>
      <c r="B122" s="177" t="str">
        <f t="shared" si="13"/>
        <v>CİRİT-7</v>
      </c>
      <c r="C122" s="238">
        <v>656</v>
      </c>
      <c r="D122" s="239">
        <v>36273</v>
      </c>
      <c r="E122" s="240" t="s">
        <v>593</v>
      </c>
      <c r="F122" s="241" t="s">
        <v>406</v>
      </c>
      <c r="G122" s="242" t="s">
        <v>182</v>
      </c>
      <c r="H122" s="243"/>
      <c r="I122" s="244" t="s">
        <v>400</v>
      </c>
      <c r="J122" s="244" t="s">
        <v>398</v>
      </c>
      <c r="K122" s="245">
        <v>7</v>
      </c>
      <c r="M122" s="121"/>
    </row>
    <row r="123" spans="1:13" s="178" customFormat="1" ht="28.5" customHeight="1">
      <c r="A123" s="254">
        <v>120</v>
      </c>
      <c r="B123" s="177" t="str">
        <f t="shared" si="13"/>
        <v>ÇEKİÇ-7</v>
      </c>
      <c r="C123" s="238">
        <v>663</v>
      </c>
      <c r="D123" s="239">
        <v>36536</v>
      </c>
      <c r="E123" s="240" t="s">
        <v>594</v>
      </c>
      <c r="F123" s="241" t="s">
        <v>406</v>
      </c>
      <c r="G123" s="242" t="s">
        <v>304</v>
      </c>
      <c r="H123" s="243"/>
      <c r="I123" s="244" t="s">
        <v>400</v>
      </c>
      <c r="J123" s="244" t="s">
        <v>398</v>
      </c>
      <c r="K123" s="245">
        <v>7</v>
      </c>
      <c r="M123" s="121"/>
    </row>
    <row r="124" spans="1:13" s="178" customFormat="1" ht="28.5" customHeight="1">
      <c r="A124" s="254">
        <v>121</v>
      </c>
      <c r="B124" s="177" t="str">
        <f t="shared" si="13"/>
        <v>UZUN-7</v>
      </c>
      <c r="C124" s="238">
        <v>660</v>
      </c>
      <c r="D124" s="239">
        <v>36536</v>
      </c>
      <c r="E124" s="240" t="s">
        <v>595</v>
      </c>
      <c r="F124" s="241" t="s">
        <v>406</v>
      </c>
      <c r="G124" s="242" t="s">
        <v>58</v>
      </c>
      <c r="H124" s="243"/>
      <c r="I124" s="244" t="s">
        <v>400</v>
      </c>
      <c r="J124" s="244" t="s">
        <v>398</v>
      </c>
      <c r="K124" s="245">
        <v>7</v>
      </c>
      <c r="M124" s="121"/>
    </row>
    <row r="125" spans="1:13" s="178" customFormat="1" ht="28.5" customHeight="1">
      <c r="A125" s="254">
        <v>122</v>
      </c>
      <c r="B125" s="177" t="str">
        <f t="shared" si="13"/>
        <v>ÜÇADIM-7</v>
      </c>
      <c r="C125" s="238">
        <v>652</v>
      </c>
      <c r="D125" s="239">
        <v>36079</v>
      </c>
      <c r="E125" s="240" t="s">
        <v>596</v>
      </c>
      <c r="F125" s="241" t="s">
        <v>406</v>
      </c>
      <c r="G125" s="242" t="s">
        <v>215</v>
      </c>
      <c r="H125" s="243"/>
      <c r="I125" s="244" t="s">
        <v>400</v>
      </c>
      <c r="J125" s="244" t="s">
        <v>398</v>
      </c>
      <c r="K125" s="245">
        <v>7</v>
      </c>
      <c r="M125" s="121"/>
    </row>
    <row r="126" spans="1:13" s="178" customFormat="1" ht="28.5" customHeight="1">
      <c r="A126" s="254">
        <v>123</v>
      </c>
      <c r="B126" s="177" t="str">
        <f t="shared" si="13"/>
        <v>YÜKSEK-7</v>
      </c>
      <c r="C126" s="238">
        <v>653</v>
      </c>
      <c r="D126" s="239">
        <v>36215</v>
      </c>
      <c r="E126" s="240" t="s">
        <v>597</v>
      </c>
      <c r="F126" s="241" t="s">
        <v>406</v>
      </c>
      <c r="G126" s="242" t="s">
        <v>59</v>
      </c>
      <c r="H126" s="243"/>
      <c r="I126" s="244" t="s">
        <v>400</v>
      </c>
      <c r="J126" s="244" t="s">
        <v>398</v>
      </c>
      <c r="K126" s="245">
        <v>7</v>
      </c>
      <c r="M126" s="121"/>
    </row>
    <row r="127" spans="1:13" s="178" customFormat="1" ht="28.5" customHeight="1">
      <c r="A127" s="254">
        <v>124</v>
      </c>
      <c r="B127" s="177" t="str">
        <f t="shared" si="13"/>
        <v>SIRIK-7</v>
      </c>
      <c r="C127" s="238">
        <v>662</v>
      </c>
      <c r="D127" s="239">
        <v>35492</v>
      </c>
      <c r="E127" s="240" t="s">
        <v>598</v>
      </c>
      <c r="F127" s="241" t="s">
        <v>406</v>
      </c>
      <c r="G127" s="242" t="s">
        <v>216</v>
      </c>
      <c r="H127" s="243"/>
      <c r="I127" s="244" t="s">
        <v>400</v>
      </c>
      <c r="J127" s="244" t="s">
        <v>398</v>
      </c>
      <c r="K127" s="245">
        <v>7</v>
      </c>
      <c r="M127" s="121"/>
    </row>
    <row r="128" spans="1:13" s="178" customFormat="1" ht="89.25" customHeight="1">
      <c r="A128" s="254">
        <v>125</v>
      </c>
      <c r="B128" s="177" t="str">
        <f aca="true" t="shared" si="14" ref="B128:B137">CONCATENATE(G128,"-",I128,"-",J128)</f>
        <v>4X100M-2-4</v>
      </c>
      <c r="C128" s="238" t="s">
        <v>611</v>
      </c>
      <c r="D128" s="239" t="s">
        <v>373</v>
      </c>
      <c r="E128" s="240" t="s">
        <v>572</v>
      </c>
      <c r="F128" s="241" t="s">
        <v>406</v>
      </c>
      <c r="G128" s="242" t="s">
        <v>305</v>
      </c>
      <c r="H128" s="243"/>
      <c r="I128" s="244" t="s">
        <v>400</v>
      </c>
      <c r="J128" s="244" t="s">
        <v>398</v>
      </c>
      <c r="K128" s="245">
        <v>7</v>
      </c>
      <c r="M128" s="121"/>
    </row>
    <row r="129" spans="1:13" s="178" customFormat="1" ht="85.5" customHeight="1">
      <c r="A129" s="254">
        <v>126</v>
      </c>
      <c r="B129" s="177" t="str">
        <f t="shared" si="14"/>
        <v>İSVEÇ-2-4</v>
      </c>
      <c r="C129" s="238" t="s">
        <v>612</v>
      </c>
      <c r="D129" s="239" t="s">
        <v>373</v>
      </c>
      <c r="E129" s="240" t="s">
        <v>573</v>
      </c>
      <c r="F129" s="241" t="s">
        <v>406</v>
      </c>
      <c r="G129" s="242" t="s">
        <v>350</v>
      </c>
      <c r="H129" s="243"/>
      <c r="I129" s="244" t="s">
        <v>400</v>
      </c>
      <c r="J129" s="244" t="s">
        <v>398</v>
      </c>
      <c r="K129" s="245">
        <v>7</v>
      </c>
      <c r="M129" s="121"/>
    </row>
    <row r="130" spans="1:13" s="178" customFormat="1" ht="24" customHeight="1">
      <c r="A130" s="254">
        <v>127</v>
      </c>
      <c r="B130" s="177" t="str">
        <f t="shared" si="14"/>
        <v>100M-2-2</v>
      </c>
      <c r="C130" s="246">
        <v>390</v>
      </c>
      <c r="D130" s="247">
        <v>35606</v>
      </c>
      <c r="E130" s="248" t="s">
        <v>549</v>
      </c>
      <c r="F130" s="249" t="s">
        <v>407</v>
      </c>
      <c r="G130" s="253" t="s">
        <v>103</v>
      </c>
      <c r="H130" s="250"/>
      <c r="I130" s="251" t="s">
        <v>400</v>
      </c>
      <c r="J130" s="251" t="s">
        <v>400</v>
      </c>
      <c r="K130" s="252">
        <v>6</v>
      </c>
      <c r="M130" s="121"/>
    </row>
    <row r="131" spans="1:13" s="178" customFormat="1" ht="24" customHeight="1">
      <c r="A131" s="254">
        <v>128</v>
      </c>
      <c r="B131" s="177" t="str">
        <f t="shared" si="14"/>
        <v>200M-2-2</v>
      </c>
      <c r="C131" s="246">
        <v>389</v>
      </c>
      <c r="D131" s="247">
        <v>36192</v>
      </c>
      <c r="E131" s="248" t="s">
        <v>550</v>
      </c>
      <c r="F131" s="249" t="s">
        <v>407</v>
      </c>
      <c r="G131" s="253" t="s">
        <v>213</v>
      </c>
      <c r="H131" s="250"/>
      <c r="I131" s="251" t="s">
        <v>400</v>
      </c>
      <c r="J131" s="251" t="s">
        <v>400</v>
      </c>
      <c r="K131" s="252">
        <v>6</v>
      </c>
      <c r="M131" s="121"/>
    </row>
    <row r="132" spans="1:13" s="178" customFormat="1" ht="24" customHeight="1">
      <c r="A132" s="254">
        <v>129</v>
      </c>
      <c r="B132" s="177" t="str">
        <f t="shared" si="14"/>
        <v>400M-2-2</v>
      </c>
      <c r="C132" s="246">
        <v>392</v>
      </c>
      <c r="D132" s="247">
        <v>35656</v>
      </c>
      <c r="E132" s="248" t="s">
        <v>553</v>
      </c>
      <c r="F132" s="249" t="s">
        <v>407</v>
      </c>
      <c r="G132" s="253" t="s">
        <v>214</v>
      </c>
      <c r="H132" s="250"/>
      <c r="I132" s="251" t="s">
        <v>400</v>
      </c>
      <c r="J132" s="251" t="s">
        <v>400</v>
      </c>
      <c r="K132" s="252">
        <v>6</v>
      </c>
      <c r="M132" s="121"/>
    </row>
    <row r="133" spans="1:13" s="178" customFormat="1" ht="24" customHeight="1">
      <c r="A133" s="254">
        <v>130</v>
      </c>
      <c r="B133" s="177" t="str">
        <f t="shared" si="14"/>
        <v>800M-1-4</v>
      </c>
      <c r="C133" s="246">
        <v>387</v>
      </c>
      <c r="D133" s="247">
        <v>35606</v>
      </c>
      <c r="E133" s="248" t="s">
        <v>551</v>
      </c>
      <c r="F133" s="249" t="s">
        <v>407</v>
      </c>
      <c r="G133" s="253" t="s">
        <v>94</v>
      </c>
      <c r="H133" s="250"/>
      <c r="I133" s="251" t="s">
        <v>404</v>
      </c>
      <c r="J133" s="251" t="s">
        <v>398</v>
      </c>
      <c r="K133" s="252">
        <v>6</v>
      </c>
      <c r="M133" s="121"/>
    </row>
    <row r="134" spans="1:13" s="178" customFormat="1" ht="24" customHeight="1">
      <c r="A134" s="254">
        <v>131</v>
      </c>
      <c r="B134" s="177" t="str">
        <f t="shared" si="14"/>
        <v>1500M-1-6</v>
      </c>
      <c r="C134" s="246">
        <v>387</v>
      </c>
      <c r="D134" s="247">
        <v>35606</v>
      </c>
      <c r="E134" s="248" t="s">
        <v>551</v>
      </c>
      <c r="F134" s="249" t="s">
        <v>407</v>
      </c>
      <c r="G134" s="253" t="s">
        <v>178</v>
      </c>
      <c r="H134" s="250"/>
      <c r="I134" s="251" t="s">
        <v>404</v>
      </c>
      <c r="J134" s="251" t="s">
        <v>420</v>
      </c>
      <c r="K134" s="252">
        <v>6</v>
      </c>
      <c r="M134" s="121"/>
    </row>
    <row r="135" spans="1:13" s="178" customFormat="1" ht="24" customHeight="1">
      <c r="A135" s="254">
        <v>132</v>
      </c>
      <c r="B135" s="177" t="str">
        <f t="shared" si="14"/>
        <v>100M.ENG-2-2</v>
      </c>
      <c r="C135" s="246">
        <v>385</v>
      </c>
      <c r="D135" s="247">
        <v>35850</v>
      </c>
      <c r="E135" s="248" t="s">
        <v>552</v>
      </c>
      <c r="F135" s="249" t="s">
        <v>407</v>
      </c>
      <c r="G135" s="253" t="s">
        <v>177</v>
      </c>
      <c r="H135" s="250"/>
      <c r="I135" s="251" t="s">
        <v>400</v>
      </c>
      <c r="J135" s="251" t="s">
        <v>400</v>
      </c>
      <c r="K135" s="252">
        <v>6</v>
      </c>
      <c r="M135" s="121"/>
    </row>
    <row r="136" spans="1:13" s="178" customFormat="1" ht="24" customHeight="1">
      <c r="A136" s="254">
        <v>133</v>
      </c>
      <c r="B136" s="177" t="str">
        <f t="shared" si="14"/>
        <v>400M.ENG-2-2</v>
      </c>
      <c r="C136" s="246">
        <v>392</v>
      </c>
      <c r="D136" s="247">
        <v>35656</v>
      </c>
      <c r="E136" s="248" t="s">
        <v>553</v>
      </c>
      <c r="F136" s="249" t="s">
        <v>407</v>
      </c>
      <c r="G136" s="253" t="s">
        <v>303</v>
      </c>
      <c r="H136" s="250"/>
      <c r="I136" s="251" t="s">
        <v>400</v>
      </c>
      <c r="J136" s="251" t="s">
        <v>400</v>
      </c>
      <c r="K136" s="252">
        <v>6</v>
      </c>
      <c r="M136" s="121"/>
    </row>
    <row r="137" spans="1:13" s="178" customFormat="1" ht="29.25" customHeight="1">
      <c r="A137" s="254">
        <v>134</v>
      </c>
      <c r="B137" s="177" t="str">
        <f t="shared" si="14"/>
        <v>2000M.ENG-1-6</v>
      </c>
      <c r="C137" s="246">
        <v>388</v>
      </c>
      <c r="D137" s="247">
        <v>35511</v>
      </c>
      <c r="E137" s="248" t="s">
        <v>556</v>
      </c>
      <c r="F137" s="249" t="s">
        <v>407</v>
      </c>
      <c r="G137" s="253" t="s">
        <v>349</v>
      </c>
      <c r="H137" s="250"/>
      <c r="I137" s="251" t="s">
        <v>404</v>
      </c>
      <c r="J137" s="251" t="s">
        <v>420</v>
      </c>
      <c r="K137" s="252">
        <v>6</v>
      </c>
      <c r="M137" s="121"/>
    </row>
    <row r="138" spans="1:13" s="178" customFormat="1" ht="24" customHeight="1">
      <c r="A138" s="254">
        <v>135</v>
      </c>
      <c r="B138" s="177" t="str">
        <f aca="true" t="shared" si="15" ref="B138:B145">CONCATENATE(G138,"-",K138)</f>
        <v>GÜLLE-6</v>
      </c>
      <c r="C138" s="246">
        <v>383</v>
      </c>
      <c r="D138" s="247">
        <v>35438</v>
      </c>
      <c r="E138" s="248" t="s">
        <v>555</v>
      </c>
      <c r="F138" s="249" t="s">
        <v>407</v>
      </c>
      <c r="G138" s="253" t="s">
        <v>180</v>
      </c>
      <c r="H138" s="250"/>
      <c r="I138" s="251" t="s">
        <v>400</v>
      </c>
      <c r="J138" s="251" t="s">
        <v>400</v>
      </c>
      <c r="K138" s="252">
        <v>6</v>
      </c>
      <c r="M138" s="121"/>
    </row>
    <row r="139" spans="1:13" s="178" customFormat="1" ht="24" customHeight="1">
      <c r="A139" s="254">
        <v>136</v>
      </c>
      <c r="B139" s="177" t="str">
        <f t="shared" si="15"/>
        <v>DİSK-6</v>
      </c>
      <c r="C139" s="246">
        <v>386</v>
      </c>
      <c r="D139" s="247">
        <v>36192</v>
      </c>
      <c r="E139" s="248" t="s">
        <v>554</v>
      </c>
      <c r="F139" s="249" t="s">
        <v>407</v>
      </c>
      <c r="G139" s="253" t="s">
        <v>181</v>
      </c>
      <c r="H139" s="250"/>
      <c r="I139" s="251" t="s">
        <v>400</v>
      </c>
      <c r="J139" s="251" t="s">
        <v>400</v>
      </c>
      <c r="K139" s="252">
        <v>6</v>
      </c>
      <c r="M139" s="121"/>
    </row>
    <row r="140" spans="1:13" s="178" customFormat="1" ht="24" customHeight="1">
      <c r="A140" s="254">
        <v>137</v>
      </c>
      <c r="B140" s="177" t="str">
        <f t="shared" si="15"/>
        <v>CİRİT-6</v>
      </c>
      <c r="C140" s="246">
        <v>386</v>
      </c>
      <c r="D140" s="247">
        <v>36192</v>
      </c>
      <c r="E140" s="248" t="s">
        <v>554</v>
      </c>
      <c r="F140" s="249" t="s">
        <v>407</v>
      </c>
      <c r="G140" s="253" t="s">
        <v>182</v>
      </c>
      <c r="H140" s="250"/>
      <c r="I140" s="251" t="s">
        <v>400</v>
      </c>
      <c r="J140" s="251" t="s">
        <v>400</v>
      </c>
      <c r="K140" s="252">
        <v>6</v>
      </c>
      <c r="M140" s="121"/>
    </row>
    <row r="141" spans="1:13" s="178" customFormat="1" ht="24" customHeight="1">
      <c r="A141" s="254">
        <v>138</v>
      </c>
      <c r="B141" s="177" t="str">
        <f t="shared" si="15"/>
        <v>ÇEKİÇ-6</v>
      </c>
      <c r="C141" s="246">
        <v>383</v>
      </c>
      <c r="D141" s="247">
        <v>35438</v>
      </c>
      <c r="E141" s="248" t="s">
        <v>555</v>
      </c>
      <c r="F141" s="249" t="s">
        <v>407</v>
      </c>
      <c r="G141" s="253" t="s">
        <v>304</v>
      </c>
      <c r="H141" s="250"/>
      <c r="I141" s="251" t="s">
        <v>400</v>
      </c>
      <c r="J141" s="251" t="s">
        <v>400</v>
      </c>
      <c r="K141" s="252">
        <v>6</v>
      </c>
      <c r="M141" s="121"/>
    </row>
    <row r="142" spans="1:13" s="178" customFormat="1" ht="24" customHeight="1">
      <c r="A142" s="254">
        <v>139</v>
      </c>
      <c r="B142" s="177" t="str">
        <f t="shared" si="15"/>
        <v>UZUN-6</v>
      </c>
      <c r="C142" s="246">
        <v>384</v>
      </c>
      <c r="D142" s="247">
        <v>36216</v>
      </c>
      <c r="E142" s="248" t="s">
        <v>582</v>
      </c>
      <c r="F142" s="249" t="s">
        <v>407</v>
      </c>
      <c r="G142" s="253" t="s">
        <v>58</v>
      </c>
      <c r="H142" s="250"/>
      <c r="I142" s="251" t="s">
        <v>400</v>
      </c>
      <c r="J142" s="251" t="s">
        <v>400</v>
      </c>
      <c r="K142" s="252">
        <v>6</v>
      </c>
      <c r="M142" s="121"/>
    </row>
    <row r="143" spans="1:13" s="178" customFormat="1" ht="24" customHeight="1">
      <c r="A143" s="254">
        <v>140</v>
      </c>
      <c r="B143" s="177" t="str">
        <f t="shared" si="15"/>
        <v>ÜÇADIM-6</v>
      </c>
      <c r="C143" s="246">
        <v>388</v>
      </c>
      <c r="D143" s="247">
        <v>35511</v>
      </c>
      <c r="E143" s="248" t="s">
        <v>556</v>
      </c>
      <c r="F143" s="249" t="s">
        <v>407</v>
      </c>
      <c r="G143" s="253" t="s">
        <v>215</v>
      </c>
      <c r="H143" s="250"/>
      <c r="I143" s="251" t="s">
        <v>400</v>
      </c>
      <c r="J143" s="251" t="s">
        <v>400</v>
      </c>
      <c r="K143" s="252">
        <v>6</v>
      </c>
      <c r="M143" s="121"/>
    </row>
    <row r="144" spans="1:13" s="178" customFormat="1" ht="26.25" customHeight="1">
      <c r="A144" s="254">
        <v>141</v>
      </c>
      <c r="B144" s="177" t="str">
        <f t="shared" si="15"/>
        <v>YÜKSEK-6</v>
      </c>
      <c r="C144" s="246">
        <v>391</v>
      </c>
      <c r="D144" s="247">
        <v>35885</v>
      </c>
      <c r="E144" s="248" t="s">
        <v>557</v>
      </c>
      <c r="F144" s="249" t="s">
        <v>407</v>
      </c>
      <c r="G144" s="253" t="s">
        <v>59</v>
      </c>
      <c r="H144" s="250"/>
      <c r="I144" s="251" t="s">
        <v>400</v>
      </c>
      <c r="J144" s="251" t="s">
        <v>400</v>
      </c>
      <c r="K144" s="252">
        <v>6</v>
      </c>
      <c r="M144" s="121"/>
    </row>
    <row r="145" spans="1:13" s="178" customFormat="1" ht="28.5" customHeight="1">
      <c r="A145" s="254">
        <v>142</v>
      </c>
      <c r="B145" s="177" t="str">
        <f t="shared" si="15"/>
        <v>SIRIK-6</v>
      </c>
      <c r="C145" s="246">
        <v>391</v>
      </c>
      <c r="D145" s="247">
        <v>35885</v>
      </c>
      <c r="E145" s="248" t="s">
        <v>557</v>
      </c>
      <c r="F145" s="249" t="s">
        <v>407</v>
      </c>
      <c r="G145" s="253" t="s">
        <v>216</v>
      </c>
      <c r="H145" s="250"/>
      <c r="I145" s="251" t="s">
        <v>400</v>
      </c>
      <c r="J145" s="251" t="s">
        <v>400</v>
      </c>
      <c r="K145" s="252">
        <v>6</v>
      </c>
      <c r="M145" s="121"/>
    </row>
    <row r="146" spans="1:13" s="178" customFormat="1" ht="90.75" customHeight="1">
      <c r="A146" s="254">
        <v>143</v>
      </c>
      <c r="B146" s="177" t="str">
        <f aca="true" t="shared" si="16" ref="B146:B155">CONCATENATE(G146,"-",I146,"-",J146)</f>
        <v>4X100M-2-2</v>
      </c>
      <c r="C146" s="246" t="s">
        <v>559</v>
      </c>
      <c r="D146" s="247" t="s">
        <v>373</v>
      </c>
      <c r="E146" s="248" t="s">
        <v>558</v>
      </c>
      <c r="F146" s="249" t="s">
        <v>407</v>
      </c>
      <c r="G146" s="253" t="s">
        <v>305</v>
      </c>
      <c r="H146" s="250"/>
      <c r="I146" s="251" t="s">
        <v>400</v>
      </c>
      <c r="J146" s="251" t="s">
        <v>400</v>
      </c>
      <c r="K146" s="252">
        <v>6</v>
      </c>
      <c r="M146" s="121"/>
    </row>
    <row r="147" spans="1:13" s="178" customFormat="1" ht="79.5" customHeight="1">
      <c r="A147" s="254">
        <v>144</v>
      </c>
      <c r="B147" s="177" t="str">
        <f t="shared" si="16"/>
        <v>İSVEÇ-2-2</v>
      </c>
      <c r="C147" s="246" t="s">
        <v>561</v>
      </c>
      <c r="D147" s="247" t="s">
        <v>373</v>
      </c>
      <c r="E147" s="248" t="s">
        <v>560</v>
      </c>
      <c r="F147" s="249" t="s">
        <v>407</v>
      </c>
      <c r="G147" s="253" t="s">
        <v>350</v>
      </c>
      <c r="H147" s="250"/>
      <c r="I147" s="251" t="s">
        <v>400</v>
      </c>
      <c r="J147" s="251" t="s">
        <v>400</v>
      </c>
      <c r="K147" s="252">
        <v>6</v>
      </c>
      <c r="M147" s="121"/>
    </row>
    <row r="148" spans="1:13" s="178" customFormat="1" ht="28.5" customHeight="1">
      <c r="A148" s="254">
        <v>145</v>
      </c>
      <c r="B148" s="177" t="str">
        <f t="shared" si="16"/>
        <v>100M-2-5</v>
      </c>
      <c r="C148" s="238">
        <v>285</v>
      </c>
      <c r="D148" s="239">
        <v>36900</v>
      </c>
      <c r="E148" s="240" t="s">
        <v>464</v>
      </c>
      <c r="F148" s="241" t="s">
        <v>408</v>
      </c>
      <c r="G148" s="242" t="s">
        <v>103</v>
      </c>
      <c r="H148" s="243"/>
      <c r="I148" s="244" t="s">
        <v>400</v>
      </c>
      <c r="J148" s="244" t="s">
        <v>402</v>
      </c>
      <c r="K148" s="245">
        <v>5</v>
      </c>
      <c r="M148" s="121"/>
    </row>
    <row r="149" spans="1:13" s="178" customFormat="1" ht="28.5" customHeight="1">
      <c r="A149" s="254">
        <v>146</v>
      </c>
      <c r="B149" s="177" t="str">
        <f t="shared" si="16"/>
        <v>200M-2-5</v>
      </c>
      <c r="C149" s="238">
        <v>293</v>
      </c>
      <c r="D149" s="239">
        <v>37123</v>
      </c>
      <c r="E149" s="240" t="s">
        <v>465</v>
      </c>
      <c r="F149" s="241" t="s">
        <v>408</v>
      </c>
      <c r="G149" s="242" t="s">
        <v>213</v>
      </c>
      <c r="H149" s="243"/>
      <c r="I149" s="244" t="s">
        <v>400</v>
      </c>
      <c r="J149" s="244" t="s">
        <v>402</v>
      </c>
      <c r="K149" s="245">
        <v>5</v>
      </c>
      <c r="M149" s="121"/>
    </row>
    <row r="150" spans="1:13" s="178" customFormat="1" ht="28.5" customHeight="1">
      <c r="A150" s="254">
        <v>147</v>
      </c>
      <c r="B150" s="177" t="str">
        <f t="shared" si="16"/>
        <v>400M-2-5</v>
      </c>
      <c r="C150" s="238">
        <v>294</v>
      </c>
      <c r="D150" s="239">
        <v>35791</v>
      </c>
      <c r="E150" s="240" t="s">
        <v>466</v>
      </c>
      <c r="F150" s="241" t="s">
        <v>408</v>
      </c>
      <c r="G150" s="242" t="s">
        <v>214</v>
      </c>
      <c r="H150" s="243"/>
      <c r="I150" s="244" t="s">
        <v>400</v>
      </c>
      <c r="J150" s="244" t="s">
        <v>402</v>
      </c>
      <c r="K150" s="245">
        <v>5</v>
      </c>
      <c r="M150" s="121"/>
    </row>
    <row r="151" spans="1:13" s="178" customFormat="1" ht="28.5" customHeight="1">
      <c r="A151" s="254">
        <v>148</v>
      </c>
      <c r="B151" s="177" t="str">
        <f t="shared" si="16"/>
        <v>800M-1-2</v>
      </c>
      <c r="C151" s="238">
        <v>294</v>
      </c>
      <c r="D151" s="239">
        <v>35791</v>
      </c>
      <c r="E151" s="240" t="s">
        <v>466</v>
      </c>
      <c r="F151" s="241" t="s">
        <v>408</v>
      </c>
      <c r="G151" s="242" t="s">
        <v>94</v>
      </c>
      <c r="H151" s="243"/>
      <c r="I151" s="244" t="s">
        <v>404</v>
      </c>
      <c r="J151" s="244" t="s">
        <v>400</v>
      </c>
      <c r="K151" s="245">
        <v>5</v>
      </c>
      <c r="M151" s="121"/>
    </row>
    <row r="152" spans="1:13" s="178" customFormat="1" ht="28.5" customHeight="1">
      <c r="A152" s="254">
        <v>149</v>
      </c>
      <c r="B152" s="177" t="str">
        <f t="shared" si="16"/>
        <v>1500M-1-5</v>
      </c>
      <c r="C152" s="238">
        <v>749</v>
      </c>
      <c r="D152" s="239">
        <v>36161</v>
      </c>
      <c r="E152" s="240" t="s">
        <v>583</v>
      </c>
      <c r="F152" s="241" t="s">
        <v>408</v>
      </c>
      <c r="G152" s="242" t="s">
        <v>178</v>
      </c>
      <c r="H152" s="243"/>
      <c r="I152" s="244" t="s">
        <v>404</v>
      </c>
      <c r="J152" s="244" t="s">
        <v>402</v>
      </c>
      <c r="K152" s="245">
        <v>5</v>
      </c>
      <c r="M152" s="121"/>
    </row>
    <row r="153" spans="1:13" s="178" customFormat="1" ht="28.5" customHeight="1">
      <c r="A153" s="254">
        <v>150</v>
      </c>
      <c r="B153" s="177" t="str">
        <f t="shared" si="16"/>
        <v>100M.ENG-2-5</v>
      </c>
      <c r="C153" s="238">
        <v>292</v>
      </c>
      <c r="D153" s="239">
        <v>36069</v>
      </c>
      <c r="E153" s="240" t="s">
        <v>468</v>
      </c>
      <c r="F153" s="241" t="s">
        <v>408</v>
      </c>
      <c r="G153" s="242" t="s">
        <v>177</v>
      </c>
      <c r="H153" s="243"/>
      <c r="I153" s="244" t="s">
        <v>400</v>
      </c>
      <c r="J153" s="244" t="s">
        <v>402</v>
      </c>
      <c r="K153" s="245">
        <v>5</v>
      </c>
      <c r="M153" s="121"/>
    </row>
    <row r="154" spans="1:13" s="178" customFormat="1" ht="28.5" customHeight="1">
      <c r="A154" s="254">
        <v>151</v>
      </c>
      <c r="B154" s="177" t="str">
        <f t="shared" si="16"/>
        <v>400M.ENG-2-5</v>
      </c>
      <c r="C154" s="238">
        <v>284</v>
      </c>
      <c r="D154" s="239">
        <v>36018</v>
      </c>
      <c r="E154" s="240" t="s">
        <v>469</v>
      </c>
      <c r="F154" s="241" t="s">
        <v>408</v>
      </c>
      <c r="G154" s="242" t="s">
        <v>303</v>
      </c>
      <c r="H154" s="243"/>
      <c r="I154" s="244" t="s">
        <v>400</v>
      </c>
      <c r="J154" s="244" t="s">
        <v>402</v>
      </c>
      <c r="K154" s="245">
        <v>5</v>
      </c>
      <c r="M154" s="121"/>
    </row>
    <row r="155" spans="1:13" s="178" customFormat="1" ht="28.5" customHeight="1">
      <c r="A155" s="254">
        <v>152</v>
      </c>
      <c r="B155" s="177" t="str">
        <f t="shared" si="16"/>
        <v>2000M.ENG-1-5</v>
      </c>
      <c r="C155" s="238">
        <v>290</v>
      </c>
      <c r="D155" s="239">
        <v>36117</v>
      </c>
      <c r="E155" s="240" t="s">
        <v>467</v>
      </c>
      <c r="F155" s="241" t="s">
        <v>408</v>
      </c>
      <c r="G155" s="242" t="s">
        <v>349</v>
      </c>
      <c r="H155" s="243"/>
      <c r="I155" s="244" t="s">
        <v>404</v>
      </c>
      <c r="J155" s="244" t="s">
        <v>402</v>
      </c>
      <c r="K155" s="245">
        <v>5</v>
      </c>
      <c r="M155" s="121"/>
    </row>
    <row r="156" spans="1:13" s="178" customFormat="1" ht="28.5" customHeight="1">
      <c r="A156" s="254">
        <v>153</v>
      </c>
      <c r="B156" s="177" t="str">
        <f aca="true" t="shared" si="17" ref="B156:B163">CONCATENATE(G156,"-",K156)</f>
        <v>GÜLLE-5</v>
      </c>
      <c r="C156" s="238">
        <v>291</v>
      </c>
      <c r="D156" s="239">
        <v>35619</v>
      </c>
      <c r="E156" s="240" t="s">
        <v>470</v>
      </c>
      <c r="F156" s="241" t="s">
        <v>408</v>
      </c>
      <c r="G156" s="242" t="s">
        <v>180</v>
      </c>
      <c r="H156" s="243"/>
      <c r="I156" s="244" t="s">
        <v>400</v>
      </c>
      <c r="J156" s="244" t="s">
        <v>402</v>
      </c>
      <c r="K156" s="245">
        <v>5</v>
      </c>
      <c r="M156" s="121"/>
    </row>
    <row r="157" spans="1:13" s="178" customFormat="1" ht="28.5" customHeight="1">
      <c r="A157" s="254">
        <v>154</v>
      </c>
      <c r="B157" s="177" t="str">
        <f t="shared" si="17"/>
        <v>DİSK-5</v>
      </c>
      <c r="C157" s="238">
        <v>291</v>
      </c>
      <c r="D157" s="239">
        <v>35619</v>
      </c>
      <c r="E157" s="240" t="s">
        <v>470</v>
      </c>
      <c r="F157" s="241" t="s">
        <v>408</v>
      </c>
      <c r="G157" s="242" t="s">
        <v>181</v>
      </c>
      <c r="H157" s="243"/>
      <c r="I157" s="244" t="s">
        <v>400</v>
      </c>
      <c r="J157" s="244" t="s">
        <v>402</v>
      </c>
      <c r="K157" s="245">
        <v>5</v>
      </c>
      <c r="M157" s="121"/>
    </row>
    <row r="158" spans="1:13" s="178" customFormat="1" ht="28.5" customHeight="1">
      <c r="A158" s="254">
        <v>155</v>
      </c>
      <c r="B158" s="177" t="str">
        <f t="shared" si="17"/>
        <v>CİRİT-5</v>
      </c>
      <c r="C158" s="238">
        <v>286</v>
      </c>
      <c r="D158" s="239">
        <v>36546</v>
      </c>
      <c r="E158" s="240" t="s">
        <v>471</v>
      </c>
      <c r="F158" s="241" t="s">
        <v>408</v>
      </c>
      <c r="G158" s="242" t="s">
        <v>182</v>
      </c>
      <c r="H158" s="243"/>
      <c r="I158" s="244" t="s">
        <v>400</v>
      </c>
      <c r="J158" s="244" t="s">
        <v>402</v>
      </c>
      <c r="K158" s="245">
        <v>5</v>
      </c>
      <c r="M158" s="121"/>
    </row>
    <row r="159" spans="1:13" s="178" customFormat="1" ht="28.5" customHeight="1">
      <c r="A159" s="254">
        <v>156</v>
      </c>
      <c r="B159" s="177" t="str">
        <f t="shared" si="17"/>
        <v>ÇEKİÇ-5</v>
      </c>
      <c r="C159" s="238">
        <v>287</v>
      </c>
      <c r="D159" s="239">
        <v>36471</v>
      </c>
      <c r="E159" s="240" t="s">
        <v>654</v>
      </c>
      <c r="F159" s="241" t="s">
        <v>408</v>
      </c>
      <c r="G159" s="242" t="s">
        <v>304</v>
      </c>
      <c r="H159" s="243"/>
      <c r="I159" s="244" t="s">
        <v>400</v>
      </c>
      <c r="J159" s="244" t="s">
        <v>402</v>
      </c>
      <c r="K159" s="245">
        <v>5</v>
      </c>
      <c r="M159" s="121"/>
    </row>
    <row r="160" spans="1:13" s="178" customFormat="1" ht="28.5" customHeight="1">
      <c r="A160" s="254">
        <v>157</v>
      </c>
      <c r="B160" s="177" t="str">
        <f t="shared" si="17"/>
        <v>UZUN-5</v>
      </c>
      <c r="C160" s="238">
        <v>283</v>
      </c>
      <c r="D160" s="239">
        <v>36058</v>
      </c>
      <c r="E160" s="240" t="s">
        <v>472</v>
      </c>
      <c r="F160" s="241" t="s">
        <v>408</v>
      </c>
      <c r="G160" s="242" t="s">
        <v>58</v>
      </c>
      <c r="H160" s="243"/>
      <c r="I160" s="244" t="s">
        <v>400</v>
      </c>
      <c r="J160" s="244" t="s">
        <v>402</v>
      </c>
      <c r="K160" s="245">
        <v>5</v>
      </c>
      <c r="M160" s="121"/>
    </row>
    <row r="161" spans="1:13" s="178" customFormat="1" ht="28.5" customHeight="1">
      <c r="A161" s="254">
        <v>158</v>
      </c>
      <c r="B161" s="177" t="str">
        <f t="shared" si="17"/>
        <v>ÜÇADIM-5</v>
      </c>
      <c r="C161" s="238">
        <v>292</v>
      </c>
      <c r="D161" s="239">
        <v>36069</v>
      </c>
      <c r="E161" s="240" t="s">
        <v>468</v>
      </c>
      <c r="F161" s="241" t="s">
        <v>408</v>
      </c>
      <c r="G161" s="242" t="s">
        <v>215</v>
      </c>
      <c r="H161" s="243"/>
      <c r="I161" s="244" t="s">
        <v>400</v>
      </c>
      <c r="J161" s="244" t="s">
        <v>402</v>
      </c>
      <c r="K161" s="245">
        <v>5</v>
      </c>
      <c r="M161" s="121"/>
    </row>
    <row r="162" spans="1:13" s="178" customFormat="1" ht="28.5" customHeight="1">
      <c r="A162" s="254">
        <v>159</v>
      </c>
      <c r="B162" s="177" t="str">
        <f t="shared" si="17"/>
        <v>YÜKSEK-5</v>
      </c>
      <c r="C162" s="238">
        <v>289</v>
      </c>
      <c r="D162" s="239">
        <v>36393</v>
      </c>
      <c r="E162" s="240" t="s">
        <v>473</v>
      </c>
      <c r="F162" s="241" t="s">
        <v>408</v>
      </c>
      <c r="G162" s="242" t="s">
        <v>59</v>
      </c>
      <c r="H162" s="243"/>
      <c r="I162" s="244" t="s">
        <v>400</v>
      </c>
      <c r="J162" s="244" t="s">
        <v>402</v>
      </c>
      <c r="K162" s="245">
        <v>5</v>
      </c>
      <c r="M162" s="121"/>
    </row>
    <row r="163" spans="1:13" s="178" customFormat="1" ht="28.5" customHeight="1">
      <c r="A163" s="254">
        <v>160</v>
      </c>
      <c r="B163" s="177" t="str">
        <f t="shared" si="17"/>
        <v>SIRIK-5</v>
      </c>
      <c r="C163" s="238">
        <v>288</v>
      </c>
      <c r="D163" s="239">
        <v>36212</v>
      </c>
      <c r="E163" s="240" t="s">
        <v>474</v>
      </c>
      <c r="F163" s="241" t="s">
        <v>408</v>
      </c>
      <c r="G163" s="242" t="s">
        <v>216</v>
      </c>
      <c r="H163" s="243"/>
      <c r="I163" s="244" t="s">
        <v>400</v>
      </c>
      <c r="J163" s="244" t="s">
        <v>402</v>
      </c>
      <c r="K163" s="245">
        <v>5</v>
      </c>
      <c r="M163" s="121"/>
    </row>
    <row r="164" spans="1:13" s="178" customFormat="1" ht="66.75" customHeight="1">
      <c r="A164" s="254">
        <v>161</v>
      </c>
      <c r="B164" s="177" t="str">
        <f aca="true" t="shared" si="18" ref="B164:B173">CONCATENATE(G164,"-",I164,"-",J164)</f>
        <v>4X100M-2-5</v>
      </c>
      <c r="C164" s="238" t="s">
        <v>615</v>
      </c>
      <c r="D164" s="239" t="s">
        <v>373</v>
      </c>
      <c r="E164" s="240" t="s">
        <v>613</v>
      </c>
      <c r="F164" s="241" t="s">
        <v>408</v>
      </c>
      <c r="G164" s="242" t="s">
        <v>305</v>
      </c>
      <c r="H164" s="243"/>
      <c r="I164" s="244" t="s">
        <v>400</v>
      </c>
      <c r="J164" s="244" t="s">
        <v>402</v>
      </c>
      <c r="K164" s="245">
        <v>5</v>
      </c>
      <c r="M164" s="121"/>
    </row>
    <row r="165" spans="1:13" s="178" customFormat="1" ht="66.75" customHeight="1">
      <c r="A165" s="254">
        <v>162</v>
      </c>
      <c r="B165" s="177" t="str">
        <f t="shared" si="18"/>
        <v>İSVEÇ-2-5</v>
      </c>
      <c r="C165" s="238" t="s">
        <v>616</v>
      </c>
      <c r="D165" s="239" t="s">
        <v>373</v>
      </c>
      <c r="E165" s="240" t="s">
        <v>614</v>
      </c>
      <c r="F165" s="241" t="s">
        <v>408</v>
      </c>
      <c r="G165" s="242" t="s">
        <v>350</v>
      </c>
      <c r="H165" s="243"/>
      <c r="I165" s="244" t="s">
        <v>400</v>
      </c>
      <c r="J165" s="244" t="s">
        <v>402</v>
      </c>
      <c r="K165" s="245">
        <v>5</v>
      </c>
      <c r="M165" s="121"/>
    </row>
    <row r="166" spans="1:13" s="178" customFormat="1" ht="28.5" customHeight="1">
      <c r="A166" s="254">
        <v>163</v>
      </c>
      <c r="B166" s="177" t="str">
        <f t="shared" si="18"/>
        <v>100M-1-3</v>
      </c>
      <c r="C166" s="246">
        <v>644</v>
      </c>
      <c r="D166" s="247">
        <v>36645</v>
      </c>
      <c r="E166" s="248" t="s">
        <v>521</v>
      </c>
      <c r="F166" s="249" t="s">
        <v>409</v>
      </c>
      <c r="G166" s="253" t="s">
        <v>103</v>
      </c>
      <c r="H166" s="250"/>
      <c r="I166" s="251" t="s">
        <v>404</v>
      </c>
      <c r="J166" s="251" t="s">
        <v>396</v>
      </c>
      <c r="K166" s="252">
        <v>4</v>
      </c>
      <c r="M166" s="121"/>
    </row>
    <row r="167" spans="1:13" s="178" customFormat="1" ht="28.5" customHeight="1">
      <c r="A167" s="254">
        <v>164</v>
      </c>
      <c r="B167" s="177" t="str">
        <f t="shared" si="18"/>
        <v>200M-1-3</v>
      </c>
      <c r="C167" s="246">
        <v>645</v>
      </c>
      <c r="D167" s="247">
        <v>36892</v>
      </c>
      <c r="E167" s="248" t="s">
        <v>522</v>
      </c>
      <c r="F167" s="249" t="s">
        <v>409</v>
      </c>
      <c r="G167" s="253" t="s">
        <v>213</v>
      </c>
      <c r="H167" s="250"/>
      <c r="I167" s="251" t="s">
        <v>404</v>
      </c>
      <c r="J167" s="251" t="s">
        <v>396</v>
      </c>
      <c r="K167" s="252">
        <v>4</v>
      </c>
      <c r="M167" s="121"/>
    </row>
    <row r="168" spans="1:13" s="178" customFormat="1" ht="28.5" customHeight="1">
      <c r="A168" s="254">
        <v>165</v>
      </c>
      <c r="B168" s="177" t="str">
        <f t="shared" si="18"/>
        <v>400M-1-3</v>
      </c>
      <c r="C168" s="246">
        <v>645</v>
      </c>
      <c r="D168" s="247">
        <v>36892</v>
      </c>
      <c r="E168" s="248" t="s">
        <v>522</v>
      </c>
      <c r="F168" s="249" t="s">
        <v>409</v>
      </c>
      <c r="G168" s="253" t="s">
        <v>214</v>
      </c>
      <c r="H168" s="250"/>
      <c r="I168" s="251" t="s">
        <v>404</v>
      </c>
      <c r="J168" s="251" t="s">
        <v>396</v>
      </c>
      <c r="K168" s="252">
        <v>4</v>
      </c>
      <c r="M168" s="121"/>
    </row>
    <row r="169" spans="1:13" s="178" customFormat="1" ht="28.5" customHeight="1">
      <c r="A169" s="254">
        <v>166</v>
      </c>
      <c r="B169" s="177" t="str">
        <f t="shared" si="18"/>
        <v>800M-1-5</v>
      </c>
      <c r="C169" s="246">
        <v>651</v>
      </c>
      <c r="D169" s="247">
        <v>36165</v>
      </c>
      <c r="E169" s="248" t="s">
        <v>523</v>
      </c>
      <c r="F169" s="249" t="s">
        <v>409</v>
      </c>
      <c r="G169" s="253" t="s">
        <v>94</v>
      </c>
      <c r="H169" s="250"/>
      <c r="I169" s="251" t="s">
        <v>404</v>
      </c>
      <c r="J169" s="251" t="s">
        <v>402</v>
      </c>
      <c r="K169" s="252">
        <v>4</v>
      </c>
      <c r="M169" s="121"/>
    </row>
    <row r="170" spans="1:13" s="178" customFormat="1" ht="28.5" customHeight="1">
      <c r="A170" s="254">
        <v>167</v>
      </c>
      <c r="B170" s="177" t="str">
        <f t="shared" si="18"/>
        <v>1500M-1-4</v>
      </c>
      <c r="C170" s="246">
        <v>647</v>
      </c>
      <c r="D170" s="247">
        <v>36321</v>
      </c>
      <c r="E170" s="248" t="s">
        <v>524</v>
      </c>
      <c r="F170" s="249" t="s">
        <v>409</v>
      </c>
      <c r="G170" s="253" t="s">
        <v>178</v>
      </c>
      <c r="H170" s="250"/>
      <c r="I170" s="251" t="s">
        <v>404</v>
      </c>
      <c r="J170" s="251" t="s">
        <v>398</v>
      </c>
      <c r="K170" s="252">
        <v>4</v>
      </c>
      <c r="M170" s="121"/>
    </row>
    <row r="171" spans="1:13" s="178" customFormat="1" ht="28.5" customHeight="1">
      <c r="A171" s="254">
        <v>168</v>
      </c>
      <c r="B171" s="177" t="str">
        <f t="shared" si="18"/>
        <v>100M.ENG-1-3</v>
      </c>
      <c r="C171" s="246">
        <v>646</v>
      </c>
      <c r="D171" s="247">
        <v>36165</v>
      </c>
      <c r="E171" s="248" t="s">
        <v>525</v>
      </c>
      <c r="F171" s="249" t="s">
        <v>409</v>
      </c>
      <c r="G171" s="253" t="s">
        <v>177</v>
      </c>
      <c r="H171" s="250"/>
      <c r="I171" s="251" t="s">
        <v>404</v>
      </c>
      <c r="J171" s="251" t="s">
        <v>396</v>
      </c>
      <c r="K171" s="252">
        <v>4</v>
      </c>
      <c r="M171" s="121"/>
    </row>
    <row r="172" spans="1:13" s="178" customFormat="1" ht="28.5" customHeight="1">
      <c r="A172" s="254">
        <v>169</v>
      </c>
      <c r="B172" s="177" t="str">
        <f t="shared" si="18"/>
        <v>400M.ENG-1-3</v>
      </c>
      <c r="C172" s="246">
        <v>646</v>
      </c>
      <c r="D172" s="247">
        <v>36165</v>
      </c>
      <c r="E172" s="248" t="s">
        <v>525</v>
      </c>
      <c r="F172" s="249" t="s">
        <v>409</v>
      </c>
      <c r="G172" s="253" t="s">
        <v>303</v>
      </c>
      <c r="H172" s="250"/>
      <c r="I172" s="251" t="s">
        <v>404</v>
      </c>
      <c r="J172" s="251" t="s">
        <v>396</v>
      </c>
      <c r="K172" s="252">
        <v>4</v>
      </c>
      <c r="M172" s="121"/>
    </row>
    <row r="173" spans="1:13" s="178" customFormat="1" ht="28.5" customHeight="1">
      <c r="A173" s="254">
        <v>170</v>
      </c>
      <c r="B173" s="177" t="str">
        <f t="shared" si="18"/>
        <v>2000M.ENG-1-4</v>
      </c>
      <c r="C173" s="246">
        <v>649</v>
      </c>
      <c r="D173" s="247">
        <v>36321</v>
      </c>
      <c r="E173" s="248" t="s">
        <v>526</v>
      </c>
      <c r="F173" s="249" t="s">
        <v>409</v>
      </c>
      <c r="G173" s="253" t="s">
        <v>349</v>
      </c>
      <c r="H173" s="250"/>
      <c r="I173" s="251" t="s">
        <v>404</v>
      </c>
      <c r="J173" s="251" t="s">
        <v>398</v>
      </c>
      <c r="K173" s="252">
        <v>4</v>
      </c>
      <c r="M173" s="121"/>
    </row>
    <row r="174" spans="1:13" s="178" customFormat="1" ht="28.5" customHeight="1">
      <c r="A174" s="254">
        <v>171</v>
      </c>
      <c r="B174" s="177" t="str">
        <f aca="true" t="shared" si="19" ref="B174:B181">CONCATENATE(G174,"-",K174)</f>
        <v>GÜLLE-4</v>
      </c>
      <c r="C174" s="246">
        <v>650</v>
      </c>
      <c r="D174" s="247">
        <v>36200</v>
      </c>
      <c r="E174" s="248" t="s">
        <v>527</v>
      </c>
      <c r="F174" s="249" t="s">
        <v>409</v>
      </c>
      <c r="G174" s="253" t="s">
        <v>180</v>
      </c>
      <c r="H174" s="250"/>
      <c r="I174" s="251" t="s">
        <v>404</v>
      </c>
      <c r="J174" s="251" t="s">
        <v>396</v>
      </c>
      <c r="K174" s="252">
        <v>4</v>
      </c>
      <c r="M174" s="121"/>
    </row>
    <row r="175" spans="1:13" s="178" customFormat="1" ht="28.5" customHeight="1">
      <c r="A175" s="254">
        <v>172</v>
      </c>
      <c r="B175" s="177" t="str">
        <f t="shared" si="19"/>
        <v>DİSK-4</v>
      </c>
      <c r="C175" s="246">
        <v>650</v>
      </c>
      <c r="D175" s="247">
        <v>36200</v>
      </c>
      <c r="E175" s="248" t="s">
        <v>527</v>
      </c>
      <c r="F175" s="249" t="s">
        <v>409</v>
      </c>
      <c r="G175" s="253" t="s">
        <v>181</v>
      </c>
      <c r="H175" s="250"/>
      <c r="I175" s="251" t="s">
        <v>404</v>
      </c>
      <c r="J175" s="251" t="s">
        <v>396</v>
      </c>
      <c r="K175" s="252">
        <v>4</v>
      </c>
      <c r="M175" s="121"/>
    </row>
    <row r="176" spans="1:13" s="178" customFormat="1" ht="28.5" customHeight="1">
      <c r="A176" s="254">
        <v>173</v>
      </c>
      <c r="B176" s="177" t="str">
        <f t="shared" si="19"/>
        <v>CİRİT-4</v>
      </c>
      <c r="C176" s="246">
        <v>647</v>
      </c>
      <c r="D176" s="247">
        <v>36321</v>
      </c>
      <c r="E176" s="248" t="s">
        <v>524</v>
      </c>
      <c r="F176" s="249" t="s">
        <v>409</v>
      </c>
      <c r="G176" s="253" t="s">
        <v>182</v>
      </c>
      <c r="H176" s="250"/>
      <c r="I176" s="251" t="s">
        <v>404</v>
      </c>
      <c r="J176" s="251" t="s">
        <v>396</v>
      </c>
      <c r="K176" s="252">
        <v>4</v>
      </c>
      <c r="M176" s="121"/>
    </row>
    <row r="177" spans="1:13" s="178" customFormat="1" ht="28.5" customHeight="1">
      <c r="A177" s="254">
        <v>174</v>
      </c>
      <c r="B177" s="177" t="str">
        <f t="shared" si="19"/>
        <v>ÇEKİÇ-4</v>
      </c>
      <c r="C177" s="246">
        <v>651</v>
      </c>
      <c r="D177" s="247">
        <v>36165</v>
      </c>
      <c r="E177" s="248" t="s">
        <v>523</v>
      </c>
      <c r="F177" s="249" t="s">
        <v>409</v>
      </c>
      <c r="G177" s="253" t="s">
        <v>304</v>
      </c>
      <c r="H177" s="250"/>
      <c r="I177" s="251" t="s">
        <v>404</v>
      </c>
      <c r="J177" s="251" t="s">
        <v>396</v>
      </c>
      <c r="K177" s="252">
        <v>4</v>
      </c>
      <c r="M177" s="121"/>
    </row>
    <row r="178" spans="1:13" s="178" customFormat="1" ht="28.5" customHeight="1">
      <c r="A178" s="254">
        <v>175</v>
      </c>
      <c r="B178" s="177" t="str">
        <f t="shared" si="19"/>
        <v>UZUN-4</v>
      </c>
      <c r="C178" s="246">
        <v>644</v>
      </c>
      <c r="D178" s="247">
        <v>36645</v>
      </c>
      <c r="E178" s="248" t="s">
        <v>521</v>
      </c>
      <c r="F178" s="249" t="s">
        <v>409</v>
      </c>
      <c r="G178" s="253" t="s">
        <v>58</v>
      </c>
      <c r="H178" s="250"/>
      <c r="I178" s="251" t="s">
        <v>404</v>
      </c>
      <c r="J178" s="251" t="s">
        <v>396</v>
      </c>
      <c r="K178" s="252">
        <v>4</v>
      </c>
      <c r="M178" s="121"/>
    </row>
    <row r="179" spans="1:13" s="178" customFormat="1" ht="28.5" customHeight="1">
      <c r="A179" s="254">
        <v>176</v>
      </c>
      <c r="B179" s="177" t="str">
        <f t="shared" si="19"/>
        <v>ÜÇADIM-4</v>
      </c>
      <c r="C179" s="246">
        <v>648</v>
      </c>
      <c r="D179" s="247">
        <v>35815</v>
      </c>
      <c r="E179" s="248" t="s">
        <v>528</v>
      </c>
      <c r="F179" s="249" t="s">
        <v>409</v>
      </c>
      <c r="G179" s="253" t="s">
        <v>215</v>
      </c>
      <c r="H179" s="250"/>
      <c r="I179" s="251" t="s">
        <v>404</v>
      </c>
      <c r="J179" s="251" t="s">
        <v>396</v>
      </c>
      <c r="K179" s="252">
        <v>4</v>
      </c>
      <c r="M179" s="121"/>
    </row>
    <row r="180" spans="1:13" s="178" customFormat="1" ht="28.5" customHeight="1">
      <c r="A180" s="254">
        <v>177</v>
      </c>
      <c r="B180" s="177" t="str">
        <f t="shared" si="19"/>
        <v>YÜKSEK-4</v>
      </c>
      <c r="C180" s="246">
        <v>648</v>
      </c>
      <c r="D180" s="247">
        <v>35815</v>
      </c>
      <c r="E180" s="248" t="s">
        <v>528</v>
      </c>
      <c r="F180" s="249" t="s">
        <v>409</v>
      </c>
      <c r="G180" s="253" t="s">
        <v>59</v>
      </c>
      <c r="H180" s="250"/>
      <c r="I180" s="251" t="s">
        <v>404</v>
      </c>
      <c r="J180" s="251" t="s">
        <v>396</v>
      </c>
      <c r="K180" s="252">
        <v>4</v>
      </c>
      <c r="M180" s="121"/>
    </row>
    <row r="181" spans="1:13" s="178" customFormat="1" ht="28.5" customHeight="1">
      <c r="A181" s="254">
        <v>178</v>
      </c>
      <c r="B181" s="177" t="str">
        <f t="shared" si="19"/>
        <v>SIRIK-4</v>
      </c>
      <c r="C181" s="246" t="s">
        <v>373</v>
      </c>
      <c r="D181" s="247" t="s">
        <v>373</v>
      </c>
      <c r="E181" s="248" t="s">
        <v>373</v>
      </c>
      <c r="F181" s="249" t="s">
        <v>409</v>
      </c>
      <c r="G181" s="253" t="s">
        <v>216</v>
      </c>
      <c r="H181" s="250"/>
      <c r="I181" s="251" t="s">
        <v>404</v>
      </c>
      <c r="J181" s="251" t="s">
        <v>396</v>
      </c>
      <c r="K181" s="252">
        <v>4</v>
      </c>
      <c r="M181" s="121"/>
    </row>
    <row r="182" spans="1:13" s="178" customFormat="1" ht="80.25" customHeight="1">
      <c r="A182" s="254">
        <v>179</v>
      </c>
      <c r="B182" s="177" t="str">
        <f aca="true" t="shared" si="20" ref="B182:B191">CONCATENATE(G182,"-",I182,"-",J182)</f>
        <v>4X100M-1-3</v>
      </c>
      <c r="C182" s="246" t="s">
        <v>619</v>
      </c>
      <c r="D182" s="247" t="s">
        <v>373</v>
      </c>
      <c r="E182" s="248" t="s">
        <v>617</v>
      </c>
      <c r="F182" s="249" t="s">
        <v>409</v>
      </c>
      <c r="G182" s="253" t="s">
        <v>305</v>
      </c>
      <c r="H182" s="250"/>
      <c r="I182" s="251" t="s">
        <v>404</v>
      </c>
      <c r="J182" s="251" t="s">
        <v>396</v>
      </c>
      <c r="K182" s="252">
        <v>4</v>
      </c>
      <c r="M182" s="121"/>
    </row>
    <row r="183" spans="1:13" s="178" customFormat="1" ht="81" customHeight="1">
      <c r="A183" s="254">
        <v>180</v>
      </c>
      <c r="B183" s="177" t="str">
        <f t="shared" si="20"/>
        <v>İSVEÇ-1-3</v>
      </c>
      <c r="C183" s="246" t="s">
        <v>620</v>
      </c>
      <c r="D183" s="247" t="s">
        <v>373</v>
      </c>
      <c r="E183" s="248" t="s">
        <v>618</v>
      </c>
      <c r="F183" s="249" t="s">
        <v>409</v>
      </c>
      <c r="G183" s="253" t="s">
        <v>350</v>
      </c>
      <c r="H183" s="250"/>
      <c r="I183" s="251" t="s">
        <v>404</v>
      </c>
      <c r="J183" s="251" t="s">
        <v>396</v>
      </c>
      <c r="K183" s="252">
        <v>4</v>
      </c>
      <c r="M183" s="121"/>
    </row>
    <row r="184" spans="1:13" s="178" customFormat="1" ht="27.75" customHeight="1">
      <c r="A184" s="254">
        <v>181</v>
      </c>
      <c r="B184" s="177" t="str">
        <f t="shared" si="20"/>
        <v>100M-1-4</v>
      </c>
      <c r="C184" s="238">
        <v>399</v>
      </c>
      <c r="D184" s="239">
        <v>35796</v>
      </c>
      <c r="E184" s="240" t="s">
        <v>562</v>
      </c>
      <c r="F184" s="241" t="s">
        <v>410</v>
      </c>
      <c r="G184" s="242" t="s">
        <v>103</v>
      </c>
      <c r="H184" s="243"/>
      <c r="I184" s="244" t="s">
        <v>404</v>
      </c>
      <c r="J184" s="244" t="s">
        <v>398</v>
      </c>
      <c r="K184" s="245">
        <v>3</v>
      </c>
      <c r="M184" s="121"/>
    </row>
    <row r="185" spans="1:13" s="178" customFormat="1" ht="27.75" customHeight="1">
      <c r="A185" s="254">
        <v>182</v>
      </c>
      <c r="B185" s="177" t="str">
        <f t="shared" si="20"/>
        <v>200M-1-4</v>
      </c>
      <c r="C185" s="238">
        <v>399</v>
      </c>
      <c r="D185" s="239">
        <v>35796</v>
      </c>
      <c r="E185" s="240" t="s">
        <v>562</v>
      </c>
      <c r="F185" s="241" t="s">
        <v>410</v>
      </c>
      <c r="G185" s="242" t="s">
        <v>213</v>
      </c>
      <c r="H185" s="243"/>
      <c r="I185" s="244" t="s">
        <v>404</v>
      </c>
      <c r="J185" s="244" t="s">
        <v>398</v>
      </c>
      <c r="K185" s="245">
        <v>3</v>
      </c>
      <c r="M185" s="121"/>
    </row>
    <row r="186" spans="1:13" s="178" customFormat="1" ht="27.75" customHeight="1">
      <c r="A186" s="254">
        <v>183</v>
      </c>
      <c r="B186" s="177" t="str">
        <f t="shared" si="20"/>
        <v>400M-1-4</v>
      </c>
      <c r="C186" s="238">
        <v>398</v>
      </c>
      <c r="D186" s="239">
        <v>35796</v>
      </c>
      <c r="E186" s="240" t="s">
        <v>563</v>
      </c>
      <c r="F186" s="241" t="s">
        <v>410</v>
      </c>
      <c r="G186" s="242" t="s">
        <v>214</v>
      </c>
      <c r="H186" s="243"/>
      <c r="I186" s="244" t="s">
        <v>404</v>
      </c>
      <c r="J186" s="244" t="s">
        <v>398</v>
      </c>
      <c r="K186" s="245">
        <v>3</v>
      </c>
      <c r="M186" s="121"/>
    </row>
    <row r="187" spans="1:13" s="178" customFormat="1" ht="27.75" customHeight="1">
      <c r="A187" s="254">
        <v>184</v>
      </c>
      <c r="B187" s="177" t="str">
        <f t="shared" si="20"/>
        <v>800M-1-1</v>
      </c>
      <c r="C187" s="238">
        <v>393</v>
      </c>
      <c r="D187" s="239">
        <v>35796</v>
      </c>
      <c r="E187" s="240" t="s">
        <v>564</v>
      </c>
      <c r="F187" s="241" t="s">
        <v>410</v>
      </c>
      <c r="G187" s="242" t="s">
        <v>94</v>
      </c>
      <c r="H187" s="243"/>
      <c r="I187" s="244" t="s">
        <v>404</v>
      </c>
      <c r="J187" s="244" t="s">
        <v>404</v>
      </c>
      <c r="K187" s="245">
        <v>3</v>
      </c>
      <c r="M187" s="121"/>
    </row>
    <row r="188" spans="1:13" s="178" customFormat="1" ht="27.75" customHeight="1">
      <c r="A188" s="254">
        <v>185</v>
      </c>
      <c r="B188" s="177" t="str">
        <f t="shared" si="20"/>
        <v>1500M-1-3</v>
      </c>
      <c r="C188" s="238">
        <v>394</v>
      </c>
      <c r="D188" s="239">
        <v>35796</v>
      </c>
      <c r="E188" s="240" t="s">
        <v>565</v>
      </c>
      <c r="F188" s="241" t="s">
        <v>410</v>
      </c>
      <c r="G188" s="242" t="s">
        <v>178</v>
      </c>
      <c r="H188" s="243"/>
      <c r="I188" s="244" t="s">
        <v>404</v>
      </c>
      <c r="J188" s="244" t="s">
        <v>396</v>
      </c>
      <c r="K188" s="245">
        <v>3</v>
      </c>
      <c r="M188" s="121"/>
    </row>
    <row r="189" spans="1:13" s="178" customFormat="1" ht="27.75" customHeight="1">
      <c r="A189" s="254">
        <v>186</v>
      </c>
      <c r="B189" s="177" t="str">
        <f t="shared" si="20"/>
        <v>100M.ENG-1-4</v>
      </c>
      <c r="C189" s="238">
        <v>404</v>
      </c>
      <c r="D189" s="239">
        <v>35431</v>
      </c>
      <c r="E189" s="240" t="s">
        <v>566</v>
      </c>
      <c r="F189" s="241" t="s">
        <v>410</v>
      </c>
      <c r="G189" s="242" t="s">
        <v>177</v>
      </c>
      <c r="H189" s="243"/>
      <c r="I189" s="244" t="s">
        <v>404</v>
      </c>
      <c r="J189" s="244" t="s">
        <v>398</v>
      </c>
      <c r="K189" s="245">
        <v>3</v>
      </c>
      <c r="M189" s="121"/>
    </row>
    <row r="190" spans="1:13" s="178" customFormat="1" ht="27.75" customHeight="1">
      <c r="A190" s="254">
        <v>187</v>
      </c>
      <c r="B190" s="177" t="str">
        <f t="shared" si="20"/>
        <v>400M.ENG-1-4</v>
      </c>
      <c r="C190" s="238">
        <v>404</v>
      </c>
      <c r="D190" s="239">
        <v>35431</v>
      </c>
      <c r="E190" s="240" t="s">
        <v>566</v>
      </c>
      <c r="F190" s="241" t="s">
        <v>410</v>
      </c>
      <c r="G190" s="242" t="s">
        <v>303</v>
      </c>
      <c r="H190" s="243"/>
      <c r="I190" s="244" t="s">
        <v>404</v>
      </c>
      <c r="J190" s="244" t="s">
        <v>398</v>
      </c>
      <c r="K190" s="245">
        <v>3</v>
      </c>
      <c r="M190" s="121"/>
    </row>
    <row r="191" spans="1:13" s="178" customFormat="1" ht="27.75" customHeight="1">
      <c r="A191" s="254">
        <v>188</v>
      </c>
      <c r="B191" s="177" t="str">
        <f t="shared" si="20"/>
        <v>2000M.ENG-1-3</v>
      </c>
      <c r="C191" s="238">
        <v>394</v>
      </c>
      <c r="D191" s="239">
        <v>35796</v>
      </c>
      <c r="E191" s="240" t="s">
        <v>565</v>
      </c>
      <c r="F191" s="241" t="s">
        <v>410</v>
      </c>
      <c r="G191" s="242" t="s">
        <v>349</v>
      </c>
      <c r="H191" s="243"/>
      <c r="I191" s="244" t="s">
        <v>404</v>
      </c>
      <c r="J191" s="244" t="s">
        <v>396</v>
      </c>
      <c r="K191" s="245">
        <v>3</v>
      </c>
      <c r="M191" s="121"/>
    </row>
    <row r="192" spans="1:13" s="178" customFormat="1" ht="27.75" customHeight="1">
      <c r="A192" s="254">
        <v>189</v>
      </c>
      <c r="B192" s="177" t="str">
        <f aca="true" t="shared" si="21" ref="B192:B199">CONCATENATE(G192,"-",K192)</f>
        <v>GÜLLE-3</v>
      </c>
      <c r="C192" s="238">
        <v>397</v>
      </c>
      <c r="D192" s="239">
        <v>35431</v>
      </c>
      <c r="E192" s="240" t="s">
        <v>567</v>
      </c>
      <c r="F192" s="241" t="s">
        <v>410</v>
      </c>
      <c r="G192" s="242" t="s">
        <v>180</v>
      </c>
      <c r="H192" s="243"/>
      <c r="I192" s="244" t="s">
        <v>404</v>
      </c>
      <c r="J192" s="244" t="s">
        <v>398</v>
      </c>
      <c r="K192" s="245">
        <v>3</v>
      </c>
      <c r="M192" s="121"/>
    </row>
    <row r="193" spans="1:13" s="178" customFormat="1" ht="27.75" customHeight="1">
      <c r="A193" s="254">
        <v>190</v>
      </c>
      <c r="B193" s="177" t="str">
        <f t="shared" si="21"/>
        <v>DİSK-3</v>
      </c>
      <c r="C193" s="238">
        <v>402</v>
      </c>
      <c r="D193" s="239">
        <v>35431</v>
      </c>
      <c r="E193" s="240" t="s">
        <v>568</v>
      </c>
      <c r="F193" s="241" t="s">
        <v>410</v>
      </c>
      <c r="G193" s="242" t="s">
        <v>181</v>
      </c>
      <c r="H193" s="243"/>
      <c r="I193" s="244" t="s">
        <v>404</v>
      </c>
      <c r="J193" s="244" t="s">
        <v>398</v>
      </c>
      <c r="K193" s="245">
        <v>3</v>
      </c>
      <c r="M193" s="121"/>
    </row>
    <row r="194" spans="1:13" s="178" customFormat="1" ht="27.75" customHeight="1">
      <c r="A194" s="254">
        <v>191</v>
      </c>
      <c r="B194" s="177" t="str">
        <f t="shared" si="21"/>
        <v>CİRİT-3</v>
      </c>
      <c r="C194" s="238">
        <v>397</v>
      </c>
      <c r="D194" s="239">
        <v>35431</v>
      </c>
      <c r="E194" s="240" t="s">
        <v>567</v>
      </c>
      <c r="F194" s="241" t="s">
        <v>410</v>
      </c>
      <c r="G194" s="242" t="s">
        <v>182</v>
      </c>
      <c r="H194" s="243"/>
      <c r="I194" s="244" t="s">
        <v>404</v>
      </c>
      <c r="J194" s="244" t="s">
        <v>398</v>
      </c>
      <c r="K194" s="245">
        <v>3</v>
      </c>
      <c r="M194" s="121"/>
    </row>
    <row r="195" spans="1:13" s="178" customFormat="1" ht="27.75" customHeight="1">
      <c r="A195" s="254">
        <v>192</v>
      </c>
      <c r="B195" s="177" t="str">
        <f t="shared" si="21"/>
        <v>ÇEKİÇ-3</v>
      </c>
      <c r="C195" s="238">
        <v>402</v>
      </c>
      <c r="D195" s="239">
        <v>35431</v>
      </c>
      <c r="E195" s="240" t="s">
        <v>568</v>
      </c>
      <c r="F195" s="241" t="s">
        <v>410</v>
      </c>
      <c r="G195" s="242" t="s">
        <v>304</v>
      </c>
      <c r="H195" s="243"/>
      <c r="I195" s="244" t="s">
        <v>404</v>
      </c>
      <c r="J195" s="244" t="s">
        <v>398</v>
      </c>
      <c r="K195" s="245">
        <v>3</v>
      </c>
      <c r="M195" s="121"/>
    </row>
    <row r="196" spans="1:13" s="178" customFormat="1" ht="27.75" customHeight="1">
      <c r="A196" s="254">
        <v>193</v>
      </c>
      <c r="B196" s="177" t="str">
        <f t="shared" si="21"/>
        <v>UZUN-3</v>
      </c>
      <c r="C196" s="238">
        <v>403</v>
      </c>
      <c r="D196" s="239">
        <v>35431</v>
      </c>
      <c r="E196" s="240" t="s">
        <v>569</v>
      </c>
      <c r="F196" s="241" t="s">
        <v>410</v>
      </c>
      <c r="G196" s="242" t="s">
        <v>58</v>
      </c>
      <c r="H196" s="243"/>
      <c r="I196" s="244" t="s">
        <v>404</v>
      </c>
      <c r="J196" s="244" t="s">
        <v>398</v>
      </c>
      <c r="K196" s="245">
        <v>3</v>
      </c>
      <c r="M196" s="121"/>
    </row>
    <row r="197" spans="1:13" s="178" customFormat="1" ht="27.75" customHeight="1">
      <c r="A197" s="254">
        <v>194</v>
      </c>
      <c r="B197" s="177" t="str">
        <f t="shared" si="21"/>
        <v>ÜÇADIM-3</v>
      </c>
      <c r="C197" s="238">
        <v>403</v>
      </c>
      <c r="D197" s="239">
        <v>35431</v>
      </c>
      <c r="E197" s="240" t="s">
        <v>569</v>
      </c>
      <c r="F197" s="241" t="s">
        <v>410</v>
      </c>
      <c r="G197" s="242" t="s">
        <v>215</v>
      </c>
      <c r="H197" s="243"/>
      <c r="I197" s="244" t="s">
        <v>404</v>
      </c>
      <c r="J197" s="244" t="s">
        <v>398</v>
      </c>
      <c r="K197" s="245">
        <v>3</v>
      </c>
      <c r="M197" s="121"/>
    </row>
    <row r="198" spans="1:11" s="121" customFormat="1" ht="27.75" customHeight="1">
      <c r="A198" s="254">
        <v>195</v>
      </c>
      <c r="B198" s="177" t="str">
        <f t="shared" si="21"/>
        <v>YÜKSEK-3</v>
      </c>
      <c r="C198" s="238">
        <v>396</v>
      </c>
      <c r="D198" s="239">
        <v>36161</v>
      </c>
      <c r="E198" s="240" t="s">
        <v>570</v>
      </c>
      <c r="F198" s="241" t="s">
        <v>410</v>
      </c>
      <c r="G198" s="242" t="s">
        <v>59</v>
      </c>
      <c r="H198" s="243"/>
      <c r="I198" s="244" t="s">
        <v>404</v>
      </c>
      <c r="J198" s="244" t="s">
        <v>398</v>
      </c>
      <c r="K198" s="245">
        <v>3</v>
      </c>
    </row>
    <row r="199" spans="1:11" s="121" customFormat="1" ht="27.75" customHeight="1">
      <c r="A199" s="254">
        <v>196</v>
      </c>
      <c r="B199" s="177" t="str">
        <f t="shared" si="21"/>
        <v>SIRIK-3</v>
      </c>
      <c r="C199" s="238">
        <v>401</v>
      </c>
      <c r="D199" s="239">
        <v>35796</v>
      </c>
      <c r="E199" s="240" t="s">
        <v>571</v>
      </c>
      <c r="F199" s="241" t="s">
        <v>410</v>
      </c>
      <c r="G199" s="242" t="s">
        <v>216</v>
      </c>
      <c r="H199" s="243"/>
      <c r="I199" s="244" t="s">
        <v>404</v>
      </c>
      <c r="J199" s="244" t="s">
        <v>398</v>
      </c>
      <c r="K199" s="245">
        <v>3</v>
      </c>
    </row>
    <row r="200" spans="1:11" s="121" customFormat="1" ht="87" customHeight="1">
      <c r="A200" s="254">
        <v>197</v>
      </c>
      <c r="B200" s="177" t="str">
        <f aca="true" t="shared" si="22" ref="B200:B209">CONCATENATE(G200,"-",I200,"-",J200)</f>
        <v>4X100M-1-4</v>
      </c>
      <c r="C200" s="238" t="s">
        <v>623</v>
      </c>
      <c r="D200" s="239" t="s">
        <v>373</v>
      </c>
      <c r="E200" s="240" t="s">
        <v>621</v>
      </c>
      <c r="F200" s="241" t="s">
        <v>410</v>
      </c>
      <c r="G200" s="242" t="s">
        <v>305</v>
      </c>
      <c r="H200" s="243"/>
      <c r="I200" s="244" t="s">
        <v>404</v>
      </c>
      <c r="J200" s="244" t="s">
        <v>398</v>
      </c>
      <c r="K200" s="245">
        <v>3</v>
      </c>
    </row>
    <row r="201" spans="1:11" s="121" customFormat="1" ht="84" customHeight="1">
      <c r="A201" s="254">
        <v>198</v>
      </c>
      <c r="B201" s="177" t="str">
        <f t="shared" si="22"/>
        <v>İSVEÇ-1-4</v>
      </c>
      <c r="C201" s="238" t="s">
        <v>624</v>
      </c>
      <c r="D201" s="239" t="s">
        <v>373</v>
      </c>
      <c r="E201" s="240" t="s">
        <v>622</v>
      </c>
      <c r="F201" s="241" t="s">
        <v>410</v>
      </c>
      <c r="G201" s="242" t="s">
        <v>350</v>
      </c>
      <c r="H201" s="243"/>
      <c r="I201" s="244" t="s">
        <v>404</v>
      </c>
      <c r="J201" s="244" t="s">
        <v>398</v>
      </c>
      <c r="K201" s="245">
        <v>3</v>
      </c>
    </row>
    <row r="202" spans="1:11" s="121" customFormat="1" ht="28.5" customHeight="1">
      <c r="A202" s="254">
        <v>199</v>
      </c>
      <c r="B202" s="177" t="str">
        <f t="shared" si="22"/>
        <v>100M-1-2</v>
      </c>
      <c r="C202" s="246">
        <v>632</v>
      </c>
      <c r="D202" s="247">
        <v>36200</v>
      </c>
      <c r="E202" s="248" t="s">
        <v>488</v>
      </c>
      <c r="F202" s="249" t="s">
        <v>411</v>
      </c>
      <c r="G202" s="253" t="s">
        <v>103</v>
      </c>
      <c r="H202" s="250"/>
      <c r="I202" s="251" t="s">
        <v>404</v>
      </c>
      <c r="J202" s="251" t="s">
        <v>400</v>
      </c>
      <c r="K202" s="252">
        <v>2</v>
      </c>
    </row>
    <row r="203" spans="1:11" s="121" customFormat="1" ht="28.5" customHeight="1">
      <c r="A203" s="254">
        <v>200</v>
      </c>
      <c r="B203" s="177" t="str">
        <f t="shared" si="22"/>
        <v>200M-1-2</v>
      </c>
      <c r="C203" s="246">
        <v>625</v>
      </c>
      <c r="D203" s="247">
        <v>35816</v>
      </c>
      <c r="E203" s="248" t="s">
        <v>489</v>
      </c>
      <c r="F203" s="249" t="s">
        <v>411</v>
      </c>
      <c r="G203" s="253" t="s">
        <v>213</v>
      </c>
      <c r="H203" s="250"/>
      <c r="I203" s="251" t="s">
        <v>404</v>
      </c>
      <c r="J203" s="251" t="s">
        <v>400</v>
      </c>
      <c r="K203" s="252">
        <v>2</v>
      </c>
    </row>
    <row r="204" spans="1:11" s="121" customFormat="1" ht="28.5" customHeight="1">
      <c r="A204" s="254">
        <v>201</v>
      </c>
      <c r="B204" s="177" t="str">
        <f t="shared" si="22"/>
        <v>400M-1-2</v>
      </c>
      <c r="C204" s="246">
        <v>625</v>
      </c>
      <c r="D204" s="247">
        <v>35816</v>
      </c>
      <c r="E204" s="248" t="s">
        <v>489</v>
      </c>
      <c r="F204" s="249" t="s">
        <v>411</v>
      </c>
      <c r="G204" s="253" t="s">
        <v>214</v>
      </c>
      <c r="H204" s="250"/>
      <c r="I204" s="251" t="s">
        <v>404</v>
      </c>
      <c r="J204" s="251" t="s">
        <v>400</v>
      </c>
      <c r="K204" s="252">
        <v>2</v>
      </c>
    </row>
    <row r="205" spans="1:11" s="121" customFormat="1" ht="28.5" customHeight="1">
      <c r="A205" s="254">
        <v>202</v>
      </c>
      <c r="B205" s="177" t="str">
        <f t="shared" si="22"/>
        <v>800M-1-6</v>
      </c>
      <c r="C205" s="246">
        <v>627</v>
      </c>
      <c r="D205" s="247">
        <v>36670</v>
      </c>
      <c r="E205" s="248" t="s">
        <v>490</v>
      </c>
      <c r="F205" s="249" t="s">
        <v>411</v>
      </c>
      <c r="G205" s="253" t="s">
        <v>94</v>
      </c>
      <c r="H205" s="250"/>
      <c r="I205" s="251" t="s">
        <v>404</v>
      </c>
      <c r="J205" s="251" t="s">
        <v>420</v>
      </c>
      <c r="K205" s="252">
        <v>2</v>
      </c>
    </row>
    <row r="206" spans="1:11" s="121" customFormat="1" ht="28.5" customHeight="1">
      <c r="A206" s="254">
        <v>203</v>
      </c>
      <c r="B206" s="177" t="str">
        <f t="shared" si="22"/>
        <v>1500M-1-2</v>
      </c>
      <c r="C206" s="246">
        <v>631</v>
      </c>
      <c r="D206" s="247">
        <v>36770</v>
      </c>
      <c r="E206" s="248" t="s">
        <v>491</v>
      </c>
      <c r="F206" s="249" t="s">
        <v>411</v>
      </c>
      <c r="G206" s="253" t="s">
        <v>178</v>
      </c>
      <c r="H206" s="250"/>
      <c r="I206" s="251" t="s">
        <v>404</v>
      </c>
      <c r="J206" s="251" t="s">
        <v>400</v>
      </c>
      <c r="K206" s="252">
        <v>2</v>
      </c>
    </row>
    <row r="207" spans="1:11" s="121" customFormat="1" ht="28.5" customHeight="1">
      <c r="A207" s="254">
        <v>204</v>
      </c>
      <c r="B207" s="177" t="str">
        <f t="shared" si="22"/>
        <v>100M.ENG-1-2</v>
      </c>
      <c r="C207" s="246">
        <v>628</v>
      </c>
      <c r="D207" s="247">
        <v>36526</v>
      </c>
      <c r="E207" s="248" t="s">
        <v>492</v>
      </c>
      <c r="F207" s="249" t="s">
        <v>411</v>
      </c>
      <c r="G207" s="253" t="s">
        <v>177</v>
      </c>
      <c r="H207" s="250"/>
      <c r="I207" s="251" t="s">
        <v>404</v>
      </c>
      <c r="J207" s="251" t="s">
        <v>400</v>
      </c>
      <c r="K207" s="252">
        <v>2</v>
      </c>
    </row>
    <row r="208" spans="1:11" s="121" customFormat="1" ht="28.5" customHeight="1">
      <c r="A208" s="254">
        <v>205</v>
      </c>
      <c r="B208" s="177" t="str">
        <f t="shared" si="22"/>
        <v>400M.ENG-1-2</v>
      </c>
      <c r="C208" s="246">
        <v>627</v>
      </c>
      <c r="D208" s="247">
        <v>36670</v>
      </c>
      <c r="E208" s="248" t="s">
        <v>490</v>
      </c>
      <c r="F208" s="249" t="s">
        <v>411</v>
      </c>
      <c r="G208" s="253" t="s">
        <v>303</v>
      </c>
      <c r="H208" s="250"/>
      <c r="I208" s="251" t="s">
        <v>404</v>
      </c>
      <c r="J208" s="251" t="s">
        <v>400</v>
      </c>
      <c r="K208" s="252">
        <v>2</v>
      </c>
    </row>
    <row r="209" spans="1:11" s="121" customFormat="1" ht="28.5" customHeight="1">
      <c r="A209" s="254">
        <v>206</v>
      </c>
      <c r="B209" s="177" t="str">
        <f t="shared" si="22"/>
        <v>2000M.ENG-1-2</v>
      </c>
      <c r="C209" s="246">
        <v>624</v>
      </c>
      <c r="D209" s="247">
        <v>35431</v>
      </c>
      <c r="E209" s="248" t="s">
        <v>493</v>
      </c>
      <c r="F209" s="249" t="s">
        <v>411</v>
      </c>
      <c r="G209" s="253" t="s">
        <v>349</v>
      </c>
      <c r="H209" s="250"/>
      <c r="I209" s="251" t="s">
        <v>404</v>
      </c>
      <c r="J209" s="251" t="s">
        <v>400</v>
      </c>
      <c r="K209" s="252">
        <v>2</v>
      </c>
    </row>
    <row r="210" spans="1:11" s="121" customFormat="1" ht="28.5" customHeight="1">
      <c r="A210" s="254">
        <v>207</v>
      </c>
      <c r="B210" s="177" t="str">
        <f aca="true" t="shared" si="23" ref="B210:B217">CONCATENATE(G210,"-",K210)</f>
        <v>GÜLLE-2</v>
      </c>
      <c r="C210" s="246">
        <v>633</v>
      </c>
      <c r="D210" s="247">
        <v>35935</v>
      </c>
      <c r="E210" s="248" t="s">
        <v>494</v>
      </c>
      <c r="F210" s="249" t="s">
        <v>411</v>
      </c>
      <c r="G210" s="253" t="s">
        <v>180</v>
      </c>
      <c r="H210" s="250"/>
      <c r="I210" s="251" t="s">
        <v>404</v>
      </c>
      <c r="J210" s="251" t="s">
        <v>400</v>
      </c>
      <c r="K210" s="252">
        <v>2</v>
      </c>
    </row>
    <row r="211" spans="1:11" s="121" customFormat="1" ht="28.5" customHeight="1">
      <c r="A211" s="254">
        <v>208</v>
      </c>
      <c r="B211" s="177" t="str">
        <f t="shared" si="23"/>
        <v>DİSK-2</v>
      </c>
      <c r="C211" s="246">
        <v>630</v>
      </c>
      <c r="D211" s="247">
        <v>36015</v>
      </c>
      <c r="E211" s="248" t="s">
        <v>495</v>
      </c>
      <c r="F211" s="249" t="s">
        <v>411</v>
      </c>
      <c r="G211" s="253" t="s">
        <v>181</v>
      </c>
      <c r="H211" s="250"/>
      <c r="I211" s="251" t="s">
        <v>404</v>
      </c>
      <c r="J211" s="251" t="s">
        <v>400</v>
      </c>
      <c r="K211" s="252">
        <v>2</v>
      </c>
    </row>
    <row r="212" spans="1:11" s="121" customFormat="1" ht="28.5" customHeight="1">
      <c r="A212" s="254">
        <v>209</v>
      </c>
      <c r="B212" s="177" t="str">
        <f t="shared" si="23"/>
        <v>CİRİT-2</v>
      </c>
      <c r="C212" s="246">
        <v>630</v>
      </c>
      <c r="D212" s="247">
        <v>36015</v>
      </c>
      <c r="E212" s="248" t="s">
        <v>495</v>
      </c>
      <c r="F212" s="249" t="s">
        <v>411</v>
      </c>
      <c r="G212" s="253" t="s">
        <v>182</v>
      </c>
      <c r="H212" s="250"/>
      <c r="I212" s="251" t="s">
        <v>404</v>
      </c>
      <c r="J212" s="251" t="s">
        <v>400</v>
      </c>
      <c r="K212" s="252">
        <v>2</v>
      </c>
    </row>
    <row r="213" spans="1:11" s="121" customFormat="1" ht="28.5" customHeight="1">
      <c r="A213" s="254">
        <v>210</v>
      </c>
      <c r="B213" s="177" t="str">
        <f t="shared" si="23"/>
        <v>ÇEKİÇ-2</v>
      </c>
      <c r="C213" s="246">
        <v>633</v>
      </c>
      <c r="D213" s="247">
        <v>35935</v>
      </c>
      <c r="E213" s="248" t="s">
        <v>494</v>
      </c>
      <c r="F213" s="249" t="s">
        <v>411</v>
      </c>
      <c r="G213" s="253" t="s">
        <v>304</v>
      </c>
      <c r="H213" s="250"/>
      <c r="I213" s="251" t="s">
        <v>404</v>
      </c>
      <c r="J213" s="251" t="s">
        <v>400</v>
      </c>
      <c r="K213" s="252">
        <v>2</v>
      </c>
    </row>
    <row r="214" spans="1:11" s="121" customFormat="1" ht="28.5" customHeight="1">
      <c r="A214" s="254">
        <v>211</v>
      </c>
      <c r="B214" s="177" t="str">
        <f t="shared" si="23"/>
        <v>UZUN-2</v>
      </c>
      <c r="C214" s="246">
        <v>632</v>
      </c>
      <c r="D214" s="247">
        <v>36200</v>
      </c>
      <c r="E214" s="248" t="s">
        <v>488</v>
      </c>
      <c r="F214" s="249" t="s">
        <v>411</v>
      </c>
      <c r="G214" s="253" t="s">
        <v>58</v>
      </c>
      <c r="H214" s="250"/>
      <c r="I214" s="251" t="s">
        <v>404</v>
      </c>
      <c r="J214" s="251" t="s">
        <v>400</v>
      </c>
      <c r="K214" s="252">
        <v>2</v>
      </c>
    </row>
    <row r="215" spans="1:11" s="121" customFormat="1" ht="28.5" customHeight="1">
      <c r="A215" s="254">
        <v>212</v>
      </c>
      <c r="B215" s="177" t="str">
        <f t="shared" si="23"/>
        <v>ÜÇADIM-2</v>
      </c>
      <c r="C215" s="246">
        <v>626</v>
      </c>
      <c r="D215" s="247">
        <v>35492</v>
      </c>
      <c r="E215" s="248" t="s">
        <v>496</v>
      </c>
      <c r="F215" s="249" t="s">
        <v>411</v>
      </c>
      <c r="G215" s="253" t="s">
        <v>215</v>
      </c>
      <c r="H215" s="250"/>
      <c r="I215" s="251" t="s">
        <v>404</v>
      </c>
      <c r="J215" s="251" t="s">
        <v>400</v>
      </c>
      <c r="K215" s="252">
        <v>2</v>
      </c>
    </row>
    <row r="216" spans="1:11" s="121" customFormat="1" ht="28.5" customHeight="1">
      <c r="A216" s="254">
        <v>213</v>
      </c>
      <c r="B216" s="177" t="str">
        <f t="shared" si="23"/>
        <v>YÜKSEK-2</v>
      </c>
      <c r="C216" s="246">
        <v>629</v>
      </c>
      <c r="D216" s="247">
        <v>36113</v>
      </c>
      <c r="E216" s="248" t="s">
        <v>497</v>
      </c>
      <c r="F216" s="249" t="s">
        <v>411</v>
      </c>
      <c r="G216" s="253" t="s">
        <v>59</v>
      </c>
      <c r="H216" s="250"/>
      <c r="I216" s="251" t="s">
        <v>404</v>
      </c>
      <c r="J216" s="251" t="s">
        <v>400</v>
      </c>
      <c r="K216" s="252">
        <v>2</v>
      </c>
    </row>
    <row r="217" spans="1:11" s="121" customFormat="1" ht="28.5" customHeight="1">
      <c r="A217" s="254">
        <v>214</v>
      </c>
      <c r="B217" s="177" t="str">
        <f t="shared" si="23"/>
        <v>SIRIK-2</v>
      </c>
      <c r="C217" s="246">
        <v>623</v>
      </c>
      <c r="D217" s="247">
        <v>35431</v>
      </c>
      <c r="E217" s="248" t="s">
        <v>498</v>
      </c>
      <c r="F217" s="249" t="s">
        <v>411</v>
      </c>
      <c r="G217" s="253" t="s">
        <v>216</v>
      </c>
      <c r="H217" s="250"/>
      <c r="I217" s="251" t="s">
        <v>404</v>
      </c>
      <c r="J217" s="251" t="s">
        <v>400</v>
      </c>
      <c r="K217" s="252">
        <v>2</v>
      </c>
    </row>
    <row r="218" spans="1:11" s="121" customFormat="1" ht="88.5" customHeight="1">
      <c r="A218" s="254">
        <v>215</v>
      </c>
      <c r="B218" s="177" t="str">
        <f aca="true" t="shared" si="24" ref="B218:B227">CONCATENATE(G218,"-",I218,"-",J218)</f>
        <v>4X100M-1-2</v>
      </c>
      <c r="C218" s="246" t="s">
        <v>625</v>
      </c>
      <c r="D218" s="247" t="s">
        <v>373</v>
      </c>
      <c r="E218" s="248" t="s">
        <v>499</v>
      </c>
      <c r="F218" s="249" t="s">
        <v>411</v>
      </c>
      <c r="G218" s="253" t="s">
        <v>305</v>
      </c>
      <c r="H218" s="250"/>
      <c r="I218" s="251" t="s">
        <v>404</v>
      </c>
      <c r="J218" s="251" t="s">
        <v>400</v>
      </c>
      <c r="K218" s="252">
        <v>2</v>
      </c>
    </row>
    <row r="219" spans="1:11" s="121" customFormat="1" ht="82.5" customHeight="1">
      <c r="A219" s="254">
        <v>216</v>
      </c>
      <c r="B219" s="177" t="str">
        <f t="shared" si="24"/>
        <v>İSVEÇ-1-2</v>
      </c>
      <c r="C219" s="246" t="s">
        <v>626</v>
      </c>
      <c r="D219" s="247" t="s">
        <v>373</v>
      </c>
      <c r="E219" s="248" t="s">
        <v>500</v>
      </c>
      <c r="F219" s="249" t="s">
        <v>411</v>
      </c>
      <c r="G219" s="253" t="s">
        <v>350</v>
      </c>
      <c r="H219" s="250"/>
      <c r="I219" s="251" t="s">
        <v>404</v>
      </c>
      <c r="J219" s="251" t="s">
        <v>400</v>
      </c>
      <c r="K219" s="252">
        <v>2</v>
      </c>
    </row>
    <row r="220" spans="1:11" s="121" customFormat="1" ht="28.5" customHeight="1">
      <c r="A220" s="254">
        <v>217</v>
      </c>
      <c r="B220" s="177" t="str">
        <f t="shared" si="24"/>
        <v>100M-1-5</v>
      </c>
      <c r="C220" s="238">
        <v>670</v>
      </c>
      <c r="D220" s="239">
        <v>36619</v>
      </c>
      <c r="E220" s="240" t="s">
        <v>529</v>
      </c>
      <c r="F220" s="241" t="s">
        <v>412</v>
      </c>
      <c r="G220" s="242" t="s">
        <v>103</v>
      </c>
      <c r="H220" s="243"/>
      <c r="I220" s="244" t="s">
        <v>404</v>
      </c>
      <c r="J220" s="244" t="s">
        <v>402</v>
      </c>
      <c r="K220" s="245">
        <v>1</v>
      </c>
    </row>
    <row r="221" spans="1:11" s="121" customFormat="1" ht="28.5" customHeight="1">
      <c r="A221" s="254">
        <v>218</v>
      </c>
      <c r="B221" s="177" t="str">
        <f t="shared" si="24"/>
        <v>200M-1-5</v>
      </c>
      <c r="C221" s="238">
        <v>670</v>
      </c>
      <c r="D221" s="239">
        <v>36619</v>
      </c>
      <c r="E221" s="240" t="s">
        <v>529</v>
      </c>
      <c r="F221" s="241" t="s">
        <v>412</v>
      </c>
      <c r="G221" s="242" t="s">
        <v>213</v>
      </c>
      <c r="H221" s="243"/>
      <c r="I221" s="244" t="s">
        <v>404</v>
      </c>
      <c r="J221" s="244" t="s">
        <v>402</v>
      </c>
      <c r="K221" s="245">
        <v>1</v>
      </c>
    </row>
    <row r="222" spans="1:11" s="121" customFormat="1" ht="28.5" customHeight="1">
      <c r="A222" s="254">
        <v>219</v>
      </c>
      <c r="B222" s="177" t="str">
        <f t="shared" si="24"/>
        <v>400M-1-5</v>
      </c>
      <c r="C222" s="238">
        <v>672</v>
      </c>
      <c r="D222" s="239">
        <v>36395</v>
      </c>
      <c r="E222" s="240" t="s">
        <v>530</v>
      </c>
      <c r="F222" s="241" t="s">
        <v>412</v>
      </c>
      <c r="G222" s="242" t="s">
        <v>214</v>
      </c>
      <c r="H222" s="243"/>
      <c r="I222" s="244" t="s">
        <v>404</v>
      </c>
      <c r="J222" s="244" t="s">
        <v>402</v>
      </c>
      <c r="K222" s="245">
        <v>1</v>
      </c>
    </row>
    <row r="223" spans="1:11" s="121" customFormat="1" ht="28.5" customHeight="1">
      <c r="A223" s="254">
        <v>220</v>
      </c>
      <c r="B223" s="177" t="str">
        <f t="shared" si="24"/>
        <v>800M-1-7</v>
      </c>
      <c r="C223" s="238">
        <v>672</v>
      </c>
      <c r="D223" s="239">
        <v>36395</v>
      </c>
      <c r="E223" s="240" t="s">
        <v>530</v>
      </c>
      <c r="F223" s="241" t="s">
        <v>412</v>
      </c>
      <c r="G223" s="242" t="s">
        <v>94</v>
      </c>
      <c r="H223" s="243"/>
      <c r="I223" s="244" t="s">
        <v>404</v>
      </c>
      <c r="J223" s="244" t="s">
        <v>419</v>
      </c>
      <c r="K223" s="245">
        <v>1</v>
      </c>
    </row>
    <row r="224" spans="1:11" s="121" customFormat="1" ht="28.5" customHeight="1">
      <c r="A224" s="254">
        <v>221</v>
      </c>
      <c r="B224" s="177" t="str">
        <f t="shared" si="24"/>
        <v>1500M-1-1</v>
      </c>
      <c r="C224" s="238">
        <v>678</v>
      </c>
      <c r="D224" s="239">
        <v>36999</v>
      </c>
      <c r="E224" s="240" t="s">
        <v>531</v>
      </c>
      <c r="F224" s="241" t="s">
        <v>412</v>
      </c>
      <c r="G224" s="242" t="s">
        <v>178</v>
      </c>
      <c r="H224" s="243"/>
      <c r="I224" s="244" t="s">
        <v>404</v>
      </c>
      <c r="J224" s="244" t="s">
        <v>404</v>
      </c>
      <c r="K224" s="245">
        <v>1</v>
      </c>
    </row>
    <row r="225" spans="1:11" s="121" customFormat="1" ht="28.5" customHeight="1">
      <c r="A225" s="254">
        <v>222</v>
      </c>
      <c r="B225" s="177" t="str">
        <f t="shared" si="24"/>
        <v>100M.ENG-1-5</v>
      </c>
      <c r="C225" s="238">
        <v>668</v>
      </c>
      <c r="D225" s="239">
        <v>35899</v>
      </c>
      <c r="E225" s="240" t="s">
        <v>532</v>
      </c>
      <c r="F225" s="241" t="s">
        <v>412</v>
      </c>
      <c r="G225" s="242" t="s">
        <v>177</v>
      </c>
      <c r="H225" s="243"/>
      <c r="I225" s="244" t="s">
        <v>404</v>
      </c>
      <c r="J225" s="244" t="s">
        <v>402</v>
      </c>
      <c r="K225" s="245">
        <v>1</v>
      </c>
    </row>
    <row r="226" spans="1:11" s="121" customFormat="1" ht="28.5" customHeight="1">
      <c r="A226" s="254">
        <v>223</v>
      </c>
      <c r="B226" s="177" t="str">
        <f t="shared" si="24"/>
        <v>400M.ENG-1-5</v>
      </c>
      <c r="C226" s="238">
        <v>668</v>
      </c>
      <c r="D226" s="239">
        <v>35899</v>
      </c>
      <c r="E226" s="240" t="s">
        <v>532</v>
      </c>
      <c r="F226" s="241" t="s">
        <v>412</v>
      </c>
      <c r="G226" s="242" t="s">
        <v>303</v>
      </c>
      <c r="H226" s="243"/>
      <c r="I226" s="244" t="s">
        <v>404</v>
      </c>
      <c r="J226" s="244" t="s">
        <v>402</v>
      </c>
      <c r="K226" s="245">
        <v>1</v>
      </c>
    </row>
    <row r="227" spans="1:11" s="121" customFormat="1" ht="28.5" customHeight="1">
      <c r="A227" s="254">
        <v>224</v>
      </c>
      <c r="B227" s="177" t="str">
        <f t="shared" si="24"/>
        <v>2000M.ENG-1-1</v>
      </c>
      <c r="C227" s="238">
        <v>673</v>
      </c>
      <c r="D227" s="239">
        <v>36314</v>
      </c>
      <c r="E227" s="240" t="s">
        <v>533</v>
      </c>
      <c r="F227" s="241" t="s">
        <v>412</v>
      </c>
      <c r="G227" s="242" t="s">
        <v>349</v>
      </c>
      <c r="H227" s="243"/>
      <c r="I227" s="244" t="s">
        <v>404</v>
      </c>
      <c r="J227" s="244" t="s">
        <v>404</v>
      </c>
      <c r="K227" s="245">
        <v>1</v>
      </c>
    </row>
    <row r="228" spans="1:11" s="121" customFormat="1" ht="28.5" customHeight="1">
      <c r="A228" s="254">
        <v>225</v>
      </c>
      <c r="B228" s="177" t="str">
        <f aca="true" t="shared" si="25" ref="B228:B235">CONCATENATE(G228,"-",K228)</f>
        <v>GÜLLE-1</v>
      </c>
      <c r="C228" s="238">
        <v>677</v>
      </c>
      <c r="D228" s="239">
        <v>36018</v>
      </c>
      <c r="E228" s="240" t="s">
        <v>534</v>
      </c>
      <c r="F228" s="241" t="s">
        <v>412</v>
      </c>
      <c r="G228" s="242" t="s">
        <v>180</v>
      </c>
      <c r="H228" s="243"/>
      <c r="I228" s="244" t="s">
        <v>404</v>
      </c>
      <c r="J228" s="244" t="s">
        <v>402</v>
      </c>
      <c r="K228" s="245">
        <v>1</v>
      </c>
    </row>
    <row r="229" spans="1:11" s="121" customFormat="1" ht="28.5" customHeight="1">
      <c r="A229" s="254">
        <v>226</v>
      </c>
      <c r="B229" s="177" t="str">
        <f t="shared" si="25"/>
        <v>DİSK-1</v>
      </c>
      <c r="C229" s="238">
        <v>675</v>
      </c>
      <c r="D229" s="239">
        <v>37050</v>
      </c>
      <c r="E229" s="240" t="s">
        <v>535</v>
      </c>
      <c r="F229" s="241" t="s">
        <v>412</v>
      </c>
      <c r="G229" s="242" t="s">
        <v>181</v>
      </c>
      <c r="H229" s="243"/>
      <c r="I229" s="244" t="s">
        <v>404</v>
      </c>
      <c r="J229" s="244" t="s">
        <v>402</v>
      </c>
      <c r="K229" s="245">
        <v>1</v>
      </c>
    </row>
    <row r="230" spans="1:11" s="121" customFormat="1" ht="28.5" customHeight="1">
      <c r="A230" s="254">
        <v>227</v>
      </c>
      <c r="B230" s="177" t="str">
        <f t="shared" si="25"/>
        <v>CİRİT-1</v>
      </c>
      <c r="C230" s="238">
        <v>677</v>
      </c>
      <c r="D230" s="239">
        <v>36018</v>
      </c>
      <c r="E230" s="240" t="s">
        <v>534</v>
      </c>
      <c r="F230" s="241" t="s">
        <v>412</v>
      </c>
      <c r="G230" s="242" t="s">
        <v>182</v>
      </c>
      <c r="H230" s="243"/>
      <c r="I230" s="244" t="s">
        <v>404</v>
      </c>
      <c r="J230" s="244" t="s">
        <v>402</v>
      </c>
      <c r="K230" s="245">
        <v>1</v>
      </c>
    </row>
    <row r="231" spans="1:11" s="121" customFormat="1" ht="28.5" customHeight="1">
      <c r="A231" s="254">
        <v>228</v>
      </c>
      <c r="B231" s="177" t="str">
        <f t="shared" si="25"/>
        <v>ÇEKİÇ-1</v>
      </c>
      <c r="C231" s="238">
        <v>667</v>
      </c>
      <c r="D231" s="239">
        <v>36842</v>
      </c>
      <c r="E231" s="240" t="s">
        <v>536</v>
      </c>
      <c r="F231" s="241" t="s">
        <v>412</v>
      </c>
      <c r="G231" s="242" t="s">
        <v>304</v>
      </c>
      <c r="H231" s="243"/>
      <c r="I231" s="244" t="s">
        <v>404</v>
      </c>
      <c r="J231" s="244" t="s">
        <v>402</v>
      </c>
      <c r="K231" s="245">
        <v>1</v>
      </c>
    </row>
    <row r="232" spans="1:11" s="121" customFormat="1" ht="28.5" customHeight="1">
      <c r="A232" s="254">
        <v>229</v>
      </c>
      <c r="B232" s="177" t="str">
        <f t="shared" si="25"/>
        <v>UZUN-1</v>
      </c>
      <c r="C232" s="238">
        <v>676</v>
      </c>
      <c r="D232" s="239">
        <v>36666</v>
      </c>
      <c r="E232" s="240" t="s">
        <v>538</v>
      </c>
      <c r="F232" s="241" t="s">
        <v>412</v>
      </c>
      <c r="G232" s="242" t="s">
        <v>58</v>
      </c>
      <c r="H232" s="243"/>
      <c r="I232" s="244" t="s">
        <v>404</v>
      </c>
      <c r="J232" s="244" t="s">
        <v>402</v>
      </c>
      <c r="K232" s="245">
        <v>1</v>
      </c>
    </row>
    <row r="233" spans="1:11" s="121" customFormat="1" ht="28.5" customHeight="1">
      <c r="A233" s="254">
        <v>230</v>
      </c>
      <c r="B233" s="177" t="str">
        <f t="shared" si="25"/>
        <v>ÜÇADIM-1</v>
      </c>
      <c r="C233" s="238">
        <v>669</v>
      </c>
      <c r="D233" s="239">
        <v>35676</v>
      </c>
      <c r="E233" s="240" t="s">
        <v>537</v>
      </c>
      <c r="F233" s="241" t="s">
        <v>412</v>
      </c>
      <c r="G233" s="242" t="s">
        <v>215</v>
      </c>
      <c r="H233" s="243"/>
      <c r="I233" s="244" t="s">
        <v>404</v>
      </c>
      <c r="J233" s="244" t="s">
        <v>402</v>
      </c>
      <c r="K233" s="245">
        <v>1</v>
      </c>
    </row>
    <row r="234" spans="1:11" s="121" customFormat="1" ht="28.5" customHeight="1">
      <c r="A234" s="254">
        <v>231</v>
      </c>
      <c r="B234" s="177" t="str">
        <f t="shared" si="25"/>
        <v>YÜKSEK-1</v>
      </c>
      <c r="C234" s="238">
        <v>676</v>
      </c>
      <c r="D234" s="239">
        <v>36666</v>
      </c>
      <c r="E234" s="240" t="s">
        <v>538</v>
      </c>
      <c r="F234" s="241" t="s">
        <v>412</v>
      </c>
      <c r="G234" s="242" t="s">
        <v>59</v>
      </c>
      <c r="H234" s="243"/>
      <c r="I234" s="244" t="s">
        <v>404</v>
      </c>
      <c r="J234" s="244" t="s">
        <v>402</v>
      </c>
      <c r="K234" s="245">
        <v>1</v>
      </c>
    </row>
    <row r="235" spans="1:11" s="121" customFormat="1" ht="28.5" customHeight="1">
      <c r="A235" s="254">
        <v>232</v>
      </c>
      <c r="B235" s="177" t="str">
        <f t="shared" si="25"/>
        <v>SIRIK-1</v>
      </c>
      <c r="C235" s="238">
        <v>669</v>
      </c>
      <c r="D235" s="239">
        <v>35676</v>
      </c>
      <c r="E235" s="240" t="s">
        <v>537</v>
      </c>
      <c r="F235" s="241" t="s">
        <v>412</v>
      </c>
      <c r="G235" s="242" t="s">
        <v>216</v>
      </c>
      <c r="H235" s="243"/>
      <c r="I235" s="244" t="s">
        <v>404</v>
      </c>
      <c r="J235" s="244" t="s">
        <v>402</v>
      </c>
      <c r="K235" s="245">
        <v>1</v>
      </c>
    </row>
    <row r="236" spans="1:11" s="121" customFormat="1" ht="98.25" customHeight="1">
      <c r="A236" s="254">
        <v>233</v>
      </c>
      <c r="B236" s="177" t="str">
        <f>CONCATENATE(G236,"-",I236,"-",J236)</f>
        <v>4X100M-1-5</v>
      </c>
      <c r="C236" s="238" t="s">
        <v>628</v>
      </c>
      <c r="D236" s="239" t="s">
        <v>373</v>
      </c>
      <c r="E236" s="240" t="s">
        <v>627</v>
      </c>
      <c r="F236" s="241" t="s">
        <v>412</v>
      </c>
      <c r="G236" s="242" t="s">
        <v>305</v>
      </c>
      <c r="H236" s="243"/>
      <c r="I236" s="244" t="s">
        <v>404</v>
      </c>
      <c r="J236" s="244" t="s">
        <v>402</v>
      </c>
      <c r="K236" s="245">
        <v>1</v>
      </c>
    </row>
    <row r="237" spans="1:11" s="121" customFormat="1" ht="101.25" customHeight="1">
      <c r="A237" s="254">
        <v>234</v>
      </c>
      <c r="B237" s="177" t="str">
        <f>CONCATENATE(G237,"-",I237,"-",J237)</f>
        <v>İSVEÇ-1-5</v>
      </c>
      <c r="C237" s="238" t="s">
        <v>629</v>
      </c>
      <c r="D237" s="239" t="s">
        <v>373</v>
      </c>
      <c r="E237" s="240" t="s">
        <v>539</v>
      </c>
      <c r="F237" s="241" t="s">
        <v>412</v>
      </c>
      <c r="G237" s="242" t="s">
        <v>350</v>
      </c>
      <c r="H237" s="243"/>
      <c r="I237" s="244" t="s">
        <v>404</v>
      </c>
      <c r="J237" s="244" t="s">
        <v>402</v>
      </c>
      <c r="K237" s="245">
        <v>1</v>
      </c>
    </row>
    <row r="238" spans="1:11" s="121" customFormat="1" ht="28.5" customHeight="1">
      <c r="A238" s="254">
        <v>235</v>
      </c>
      <c r="B238" s="177" t="str">
        <f aca="true" t="shared" si="26" ref="B238:B245">CONCATENATE(G238,"-",I238,"-",J238)</f>
        <v>100M--</v>
      </c>
      <c r="C238" s="246"/>
      <c r="D238" s="247"/>
      <c r="E238" s="248"/>
      <c r="F238" s="249"/>
      <c r="G238" s="253" t="s">
        <v>103</v>
      </c>
      <c r="H238" s="250"/>
      <c r="I238" s="251"/>
      <c r="J238" s="251"/>
      <c r="K238" s="252"/>
    </row>
    <row r="239" spans="1:11" s="121" customFormat="1" ht="28.5" customHeight="1">
      <c r="A239" s="254">
        <v>236</v>
      </c>
      <c r="B239" s="177" t="str">
        <f t="shared" si="26"/>
        <v>200M--</v>
      </c>
      <c r="C239" s="246"/>
      <c r="D239" s="247"/>
      <c r="E239" s="248"/>
      <c r="F239" s="249"/>
      <c r="G239" s="253" t="s">
        <v>213</v>
      </c>
      <c r="H239" s="250"/>
      <c r="I239" s="251"/>
      <c r="J239" s="251"/>
      <c r="K239" s="252"/>
    </row>
    <row r="240" spans="1:11" s="121" customFormat="1" ht="28.5" customHeight="1">
      <c r="A240" s="254">
        <v>237</v>
      </c>
      <c r="B240" s="177" t="str">
        <f t="shared" si="26"/>
        <v>400M--</v>
      </c>
      <c r="C240" s="246"/>
      <c r="D240" s="247"/>
      <c r="E240" s="248"/>
      <c r="F240" s="249"/>
      <c r="G240" s="253" t="s">
        <v>214</v>
      </c>
      <c r="H240" s="250"/>
      <c r="I240" s="251"/>
      <c r="J240" s="251"/>
      <c r="K240" s="252"/>
    </row>
    <row r="241" spans="1:11" s="121" customFormat="1" ht="28.5" customHeight="1">
      <c r="A241" s="254">
        <v>238</v>
      </c>
      <c r="B241" s="177" t="str">
        <f t="shared" si="26"/>
        <v>800M--</v>
      </c>
      <c r="C241" s="246"/>
      <c r="D241" s="247"/>
      <c r="E241" s="248"/>
      <c r="F241" s="249"/>
      <c r="G241" s="253" t="s">
        <v>94</v>
      </c>
      <c r="H241" s="250"/>
      <c r="I241" s="251"/>
      <c r="J241" s="251"/>
      <c r="K241" s="252"/>
    </row>
    <row r="242" spans="1:11" s="121" customFormat="1" ht="28.5" customHeight="1">
      <c r="A242" s="254">
        <v>239</v>
      </c>
      <c r="B242" s="177" t="str">
        <f t="shared" si="26"/>
        <v>1500M--</v>
      </c>
      <c r="C242" s="246"/>
      <c r="D242" s="247"/>
      <c r="E242" s="248"/>
      <c r="F242" s="249"/>
      <c r="G242" s="253" t="s">
        <v>178</v>
      </c>
      <c r="H242" s="250"/>
      <c r="I242" s="251"/>
      <c r="J242" s="251"/>
      <c r="K242" s="252"/>
    </row>
    <row r="243" spans="1:11" s="121" customFormat="1" ht="28.5" customHeight="1">
      <c r="A243" s="254">
        <v>240</v>
      </c>
      <c r="B243" s="177" t="str">
        <f t="shared" si="26"/>
        <v>100M.ENG--</v>
      </c>
      <c r="C243" s="246"/>
      <c r="D243" s="247"/>
      <c r="E243" s="248"/>
      <c r="F243" s="249"/>
      <c r="G243" s="253" t="s">
        <v>177</v>
      </c>
      <c r="H243" s="250"/>
      <c r="I243" s="251"/>
      <c r="J243" s="251"/>
      <c r="K243" s="252"/>
    </row>
    <row r="244" spans="1:11" s="121" customFormat="1" ht="28.5" customHeight="1">
      <c r="A244" s="254">
        <v>241</v>
      </c>
      <c r="B244" s="177" t="str">
        <f t="shared" si="26"/>
        <v>400M.ENG--</v>
      </c>
      <c r="C244" s="246"/>
      <c r="D244" s="247"/>
      <c r="E244" s="248"/>
      <c r="F244" s="249"/>
      <c r="G244" s="253" t="s">
        <v>303</v>
      </c>
      <c r="H244" s="250"/>
      <c r="I244" s="251"/>
      <c r="J244" s="251"/>
      <c r="K244" s="252"/>
    </row>
    <row r="245" spans="1:11" s="121" customFormat="1" ht="28.5" customHeight="1">
      <c r="A245" s="254">
        <v>242</v>
      </c>
      <c r="B245" s="177" t="str">
        <f t="shared" si="26"/>
        <v>2000M.ENG--</v>
      </c>
      <c r="C245" s="246"/>
      <c r="D245" s="247"/>
      <c r="E245" s="248"/>
      <c r="F245" s="249"/>
      <c r="G245" s="253" t="s">
        <v>349</v>
      </c>
      <c r="H245" s="250"/>
      <c r="I245" s="251"/>
      <c r="J245" s="251"/>
      <c r="K245" s="252"/>
    </row>
    <row r="246" spans="1:11" s="121" customFormat="1" ht="28.5" customHeight="1">
      <c r="A246" s="254">
        <v>243</v>
      </c>
      <c r="B246" s="177" t="str">
        <f aca="true" t="shared" si="27" ref="B246:B253">CONCATENATE(G246,"-",K246)</f>
        <v>GÜLLE-</v>
      </c>
      <c r="C246" s="246"/>
      <c r="D246" s="247"/>
      <c r="E246" s="248"/>
      <c r="F246" s="249"/>
      <c r="G246" s="253" t="s">
        <v>180</v>
      </c>
      <c r="H246" s="250"/>
      <c r="I246" s="251"/>
      <c r="J246" s="251"/>
      <c r="K246" s="252"/>
    </row>
    <row r="247" spans="1:11" s="121" customFormat="1" ht="28.5" customHeight="1">
      <c r="A247" s="254">
        <v>244</v>
      </c>
      <c r="B247" s="177" t="str">
        <f t="shared" si="27"/>
        <v>DİSK-</v>
      </c>
      <c r="C247" s="246"/>
      <c r="D247" s="247"/>
      <c r="E247" s="248"/>
      <c r="F247" s="249"/>
      <c r="G247" s="253" t="s">
        <v>181</v>
      </c>
      <c r="H247" s="250"/>
      <c r="I247" s="251"/>
      <c r="J247" s="251"/>
      <c r="K247" s="252"/>
    </row>
    <row r="248" spans="1:11" s="121" customFormat="1" ht="28.5" customHeight="1">
      <c r="A248" s="254">
        <v>245</v>
      </c>
      <c r="B248" s="177" t="str">
        <f t="shared" si="27"/>
        <v>CİRİT-</v>
      </c>
      <c r="C248" s="246"/>
      <c r="D248" s="247"/>
      <c r="E248" s="248"/>
      <c r="F248" s="249"/>
      <c r="G248" s="253" t="s">
        <v>182</v>
      </c>
      <c r="H248" s="250"/>
      <c r="I248" s="251"/>
      <c r="J248" s="251"/>
      <c r="K248" s="252"/>
    </row>
    <row r="249" spans="1:11" s="121" customFormat="1" ht="28.5" customHeight="1">
      <c r="A249" s="254">
        <v>246</v>
      </c>
      <c r="B249" s="177" t="str">
        <f t="shared" si="27"/>
        <v>ÇEKİÇ-</v>
      </c>
      <c r="C249" s="246"/>
      <c r="D249" s="247"/>
      <c r="E249" s="248"/>
      <c r="F249" s="249"/>
      <c r="G249" s="253" t="s">
        <v>304</v>
      </c>
      <c r="H249" s="250"/>
      <c r="I249" s="251"/>
      <c r="J249" s="251"/>
      <c r="K249" s="252"/>
    </row>
    <row r="250" spans="1:11" s="121" customFormat="1" ht="28.5" customHeight="1">
      <c r="A250" s="254">
        <v>247</v>
      </c>
      <c r="B250" s="177" t="str">
        <f t="shared" si="27"/>
        <v>UZUN-</v>
      </c>
      <c r="C250" s="246"/>
      <c r="D250" s="247"/>
      <c r="E250" s="248"/>
      <c r="F250" s="249"/>
      <c r="G250" s="253" t="s">
        <v>58</v>
      </c>
      <c r="H250" s="250"/>
      <c r="I250" s="251"/>
      <c r="J250" s="251"/>
      <c r="K250" s="252"/>
    </row>
    <row r="251" spans="1:11" s="121" customFormat="1" ht="28.5" customHeight="1">
      <c r="A251" s="254">
        <v>248</v>
      </c>
      <c r="B251" s="177" t="str">
        <f t="shared" si="27"/>
        <v>ÜÇADIM-</v>
      </c>
      <c r="C251" s="246"/>
      <c r="D251" s="247"/>
      <c r="E251" s="248"/>
      <c r="F251" s="249"/>
      <c r="G251" s="253" t="s">
        <v>215</v>
      </c>
      <c r="H251" s="250"/>
      <c r="I251" s="251"/>
      <c r="J251" s="251"/>
      <c r="K251" s="252"/>
    </row>
    <row r="252" spans="1:11" s="121" customFormat="1" ht="28.5" customHeight="1">
      <c r="A252" s="254">
        <v>249</v>
      </c>
      <c r="B252" s="177" t="str">
        <f t="shared" si="27"/>
        <v>YÜKSEK-</v>
      </c>
      <c r="C252" s="246"/>
      <c r="D252" s="247"/>
      <c r="E252" s="248"/>
      <c r="F252" s="249"/>
      <c r="G252" s="253" t="s">
        <v>59</v>
      </c>
      <c r="H252" s="250"/>
      <c r="I252" s="251"/>
      <c r="J252" s="251"/>
      <c r="K252" s="252"/>
    </row>
    <row r="253" spans="1:11" s="121" customFormat="1" ht="28.5" customHeight="1">
      <c r="A253" s="254">
        <v>250</v>
      </c>
      <c r="B253" s="177" t="str">
        <f t="shared" si="27"/>
        <v>SIRIK-</v>
      </c>
      <c r="C253" s="246"/>
      <c r="D253" s="247"/>
      <c r="E253" s="248"/>
      <c r="F253" s="249"/>
      <c r="G253" s="253" t="s">
        <v>216</v>
      </c>
      <c r="H253" s="250"/>
      <c r="I253" s="251"/>
      <c r="J253" s="251"/>
      <c r="K253" s="252"/>
    </row>
    <row r="254" spans="1:11" s="121" customFormat="1" ht="69.75" customHeight="1">
      <c r="A254" s="254">
        <v>251</v>
      </c>
      <c r="B254" s="177" t="str">
        <f aca="true" t="shared" si="28" ref="B254:B263">CONCATENATE(G254,"-",I254,"-",J254)</f>
        <v>4X100M--</v>
      </c>
      <c r="C254" s="246"/>
      <c r="D254" s="247"/>
      <c r="E254" s="248"/>
      <c r="F254" s="249"/>
      <c r="G254" s="253" t="s">
        <v>305</v>
      </c>
      <c r="H254" s="250"/>
      <c r="I254" s="251"/>
      <c r="J254" s="251"/>
      <c r="K254" s="252"/>
    </row>
    <row r="255" spans="1:11" s="121" customFormat="1" ht="69.75" customHeight="1">
      <c r="A255" s="254">
        <v>252</v>
      </c>
      <c r="B255" s="177" t="str">
        <f t="shared" si="28"/>
        <v>İSVEÇ--</v>
      </c>
      <c r="C255" s="246"/>
      <c r="D255" s="247"/>
      <c r="E255" s="248"/>
      <c r="F255" s="249"/>
      <c r="G255" s="253" t="s">
        <v>350</v>
      </c>
      <c r="H255" s="250"/>
      <c r="I255" s="251"/>
      <c r="J255" s="251"/>
      <c r="K255" s="252"/>
    </row>
    <row r="256" spans="1:11" s="121" customFormat="1" ht="28.5" customHeight="1">
      <c r="A256" s="254">
        <v>253</v>
      </c>
      <c r="B256" s="177" t="str">
        <f t="shared" si="28"/>
        <v>100M--</v>
      </c>
      <c r="C256" s="313"/>
      <c r="D256" s="314"/>
      <c r="E256" s="315"/>
      <c r="F256" s="316"/>
      <c r="G256" s="242" t="s">
        <v>103</v>
      </c>
      <c r="H256" s="243"/>
      <c r="I256" s="244"/>
      <c r="J256" s="244"/>
      <c r="K256" s="245"/>
    </row>
    <row r="257" spans="1:11" s="121" customFormat="1" ht="28.5" customHeight="1">
      <c r="A257" s="254">
        <v>254</v>
      </c>
      <c r="B257" s="177" t="str">
        <f t="shared" si="28"/>
        <v>100M--</v>
      </c>
      <c r="C257" s="313"/>
      <c r="D257" s="314"/>
      <c r="E257" s="315"/>
      <c r="F257" s="316"/>
      <c r="G257" s="242" t="s">
        <v>103</v>
      </c>
      <c r="H257" s="243"/>
      <c r="I257" s="244"/>
      <c r="J257" s="244"/>
      <c r="K257" s="245"/>
    </row>
    <row r="258" spans="1:11" s="121" customFormat="1" ht="28.5" customHeight="1">
      <c r="A258" s="254">
        <v>255</v>
      </c>
      <c r="B258" s="177" t="str">
        <f t="shared" si="28"/>
        <v>400M--</v>
      </c>
      <c r="C258" s="313"/>
      <c r="D258" s="314"/>
      <c r="E258" s="315"/>
      <c r="F258" s="316"/>
      <c r="G258" s="242" t="s">
        <v>214</v>
      </c>
      <c r="H258" s="243"/>
      <c r="I258" s="244"/>
      <c r="J258" s="244"/>
      <c r="K258" s="245"/>
    </row>
    <row r="259" spans="1:11" s="121" customFormat="1" ht="28.5" customHeight="1">
      <c r="A259" s="254">
        <v>256</v>
      </c>
      <c r="B259" s="177" t="str">
        <f t="shared" si="28"/>
        <v>800M--</v>
      </c>
      <c r="C259" s="313"/>
      <c r="D259" s="314"/>
      <c r="E259" s="315"/>
      <c r="F259" s="316"/>
      <c r="G259" s="242" t="s">
        <v>94</v>
      </c>
      <c r="H259" s="243"/>
      <c r="I259" s="244"/>
      <c r="J259" s="244"/>
      <c r="K259" s="245"/>
    </row>
    <row r="260" spans="1:11" s="121" customFormat="1" ht="28.5" customHeight="1">
      <c r="A260" s="254">
        <v>257</v>
      </c>
      <c r="B260" s="177" t="str">
        <f t="shared" si="28"/>
        <v>1500M--</v>
      </c>
      <c r="C260" s="313"/>
      <c r="D260" s="314"/>
      <c r="E260" s="315"/>
      <c r="F260" s="316"/>
      <c r="G260" s="242" t="s">
        <v>178</v>
      </c>
      <c r="H260" s="243"/>
      <c r="I260" s="244"/>
      <c r="J260" s="244"/>
      <c r="K260" s="245"/>
    </row>
    <row r="261" spans="1:11" s="121" customFormat="1" ht="28.5" customHeight="1">
      <c r="A261" s="254">
        <v>258</v>
      </c>
      <c r="B261" s="177" t="str">
        <f t="shared" si="28"/>
        <v>100M.ENG--</v>
      </c>
      <c r="C261" s="238"/>
      <c r="D261" s="239"/>
      <c r="E261" s="240"/>
      <c r="F261" s="241"/>
      <c r="G261" s="242" t="s">
        <v>177</v>
      </c>
      <c r="H261" s="243"/>
      <c r="I261" s="244"/>
      <c r="J261" s="244"/>
      <c r="K261" s="245"/>
    </row>
    <row r="262" spans="1:11" s="121" customFormat="1" ht="28.5" customHeight="1">
      <c r="A262" s="254">
        <v>259</v>
      </c>
      <c r="B262" s="177" t="str">
        <f t="shared" si="28"/>
        <v>400M.ENG--</v>
      </c>
      <c r="C262" s="238"/>
      <c r="D262" s="239"/>
      <c r="E262" s="240"/>
      <c r="F262" s="241"/>
      <c r="G262" s="242" t="s">
        <v>303</v>
      </c>
      <c r="H262" s="243"/>
      <c r="I262" s="244"/>
      <c r="J262" s="244"/>
      <c r="K262" s="245"/>
    </row>
    <row r="263" spans="1:11" s="121" customFormat="1" ht="28.5" customHeight="1">
      <c r="A263" s="254">
        <v>260</v>
      </c>
      <c r="B263" s="177" t="str">
        <f t="shared" si="28"/>
        <v>2000M.ENG--</v>
      </c>
      <c r="C263" s="238"/>
      <c r="D263" s="239"/>
      <c r="E263" s="240"/>
      <c r="F263" s="241"/>
      <c r="G263" s="242" t="s">
        <v>349</v>
      </c>
      <c r="H263" s="243"/>
      <c r="I263" s="244"/>
      <c r="J263" s="244"/>
      <c r="K263" s="245"/>
    </row>
    <row r="264" spans="1:11" s="121" customFormat="1" ht="28.5" customHeight="1">
      <c r="A264" s="254">
        <v>261</v>
      </c>
      <c r="B264" s="177" t="str">
        <f aca="true" t="shared" si="29" ref="B264:B271">CONCATENATE(G264,"-",K264)</f>
        <v>GÜLLE-</v>
      </c>
      <c r="C264" s="238"/>
      <c r="D264" s="239"/>
      <c r="E264" s="240"/>
      <c r="F264" s="241"/>
      <c r="G264" s="242" t="s">
        <v>180</v>
      </c>
      <c r="H264" s="243"/>
      <c r="I264" s="244"/>
      <c r="J264" s="244"/>
      <c r="K264" s="245"/>
    </row>
    <row r="265" spans="1:11" s="121" customFormat="1" ht="28.5" customHeight="1">
      <c r="A265" s="254">
        <v>262</v>
      </c>
      <c r="B265" s="177" t="str">
        <f t="shared" si="29"/>
        <v>DİSK-</v>
      </c>
      <c r="C265" s="238"/>
      <c r="D265" s="239"/>
      <c r="E265" s="240"/>
      <c r="F265" s="241"/>
      <c r="G265" s="242" t="s">
        <v>181</v>
      </c>
      <c r="H265" s="243"/>
      <c r="I265" s="244"/>
      <c r="J265" s="244"/>
      <c r="K265" s="245"/>
    </row>
    <row r="266" spans="1:11" s="121" customFormat="1" ht="28.5" customHeight="1">
      <c r="A266" s="254">
        <v>263</v>
      </c>
      <c r="B266" s="177" t="str">
        <f t="shared" si="29"/>
        <v>CİRİT-</v>
      </c>
      <c r="C266" s="238"/>
      <c r="D266" s="239"/>
      <c r="E266" s="240"/>
      <c r="F266" s="241"/>
      <c r="G266" s="242" t="s">
        <v>182</v>
      </c>
      <c r="H266" s="243"/>
      <c r="I266" s="244"/>
      <c r="J266" s="244"/>
      <c r="K266" s="245"/>
    </row>
    <row r="267" spans="1:11" s="121" customFormat="1" ht="28.5" customHeight="1">
      <c r="A267" s="254">
        <v>264</v>
      </c>
      <c r="B267" s="177" t="str">
        <f t="shared" si="29"/>
        <v>ÇEKİÇ-</v>
      </c>
      <c r="C267" s="238"/>
      <c r="D267" s="239"/>
      <c r="E267" s="240"/>
      <c r="F267" s="241"/>
      <c r="G267" s="242" t="s">
        <v>304</v>
      </c>
      <c r="H267" s="243"/>
      <c r="I267" s="244"/>
      <c r="J267" s="244"/>
      <c r="K267" s="245"/>
    </row>
    <row r="268" spans="1:11" s="121" customFormat="1" ht="28.5" customHeight="1">
      <c r="A268" s="254">
        <v>265</v>
      </c>
      <c r="B268" s="177" t="str">
        <f t="shared" si="29"/>
        <v>UZUN-</v>
      </c>
      <c r="C268" s="238"/>
      <c r="D268" s="239"/>
      <c r="E268" s="240"/>
      <c r="F268" s="241"/>
      <c r="G268" s="242" t="s">
        <v>58</v>
      </c>
      <c r="H268" s="243"/>
      <c r="I268" s="244"/>
      <c r="J268" s="244"/>
      <c r="K268" s="245"/>
    </row>
    <row r="269" spans="1:11" s="121" customFormat="1" ht="28.5" customHeight="1">
      <c r="A269" s="254">
        <v>266</v>
      </c>
      <c r="B269" s="177" t="str">
        <f t="shared" si="29"/>
        <v>ÜÇADIM-</v>
      </c>
      <c r="C269" s="238"/>
      <c r="D269" s="239"/>
      <c r="E269" s="240"/>
      <c r="F269" s="241"/>
      <c r="G269" s="242" t="s">
        <v>215</v>
      </c>
      <c r="H269" s="243"/>
      <c r="I269" s="244"/>
      <c r="J269" s="244"/>
      <c r="K269" s="245"/>
    </row>
    <row r="270" spans="1:11" s="121" customFormat="1" ht="28.5" customHeight="1">
      <c r="A270" s="254">
        <v>267</v>
      </c>
      <c r="B270" s="177" t="str">
        <f t="shared" si="29"/>
        <v>YÜKSEK-</v>
      </c>
      <c r="C270" s="238"/>
      <c r="D270" s="239"/>
      <c r="E270" s="240"/>
      <c r="F270" s="241"/>
      <c r="G270" s="242" t="s">
        <v>59</v>
      </c>
      <c r="H270" s="243"/>
      <c r="I270" s="244"/>
      <c r="J270" s="244"/>
      <c r="K270" s="245"/>
    </row>
    <row r="271" spans="1:11" s="121" customFormat="1" ht="28.5" customHeight="1">
      <c r="A271" s="254">
        <v>268</v>
      </c>
      <c r="B271" s="177" t="str">
        <f t="shared" si="29"/>
        <v>SIRIK-</v>
      </c>
      <c r="C271" s="238"/>
      <c r="D271" s="239"/>
      <c r="E271" s="240"/>
      <c r="F271" s="241"/>
      <c r="G271" s="242" t="s">
        <v>216</v>
      </c>
      <c r="H271" s="243"/>
      <c r="I271" s="244"/>
      <c r="J271" s="244"/>
      <c r="K271" s="245"/>
    </row>
    <row r="272" spans="1:11" s="121" customFormat="1" ht="66" customHeight="1">
      <c r="A272" s="254">
        <v>269</v>
      </c>
      <c r="B272" s="177" t="str">
        <f aca="true" t="shared" si="30" ref="B272:B281">CONCATENATE(G272,"-",I272,"-",J272)</f>
        <v>4X100M--</v>
      </c>
      <c r="C272" s="238"/>
      <c r="D272" s="239"/>
      <c r="E272" s="240"/>
      <c r="F272" s="241"/>
      <c r="G272" s="242" t="s">
        <v>305</v>
      </c>
      <c r="H272" s="243"/>
      <c r="I272" s="244"/>
      <c r="J272" s="244"/>
      <c r="K272" s="245"/>
    </row>
    <row r="273" spans="1:11" s="121" customFormat="1" ht="66" customHeight="1">
      <c r="A273" s="254">
        <v>270</v>
      </c>
      <c r="B273" s="177" t="str">
        <f t="shared" si="30"/>
        <v>İSVEÇ--</v>
      </c>
      <c r="C273" s="238"/>
      <c r="D273" s="239"/>
      <c r="E273" s="240"/>
      <c r="F273" s="241"/>
      <c r="G273" s="242" t="s">
        <v>350</v>
      </c>
      <c r="H273" s="243"/>
      <c r="I273" s="244"/>
      <c r="J273" s="244"/>
      <c r="K273" s="245"/>
    </row>
    <row r="274" spans="1:11" s="121" customFormat="1" ht="28.5" customHeight="1">
      <c r="A274" s="254">
        <v>271</v>
      </c>
      <c r="B274" s="177" t="str">
        <f t="shared" si="30"/>
        <v>100M--</v>
      </c>
      <c r="C274" s="246"/>
      <c r="D274" s="247"/>
      <c r="E274" s="248"/>
      <c r="F274" s="249"/>
      <c r="G274" s="253" t="s">
        <v>103</v>
      </c>
      <c r="H274" s="250"/>
      <c r="I274" s="251"/>
      <c r="J274" s="251"/>
      <c r="K274" s="252"/>
    </row>
    <row r="275" spans="1:11" s="121" customFormat="1" ht="28.5" customHeight="1">
      <c r="A275" s="254">
        <v>272</v>
      </c>
      <c r="B275" s="177" t="str">
        <f t="shared" si="30"/>
        <v>200M--</v>
      </c>
      <c r="C275" s="246"/>
      <c r="D275" s="247"/>
      <c r="E275" s="248"/>
      <c r="F275" s="249"/>
      <c r="G275" s="253" t="s">
        <v>213</v>
      </c>
      <c r="H275" s="250"/>
      <c r="I275" s="251"/>
      <c r="J275" s="251"/>
      <c r="K275" s="252"/>
    </row>
    <row r="276" spans="1:11" s="121" customFormat="1" ht="28.5" customHeight="1">
      <c r="A276" s="254">
        <v>273</v>
      </c>
      <c r="B276" s="177" t="str">
        <f t="shared" si="30"/>
        <v>400M--</v>
      </c>
      <c r="C276" s="246"/>
      <c r="D276" s="247"/>
      <c r="E276" s="248"/>
      <c r="F276" s="249"/>
      <c r="G276" s="253" t="s">
        <v>214</v>
      </c>
      <c r="H276" s="250"/>
      <c r="I276" s="251"/>
      <c r="J276" s="251"/>
      <c r="K276" s="252"/>
    </row>
    <row r="277" spans="1:11" s="121" customFormat="1" ht="28.5" customHeight="1">
      <c r="A277" s="254">
        <v>274</v>
      </c>
      <c r="B277" s="177" t="str">
        <f t="shared" si="30"/>
        <v>800M--</v>
      </c>
      <c r="C277" s="246"/>
      <c r="D277" s="247"/>
      <c r="E277" s="248"/>
      <c r="F277" s="249"/>
      <c r="G277" s="253" t="s">
        <v>94</v>
      </c>
      <c r="H277" s="250"/>
      <c r="I277" s="251"/>
      <c r="J277" s="251"/>
      <c r="K277" s="252"/>
    </row>
    <row r="278" spans="1:11" s="121" customFormat="1" ht="28.5" customHeight="1">
      <c r="A278" s="254">
        <v>275</v>
      </c>
      <c r="B278" s="177" t="str">
        <f t="shared" si="30"/>
        <v>1500M--</v>
      </c>
      <c r="C278" s="246"/>
      <c r="D278" s="247"/>
      <c r="E278" s="248"/>
      <c r="F278" s="249"/>
      <c r="G278" s="253" t="s">
        <v>178</v>
      </c>
      <c r="H278" s="250"/>
      <c r="I278" s="251"/>
      <c r="J278" s="251"/>
      <c r="K278" s="252"/>
    </row>
    <row r="279" spans="1:11" s="121" customFormat="1" ht="28.5" customHeight="1">
      <c r="A279" s="254">
        <v>276</v>
      </c>
      <c r="B279" s="177" t="str">
        <f t="shared" si="30"/>
        <v>100M.ENG--</v>
      </c>
      <c r="C279" s="246"/>
      <c r="D279" s="247"/>
      <c r="E279" s="248"/>
      <c r="F279" s="249"/>
      <c r="G279" s="253" t="s">
        <v>177</v>
      </c>
      <c r="H279" s="250"/>
      <c r="I279" s="251"/>
      <c r="J279" s="251"/>
      <c r="K279" s="252"/>
    </row>
    <row r="280" spans="1:11" s="121" customFormat="1" ht="28.5" customHeight="1">
      <c r="A280" s="254">
        <v>277</v>
      </c>
      <c r="B280" s="177" t="str">
        <f t="shared" si="30"/>
        <v>400M.ENG--</v>
      </c>
      <c r="C280" s="246"/>
      <c r="D280" s="247"/>
      <c r="E280" s="248"/>
      <c r="F280" s="249"/>
      <c r="G280" s="253" t="s">
        <v>303</v>
      </c>
      <c r="H280" s="250"/>
      <c r="I280" s="251"/>
      <c r="J280" s="251"/>
      <c r="K280" s="252"/>
    </row>
    <row r="281" spans="1:11" s="121" customFormat="1" ht="28.5" customHeight="1">
      <c r="A281" s="254">
        <v>278</v>
      </c>
      <c r="B281" s="177" t="str">
        <f t="shared" si="30"/>
        <v>2000M.ENG--</v>
      </c>
      <c r="C281" s="246"/>
      <c r="D281" s="247"/>
      <c r="E281" s="248"/>
      <c r="F281" s="249"/>
      <c r="G281" s="253" t="s">
        <v>349</v>
      </c>
      <c r="H281" s="250"/>
      <c r="I281" s="251"/>
      <c r="J281" s="251"/>
      <c r="K281" s="252"/>
    </row>
    <row r="282" spans="1:11" s="121" customFormat="1" ht="28.5" customHeight="1">
      <c r="A282" s="254">
        <v>279</v>
      </c>
      <c r="B282" s="177" t="str">
        <f aca="true" t="shared" si="31" ref="B282:B289">CONCATENATE(G282,"-",K282)</f>
        <v>GÜLLE-</v>
      </c>
      <c r="C282" s="246"/>
      <c r="D282" s="247"/>
      <c r="E282" s="248"/>
      <c r="F282" s="249"/>
      <c r="G282" s="253" t="s">
        <v>180</v>
      </c>
      <c r="H282" s="250"/>
      <c r="I282" s="251"/>
      <c r="J282" s="251"/>
      <c r="K282" s="252"/>
    </row>
    <row r="283" spans="1:11" s="121" customFormat="1" ht="28.5" customHeight="1">
      <c r="A283" s="254">
        <v>280</v>
      </c>
      <c r="B283" s="177" t="str">
        <f t="shared" si="31"/>
        <v>DİSK-</v>
      </c>
      <c r="C283" s="246"/>
      <c r="D283" s="247"/>
      <c r="E283" s="248"/>
      <c r="F283" s="249"/>
      <c r="G283" s="253" t="s">
        <v>181</v>
      </c>
      <c r="H283" s="250"/>
      <c r="I283" s="251"/>
      <c r="J283" s="251"/>
      <c r="K283" s="252"/>
    </row>
    <row r="284" spans="1:11" s="121" customFormat="1" ht="28.5" customHeight="1">
      <c r="A284" s="254">
        <v>281</v>
      </c>
      <c r="B284" s="177" t="str">
        <f t="shared" si="31"/>
        <v>CİRİT-</v>
      </c>
      <c r="C284" s="246"/>
      <c r="D284" s="247"/>
      <c r="E284" s="248"/>
      <c r="F284" s="249"/>
      <c r="G284" s="253" t="s">
        <v>182</v>
      </c>
      <c r="H284" s="250"/>
      <c r="I284" s="251"/>
      <c r="J284" s="251"/>
      <c r="K284" s="252"/>
    </row>
    <row r="285" spans="1:11" s="121" customFormat="1" ht="28.5" customHeight="1">
      <c r="A285" s="254">
        <v>282</v>
      </c>
      <c r="B285" s="177" t="str">
        <f t="shared" si="31"/>
        <v>ÇEKİÇ-</v>
      </c>
      <c r="C285" s="246"/>
      <c r="D285" s="247"/>
      <c r="E285" s="248"/>
      <c r="F285" s="249"/>
      <c r="G285" s="253" t="s">
        <v>304</v>
      </c>
      <c r="H285" s="250"/>
      <c r="I285" s="251"/>
      <c r="J285" s="251"/>
      <c r="K285" s="252"/>
    </row>
    <row r="286" spans="1:11" s="121" customFormat="1" ht="28.5" customHeight="1">
      <c r="A286" s="254">
        <v>283</v>
      </c>
      <c r="B286" s="177" t="str">
        <f t="shared" si="31"/>
        <v>UZUN-</v>
      </c>
      <c r="C286" s="246"/>
      <c r="D286" s="247"/>
      <c r="E286" s="248"/>
      <c r="F286" s="249"/>
      <c r="G286" s="253" t="s">
        <v>58</v>
      </c>
      <c r="H286" s="250"/>
      <c r="I286" s="251"/>
      <c r="J286" s="251"/>
      <c r="K286" s="252"/>
    </row>
    <row r="287" spans="1:11" s="121" customFormat="1" ht="28.5" customHeight="1">
      <c r="A287" s="254">
        <v>284</v>
      </c>
      <c r="B287" s="177" t="str">
        <f t="shared" si="31"/>
        <v>ÜÇADIM-</v>
      </c>
      <c r="C287" s="246"/>
      <c r="D287" s="247"/>
      <c r="E287" s="248"/>
      <c r="F287" s="249"/>
      <c r="G287" s="253" t="s">
        <v>215</v>
      </c>
      <c r="H287" s="250"/>
      <c r="I287" s="251"/>
      <c r="J287" s="251"/>
      <c r="K287" s="252"/>
    </row>
    <row r="288" spans="1:11" s="121" customFormat="1" ht="28.5" customHeight="1">
      <c r="A288" s="254">
        <v>285</v>
      </c>
      <c r="B288" s="177" t="str">
        <f t="shared" si="31"/>
        <v>YÜKSEK-</v>
      </c>
      <c r="C288" s="246"/>
      <c r="D288" s="247"/>
      <c r="E288" s="248"/>
      <c r="F288" s="249"/>
      <c r="G288" s="253" t="s">
        <v>59</v>
      </c>
      <c r="H288" s="250"/>
      <c r="I288" s="251"/>
      <c r="J288" s="251"/>
      <c r="K288" s="252"/>
    </row>
    <row r="289" spans="1:11" s="121" customFormat="1" ht="28.5" customHeight="1">
      <c r="A289" s="254">
        <v>286</v>
      </c>
      <c r="B289" s="177" t="str">
        <f t="shared" si="31"/>
        <v>SIRIK-</v>
      </c>
      <c r="C289" s="246"/>
      <c r="D289" s="247"/>
      <c r="E289" s="248"/>
      <c r="F289" s="249"/>
      <c r="G289" s="253" t="s">
        <v>216</v>
      </c>
      <c r="H289" s="250"/>
      <c r="I289" s="251"/>
      <c r="J289" s="251"/>
      <c r="K289" s="252"/>
    </row>
    <row r="290" spans="1:11" s="121" customFormat="1" ht="67.5" customHeight="1">
      <c r="A290" s="254">
        <v>287</v>
      </c>
      <c r="B290" s="177" t="str">
        <f aca="true" t="shared" si="32" ref="B290:B299">CONCATENATE(G290,"-",I290,"-",J290)</f>
        <v>4X100M--</v>
      </c>
      <c r="C290" s="246"/>
      <c r="D290" s="247"/>
      <c r="E290" s="248"/>
      <c r="F290" s="249"/>
      <c r="G290" s="253" t="s">
        <v>305</v>
      </c>
      <c r="H290" s="250"/>
      <c r="I290" s="251"/>
      <c r="J290" s="251"/>
      <c r="K290" s="252"/>
    </row>
    <row r="291" spans="1:11" s="121" customFormat="1" ht="67.5" customHeight="1">
      <c r="A291" s="254">
        <v>288</v>
      </c>
      <c r="B291" s="177" t="str">
        <f t="shared" si="32"/>
        <v>İSVEÇ--</v>
      </c>
      <c r="C291" s="246"/>
      <c r="D291" s="247"/>
      <c r="E291" s="248"/>
      <c r="F291" s="249"/>
      <c r="G291" s="253" t="s">
        <v>350</v>
      </c>
      <c r="H291" s="250"/>
      <c r="I291" s="251"/>
      <c r="J291" s="251"/>
      <c r="K291" s="252"/>
    </row>
    <row r="292" spans="1:11" s="121" customFormat="1" ht="24" customHeight="1">
      <c r="A292" s="254">
        <v>289</v>
      </c>
      <c r="B292" s="177" t="str">
        <f t="shared" si="32"/>
        <v>100M--</v>
      </c>
      <c r="C292" s="238"/>
      <c r="D292" s="239"/>
      <c r="E292" s="240"/>
      <c r="F292" s="241"/>
      <c r="G292" s="242" t="s">
        <v>103</v>
      </c>
      <c r="H292" s="243"/>
      <c r="I292" s="244"/>
      <c r="J292" s="244"/>
      <c r="K292" s="245"/>
    </row>
    <row r="293" spans="1:11" s="121" customFormat="1" ht="24" customHeight="1">
      <c r="A293" s="254">
        <v>290</v>
      </c>
      <c r="B293" s="177" t="str">
        <f t="shared" si="32"/>
        <v>200M--</v>
      </c>
      <c r="C293" s="238"/>
      <c r="D293" s="239"/>
      <c r="E293" s="240"/>
      <c r="F293" s="241"/>
      <c r="G293" s="242" t="s">
        <v>213</v>
      </c>
      <c r="H293" s="243"/>
      <c r="I293" s="244"/>
      <c r="J293" s="244"/>
      <c r="K293" s="245"/>
    </row>
    <row r="294" spans="1:11" s="121" customFormat="1" ht="24" customHeight="1">
      <c r="A294" s="254">
        <v>291</v>
      </c>
      <c r="B294" s="177" t="str">
        <f t="shared" si="32"/>
        <v>400M--</v>
      </c>
      <c r="C294" s="238"/>
      <c r="D294" s="239"/>
      <c r="E294" s="240"/>
      <c r="F294" s="241"/>
      <c r="G294" s="242" t="s">
        <v>214</v>
      </c>
      <c r="H294" s="243"/>
      <c r="I294" s="244"/>
      <c r="J294" s="244"/>
      <c r="K294" s="245"/>
    </row>
    <row r="295" spans="1:11" s="121" customFormat="1" ht="24" customHeight="1">
      <c r="A295" s="254">
        <v>292</v>
      </c>
      <c r="B295" s="177" t="str">
        <f t="shared" si="32"/>
        <v>800M--</v>
      </c>
      <c r="C295" s="238"/>
      <c r="D295" s="239"/>
      <c r="E295" s="240"/>
      <c r="F295" s="241"/>
      <c r="G295" s="242" t="s">
        <v>94</v>
      </c>
      <c r="H295" s="243"/>
      <c r="I295" s="244"/>
      <c r="J295" s="244"/>
      <c r="K295" s="245"/>
    </row>
    <row r="296" spans="1:11" s="121" customFormat="1" ht="24" customHeight="1">
      <c r="A296" s="254">
        <v>293</v>
      </c>
      <c r="B296" s="177" t="str">
        <f t="shared" si="32"/>
        <v>1500M--</v>
      </c>
      <c r="C296" s="238"/>
      <c r="D296" s="239"/>
      <c r="E296" s="240"/>
      <c r="F296" s="241"/>
      <c r="G296" s="242" t="s">
        <v>178</v>
      </c>
      <c r="H296" s="243"/>
      <c r="I296" s="244"/>
      <c r="J296" s="244"/>
      <c r="K296" s="245"/>
    </row>
    <row r="297" spans="1:11" s="121" customFormat="1" ht="24" customHeight="1">
      <c r="A297" s="254">
        <v>294</v>
      </c>
      <c r="B297" s="177" t="str">
        <f t="shared" si="32"/>
        <v>100M.ENG--</v>
      </c>
      <c r="C297" s="238"/>
      <c r="D297" s="239"/>
      <c r="E297" s="240"/>
      <c r="F297" s="241"/>
      <c r="G297" s="242" t="s">
        <v>177</v>
      </c>
      <c r="H297" s="243"/>
      <c r="I297" s="244"/>
      <c r="J297" s="244"/>
      <c r="K297" s="245"/>
    </row>
    <row r="298" spans="1:11" s="121" customFormat="1" ht="24" customHeight="1">
      <c r="A298" s="254">
        <v>295</v>
      </c>
      <c r="B298" s="177" t="str">
        <f t="shared" si="32"/>
        <v>400M.ENG--</v>
      </c>
      <c r="C298" s="238"/>
      <c r="D298" s="239"/>
      <c r="E298" s="240"/>
      <c r="F298" s="241"/>
      <c r="G298" s="242" t="s">
        <v>303</v>
      </c>
      <c r="H298" s="243"/>
      <c r="I298" s="244"/>
      <c r="J298" s="244"/>
      <c r="K298" s="245"/>
    </row>
    <row r="299" spans="1:11" s="121" customFormat="1" ht="24" customHeight="1">
      <c r="A299" s="254">
        <v>296</v>
      </c>
      <c r="B299" s="177" t="str">
        <f t="shared" si="32"/>
        <v>2000M.ENG--</v>
      </c>
      <c r="C299" s="238"/>
      <c r="D299" s="239"/>
      <c r="E299" s="240"/>
      <c r="F299" s="241"/>
      <c r="G299" s="242" t="s">
        <v>349</v>
      </c>
      <c r="H299" s="243"/>
      <c r="I299" s="244"/>
      <c r="J299" s="244"/>
      <c r="K299" s="245"/>
    </row>
    <row r="300" spans="1:11" s="121" customFormat="1" ht="24" customHeight="1">
      <c r="A300" s="254">
        <v>297</v>
      </c>
      <c r="B300" s="177" t="str">
        <f aca="true" t="shared" si="33" ref="B300:B307">CONCATENATE(G300,"-",K300)</f>
        <v>GÜLLE-</v>
      </c>
      <c r="C300" s="238"/>
      <c r="D300" s="239"/>
      <c r="E300" s="240"/>
      <c r="F300" s="241"/>
      <c r="G300" s="242" t="s">
        <v>180</v>
      </c>
      <c r="H300" s="243"/>
      <c r="I300" s="244"/>
      <c r="J300" s="244"/>
      <c r="K300" s="245"/>
    </row>
    <row r="301" spans="1:11" s="121" customFormat="1" ht="24" customHeight="1">
      <c r="A301" s="254">
        <v>298</v>
      </c>
      <c r="B301" s="177" t="str">
        <f t="shared" si="33"/>
        <v>DİSK-</v>
      </c>
      <c r="C301" s="238"/>
      <c r="D301" s="239"/>
      <c r="E301" s="240"/>
      <c r="F301" s="241"/>
      <c r="G301" s="242" t="s">
        <v>181</v>
      </c>
      <c r="H301" s="243"/>
      <c r="I301" s="244"/>
      <c r="J301" s="244"/>
      <c r="K301" s="245"/>
    </row>
    <row r="302" spans="1:11" s="121" customFormat="1" ht="24" customHeight="1">
      <c r="A302" s="254">
        <v>299</v>
      </c>
      <c r="B302" s="177" t="str">
        <f t="shared" si="33"/>
        <v>CİRİT-</v>
      </c>
      <c r="C302" s="238"/>
      <c r="D302" s="239"/>
      <c r="E302" s="240"/>
      <c r="F302" s="241"/>
      <c r="G302" s="242" t="s">
        <v>182</v>
      </c>
      <c r="H302" s="243"/>
      <c r="I302" s="244"/>
      <c r="J302" s="244"/>
      <c r="K302" s="245"/>
    </row>
    <row r="303" spans="1:11" s="121" customFormat="1" ht="24" customHeight="1">
      <c r="A303" s="254">
        <v>300</v>
      </c>
      <c r="B303" s="177" t="str">
        <f t="shared" si="33"/>
        <v>ÇEKİÇ-</v>
      </c>
      <c r="C303" s="238"/>
      <c r="D303" s="239"/>
      <c r="E303" s="240"/>
      <c r="F303" s="241"/>
      <c r="G303" s="242" t="s">
        <v>304</v>
      </c>
      <c r="H303" s="243"/>
      <c r="I303" s="244"/>
      <c r="J303" s="244"/>
      <c r="K303" s="245"/>
    </row>
    <row r="304" spans="1:11" s="121" customFormat="1" ht="24" customHeight="1">
      <c r="A304" s="254">
        <v>301</v>
      </c>
      <c r="B304" s="177" t="str">
        <f t="shared" si="33"/>
        <v>UZUN-</v>
      </c>
      <c r="C304" s="238"/>
      <c r="D304" s="239"/>
      <c r="E304" s="240"/>
      <c r="F304" s="241"/>
      <c r="G304" s="242" t="s">
        <v>58</v>
      </c>
      <c r="H304" s="243"/>
      <c r="I304" s="244"/>
      <c r="J304" s="244"/>
      <c r="K304" s="245"/>
    </row>
    <row r="305" spans="1:11" s="121" customFormat="1" ht="24" customHeight="1">
      <c r="A305" s="254">
        <v>302</v>
      </c>
      <c r="B305" s="177" t="str">
        <f t="shared" si="33"/>
        <v>ÜÇADIM-</v>
      </c>
      <c r="C305" s="238"/>
      <c r="D305" s="239"/>
      <c r="E305" s="240"/>
      <c r="F305" s="241"/>
      <c r="G305" s="242" t="s">
        <v>215</v>
      </c>
      <c r="H305" s="243"/>
      <c r="I305" s="244"/>
      <c r="J305" s="244"/>
      <c r="K305" s="245"/>
    </row>
    <row r="306" spans="1:11" s="121" customFormat="1" ht="24" customHeight="1">
      <c r="A306" s="254">
        <v>303</v>
      </c>
      <c r="B306" s="177" t="str">
        <f t="shared" si="33"/>
        <v>YÜKSEK-</v>
      </c>
      <c r="C306" s="238"/>
      <c r="D306" s="239"/>
      <c r="E306" s="240"/>
      <c r="F306" s="241"/>
      <c r="G306" s="242" t="s">
        <v>59</v>
      </c>
      <c r="H306" s="243"/>
      <c r="I306" s="244"/>
      <c r="J306" s="244"/>
      <c r="K306" s="245"/>
    </row>
    <row r="307" spans="1:11" s="121" customFormat="1" ht="24" customHeight="1">
      <c r="A307" s="254">
        <v>304</v>
      </c>
      <c r="B307" s="177" t="str">
        <f t="shared" si="33"/>
        <v>SIRIK-</v>
      </c>
      <c r="C307" s="238"/>
      <c r="D307" s="239"/>
      <c r="E307" s="240"/>
      <c r="F307" s="241"/>
      <c r="G307" s="242" t="s">
        <v>216</v>
      </c>
      <c r="H307" s="243"/>
      <c r="I307" s="244"/>
      <c r="J307" s="244"/>
      <c r="K307" s="245"/>
    </row>
    <row r="308" spans="1:11" s="121" customFormat="1" ht="61.5" customHeight="1">
      <c r="A308" s="254">
        <v>305</v>
      </c>
      <c r="B308" s="177" t="str">
        <f aca="true" t="shared" si="34" ref="B308:B317">CONCATENATE(G308,"-",I308,"-",J308)</f>
        <v>4X100M--</v>
      </c>
      <c r="C308" s="238"/>
      <c r="D308" s="239"/>
      <c r="E308" s="240"/>
      <c r="F308" s="241"/>
      <c r="G308" s="242" t="s">
        <v>305</v>
      </c>
      <c r="H308" s="243"/>
      <c r="I308" s="244"/>
      <c r="J308" s="244"/>
      <c r="K308" s="245"/>
    </row>
    <row r="309" spans="1:11" s="121" customFormat="1" ht="61.5" customHeight="1">
      <c r="A309" s="254">
        <v>306</v>
      </c>
      <c r="B309" s="177" t="str">
        <f t="shared" si="34"/>
        <v>İSVEÇ--</v>
      </c>
      <c r="C309" s="238"/>
      <c r="D309" s="239"/>
      <c r="E309" s="240"/>
      <c r="F309" s="241"/>
      <c r="G309" s="242" t="s">
        <v>350</v>
      </c>
      <c r="H309" s="243"/>
      <c r="I309" s="244"/>
      <c r="J309" s="244"/>
      <c r="K309" s="245"/>
    </row>
    <row r="310" spans="1:11" s="121" customFormat="1" ht="24" customHeight="1">
      <c r="A310" s="254">
        <v>307</v>
      </c>
      <c r="B310" s="177" t="str">
        <f t="shared" si="34"/>
        <v>100M--</v>
      </c>
      <c r="C310" s="246"/>
      <c r="D310" s="247"/>
      <c r="E310" s="248"/>
      <c r="F310" s="249"/>
      <c r="G310" s="253" t="s">
        <v>103</v>
      </c>
      <c r="H310" s="250"/>
      <c r="I310" s="251"/>
      <c r="J310" s="251"/>
      <c r="K310" s="252"/>
    </row>
    <row r="311" spans="1:11" s="121" customFormat="1" ht="24" customHeight="1">
      <c r="A311" s="254">
        <v>308</v>
      </c>
      <c r="B311" s="177" t="str">
        <f t="shared" si="34"/>
        <v>200M--</v>
      </c>
      <c r="C311" s="246"/>
      <c r="D311" s="247"/>
      <c r="E311" s="248"/>
      <c r="F311" s="249"/>
      <c r="G311" s="253" t="s">
        <v>213</v>
      </c>
      <c r="H311" s="250"/>
      <c r="I311" s="251"/>
      <c r="J311" s="251"/>
      <c r="K311" s="252"/>
    </row>
    <row r="312" spans="1:11" s="121" customFormat="1" ht="24" customHeight="1">
      <c r="A312" s="254">
        <v>309</v>
      </c>
      <c r="B312" s="177" t="str">
        <f t="shared" si="34"/>
        <v>400M--</v>
      </c>
      <c r="C312" s="246"/>
      <c r="D312" s="247"/>
      <c r="E312" s="248"/>
      <c r="F312" s="249"/>
      <c r="G312" s="253" t="s">
        <v>214</v>
      </c>
      <c r="H312" s="250"/>
      <c r="I312" s="251"/>
      <c r="J312" s="251"/>
      <c r="K312" s="252"/>
    </row>
    <row r="313" spans="1:11" s="121" customFormat="1" ht="24" customHeight="1">
      <c r="A313" s="254">
        <v>310</v>
      </c>
      <c r="B313" s="177" t="str">
        <f t="shared" si="34"/>
        <v>800M--</v>
      </c>
      <c r="C313" s="246"/>
      <c r="D313" s="247"/>
      <c r="E313" s="248"/>
      <c r="F313" s="249"/>
      <c r="G313" s="253" t="s">
        <v>94</v>
      </c>
      <c r="H313" s="250"/>
      <c r="I313" s="251"/>
      <c r="J313" s="251"/>
      <c r="K313" s="252"/>
    </row>
    <row r="314" spans="1:11" s="121" customFormat="1" ht="24" customHeight="1">
      <c r="A314" s="254">
        <v>311</v>
      </c>
      <c r="B314" s="177" t="str">
        <f t="shared" si="34"/>
        <v>1500M--</v>
      </c>
      <c r="C314" s="246"/>
      <c r="D314" s="247"/>
      <c r="E314" s="248"/>
      <c r="F314" s="249"/>
      <c r="G314" s="253" t="s">
        <v>178</v>
      </c>
      <c r="H314" s="250"/>
      <c r="I314" s="251"/>
      <c r="J314" s="251"/>
      <c r="K314" s="252"/>
    </row>
    <row r="315" spans="1:11" s="121" customFormat="1" ht="24" customHeight="1">
      <c r="A315" s="254">
        <v>312</v>
      </c>
      <c r="B315" s="177" t="str">
        <f t="shared" si="34"/>
        <v>100M.ENG--</v>
      </c>
      <c r="C315" s="246"/>
      <c r="D315" s="247"/>
      <c r="E315" s="248"/>
      <c r="F315" s="249"/>
      <c r="G315" s="253" t="s">
        <v>177</v>
      </c>
      <c r="H315" s="250"/>
      <c r="I315" s="251"/>
      <c r="J315" s="251"/>
      <c r="K315" s="252"/>
    </row>
    <row r="316" spans="1:11" s="121" customFormat="1" ht="24" customHeight="1">
      <c r="A316" s="254">
        <v>313</v>
      </c>
      <c r="B316" s="177" t="str">
        <f t="shared" si="34"/>
        <v>400M.ENG--</v>
      </c>
      <c r="C316" s="246"/>
      <c r="D316" s="247"/>
      <c r="E316" s="248"/>
      <c r="F316" s="249"/>
      <c r="G316" s="253" t="s">
        <v>303</v>
      </c>
      <c r="H316" s="250"/>
      <c r="I316" s="251"/>
      <c r="J316" s="251"/>
      <c r="K316" s="252"/>
    </row>
    <row r="317" spans="1:11" s="121" customFormat="1" ht="24" customHeight="1">
      <c r="A317" s="254">
        <v>314</v>
      </c>
      <c r="B317" s="177" t="str">
        <f t="shared" si="34"/>
        <v>2000M.ENG--</v>
      </c>
      <c r="C317" s="246"/>
      <c r="D317" s="247"/>
      <c r="E317" s="248"/>
      <c r="F317" s="249"/>
      <c r="G317" s="253" t="s">
        <v>349</v>
      </c>
      <c r="H317" s="250"/>
      <c r="I317" s="251"/>
      <c r="J317" s="251"/>
      <c r="K317" s="252"/>
    </row>
    <row r="318" spans="1:11" s="121" customFormat="1" ht="24" customHeight="1">
      <c r="A318" s="254">
        <v>315</v>
      </c>
      <c r="B318" s="177" t="str">
        <f aca="true" t="shared" si="35" ref="B318:B325">CONCATENATE(G318,"-",K318)</f>
        <v>GÜLLE-</v>
      </c>
      <c r="C318" s="246"/>
      <c r="D318" s="247"/>
      <c r="E318" s="248"/>
      <c r="F318" s="249"/>
      <c r="G318" s="253" t="s">
        <v>180</v>
      </c>
      <c r="H318" s="250"/>
      <c r="I318" s="251"/>
      <c r="J318" s="251"/>
      <c r="K318" s="252"/>
    </row>
    <row r="319" spans="1:11" s="121" customFormat="1" ht="24" customHeight="1">
      <c r="A319" s="254">
        <v>316</v>
      </c>
      <c r="B319" s="177" t="str">
        <f t="shared" si="35"/>
        <v>DİSK-</v>
      </c>
      <c r="C319" s="246"/>
      <c r="D319" s="247"/>
      <c r="E319" s="248"/>
      <c r="F319" s="249"/>
      <c r="G319" s="253" t="s">
        <v>181</v>
      </c>
      <c r="H319" s="250"/>
      <c r="I319" s="251"/>
      <c r="J319" s="251"/>
      <c r="K319" s="252"/>
    </row>
    <row r="320" spans="1:11" s="121" customFormat="1" ht="24" customHeight="1">
      <c r="A320" s="254">
        <v>317</v>
      </c>
      <c r="B320" s="177" t="str">
        <f t="shared" si="35"/>
        <v>CİRİT-</v>
      </c>
      <c r="C320" s="246"/>
      <c r="D320" s="247"/>
      <c r="E320" s="248"/>
      <c r="F320" s="249"/>
      <c r="G320" s="253" t="s">
        <v>182</v>
      </c>
      <c r="H320" s="250"/>
      <c r="I320" s="251"/>
      <c r="J320" s="251"/>
      <c r="K320" s="252"/>
    </row>
    <row r="321" spans="1:11" s="121" customFormat="1" ht="24" customHeight="1">
      <c r="A321" s="254">
        <v>318</v>
      </c>
      <c r="B321" s="177" t="str">
        <f t="shared" si="35"/>
        <v>ÇEKİÇ-</v>
      </c>
      <c r="C321" s="246"/>
      <c r="D321" s="247"/>
      <c r="E321" s="248"/>
      <c r="F321" s="249"/>
      <c r="G321" s="253" t="s">
        <v>304</v>
      </c>
      <c r="H321" s="250"/>
      <c r="I321" s="251"/>
      <c r="J321" s="251"/>
      <c r="K321" s="252"/>
    </row>
    <row r="322" spans="1:11" s="121" customFormat="1" ht="24" customHeight="1">
      <c r="A322" s="254">
        <v>319</v>
      </c>
      <c r="B322" s="177" t="str">
        <f t="shared" si="35"/>
        <v>UZUN-</v>
      </c>
      <c r="C322" s="246"/>
      <c r="D322" s="247"/>
      <c r="E322" s="248"/>
      <c r="F322" s="249"/>
      <c r="G322" s="253" t="s">
        <v>58</v>
      </c>
      <c r="H322" s="250"/>
      <c r="I322" s="251"/>
      <c r="J322" s="251"/>
      <c r="K322" s="252"/>
    </row>
    <row r="323" spans="1:11" s="121" customFormat="1" ht="24" customHeight="1">
      <c r="A323" s="254">
        <v>320</v>
      </c>
      <c r="B323" s="177" t="str">
        <f t="shared" si="35"/>
        <v>ÜÇADIM-</v>
      </c>
      <c r="C323" s="246"/>
      <c r="D323" s="247"/>
      <c r="E323" s="248"/>
      <c r="F323" s="249"/>
      <c r="G323" s="253" t="s">
        <v>215</v>
      </c>
      <c r="H323" s="250"/>
      <c r="I323" s="251"/>
      <c r="J323" s="251"/>
      <c r="K323" s="252"/>
    </row>
    <row r="324" spans="1:11" s="121" customFormat="1" ht="24" customHeight="1">
      <c r="A324" s="254">
        <v>321</v>
      </c>
      <c r="B324" s="177" t="str">
        <f t="shared" si="35"/>
        <v>YÜKSEK-</v>
      </c>
      <c r="C324" s="246"/>
      <c r="D324" s="247"/>
      <c r="E324" s="248"/>
      <c r="F324" s="249"/>
      <c r="G324" s="253" t="s">
        <v>59</v>
      </c>
      <c r="H324" s="250"/>
      <c r="I324" s="251"/>
      <c r="J324" s="251"/>
      <c r="K324" s="252"/>
    </row>
    <row r="325" spans="1:11" s="121" customFormat="1" ht="24" customHeight="1">
      <c r="A325" s="254">
        <v>322</v>
      </c>
      <c r="B325" s="177" t="str">
        <f t="shared" si="35"/>
        <v>SIRIK-</v>
      </c>
      <c r="C325" s="246"/>
      <c r="D325" s="247"/>
      <c r="E325" s="248"/>
      <c r="F325" s="249"/>
      <c r="G325" s="253" t="s">
        <v>216</v>
      </c>
      <c r="H325" s="250"/>
      <c r="I325" s="251"/>
      <c r="J325" s="251"/>
      <c r="K325" s="252"/>
    </row>
    <row r="326" spans="1:11" s="121" customFormat="1" ht="58.5" customHeight="1">
      <c r="A326" s="254">
        <v>323</v>
      </c>
      <c r="B326" s="177" t="str">
        <f aca="true" t="shared" si="36" ref="B326:B335">CONCATENATE(G326,"-",I326,"-",J326)</f>
        <v>4X100M--</v>
      </c>
      <c r="C326" s="246"/>
      <c r="D326" s="247"/>
      <c r="E326" s="248"/>
      <c r="F326" s="249"/>
      <c r="G326" s="253" t="s">
        <v>305</v>
      </c>
      <c r="H326" s="250"/>
      <c r="I326" s="251"/>
      <c r="J326" s="251"/>
      <c r="K326" s="252"/>
    </row>
    <row r="327" spans="1:11" s="121" customFormat="1" ht="58.5" customHeight="1">
      <c r="A327" s="254">
        <v>324</v>
      </c>
      <c r="B327" s="177" t="str">
        <f t="shared" si="36"/>
        <v>İSVEÇ--</v>
      </c>
      <c r="C327" s="246"/>
      <c r="D327" s="247"/>
      <c r="E327" s="248"/>
      <c r="F327" s="249"/>
      <c r="G327" s="253" t="s">
        <v>350</v>
      </c>
      <c r="H327" s="250"/>
      <c r="I327" s="251"/>
      <c r="J327" s="251"/>
      <c r="K327" s="252"/>
    </row>
    <row r="328" spans="1:11" s="121" customFormat="1" ht="24" customHeight="1">
      <c r="A328" s="254">
        <v>325</v>
      </c>
      <c r="B328" s="177" t="str">
        <f t="shared" si="36"/>
        <v>100M--</v>
      </c>
      <c r="C328" s="238"/>
      <c r="D328" s="239"/>
      <c r="E328" s="240"/>
      <c r="F328" s="241"/>
      <c r="G328" s="242" t="s">
        <v>103</v>
      </c>
      <c r="H328" s="243">
        <v>4840</v>
      </c>
      <c r="I328" s="244"/>
      <c r="J328" s="244"/>
      <c r="K328" s="245"/>
    </row>
    <row r="329" spans="1:11" s="121" customFormat="1" ht="24" customHeight="1">
      <c r="A329" s="254">
        <v>326</v>
      </c>
      <c r="B329" s="177" t="str">
        <f t="shared" si="36"/>
        <v>200M--</v>
      </c>
      <c r="C329" s="238"/>
      <c r="D329" s="239"/>
      <c r="E329" s="240"/>
      <c r="F329" s="241"/>
      <c r="G329" s="242" t="s">
        <v>213</v>
      </c>
      <c r="H329" s="243"/>
      <c r="I329" s="244"/>
      <c r="J329" s="244"/>
      <c r="K329" s="245"/>
    </row>
    <row r="330" spans="1:11" s="121" customFormat="1" ht="24" customHeight="1">
      <c r="A330" s="254">
        <v>327</v>
      </c>
      <c r="B330" s="177" t="str">
        <f t="shared" si="36"/>
        <v>400M--</v>
      </c>
      <c r="C330" s="238"/>
      <c r="D330" s="239"/>
      <c r="E330" s="240"/>
      <c r="F330" s="241"/>
      <c r="G330" s="242" t="s">
        <v>214</v>
      </c>
      <c r="H330" s="243"/>
      <c r="I330" s="244"/>
      <c r="J330" s="244"/>
      <c r="K330" s="245"/>
    </row>
    <row r="331" spans="1:11" s="121" customFormat="1" ht="24" customHeight="1">
      <c r="A331" s="254">
        <v>328</v>
      </c>
      <c r="B331" s="177" t="str">
        <f t="shared" si="36"/>
        <v>800M--</v>
      </c>
      <c r="C331" s="238"/>
      <c r="D331" s="239"/>
      <c r="E331" s="240"/>
      <c r="F331" s="241"/>
      <c r="G331" s="242" t="s">
        <v>94</v>
      </c>
      <c r="H331" s="243"/>
      <c r="I331" s="244"/>
      <c r="J331" s="244"/>
      <c r="K331" s="245"/>
    </row>
    <row r="332" spans="1:11" s="121" customFormat="1" ht="24" customHeight="1">
      <c r="A332" s="254">
        <v>329</v>
      </c>
      <c r="B332" s="177" t="str">
        <f t="shared" si="36"/>
        <v>1500M--</v>
      </c>
      <c r="C332" s="238"/>
      <c r="D332" s="239"/>
      <c r="E332" s="240"/>
      <c r="F332" s="241"/>
      <c r="G332" s="242" t="s">
        <v>178</v>
      </c>
      <c r="H332" s="243"/>
      <c r="I332" s="244"/>
      <c r="J332" s="244"/>
      <c r="K332" s="245"/>
    </row>
    <row r="333" spans="1:11" s="121" customFormat="1" ht="24" customHeight="1">
      <c r="A333" s="254">
        <v>330</v>
      </c>
      <c r="B333" s="177" t="str">
        <f t="shared" si="36"/>
        <v>100M.ENG--</v>
      </c>
      <c r="C333" s="238"/>
      <c r="D333" s="239"/>
      <c r="E333" s="240"/>
      <c r="F333" s="241"/>
      <c r="G333" s="242" t="s">
        <v>177</v>
      </c>
      <c r="H333" s="243"/>
      <c r="I333" s="244"/>
      <c r="J333" s="244"/>
      <c r="K333" s="245"/>
    </row>
    <row r="334" spans="1:11" s="121" customFormat="1" ht="24" customHeight="1">
      <c r="A334" s="254">
        <v>331</v>
      </c>
      <c r="B334" s="177" t="str">
        <f t="shared" si="36"/>
        <v>400M.ENG--</v>
      </c>
      <c r="C334" s="238"/>
      <c r="D334" s="239"/>
      <c r="E334" s="240"/>
      <c r="F334" s="241"/>
      <c r="G334" s="242" t="s">
        <v>303</v>
      </c>
      <c r="H334" s="243"/>
      <c r="I334" s="244"/>
      <c r="J334" s="244"/>
      <c r="K334" s="245"/>
    </row>
    <row r="335" spans="1:11" s="121" customFormat="1" ht="24" customHeight="1">
      <c r="A335" s="254">
        <v>332</v>
      </c>
      <c r="B335" s="177" t="str">
        <f t="shared" si="36"/>
        <v>2000M.ENG--</v>
      </c>
      <c r="C335" s="238"/>
      <c r="D335" s="239"/>
      <c r="E335" s="240"/>
      <c r="F335" s="241"/>
      <c r="G335" s="242" t="s">
        <v>349</v>
      </c>
      <c r="H335" s="243"/>
      <c r="I335" s="244"/>
      <c r="J335" s="244"/>
      <c r="K335" s="245"/>
    </row>
    <row r="336" spans="1:11" s="121" customFormat="1" ht="24" customHeight="1">
      <c r="A336" s="254">
        <v>333</v>
      </c>
      <c r="B336" s="177" t="str">
        <f aca="true" t="shared" si="37" ref="B336:B343">CONCATENATE(G336,"-",K336)</f>
        <v>GÜLLE-</v>
      </c>
      <c r="C336" s="238"/>
      <c r="D336" s="239"/>
      <c r="E336" s="240"/>
      <c r="F336" s="241"/>
      <c r="G336" s="242" t="s">
        <v>180</v>
      </c>
      <c r="H336" s="243"/>
      <c r="I336" s="244"/>
      <c r="J336" s="244"/>
      <c r="K336" s="245"/>
    </row>
    <row r="337" spans="1:11" s="121" customFormat="1" ht="24" customHeight="1">
      <c r="A337" s="254">
        <v>334</v>
      </c>
      <c r="B337" s="177" t="str">
        <f t="shared" si="37"/>
        <v>DİSK-</v>
      </c>
      <c r="C337" s="238"/>
      <c r="D337" s="239"/>
      <c r="E337" s="240"/>
      <c r="F337" s="241"/>
      <c r="G337" s="242" t="s">
        <v>181</v>
      </c>
      <c r="H337" s="243"/>
      <c r="I337" s="244"/>
      <c r="J337" s="244"/>
      <c r="K337" s="245"/>
    </row>
    <row r="338" spans="1:11" s="121" customFormat="1" ht="24" customHeight="1">
      <c r="A338" s="254">
        <v>335</v>
      </c>
      <c r="B338" s="177" t="str">
        <f t="shared" si="37"/>
        <v>CİRİT-</v>
      </c>
      <c r="C338" s="238"/>
      <c r="D338" s="239"/>
      <c r="E338" s="240"/>
      <c r="F338" s="241"/>
      <c r="G338" s="242" t="s">
        <v>182</v>
      </c>
      <c r="H338" s="243"/>
      <c r="I338" s="244"/>
      <c r="J338" s="244"/>
      <c r="K338" s="245"/>
    </row>
    <row r="339" spans="1:11" s="121" customFormat="1" ht="24" customHeight="1">
      <c r="A339" s="254">
        <v>336</v>
      </c>
      <c r="B339" s="177" t="str">
        <f t="shared" si="37"/>
        <v>ÇEKİÇ-</v>
      </c>
      <c r="C339" s="238"/>
      <c r="D339" s="239"/>
      <c r="E339" s="240"/>
      <c r="F339" s="241"/>
      <c r="G339" s="242" t="s">
        <v>304</v>
      </c>
      <c r="H339" s="243"/>
      <c r="I339" s="244"/>
      <c r="J339" s="244"/>
      <c r="K339" s="245"/>
    </row>
    <row r="340" spans="1:11" s="121" customFormat="1" ht="24" customHeight="1">
      <c r="A340" s="254">
        <v>337</v>
      </c>
      <c r="B340" s="177" t="str">
        <f t="shared" si="37"/>
        <v>UZUN-</v>
      </c>
      <c r="C340" s="238"/>
      <c r="D340" s="239"/>
      <c r="E340" s="240"/>
      <c r="F340" s="241"/>
      <c r="G340" s="242" t="s">
        <v>58</v>
      </c>
      <c r="H340" s="243"/>
      <c r="I340" s="244"/>
      <c r="J340" s="244"/>
      <c r="K340" s="245"/>
    </row>
    <row r="341" spans="1:11" s="121" customFormat="1" ht="24" customHeight="1">
      <c r="A341" s="254">
        <v>338</v>
      </c>
      <c r="B341" s="177" t="str">
        <f t="shared" si="37"/>
        <v>ÜÇADIM-</v>
      </c>
      <c r="C341" s="238"/>
      <c r="D341" s="239"/>
      <c r="E341" s="240"/>
      <c r="F341" s="241"/>
      <c r="G341" s="242" t="s">
        <v>215</v>
      </c>
      <c r="H341" s="243"/>
      <c r="I341" s="244"/>
      <c r="J341" s="244"/>
      <c r="K341" s="245"/>
    </row>
    <row r="342" spans="1:11" s="121" customFormat="1" ht="24" customHeight="1">
      <c r="A342" s="254">
        <v>339</v>
      </c>
      <c r="B342" s="177" t="str">
        <f t="shared" si="37"/>
        <v>YÜKSEK-</v>
      </c>
      <c r="C342" s="238"/>
      <c r="D342" s="239"/>
      <c r="E342" s="240"/>
      <c r="F342" s="241"/>
      <c r="G342" s="242" t="s">
        <v>59</v>
      </c>
      <c r="H342" s="243"/>
      <c r="I342" s="244"/>
      <c r="J342" s="244"/>
      <c r="K342" s="245"/>
    </row>
    <row r="343" spans="1:11" ht="24" customHeight="1">
      <c r="A343" s="254">
        <v>340</v>
      </c>
      <c r="B343" s="177" t="str">
        <f t="shared" si="37"/>
        <v>SIRIK-</v>
      </c>
      <c r="C343" s="238"/>
      <c r="D343" s="239"/>
      <c r="E343" s="240"/>
      <c r="F343" s="241"/>
      <c r="G343" s="242" t="s">
        <v>216</v>
      </c>
      <c r="H343" s="243"/>
      <c r="I343" s="244"/>
      <c r="J343" s="244"/>
      <c r="K343" s="245"/>
    </row>
    <row r="344" spans="1:11" ht="60" customHeight="1">
      <c r="A344" s="254">
        <v>341</v>
      </c>
      <c r="B344" s="177" t="str">
        <f aca="true" t="shared" si="38" ref="B344:B353">CONCATENATE(G344,"-",I344,"-",J344)</f>
        <v>4X100M--</v>
      </c>
      <c r="C344" s="238"/>
      <c r="D344" s="239"/>
      <c r="E344" s="240"/>
      <c r="F344" s="241"/>
      <c r="G344" s="242" t="s">
        <v>305</v>
      </c>
      <c r="H344" s="243"/>
      <c r="I344" s="244"/>
      <c r="J344" s="244"/>
      <c r="K344" s="245"/>
    </row>
    <row r="345" spans="1:11" ht="60" customHeight="1">
      <c r="A345" s="254">
        <v>342</v>
      </c>
      <c r="B345" s="177" t="str">
        <f t="shared" si="38"/>
        <v>İSVEÇ--</v>
      </c>
      <c r="C345" s="238"/>
      <c r="D345" s="239"/>
      <c r="E345" s="240"/>
      <c r="F345" s="241"/>
      <c r="G345" s="242" t="s">
        <v>350</v>
      </c>
      <c r="H345" s="243"/>
      <c r="I345" s="244"/>
      <c r="J345" s="244"/>
      <c r="K345" s="245"/>
    </row>
    <row r="346" spans="1:11" ht="24" customHeight="1">
      <c r="A346" s="254">
        <v>343</v>
      </c>
      <c r="B346" s="177" t="str">
        <f t="shared" si="38"/>
        <v>100M--</v>
      </c>
      <c r="C346" s="246"/>
      <c r="D346" s="247"/>
      <c r="E346" s="248"/>
      <c r="F346" s="249"/>
      <c r="G346" s="253" t="s">
        <v>103</v>
      </c>
      <c r="H346" s="250"/>
      <c r="I346" s="251"/>
      <c r="J346" s="251"/>
      <c r="K346" s="252"/>
    </row>
    <row r="347" spans="1:11" ht="24" customHeight="1">
      <c r="A347" s="254">
        <v>344</v>
      </c>
      <c r="B347" s="177" t="str">
        <f t="shared" si="38"/>
        <v>200M--</v>
      </c>
      <c r="C347" s="246"/>
      <c r="D347" s="247"/>
      <c r="E347" s="248"/>
      <c r="F347" s="249"/>
      <c r="G347" s="253" t="s">
        <v>213</v>
      </c>
      <c r="H347" s="250"/>
      <c r="I347" s="251"/>
      <c r="J347" s="251"/>
      <c r="K347" s="252"/>
    </row>
    <row r="348" spans="1:11" ht="24" customHeight="1">
      <c r="A348" s="254">
        <v>345</v>
      </c>
      <c r="B348" s="177" t="str">
        <f t="shared" si="38"/>
        <v>400M--</v>
      </c>
      <c r="C348" s="246"/>
      <c r="D348" s="247"/>
      <c r="E348" s="248"/>
      <c r="F348" s="249"/>
      <c r="G348" s="253" t="s">
        <v>214</v>
      </c>
      <c r="H348" s="250"/>
      <c r="I348" s="251"/>
      <c r="J348" s="251"/>
      <c r="K348" s="252"/>
    </row>
    <row r="349" spans="1:11" ht="24" customHeight="1">
      <c r="A349" s="254">
        <v>346</v>
      </c>
      <c r="B349" s="177" t="str">
        <f t="shared" si="38"/>
        <v>800M--</v>
      </c>
      <c r="C349" s="246"/>
      <c r="D349" s="247"/>
      <c r="E349" s="248"/>
      <c r="F349" s="249"/>
      <c r="G349" s="253" t="s">
        <v>94</v>
      </c>
      <c r="H349" s="250"/>
      <c r="I349" s="251"/>
      <c r="J349" s="251"/>
      <c r="K349" s="252"/>
    </row>
    <row r="350" spans="1:11" ht="24" customHeight="1">
      <c r="A350" s="254">
        <v>347</v>
      </c>
      <c r="B350" s="177" t="str">
        <f t="shared" si="38"/>
        <v>1500M--</v>
      </c>
      <c r="C350" s="246"/>
      <c r="D350" s="247"/>
      <c r="E350" s="248"/>
      <c r="F350" s="249"/>
      <c r="G350" s="253" t="s">
        <v>178</v>
      </c>
      <c r="H350" s="250"/>
      <c r="I350" s="251"/>
      <c r="J350" s="251"/>
      <c r="K350" s="252"/>
    </row>
    <row r="351" spans="1:11" ht="24" customHeight="1">
      <c r="A351" s="254">
        <v>348</v>
      </c>
      <c r="B351" s="177" t="str">
        <f t="shared" si="38"/>
        <v>100M.ENG--</v>
      </c>
      <c r="C351" s="246"/>
      <c r="D351" s="247"/>
      <c r="E351" s="248"/>
      <c r="F351" s="249"/>
      <c r="G351" s="253" t="s">
        <v>177</v>
      </c>
      <c r="H351" s="250"/>
      <c r="I351" s="251"/>
      <c r="J351" s="251"/>
      <c r="K351" s="252"/>
    </row>
    <row r="352" spans="1:11" ht="24" customHeight="1">
      <c r="A352" s="254">
        <v>349</v>
      </c>
      <c r="B352" s="177" t="str">
        <f t="shared" si="38"/>
        <v>400M.ENG--</v>
      </c>
      <c r="C352" s="246"/>
      <c r="D352" s="247"/>
      <c r="E352" s="248"/>
      <c r="F352" s="249"/>
      <c r="G352" s="253" t="s">
        <v>303</v>
      </c>
      <c r="H352" s="250"/>
      <c r="I352" s="251"/>
      <c r="J352" s="251"/>
      <c r="K352" s="252"/>
    </row>
    <row r="353" spans="1:11" ht="24" customHeight="1">
      <c r="A353" s="254">
        <v>350</v>
      </c>
      <c r="B353" s="177" t="str">
        <f t="shared" si="38"/>
        <v>2000M.ENG--</v>
      </c>
      <c r="C353" s="246"/>
      <c r="D353" s="247"/>
      <c r="E353" s="248"/>
      <c r="F353" s="249"/>
      <c r="G353" s="253" t="s">
        <v>349</v>
      </c>
      <c r="H353" s="250"/>
      <c r="I353" s="251"/>
      <c r="J353" s="251"/>
      <c r="K353" s="252"/>
    </row>
    <row r="354" spans="1:11" ht="24" customHeight="1">
      <c r="A354" s="254">
        <v>351</v>
      </c>
      <c r="B354" s="177" t="str">
        <f aca="true" t="shared" si="39" ref="B354:B361">CONCATENATE(G354,"-",K354)</f>
        <v>GÜLLE-</v>
      </c>
      <c r="C354" s="246"/>
      <c r="D354" s="247"/>
      <c r="E354" s="248"/>
      <c r="F354" s="249"/>
      <c r="G354" s="253" t="s">
        <v>180</v>
      </c>
      <c r="H354" s="250"/>
      <c r="I354" s="251"/>
      <c r="J354" s="251"/>
      <c r="K354" s="252"/>
    </row>
    <row r="355" spans="1:11" ht="24" customHeight="1">
      <c r="A355" s="254">
        <v>352</v>
      </c>
      <c r="B355" s="177" t="str">
        <f t="shared" si="39"/>
        <v>DİSK-</v>
      </c>
      <c r="C355" s="246"/>
      <c r="D355" s="247"/>
      <c r="E355" s="248"/>
      <c r="F355" s="249"/>
      <c r="G355" s="253" t="s">
        <v>181</v>
      </c>
      <c r="H355" s="250"/>
      <c r="I355" s="251"/>
      <c r="J355" s="251"/>
      <c r="K355" s="252"/>
    </row>
    <row r="356" spans="1:11" ht="24" customHeight="1">
      <c r="A356" s="254">
        <v>353</v>
      </c>
      <c r="B356" s="177" t="str">
        <f t="shared" si="39"/>
        <v>CİRİT-</v>
      </c>
      <c r="C356" s="246"/>
      <c r="D356" s="247"/>
      <c r="E356" s="248"/>
      <c r="F356" s="249"/>
      <c r="G356" s="253" t="s">
        <v>182</v>
      </c>
      <c r="H356" s="250"/>
      <c r="I356" s="251"/>
      <c r="J356" s="251"/>
      <c r="K356" s="252"/>
    </row>
    <row r="357" spans="1:11" ht="24" customHeight="1">
      <c r="A357" s="254">
        <v>354</v>
      </c>
      <c r="B357" s="177" t="str">
        <f t="shared" si="39"/>
        <v>ÇEKİÇ-</v>
      </c>
      <c r="C357" s="246"/>
      <c r="D357" s="247"/>
      <c r="E357" s="248"/>
      <c r="F357" s="249"/>
      <c r="G357" s="253" t="s">
        <v>304</v>
      </c>
      <c r="H357" s="250"/>
      <c r="I357" s="251"/>
      <c r="J357" s="251"/>
      <c r="K357" s="252"/>
    </row>
    <row r="358" spans="1:11" ht="24" customHeight="1">
      <c r="A358" s="254">
        <v>355</v>
      </c>
      <c r="B358" s="177" t="str">
        <f t="shared" si="39"/>
        <v>UZUN-</v>
      </c>
      <c r="C358" s="246"/>
      <c r="D358" s="247"/>
      <c r="E358" s="248"/>
      <c r="F358" s="249"/>
      <c r="G358" s="253" t="s">
        <v>58</v>
      </c>
      <c r="H358" s="250"/>
      <c r="I358" s="251"/>
      <c r="J358" s="251"/>
      <c r="K358" s="252"/>
    </row>
    <row r="359" spans="1:11" ht="24" customHeight="1">
      <c r="A359" s="254">
        <v>356</v>
      </c>
      <c r="B359" s="177" t="str">
        <f t="shared" si="39"/>
        <v>ÜÇADIM-</v>
      </c>
      <c r="C359" s="246"/>
      <c r="D359" s="247"/>
      <c r="E359" s="248"/>
      <c r="F359" s="249"/>
      <c r="G359" s="253" t="s">
        <v>215</v>
      </c>
      <c r="H359" s="250"/>
      <c r="I359" s="251"/>
      <c r="J359" s="251"/>
      <c r="K359" s="252"/>
    </row>
    <row r="360" spans="1:11" ht="24" customHeight="1">
      <c r="A360" s="254">
        <v>357</v>
      </c>
      <c r="B360" s="177" t="str">
        <f t="shared" si="39"/>
        <v>YÜKSEK-</v>
      </c>
      <c r="C360" s="246"/>
      <c r="D360" s="247"/>
      <c r="E360" s="248"/>
      <c r="F360" s="249"/>
      <c r="G360" s="253" t="s">
        <v>59</v>
      </c>
      <c r="H360" s="250"/>
      <c r="I360" s="251"/>
      <c r="J360" s="251"/>
      <c r="K360" s="252"/>
    </row>
    <row r="361" spans="1:11" ht="24" customHeight="1">
      <c r="A361" s="254">
        <v>358</v>
      </c>
      <c r="B361" s="177" t="str">
        <f t="shared" si="39"/>
        <v>SIRIK-</v>
      </c>
      <c r="C361" s="246"/>
      <c r="D361" s="247"/>
      <c r="E361" s="248"/>
      <c r="F361" s="249"/>
      <c r="G361" s="253" t="s">
        <v>216</v>
      </c>
      <c r="H361" s="250"/>
      <c r="I361" s="251"/>
      <c r="J361" s="251"/>
      <c r="K361" s="252"/>
    </row>
    <row r="362" spans="1:11" ht="62.25" customHeight="1">
      <c r="A362" s="254">
        <v>359</v>
      </c>
      <c r="B362" s="177" t="str">
        <f>CONCATENATE(G362,"-",I362,"-",J362)</f>
        <v>4X100M--</v>
      </c>
      <c r="C362" s="246"/>
      <c r="D362" s="247"/>
      <c r="E362" s="248"/>
      <c r="F362" s="249"/>
      <c r="G362" s="253" t="s">
        <v>305</v>
      </c>
      <c r="H362" s="250"/>
      <c r="I362" s="251"/>
      <c r="J362" s="251"/>
      <c r="K362" s="252"/>
    </row>
    <row r="363" spans="1:11" ht="62.25" customHeight="1">
      <c r="A363" s="254">
        <v>360</v>
      </c>
      <c r="B363" s="177" t="str">
        <f>CONCATENATE(G363,"-",I363,"-",J363)</f>
        <v>İSVEÇ--</v>
      </c>
      <c r="C363" s="246"/>
      <c r="D363" s="247"/>
      <c r="E363" s="248"/>
      <c r="F363" s="249"/>
      <c r="G363" s="253" t="s">
        <v>350</v>
      </c>
      <c r="H363" s="250"/>
      <c r="I363" s="251"/>
      <c r="J363" s="251"/>
      <c r="K363" s="252"/>
    </row>
    <row r="364" spans="1:11" ht="15.75">
      <c r="A364" s="254">
        <v>361</v>
      </c>
      <c r="B364" s="177" t="str">
        <f aca="true" t="shared" si="40" ref="B364:B371">CONCATENATE(G364,"-",I364,"-",J364)</f>
        <v>100M--</v>
      </c>
      <c r="C364" s="238"/>
      <c r="D364" s="239"/>
      <c r="E364" s="240"/>
      <c r="F364" s="241"/>
      <c r="G364" s="242" t="s">
        <v>103</v>
      </c>
      <c r="H364" s="243">
        <v>4840</v>
      </c>
      <c r="I364" s="244"/>
      <c r="J364" s="244"/>
      <c r="K364" s="245"/>
    </row>
    <row r="365" spans="1:11" ht="15.75">
      <c r="A365" s="254">
        <v>362</v>
      </c>
      <c r="B365" s="177" t="str">
        <f t="shared" si="40"/>
        <v>200M--</v>
      </c>
      <c r="C365" s="238"/>
      <c r="D365" s="239"/>
      <c r="E365" s="240"/>
      <c r="F365" s="241"/>
      <c r="G365" s="242" t="s">
        <v>213</v>
      </c>
      <c r="H365" s="243"/>
      <c r="I365" s="244"/>
      <c r="J365" s="244"/>
      <c r="K365" s="245"/>
    </row>
    <row r="366" spans="1:11" ht="15.75">
      <c r="A366" s="254">
        <v>363</v>
      </c>
      <c r="B366" s="177" t="str">
        <f t="shared" si="40"/>
        <v>400M--</v>
      </c>
      <c r="C366" s="238"/>
      <c r="D366" s="239"/>
      <c r="E366" s="240"/>
      <c r="F366" s="241"/>
      <c r="G366" s="242" t="s">
        <v>214</v>
      </c>
      <c r="H366" s="243"/>
      <c r="I366" s="244"/>
      <c r="J366" s="244"/>
      <c r="K366" s="245"/>
    </row>
    <row r="367" spans="1:11" ht="15.75">
      <c r="A367" s="254">
        <v>364</v>
      </c>
      <c r="B367" s="177" t="str">
        <f t="shared" si="40"/>
        <v>800M--</v>
      </c>
      <c r="C367" s="238"/>
      <c r="D367" s="239"/>
      <c r="E367" s="240"/>
      <c r="F367" s="241"/>
      <c r="G367" s="242" t="s">
        <v>94</v>
      </c>
      <c r="H367" s="243"/>
      <c r="I367" s="244"/>
      <c r="J367" s="244"/>
      <c r="K367" s="245"/>
    </row>
    <row r="368" spans="1:11" ht="15.75">
      <c r="A368" s="254">
        <v>365</v>
      </c>
      <c r="B368" s="177" t="str">
        <f t="shared" si="40"/>
        <v>1500M--</v>
      </c>
      <c r="C368" s="238"/>
      <c r="D368" s="239"/>
      <c r="E368" s="240"/>
      <c r="F368" s="241"/>
      <c r="G368" s="242" t="s">
        <v>178</v>
      </c>
      <c r="H368" s="243"/>
      <c r="I368" s="244"/>
      <c r="J368" s="244"/>
      <c r="K368" s="245"/>
    </row>
    <row r="369" spans="1:11" ht="15.75">
      <c r="A369" s="254">
        <v>366</v>
      </c>
      <c r="B369" s="177" t="str">
        <f t="shared" si="40"/>
        <v>100M.ENG--</v>
      </c>
      <c r="C369" s="238"/>
      <c r="D369" s="239"/>
      <c r="E369" s="240"/>
      <c r="F369" s="241"/>
      <c r="G369" s="242" t="s">
        <v>177</v>
      </c>
      <c r="H369" s="243"/>
      <c r="I369" s="244"/>
      <c r="J369" s="244"/>
      <c r="K369" s="245"/>
    </row>
    <row r="370" spans="1:11" ht="15.75">
      <c r="A370" s="254">
        <v>367</v>
      </c>
      <c r="B370" s="177" t="str">
        <f t="shared" si="40"/>
        <v>400M.ENG--</v>
      </c>
      <c r="C370" s="238"/>
      <c r="D370" s="239"/>
      <c r="E370" s="240"/>
      <c r="F370" s="241"/>
      <c r="G370" s="242" t="s">
        <v>303</v>
      </c>
      <c r="H370" s="243"/>
      <c r="I370" s="244"/>
      <c r="J370" s="244"/>
      <c r="K370" s="245"/>
    </row>
    <row r="371" spans="1:11" ht="15.75">
      <c r="A371" s="254">
        <v>368</v>
      </c>
      <c r="B371" s="177" t="str">
        <f t="shared" si="40"/>
        <v>2000M.ENG--</v>
      </c>
      <c r="C371" s="238"/>
      <c r="D371" s="239"/>
      <c r="E371" s="240"/>
      <c r="F371" s="241"/>
      <c r="G371" s="242" t="s">
        <v>349</v>
      </c>
      <c r="H371" s="243"/>
      <c r="I371" s="244"/>
      <c r="J371" s="244"/>
      <c r="K371" s="245"/>
    </row>
    <row r="372" spans="1:11" ht="15.75">
      <c r="A372" s="254">
        <v>369</v>
      </c>
      <c r="B372" s="177" t="str">
        <f aca="true" t="shared" si="41" ref="B372:B379">CONCATENATE(G372,"-",K372)</f>
        <v>GÜLLE-</v>
      </c>
      <c r="C372" s="238"/>
      <c r="D372" s="239"/>
      <c r="E372" s="240"/>
      <c r="F372" s="241"/>
      <c r="G372" s="242" t="s">
        <v>180</v>
      </c>
      <c r="H372" s="243"/>
      <c r="I372" s="244"/>
      <c r="J372" s="244"/>
      <c r="K372" s="245"/>
    </row>
    <row r="373" spans="1:11" ht="15.75">
      <c r="A373" s="254">
        <v>370</v>
      </c>
      <c r="B373" s="177" t="str">
        <f t="shared" si="41"/>
        <v>DİSK-</v>
      </c>
      <c r="C373" s="238"/>
      <c r="D373" s="239"/>
      <c r="E373" s="240"/>
      <c r="F373" s="241"/>
      <c r="G373" s="242" t="s">
        <v>181</v>
      </c>
      <c r="H373" s="243"/>
      <c r="I373" s="244"/>
      <c r="J373" s="244"/>
      <c r="K373" s="245"/>
    </row>
    <row r="374" spans="1:11" ht="15.75">
      <c r="A374" s="254">
        <v>371</v>
      </c>
      <c r="B374" s="177" t="str">
        <f t="shared" si="41"/>
        <v>CİRİT-</v>
      </c>
      <c r="C374" s="238"/>
      <c r="D374" s="239"/>
      <c r="E374" s="240"/>
      <c r="F374" s="241"/>
      <c r="G374" s="242" t="s">
        <v>182</v>
      </c>
      <c r="H374" s="243"/>
      <c r="I374" s="244"/>
      <c r="J374" s="244"/>
      <c r="K374" s="245"/>
    </row>
    <row r="375" spans="1:11" ht="15.75">
      <c r="A375" s="254">
        <v>372</v>
      </c>
      <c r="B375" s="177" t="str">
        <f t="shared" si="41"/>
        <v>ÇEKİÇ-</v>
      </c>
      <c r="C375" s="238"/>
      <c r="D375" s="239"/>
      <c r="E375" s="240"/>
      <c r="F375" s="241"/>
      <c r="G375" s="242" t="s">
        <v>304</v>
      </c>
      <c r="H375" s="243"/>
      <c r="I375" s="244"/>
      <c r="J375" s="244"/>
      <c r="K375" s="245"/>
    </row>
    <row r="376" spans="1:11" ht="15.75">
      <c r="A376" s="254">
        <v>373</v>
      </c>
      <c r="B376" s="177" t="str">
        <f t="shared" si="41"/>
        <v>UZUN-</v>
      </c>
      <c r="C376" s="238"/>
      <c r="D376" s="239"/>
      <c r="E376" s="240"/>
      <c r="F376" s="241"/>
      <c r="G376" s="242" t="s">
        <v>58</v>
      </c>
      <c r="H376" s="243"/>
      <c r="I376" s="244"/>
      <c r="J376" s="244"/>
      <c r="K376" s="245"/>
    </row>
    <row r="377" spans="1:11" ht="15.75">
      <c r="A377" s="254">
        <v>374</v>
      </c>
      <c r="B377" s="177" t="str">
        <f t="shared" si="41"/>
        <v>ÜÇADIM-</v>
      </c>
      <c r="C377" s="238"/>
      <c r="D377" s="239"/>
      <c r="E377" s="240"/>
      <c r="F377" s="241"/>
      <c r="G377" s="242" t="s">
        <v>215</v>
      </c>
      <c r="H377" s="243"/>
      <c r="I377" s="244"/>
      <c r="J377" s="244"/>
      <c r="K377" s="245"/>
    </row>
    <row r="378" spans="1:11" ht="15.75">
      <c r="A378" s="254">
        <v>375</v>
      </c>
      <c r="B378" s="177" t="str">
        <f t="shared" si="41"/>
        <v>YÜKSEK-</v>
      </c>
      <c r="C378" s="238"/>
      <c r="D378" s="239"/>
      <c r="E378" s="240"/>
      <c r="F378" s="241"/>
      <c r="G378" s="242" t="s">
        <v>59</v>
      </c>
      <c r="H378" s="243"/>
      <c r="I378" s="244"/>
      <c r="J378" s="244"/>
      <c r="K378" s="245"/>
    </row>
    <row r="379" spans="1:11" ht="15.75">
      <c r="A379" s="254">
        <v>376</v>
      </c>
      <c r="B379" s="177" t="str">
        <f t="shared" si="41"/>
        <v>SIRIK-</v>
      </c>
      <c r="C379" s="238"/>
      <c r="D379" s="239"/>
      <c r="E379" s="240"/>
      <c r="F379" s="241"/>
      <c r="G379" s="242" t="s">
        <v>216</v>
      </c>
      <c r="H379" s="243"/>
      <c r="I379" s="244"/>
      <c r="J379" s="244"/>
      <c r="K379" s="245"/>
    </row>
    <row r="380" spans="1:11" ht="63.75" customHeight="1">
      <c r="A380" s="254">
        <v>377</v>
      </c>
      <c r="B380" s="177" t="str">
        <f aca="true" t="shared" si="42" ref="B380:B389">CONCATENATE(G380,"-",I380,"-",J380)</f>
        <v>4X100M--</v>
      </c>
      <c r="C380" s="238"/>
      <c r="D380" s="239"/>
      <c r="E380" s="240"/>
      <c r="F380" s="241"/>
      <c r="G380" s="242" t="s">
        <v>305</v>
      </c>
      <c r="H380" s="243"/>
      <c r="I380" s="244"/>
      <c r="J380" s="244"/>
      <c r="K380" s="245"/>
    </row>
    <row r="381" spans="1:11" ht="67.5" customHeight="1">
      <c r="A381" s="254">
        <v>378</v>
      </c>
      <c r="B381" s="177" t="str">
        <f t="shared" si="42"/>
        <v>İSVEÇ--</v>
      </c>
      <c r="C381" s="238"/>
      <c r="D381" s="239"/>
      <c r="E381" s="240"/>
      <c r="F381" s="241"/>
      <c r="G381" s="242" t="s">
        <v>350</v>
      </c>
      <c r="H381" s="243"/>
      <c r="I381" s="244"/>
      <c r="J381" s="244"/>
      <c r="K381" s="245"/>
    </row>
    <row r="382" spans="1:11" ht="15.75">
      <c r="A382" s="254">
        <v>379</v>
      </c>
      <c r="B382" s="177" t="str">
        <f t="shared" si="42"/>
        <v>100M--</v>
      </c>
      <c r="C382" s="246"/>
      <c r="D382" s="247"/>
      <c r="E382" s="248"/>
      <c r="F382" s="249"/>
      <c r="G382" s="253" t="s">
        <v>103</v>
      </c>
      <c r="H382" s="250"/>
      <c r="I382" s="251"/>
      <c r="J382" s="251"/>
      <c r="K382" s="252"/>
    </row>
    <row r="383" spans="1:11" ht="15.75">
      <c r="A383" s="254">
        <v>380</v>
      </c>
      <c r="B383" s="177" t="str">
        <f t="shared" si="42"/>
        <v>200M--</v>
      </c>
      <c r="C383" s="246"/>
      <c r="D383" s="247"/>
      <c r="E383" s="248"/>
      <c r="F383" s="249"/>
      <c r="G383" s="253" t="s">
        <v>213</v>
      </c>
      <c r="H383" s="250"/>
      <c r="I383" s="251"/>
      <c r="J383" s="251"/>
      <c r="K383" s="252"/>
    </row>
    <row r="384" spans="1:11" ht="15.75">
      <c r="A384" s="254">
        <v>381</v>
      </c>
      <c r="B384" s="177" t="str">
        <f t="shared" si="42"/>
        <v>400M--</v>
      </c>
      <c r="C384" s="246"/>
      <c r="D384" s="247"/>
      <c r="E384" s="248"/>
      <c r="F384" s="249"/>
      <c r="G384" s="253" t="s">
        <v>214</v>
      </c>
      <c r="H384" s="250"/>
      <c r="I384" s="251"/>
      <c r="J384" s="251"/>
      <c r="K384" s="252"/>
    </row>
    <row r="385" spans="1:11" ht="15.75">
      <c r="A385" s="254">
        <v>382</v>
      </c>
      <c r="B385" s="177" t="str">
        <f t="shared" si="42"/>
        <v>800M--</v>
      </c>
      <c r="C385" s="246"/>
      <c r="D385" s="247"/>
      <c r="E385" s="248"/>
      <c r="F385" s="249"/>
      <c r="G385" s="253" t="s">
        <v>94</v>
      </c>
      <c r="H385" s="250"/>
      <c r="I385" s="251"/>
      <c r="J385" s="251"/>
      <c r="K385" s="252"/>
    </row>
    <row r="386" spans="1:11" ht="15.75">
      <c r="A386" s="254">
        <v>383</v>
      </c>
      <c r="B386" s="177" t="str">
        <f t="shared" si="42"/>
        <v>1500M--</v>
      </c>
      <c r="C386" s="246"/>
      <c r="D386" s="247"/>
      <c r="E386" s="248"/>
      <c r="F386" s="249"/>
      <c r="G386" s="253" t="s">
        <v>178</v>
      </c>
      <c r="H386" s="250"/>
      <c r="I386" s="251"/>
      <c r="J386" s="251"/>
      <c r="K386" s="252"/>
    </row>
    <row r="387" spans="1:11" ht="15.75">
      <c r="A387" s="254">
        <v>384</v>
      </c>
      <c r="B387" s="177" t="str">
        <f t="shared" si="42"/>
        <v>100M.ENG--</v>
      </c>
      <c r="C387" s="246"/>
      <c r="D387" s="247"/>
      <c r="E387" s="248"/>
      <c r="F387" s="249"/>
      <c r="G387" s="253" t="s">
        <v>177</v>
      </c>
      <c r="H387" s="250"/>
      <c r="I387" s="251"/>
      <c r="J387" s="251"/>
      <c r="K387" s="252"/>
    </row>
    <row r="388" spans="1:11" ht="15.75">
      <c r="A388" s="254">
        <v>385</v>
      </c>
      <c r="B388" s="177" t="str">
        <f t="shared" si="42"/>
        <v>400M.ENG--</v>
      </c>
      <c r="C388" s="246"/>
      <c r="D388" s="247"/>
      <c r="E388" s="248"/>
      <c r="F388" s="249"/>
      <c r="G388" s="253" t="s">
        <v>303</v>
      </c>
      <c r="H388" s="250"/>
      <c r="I388" s="251"/>
      <c r="J388" s="251"/>
      <c r="K388" s="252"/>
    </row>
    <row r="389" spans="1:11" ht="15.75">
      <c r="A389" s="254">
        <v>386</v>
      </c>
      <c r="B389" s="177" t="str">
        <f t="shared" si="42"/>
        <v>2000M.ENG--</v>
      </c>
      <c r="C389" s="246"/>
      <c r="D389" s="247"/>
      <c r="E389" s="248"/>
      <c r="F389" s="249"/>
      <c r="G389" s="253" t="s">
        <v>349</v>
      </c>
      <c r="H389" s="250"/>
      <c r="I389" s="251"/>
      <c r="J389" s="251"/>
      <c r="K389" s="252"/>
    </row>
    <row r="390" spans="1:11" ht="15.75">
      <c r="A390" s="254">
        <v>387</v>
      </c>
      <c r="B390" s="177" t="str">
        <f aca="true" t="shared" si="43" ref="B390:B397">CONCATENATE(G390,"-",K390)</f>
        <v>GÜLLE-</v>
      </c>
      <c r="C390" s="246"/>
      <c r="D390" s="247"/>
      <c r="E390" s="248"/>
      <c r="F390" s="249"/>
      <c r="G390" s="253" t="s">
        <v>180</v>
      </c>
      <c r="H390" s="250"/>
      <c r="I390" s="251"/>
      <c r="J390" s="251"/>
      <c r="K390" s="252"/>
    </row>
    <row r="391" spans="1:11" ht="15.75">
      <c r="A391" s="254">
        <v>388</v>
      </c>
      <c r="B391" s="177" t="str">
        <f t="shared" si="43"/>
        <v>DİSK-</v>
      </c>
      <c r="C391" s="246"/>
      <c r="D391" s="247"/>
      <c r="E391" s="248"/>
      <c r="F391" s="249"/>
      <c r="G391" s="253" t="s">
        <v>181</v>
      </c>
      <c r="H391" s="250"/>
      <c r="I391" s="251"/>
      <c r="J391" s="251"/>
      <c r="K391" s="252"/>
    </row>
    <row r="392" spans="1:11" ht="15.75">
      <c r="A392" s="254">
        <v>389</v>
      </c>
      <c r="B392" s="177" t="str">
        <f t="shared" si="43"/>
        <v>CİRİT-</v>
      </c>
      <c r="C392" s="246"/>
      <c r="D392" s="247"/>
      <c r="E392" s="248"/>
      <c r="F392" s="249"/>
      <c r="G392" s="253" t="s">
        <v>182</v>
      </c>
      <c r="H392" s="250"/>
      <c r="I392" s="251"/>
      <c r="J392" s="251"/>
      <c r="K392" s="252"/>
    </row>
    <row r="393" spans="1:11" ht="15.75">
      <c r="A393" s="254">
        <v>390</v>
      </c>
      <c r="B393" s="177" t="str">
        <f t="shared" si="43"/>
        <v>ÇEKİÇ-</v>
      </c>
      <c r="C393" s="246"/>
      <c r="D393" s="247"/>
      <c r="E393" s="248"/>
      <c r="F393" s="249"/>
      <c r="G393" s="253" t="s">
        <v>304</v>
      </c>
      <c r="H393" s="250"/>
      <c r="I393" s="251"/>
      <c r="J393" s="251"/>
      <c r="K393" s="252"/>
    </row>
    <row r="394" spans="1:11" ht="15.75">
      <c r="A394" s="254">
        <v>391</v>
      </c>
      <c r="B394" s="177" t="str">
        <f t="shared" si="43"/>
        <v>UZUN-</v>
      </c>
      <c r="C394" s="246"/>
      <c r="D394" s="247"/>
      <c r="E394" s="248"/>
      <c r="F394" s="249"/>
      <c r="G394" s="253" t="s">
        <v>58</v>
      </c>
      <c r="H394" s="250"/>
      <c r="I394" s="251"/>
      <c r="J394" s="251"/>
      <c r="K394" s="252"/>
    </row>
    <row r="395" spans="1:11" ht="15.75">
      <c r="A395" s="254">
        <v>392</v>
      </c>
      <c r="B395" s="177" t="str">
        <f t="shared" si="43"/>
        <v>ÜÇADIM-</v>
      </c>
      <c r="C395" s="246"/>
      <c r="D395" s="247"/>
      <c r="E395" s="248"/>
      <c r="F395" s="249"/>
      <c r="G395" s="253" t="s">
        <v>215</v>
      </c>
      <c r="H395" s="250"/>
      <c r="I395" s="251"/>
      <c r="J395" s="251"/>
      <c r="K395" s="252"/>
    </row>
    <row r="396" spans="1:11" ht="15.75">
      <c r="A396" s="254">
        <v>393</v>
      </c>
      <c r="B396" s="177" t="str">
        <f t="shared" si="43"/>
        <v>YÜKSEK-</v>
      </c>
      <c r="C396" s="246"/>
      <c r="D396" s="247"/>
      <c r="E396" s="248"/>
      <c r="F396" s="249"/>
      <c r="G396" s="253" t="s">
        <v>59</v>
      </c>
      <c r="H396" s="250"/>
      <c r="I396" s="251"/>
      <c r="J396" s="251"/>
      <c r="K396" s="252"/>
    </row>
    <row r="397" spans="1:11" ht="15.75">
      <c r="A397" s="254">
        <v>394</v>
      </c>
      <c r="B397" s="177" t="str">
        <f t="shared" si="43"/>
        <v>SIRIK-</v>
      </c>
      <c r="C397" s="246"/>
      <c r="D397" s="247"/>
      <c r="E397" s="248"/>
      <c r="F397" s="249"/>
      <c r="G397" s="253" t="s">
        <v>216</v>
      </c>
      <c r="H397" s="250"/>
      <c r="I397" s="251"/>
      <c r="J397" s="251"/>
      <c r="K397" s="252"/>
    </row>
    <row r="398" spans="1:11" ht="65.25" customHeight="1">
      <c r="A398" s="254">
        <v>395</v>
      </c>
      <c r="B398" s="177" t="str">
        <f>CONCATENATE(G398,"-",I398,"-",J398)</f>
        <v>4X100M--</v>
      </c>
      <c r="C398" s="246"/>
      <c r="D398" s="247"/>
      <c r="E398" s="248"/>
      <c r="F398" s="249"/>
      <c r="G398" s="253" t="s">
        <v>305</v>
      </c>
      <c r="H398" s="250"/>
      <c r="I398" s="251"/>
      <c r="J398" s="251"/>
      <c r="K398" s="252"/>
    </row>
    <row r="399" spans="1:11" ht="67.5" customHeight="1">
      <c r="A399" s="254">
        <v>396</v>
      </c>
      <c r="B399" s="177" t="str">
        <f>CONCATENATE(G399,"-",I399,"-",J399)</f>
        <v>İSVEÇ--</v>
      </c>
      <c r="C399" s="246"/>
      <c r="D399" s="247"/>
      <c r="E399" s="248"/>
      <c r="F399" s="249"/>
      <c r="G399" s="253" t="s">
        <v>350</v>
      </c>
      <c r="H399" s="250"/>
      <c r="I399" s="251"/>
      <c r="J399" s="251"/>
      <c r="K399" s="252"/>
    </row>
    <row r="400" spans="1:11" ht="15.75">
      <c r="A400" s="254">
        <v>397</v>
      </c>
      <c r="B400" s="177" t="str">
        <f aca="true" t="shared" si="44" ref="B400:B407">CONCATENATE(G400,"-",I400,"-",J400)</f>
        <v>100M--</v>
      </c>
      <c r="C400" s="238"/>
      <c r="D400" s="239"/>
      <c r="E400" s="240"/>
      <c r="F400" s="241"/>
      <c r="G400" s="242" t="s">
        <v>103</v>
      </c>
      <c r="H400" s="243">
        <v>4840</v>
      </c>
      <c r="I400" s="244"/>
      <c r="J400" s="244"/>
      <c r="K400" s="245"/>
    </row>
    <row r="401" spans="1:11" ht="15.75">
      <c r="A401" s="254">
        <v>398</v>
      </c>
      <c r="B401" s="177" t="str">
        <f t="shared" si="44"/>
        <v>200M--</v>
      </c>
      <c r="C401" s="238"/>
      <c r="D401" s="239"/>
      <c r="E401" s="240"/>
      <c r="F401" s="241"/>
      <c r="G401" s="242" t="s">
        <v>213</v>
      </c>
      <c r="H401" s="243"/>
      <c r="I401" s="244"/>
      <c r="J401" s="244"/>
      <c r="K401" s="245"/>
    </row>
    <row r="402" spans="1:11" ht="15.75">
      <c r="A402" s="254">
        <v>399</v>
      </c>
      <c r="B402" s="177" t="str">
        <f t="shared" si="44"/>
        <v>400M--</v>
      </c>
      <c r="C402" s="238"/>
      <c r="D402" s="239"/>
      <c r="E402" s="240"/>
      <c r="F402" s="241"/>
      <c r="G402" s="242" t="s">
        <v>214</v>
      </c>
      <c r="H402" s="243"/>
      <c r="I402" s="244"/>
      <c r="J402" s="244"/>
      <c r="K402" s="245"/>
    </row>
    <row r="403" spans="1:11" ht="15.75">
      <c r="A403" s="254">
        <v>400</v>
      </c>
      <c r="B403" s="177" t="str">
        <f t="shared" si="44"/>
        <v>800M--</v>
      </c>
      <c r="C403" s="238"/>
      <c r="D403" s="239"/>
      <c r="E403" s="240"/>
      <c r="F403" s="241"/>
      <c r="G403" s="242" t="s">
        <v>94</v>
      </c>
      <c r="H403" s="243"/>
      <c r="I403" s="244"/>
      <c r="J403" s="244"/>
      <c r="K403" s="245"/>
    </row>
    <row r="404" spans="1:11" ht="15.75">
      <c r="A404" s="254">
        <v>401</v>
      </c>
      <c r="B404" s="177" t="str">
        <f t="shared" si="44"/>
        <v>1500M--</v>
      </c>
      <c r="C404" s="238"/>
      <c r="D404" s="239"/>
      <c r="E404" s="240"/>
      <c r="F404" s="241"/>
      <c r="G404" s="242" t="s">
        <v>178</v>
      </c>
      <c r="H404" s="243"/>
      <c r="I404" s="244"/>
      <c r="J404" s="244"/>
      <c r="K404" s="245"/>
    </row>
    <row r="405" spans="1:11" ht="15.75">
      <c r="A405" s="254">
        <v>402</v>
      </c>
      <c r="B405" s="177" t="str">
        <f t="shared" si="44"/>
        <v>100M.ENG--</v>
      </c>
      <c r="C405" s="238"/>
      <c r="D405" s="239"/>
      <c r="E405" s="240"/>
      <c r="F405" s="241"/>
      <c r="G405" s="242" t="s">
        <v>177</v>
      </c>
      <c r="H405" s="243"/>
      <c r="I405" s="244"/>
      <c r="J405" s="244"/>
      <c r="K405" s="245"/>
    </row>
    <row r="406" spans="1:11" ht="15.75">
      <c r="A406" s="254">
        <v>403</v>
      </c>
      <c r="B406" s="177" t="str">
        <f t="shared" si="44"/>
        <v>400M.ENG--</v>
      </c>
      <c r="C406" s="238"/>
      <c r="D406" s="239"/>
      <c r="E406" s="240"/>
      <c r="F406" s="241"/>
      <c r="G406" s="242" t="s">
        <v>303</v>
      </c>
      <c r="H406" s="243"/>
      <c r="I406" s="244"/>
      <c r="J406" s="244"/>
      <c r="K406" s="245"/>
    </row>
    <row r="407" spans="1:11" ht="15.75">
      <c r="A407" s="254">
        <v>404</v>
      </c>
      <c r="B407" s="177" t="str">
        <f t="shared" si="44"/>
        <v>2000M.ENG--</v>
      </c>
      <c r="C407" s="238"/>
      <c r="D407" s="239"/>
      <c r="E407" s="240"/>
      <c r="F407" s="241"/>
      <c r="G407" s="242" t="s">
        <v>349</v>
      </c>
      <c r="H407" s="243"/>
      <c r="I407" s="244"/>
      <c r="J407" s="244"/>
      <c r="K407" s="245"/>
    </row>
    <row r="408" spans="1:11" ht="15.75">
      <c r="A408" s="254">
        <v>405</v>
      </c>
      <c r="B408" s="177" t="str">
        <f aca="true" t="shared" si="45" ref="B408:B415">CONCATENATE(G408,"-",K408)</f>
        <v>GÜLLE-</v>
      </c>
      <c r="C408" s="238"/>
      <c r="D408" s="239"/>
      <c r="E408" s="240"/>
      <c r="F408" s="241"/>
      <c r="G408" s="242" t="s">
        <v>180</v>
      </c>
      <c r="H408" s="243"/>
      <c r="I408" s="244"/>
      <c r="J408" s="244"/>
      <c r="K408" s="245"/>
    </row>
    <row r="409" spans="1:11" ht="15.75">
      <c r="A409" s="254">
        <v>406</v>
      </c>
      <c r="B409" s="177" t="str">
        <f t="shared" si="45"/>
        <v>DİSK-</v>
      </c>
      <c r="C409" s="238"/>
      <c r="D409" s="239"/>
      <c r="E409" s="240"/>
      <c r="F409" s="241"/>
      <c r="G409" s="242" t="s">
        <v>181</v>
      </c>
      <c r="H409" s="243"/>
      <c r="I409" s="244"/>
      <c r="J409" s="244"/>
      <c r="K409" s="245"/>
    </row>
    <row r="410" spans="1:11" ht="15.75">
      <c r="A410" s="254">
        <v>407</v>
      </c>
      <c r="B410" s="177" t="str">
        <f t="shared" si="45"/>
        <v>CİRİT-</v>
      </c>
      <c r="C410" s="238"/>
      <c r="D410" s="239"/>
      <c r="E410" s="240"/>
      <c r="F410" s="241"/>
      <c r="G410" s="242" t="s">
        <v>182</v>
      </c>
      <c r="H410" s="243"/>
      <c r="I410" s="244"/>
      <c r="J410" s="244"/>
      <c r="K410" s="245"/>
    </row>
    <row r="411" spans="1:11" ht="15.75">
      <c r="A411" s="254">
        <v>408</v>
      </c>
      <c r="B411" s="177" t="str">
        <f t="shared" si="45"/>
        <v>ÇEKİÇ-</v>
      </c>
      <c r="C411" s="238"/>
      <c r="D411" s="239"/>
      <c r="E411" s="240"/>
      <c r="F411" s="241"/>
      <c r="G411" s="242" t="s">
        <v>304</v>
      </c>
      <c r="H411" s="243"/>
      <c r="I411" s="244"/>
      <c r="J411" s="244"/>
      <c r="K411" s="245"/>
    </row>
    <row r="412" spans="1:11" ht="15.75">
      <c r="A412" s="254">
        <v>409</v>
      </c>
      <c r="B412" s="177" t="str">
        <f t="shared" si="45"/>
        <v>UZUN-</v>
      </c>
      <c r="C412" s="238"/>
      <c r="D412" s="239"/>
      <c r="E412" s="240"/>
      <c r="F412" s="241"/>
      <c r="G412" s="242" t="s">
        <v>58</v>
      </c>
      <c r="H412" s="243"/>
      <c r="I412" s="244"/>
      <c r="J412" s="244"/>
      <c r="K412" s="245"/>
    </row>
    <row r="413" spans="1:11" ht="15.75">
      <c r="A413" s="254">
        <v>410</v>
      </c>
      <c r="B413" s="177" t="str">
        <f t="shared" si="45"/>
        <v>ÜÇADIM-</v>
      </c>
      <c r="C413" s="238"/>
      <c r="D413" s="239"/>
      <c r="E413" s="240"/>
      <c r="F413" s="241"/>
      <c r="G413" s="242" t="s">
        <v>215</v>
      </c>
      <c r="H413" s="243"/>
      <c r="I413" s="244"/>
      <c r="J413" s="244"/>
      <c r="K413" s="245"/>
    </row>
    <row r="414" spans="1:11" ht="15.75">
      <c r="A414" s="254">
        <v>411</v>
      </c>
      <c r="B414" s="177" t="str">
        <f t="shared" si="45"/>
        <v>YÜKSEK-</v>
      </c>
      <c r="C414" s="238"/>
      <c r="D414" s="239"/>
      <c r="E414" s="240"/>
      <c r="F414" s="241"/>
      <c r="G414" s="242" t="s">
        <v>59</v>
      </c>
      <c r="H414" s="243"/>
      <c r="I414" s="244"/>
      <c r="J414" s="244"/>
      <c r="K414" s="245"/>
    </row>
    <row r="415" spans="1:11" ht="15.75">
      <c r="A415" s="254">
        <v>412</v>
      </c>
      <c r="B415" s="177" t="str">
        <f t="shared" si="45"/>
        <v>SIRIK-</v>
      </c>
      <c r="C415" s="238"/>
      <c r="D415" s="239"/>
      <c r="E415" s="240"/>
      <c r="F415" s="241"/>
      <c r="G415" s="242" t="s">
        <v>216</v>
      </c>
      <c r="H415" s="243"/>
      <c r="I415" s="244"/>
      <c r="J415" s="244"/>
      <c r="K415" s="245"/>
    </row>
    <row r="416" spans="1:11" ht="66.75" customHeight="1">
      <c r="A416" s="254">
        <v>413</v>
      </c>
      <c r="B416" s="177" t="str">
        <f aca="true" t="shared" si="46" ref="B416:B425">CONCATENATE(G416,"-",I416,"-",J416)</f>
        <v>4X100M--</v>
      </c>
      <c r="C416" s="238"/>
      <c r="D416" s="239"/>
      <c r="E416" s="240"/>
      <c r="F416" s="241"/>
      <c r="G416" s="242" t="s">
        <v>305</v>
      </c>
      <c r="H416" s="243"/>
      <c r="I416" s="244"/>
      <c r="J416" s="244"/>
      <c r="K416" s="245"/>
    </row>
    <row r="417" spans="1:11" ht="69" customHeight="1">
      <c r="A417" s="254">
        <v>414</v>
      </c>
      <c r="B417" s="177" t="str">
        <f t="shared" si="46"/>
        <v>İSVEÇ--</v>
      </c>
      <c r="C417" s="238"/>
      <c r="D417" s="239"/>
      <c r="E417" s="240"/>
      <c r="F417" s="241"/>
      <c r="G417" s="242" t="s">
        <v>350</v>
      </c>
      <c r="H417" s="243"/>
      <c r="I417" s="244"/>
      <c r="J417" s="244"/>
      <c r="K417" s="245"/>
    </row>
    <row r="418" spans="1:11" ht="15.75">
      <c r="A418" s="254">
        <v>415</v>
      </c>
      <c r="B418" s="177" t="str">
        <f t="shared" si="46"/>
        <v>100M--</v>
      </c>
      <c r="C418" s="246"/>
      <c r="D418" s="247"/>
      <c r="E418" s="248"/>
      <c r="F418" s="249"/>
      <c r="G418" s="253" t="s">
        <v>103</v>
      </c>
      <c r="H418" s="250"/>
      <c r="I418" s="251"/>
      <c r="J418" s="251"/>
      <c r="K418" s="252"/>
    </row>
    <row r="419" spans="1:11" ht="15.75">
      <c r="A419" s="254">
        <v>416</v>
      </c>
      <c r="B419" s="177" t="str">
        <f t="shared" si="46"/>
        <v>200M--</v>
      </c>
      <c r="C419" s="246"/>
      <c r="D419" s="247"/>
      <c r="E419" s="248"/>
      <c r="F419" s="249"/>
      <c r="G419" s="253" t="s">
        <v>213</v>
      </c>
      <c r="H419" s="250"/>
      <c r="I419" s="251"/>
      <c r="J419" s="251"/>
      <c r="K419" s="252"/>
    </row>
    <row r="420" spans="1:11" ht="15.75">
      <c r="A420" s="254">
        <v>417</v>
      </c>
      <c r="B420" s="177" t="str">
        <f t="shared" si="46"/>
        <v>400M--</v>
      </c>
      <c r="C420" s="246"/>
      <c r="D420" s="247"/>
      <c r="E420" s="248"/>
      <c r="F420" s="249"/>
      <c r="G420" s="253" t="s">
        <v>214</v>
      </c>
      <c r="H420" s="250"/>
      <c r="I420" s="251"/>
      <c r="J420" s="251"/>
      <c r="K420" s="252"/>
    </row>
    <row r="421" spans="1:11" ht="15.75">
      <c r="A421" s="254">
        <v>418</v>
      </c>
      <c r="B421" s="177" t="str">
        <f t="shared" si="46"/>
        <v>800M--</v>
      </c>
      <c r="C421" s="246"/>
      <c r="D421" s="247"/>
      <c r="E421" s="248"/>
      <c r="F421" s="249"/>
      <c r="G421" s="253" t="s">
        <v>94</v>
      </c>
      <c r="H421" s="250"/>
      <c r="I421" s="251"/>
      <c r="J421" s="251"/>
      <c r="K421" s="252"/>
    </row>
    <row r="422" spans="1:11" ht="15.75">
      <c r="A422" s="254">
        <v>419</v>
      </c>
      <c r="B422" s="177" t="str">
        <f t="shared" si="46"/>
        <v>1500M--</v>
      </c>
      <c r="C422" s="246"/>
      <c r="D422" s="247"/>
      <c r="E422" s="248"/>
      <c r="F422" s="249"/>
      <c r="G422" s="253" t="s">
        <v>178</v>
      </c>
      <c r="H422" s="250"/>
      <c r="I422" s="251"/>
      <c r="J422" s="251"/>
      <c r="K422" s="252"/>
    </row>
    <row r="423" spans="1:11" ht="15.75">
      <c r="A423" s="254">
        <v>420</v>
      </c>
      <c r="B423" s="177" t="str">
        <f t="shared" si="46"/>
        <v>100M.ENG--</v>
      </c>
      <c r="C423" s="246"/>
      <c r="D423" s="247"/>
      <c r="E423" s="248"/>
      <c r="F423" s="249"/>
      <c r="G423" s="253" t="s">
        <v>177</v>
      </c>
      <c r="H423" s="250"/>
      <c r="I423" s="251"/>
      <c r="J423" s="251"/>
      <c r="K423" s="252"/>
    </row>
    <row r="424" spans="1:11" ht="15.75">
      <c r="A424" s="254">
        <v>421</v>
      </c>
      <c r="B424" s="177" t="str">
        <f t="shared" si="46"/>
        <v>400M.ENG--</v>
      </c>
      <c r="C424" s="246"/>
      <c r="D424" s="247"/>
      <c r="E424" s="248"/>
      <c r="F424" s="249"/>
      <c r="G424" s="253" t="s">
        <v>303</v>
      </c>
      <c r="H424" s="250"/>
      <c r="I424" s="251"/>
      <c r="J424" s="251"/>
      <c r="K424" s="252"/>
    </row>
    <row r="425" spans="1:11" ht="15.75">
      <c r="A425" s="254">
        <v>422</v>
      </c>
      <c r="B425" s="177" t="str">
        <f t="shared" si="46"/>
        <v>2000M.ENG--</v>
      </c>
      <c r="C425" s="246"/>
      <c r="D425" s="247"/>
      <c r="E425" s="248"/>
      <c r="F425" s="249"/>
      <c r="G425" s="253" t="s">
        <v>349</v>
      </c>
      <c r="H425" s="250"/>
      <c r="I425" s="251"/>
      <c r="J425" s="251"/>
      <c r="K425" s="252"/>
    </row>
    <row r="426" spans="1:11" ht="15.75">
      <c r="A426" s="254">
        <v>423</v>
      </c>
      <c r="B426" s="177" t="str">
        <f aca="true" t="shared" si="47" ref="B426:B433">CONCATENATE(G426,"-",K426)</f>
        <v>GÜLLE-</v>
      </c>
      <c r="C426" s="246"/>
      <c r="D426" s="247"/>
      <c r="E426" s="248"/>
      <c r="F426" s="249"/>
      <c r="G426" s="253" t="s">
        <v>180</v>
      </c>
      <c r="H426" s="250"/>
      <c r="I426" s="251"/>
      <c r="J426" s="251"/>
      <c r="K426" s="252"/>
    </row>
    <row r="427" spans="1:11" ht="15.75">
      <c r="A427" s="254">
        <v>424</v>
      </c>
      <c r="B427" s="177" t="str">
        <f t="shared" si="47"/>
        <v>DİSK-</v>
      </c>
      <c r="C427" s="246"/>
      <c r="D427" s="247"/>
      <c r="E427" s="248"/>
      <c r="F427" s="249"/>
      <c r="G427" s="253" t="s">
        <v>181</v>
      </c>
      <c r="H427" s="250"/>
      <c r="I427" s="251"/>
      <c r="J427" s="251"/>
      <c r="K427" s="252"/>
    </row>
    <row r="428" spans="1:11" ht="15.75">
      <c r="A428" s="254">
        <v>425</v>
      </c>
      <c r="B428" s="177" t="str">
        <f t="shared" si="47"/>
        <v>CİRİT-</v>
      </c>
      <c r="C428" s="246"/>
      <c r="D428" s="247"/>
      <c r="E428" s="248"/>
      <c r="F428" s="249"/>
      <c r="G428" s="253" t="s">
        <v>182</v>
      </c>
      <c r="H428" s="250"/>
      <c r="I428" s="251"/>
      <c r="J428" s="251"/>
      <c r="K428" s="252"/>
    </row>
    <row r="429" spans="1:11" ht="15.75">
      <c r="A429" s="254">
        <v>426</v>
      </c>
      <c r="B429" s="177" t="str">
        <f t="shared" si="47"/>
        <v>ÇEKİÇ-</v>
      </c>
      <c r="C429" s="246"/>
      <c r="D429" s="247"/>
      <c r="E429" s="248"/>
      <c r="F429" s="249"/>
      <c r="G429" s="253" t="s">
        <v>304</v>
      </c>
      <c r="H429" s="250"/>
      <c r="I429" s="251"/>
      <c r="J429" s="251"/>
      <c r="K429" s="252"/>
    </row>
    <row r="430" spans="1:11" ht="15.75">
      <c r="A430" s="254">
        <v>427</v>
      </c>
      <c r="B430" s="177" t="str">
        <f t="shared" si="47"/>
        <v>UZUN-</v>
      </c>
      <c r="C430" s="246"/>
      <c r="D430" s="247"/>
      <c r="E430" s="248"/>
      <c r="F430" s="249"/>
      <c r="G430" s="253" t="s">
        <v>58</v>
      </c>
      <c r="H430" s="250"/>
      <c r="I430" s="251"/>
      <c r="J430" s="251"/>
      <c r="K430" s="252"/>
    </row>
    <row r="431" spans="1:11" ht="15.75">
      <c r="A431" s="254">
        <v>428</v>
      </c>
      <c r="B431" s="177" t="str">
        <f t="shared" si="47"/>
        <v>ÜÇADIM-</v>
      </c>
      <c r="C431" s="246"/>
      <c r="D431" s="247"/>
      <c r="E431" s="248"/>
      <c r="F431" s="249"/>
      <c r="G431" s="253" t="s">
        <v>215</v>
      </c>
      <c r="H431" s="250"/>
      <c r="I431" s="251"/>
      <c r="J431" s="251"/>
      <c r="K431" s="252"/>
    </row>
    <row r="432" spans="1:11" ht="15.75">
      <c r="A432" s="254">
        <v>429</v>
      </c>
      <c r="B432" s="177" t="str">
        <f t="shared" si="47"/>
        <v>YÜKSEK-</v>
      </c>
      <c r="C432" s="246"/>
      <c r="D432" s="247"/>
      <c r="E432" s="248"/>
      <c r="F432" s="249"/>
      <c r="G432" s="253" t="s">
        <v>59</v>
      </c>
      <c r="H432" s="250"/>
      <c r="I432" s="251"/>
      <c r="J432" s="251"/>
      <c r="K432" s="252"/>
    </row>
    <row r="433" spans="1:11" ht="15.75">
      <c r="A433" s="254">
        <v>430</v>
      </c>
      <c r="B433" s="177" t="str">
        <f t="shared" si="47"/>
        <v>SIRIK-</v>
      </c>
      <c r="C433" s="246"/>
      <c r="D433" s="247"/>
      <c r="E433" s="248"/>
      <c r="F433" s="249"/>
      <c r="G433" s="253" t="s">
        <v>216</v>
      </c>
      <c r="H433" s="250"/>
      <c r="I433" s="251"/>
      <c r="J433" s="251"/>
      <c r="K433" s="252"/>
    </row>
    <row r="434" spans="1:11" ht="66" customHeight="1">
      <c r="A434" s="254">
        <v>431</v>
      </c>
      <c r="B434" s="177" t="str">
        <f>CONCATENATE(G434,"-",I434,"-",J434)</f>
        <v>4X100M--</v>
      </c>
      <c r="C434" s="246"/>
      <c r="D434" s="247"/>
      <c r="E434" s="248"/>
      <c r="F434" s="249"/>
      <c r="G434" s="253" t="s">
        <v>305</v>
      </c>
      <c r="H434" s="250"/>
      <c r="I434" s="251"/>
      <c r="J434" s="251"/>
      <c r="K434" s="252"/>
    </row>
    <row r="435" spans="1:11" ht="67.5" customHeight="1">
      <c r="A435" s="254">
        <v>432</v>
      </c>
      <c r="B435" s="177" t="str">
        <f>CONCATENATE(G435,"-",I435,"-",J435)</f>
        <v>İSVEÇ--</v>
      </c>
      <c r="C435" s="246"/>
      <c r="D435" s="247"/>
      <c r="E435" s="248"/>
      <c r="F435" s="249"/>
      <c r="G435" s="253" t="s">
        <v>350</v>
      </c>
      <c r="H435" s="250"/>
      <c r="I435" s="251"/>
      <c r="J435" s="251"/>
      <c r="K435" s="252"/>
    </row>
    <row r="436" spans="1:11" ht="15.75">
      <c r="A436" s="254">
        <v>433</v>
      </c>
      <c r="B436" s="177" t="str">
        <f aca="true" t="shared" si="48" ref="B436:B443">CONCATENATE(G436,"-",I436,"-",J436)</f>
        <v>100M--</v>
      </c>
      <c r="C436" s="238"/>
      <c r="D436" s="239"/>
      <c r="E436" s="240"/>
      <c r="F436" s="241"/>
      <c r="G436" s="242" t="s">
        <v>103</v>
      </c>
      <c r="H436" s="243">
        <v>4840</v>
      </c>
      <c r="I436" s="244"/>
      <c r="J436" s="244"/>
      <c r="K436" s="245"/>
    </row>
    <row r="437" spans="1:11" ht="15.75">
      <c r="A437" s="254">
        <v>434</v>
      </c>
      <c r="B437" s="177" t="str">
        <f t="shared" si="48"/>
        <v>200M--</v>
      </c>
      <c r="C437" s="238"/>
      <c r="D437" s="239"/>
      <c r="E437" s="240"/>
      <c r="F437" s="241"/>
      <c r="G437" s="242" t="s">
        <v>213</v>
      </c>
      <c r="H437" s="243"/>
      <c r="I437" s="244"/>
      <c r="J437" s="244"/>
      <c r="K437" s="245"/>
    </row>
    <row r="438" spans="1:11" ht="15.75">
      <c r="A438" s="254">
        <v>435</v>
      </c>
      <c r="B438" s="177" t="str">
        <f t="shared" si="48"/>
        <v>400M--</v>
      </c>
      <c r="C438" s="238"/>
      <c r="D438" s="239"/>
      <c r="E438" s="240"/>
      <c r="F438" s="241"/>
      <c r="G438" s="242" t="s">
        <v>214</v>
      </c>
      <c r="H438" s="243"/>
      <c r="I438" s="244"/>
      <c r="J438" s="244"/>
      <c r="K438" s="245"/>
    </row>
    <row r="439" spans="1:11" ht="15.75">
      <c r="A439" s="254">
        <v>436</v>
      </c>
      <c r="B439" s="177" t="str">
        <f t="shared" si="48"/>
        <v>800M--</v>
      </c>
      <c r="C439" s="238"/>
      <c r="D439" s="239"/>
      <c r="E439" s="240"/>
      <c r="F439" s="241"/>
      <c r="G439" s="242" t="s">
        <v>94</v>
      </c>
      <c r="H439" s="243"/>
      <c r="I439" s="244"/>
      <c r="J439" s="244"/>
      <c r="K439" s="245"/>
    </row>
    <row r="440" spans="1:11" ht="15.75">
      <c r="A440" s="254">
        <v>437</v>
      </c>
      <c r="B440" s="177" t="str">
        <f t="shared" si="48"/>
        <v>1500M--</v>
      </c>
      <c r="C440" s="238"/>
      <c r="D440" s="239"/>
      <c r="E440" s="240"/>
      <c r="F440" s="241"/>
      <c r="G440" s="242" t="s">
        <v>178</v>
      </c>
      <c r="H440" s="243"/>
      <c r="I440" s="244"/>
      <c r="J440" s="244"/>
      <c r="K440" s="245"/>
    </row>
    <row r="441" spans="1:11" ht="15.75">
      <c r="A441" s="254">
        <v>438</v>
      </c>
      <c r="B441" s="177" t="str">
        <f t="shared" si="48"/>
        <v>100M.ENG--</v>
      </c>
      <c r="C441" s="238"/>
      <c r="D441" s="239"/>
      <c r="E441" s="240"/>
      <c r="F441" s="241"/>
      <c r="G441" s="242" t="s">
        <v>177</v>
      </c>
      <c r="H441" s="243"/>
      <c r="I441" s="244"/>
      <c r="J441" s="244"/>
      <c r="K441" s="245"/>
    </row>
    <row r="442" spans="1:11" ht="15.75">
      <c r="A442" s="254">
        <v>439</v>
      </c>
      <c r="B442" s="177" t="str">
        <f t="shared" si="48"/>
        <v>400M.ENG--</v>
      </c>
      <c r="C442" s="238"/>
      <c r="D442" s="239"/>
      <c r="E442" s="240"/>
      <c r="F442" s="241"/>
      <c r="G442" s="242" t="s">
        <v>303</v>
      </c>
      <c r="H442" s="243"/>
      <c r="I442" s="244"/>
      <c r="J442" s="244"/>
      <c r="K442" s="245"/>
    </row>
    <row r="443" spans="1:11" ht="15.75">
      <c r="A443" s="254">
        <v>440</v>
      </c>
      <c r="B443" s="177" t="str">
        <f t="shared" si="48"/>
        <v>2000M.ENG--</v>
      </c>
      <c r="C443" s="238"/>
      <c r="D443" s="239"/>
      <c r="E443" s="240"/>
      <c r="F443" s="241"/>
      <c r="G443" s="242" t="s">
        <v>349</v>
      </c>
      <c r="H443" s="243"/>
      <c r="I443" s="244"/>
      <c r="J443" s="244"/>
      <c r="K443" s="245"/>
    </row>
    <row r="444" spans="1:11" ht="15.75">
      <c r="A444" s="254">
        <v>441</v>
      </c>
      <c r="B444" s="177" t="str">
        <f aca="true" t="shared" si="49" ref="B444:B451">CONCATENATE(G444,"-",K444)</f>
        <v>GÜLLE-</v>
      </c>
      <c r="C444" s="238"/>
      <c r="D444" s="239"/>
      <c r="E444" s="240"/>
      <c r="F444" s="241"/>
      <c r="G444" s="242" t="s">
        <v>180</v>
      </c>
      <c r="H444" s="243"/>
      <c r="I444" s="244"/>
      <c r="J444" s="244"/>
      <c r="K444" s="245"/>
    </row>
    <row r="445" spans="1:11" ht="15.75">
      <c r="A445" s="254">
        <v>442</v>
      </c>
      <c r="B445" s="177" t="str">
        <f t="shared" si="49"/>
        <v>DİSK-</v>
      </c>
      <c r="C445" s="238"/>
      <c r="D445" s="239"/>
      <c r="E445" s="240"/>
      <c r="F445" s="241"/>
      <c r="G445" s="242" t="s">
        <v>181</v>
      </c>
      <c r="H445" s="243"/>
      <c r="I445" s="244"/>
      <c r="J445" s="244"/>
      <c r="K445" s="245"/>
    </row>
    <row r="446" spans="1:11" ht="15.75">
      <c r="A446" s="254">
        <v>443</v>
      </c>
      <c r="B446" s="177" t="str">
        <f t="shared" si="49"/>
        <v>CİRİT-</v>
      </c>
      <c r="C446" s="238"/>
      <c r="D446" s="239"/>
      <c r="E446" s="240"/>
      <c r="F446" s="241"/>
      <c r="G446" s="242" t="s">
        <v>182</v>
      </c>
      <c r="H446" s="243"/>
      <c r="I446" s="244"/>
      <c r="J446" s="244"/>
      <c r="K446" s="245"/>
    </row>
    <row r="447" spans="1:11" ht="15.75">
      <c r="A447" s="254">
        <v>444</v>
      </c>
      <c r="B447" s="177" t="str">
        <f t="shared" si="49"/>
        <v>ÇEKİÇ-</v>
      </c>
      <c r="C447" s="238"/>
      <c r="D447" s="239"/>
      <c r="E447" s="240"/>
      <c r="F447" s="241"/>
      <c r="G447" s="242" t="s">
        <v>304</v>
      </c>
      <c r="H447" s="243"/>
      <c r="I447" s="244"/>
      <c r="J447" s="244"/>
      <c r="K447" s="245"/>
    </row>
    <row r="448" spans="1:11" ht="21" customHeight="1">
      <c r="A448" s="254">
        <v>445</v>
      </c>
      <c r="B448" s="177" t="str">
        <f t="shared" si="49"/>
        <v>UZUN-</v>
      </c>
      <c r="C448" s="238"/>
      <c r="D448" s="239"/>
      <c r="E448" s="240"/>
      <c r="F448" s="241"/>
      <c r="G448" s="242" t="s">
        <v>58</v>
      </c>
      <c r="H448" s="243"/>
      <c r="I448" s="244"/>
      <c r="J448" s="244"/>
      <c r="K448" s="245"/>
    </row>
    <row r="449" spans="1:11" ht="15.75">
      <c r="A449" s="254">
        <v>446</v>
      </c>
      <c r="B449" s="177" t="str">
        <f t="shared" si="49"/>
        <v>ÜÇADIM-</v>
      </c>
      <c r="C449" s="238"/>
      <c r="D449" s="239"/>
      <c r="E449" s="240"/>
      <c r="F449" s="241"/>
      <c r="G449" s="242" t="s">
        <v>215</v>
      </c>
      <c r="H449" s="243"/>
      <c r="I449" s="244"/>
      <c r="J449" s="244"/>
      <c r="K449" s="245"/>
    </row>
    <row r="450" spans="1:11" ht="15.75">
      <c r="A450" s="254">
        <v>447</v>
      </c>
      <c r="B450" s="177" t="str">
        <f t="shared" si="49"/>
        <v>YÜKSEK-</v>
      </c>
      <c r="C450" s="238"/>
      <c r="D450" s="239"/>
      <c r="E450" s="240"/>
      <c r="F450" s="241"/>
      <c r="G450" s="242" t="s">
        <v>59</v>
      </c>
      <c r="H450" s="243"/>
      <c r="I450" s="244"/>
      <c r="J450" s="244"/>
      <c r="K450" s="245"/>
    </row>
    <row r="451" spans="1:11" ht="15.75">
      <c r="A451" s="254">
        <v>448</v>
      </c>
      <c r="B451" s="177" t="str">
        <f t="shared" si="49"/>
        <v>SIRIK-</v>
      </c>
      <c r="C451" s="238"/>
      <c r="D451" s="239"/>
      <c r="E451" s="240"/>
      <c r="F451" s="241"/>
      <c r="G451" s="242" t="s">
        <v>216</v>
      </c>
      <c r="H451" s="243"/>
      <c r="I451" s="244"/>
      <c r="J451" s="244"/>
      <c r="K451" s="245"/>
    </row>
    <row r="452" spans="1:11" ht="57.75" customHeight="1">
      <c r="A452" s="254">
        <v>449</v>
      </c>
      <c r="B452" s="177" t="str">
        <f aca="true" t="shared" si="50" ref="B452:B461">CONCATENATE(G452,"-",I452,"-",J452)</f>
        <v>4X100M--</v>
      </c>
      <c r="C452" s="238"/>
      <c r="D452" s="239"/>
      <c r="E452" s="240"/>
      <c r="F452" s="241"/>
      <c r="G452" s="242" t="s">
        <v>305</v>
      </c>
      <c r="H452" s="243"/>
      <c r="I452" s="244"/>
      <c r="J452" s="244"/>
      <c r="K452" s="245"/>
    </row>
    <row r="453" spans="1:11" ht="60" customHeight="1">
      <c r="A453" s="254">
        <v>450</v>
      </c>
      <c r="B453" s="177" t="str">
        <f t="shared" si="50"/>
        <v>İSVEÇ--</v>
      </c>
      <c r="C453" s="238"/>
      <c r="D453" s="239"/>
      <c r="E453" s="240"/>
      <c r="F453" s="241"/>
      <c r="G453" s="242" t="s">
        <v>350</v>
      </c>
      <c r="H453" s="243"/>
      <c r="I453" s="244"/>
      <c r="J453" s="244"/>
      <c r="K453" s="245"/>
    </row>
    <row r="454" spans="1:11" ht="15.75">
      <c r="A454" s="254">
        <v>451</v>
      </c>
      <c r="B454" s="177" t="str">
        <f t="shared" si="50"/>
        <v>100M--</v>
      </c>
      <c r="C454" s="246"/>
      <c r="D454" s="247"/>
      <c r="E454" s="248"/>
      <c r="F454" s="249"/>
      <c r="G454" s="253" t="s">
        <v>103</v>
      </c>
      <c r="H454" s="250"/>
      <c r="I454" s="251"/>
      <c r="J454" s="251"/>
      <c r="K454" s="252"/>
    </row>
    <row r="455" spans="1:11" ht="15.75">
      <c r="A455" s="254">
        <v>452</v>
      </c>
      <c r="B455" s="177" t="str">
        <f t="shared" si="50"/>
        <v>200M--</v>
      </c>
      <c r="C455" s="246"/>
      <c r="D455" s="247"/>
      <c r="E455" s="248"/>
      <c r="F455" s="249"/>
      <c r="G455" s="253" t="s">
        <v>213</v>
      </c>
      <c r="H455" s="250"/>
      <c r="I455" s="251"/>
      <c r="J455" s="251"/>
      <c r="K455" s="252"/>
    </row>
    <row r="456" spans="1:11" ht="15.75">
      <c r="A456" s="254">
        <v>453</v>
      </c>
      <c r="B456" s="177" t="str">
        <f t="shared" si="50"/>
        <v>400M--</v>
      </c>
      <c r="C456" s="246"/>
      <c r="D456" s="247"/>
      <c r="E456" s="248"/>
      <c r="F456" s="249"/>
      <c r="G456" s="253" t="s">
        <v>214</v>
      </c>
      <c r="H456" s="250"/>
      <c r="I456" s="251"/>
      <c r="J456" s="251"/>
      <c r="K456" s="252"/>
    </row>
    <row r="457" spans="1:11" ht="15.75">
      <c r="A457" s="254">
        <v>454</v>
      </c>
      <c r="B457" s="177" t="str">
        <f t="shared" si="50"/>
        <v>800M--</v>
      </c>
      <c r="C457" s="246"/>
      <c r="D457" s="247"/>
      <c r="E457" s="248"/>
      <c r="F457" s="249"/>
      <c r="G457" s="253" t="s">
        <v>94</v>
      </c>
      <c r="H457" s="250"/>
      <c r="I457" s="251"/>
      <c r="J457" s="251"/>
      <c r="K457" s="252"/>
    </row>
    <row r="458" spans="1:11" ht="15.75">
      <c r="A458" s="254">
        <v>455</v>
      </c>
      <c r="B458" s="177" t="str">
        <f t="shared" si="50"/>
        <v>1500M--</v>
      </c>
      <c r="C458" s="246"/>
      <c r="D458" s="247"/>
      <c r="E458" s="248"/>
      <c r="F458" s="249"/>
      <c r="G458" s="253" t="s">
        <v>178</v>
      </c>
      <c r="H458" s="250"/>
      <c r="I458" s="251"/>
      <c r="J458" s="251"/>
      <c r="K458" s="252"/>
    </row>
    <row r="459" spans="1:11" ht="15.75">
      <c r="A459" s="254">
        <v>456</v>
      </c>
      <c r="B459" s="177" t="str">
        <f t="shared" si="50"/>
        <v>100M.ENG--</v>
      </c>
      <c r="C459" s="246"/>
      <c r="D459" s="247"/>
      <c r="E459" s="248"/>
      <c r="F459" s="249"/>
      <c r="G459" s="253" t="s">
        <v>177</v>
      </c>
      <c r="H459" s="250"/>
      <c r="I459" s="251"/>
      <c r="J459" s="251"/>
      <c r="K459" s="252"/>
    </row>
    <row r="460" spans="1:11" ht="15.75">
      <c r="A460" s="254">
        <v>457</v>
      </c>
      <c r="B460" s="177" t="str">
        <f t="shared" si="50"/>
        <v>400M.ENG--</v>
      </c>
      <c r="C460" s="246"/>
      <c r="D460" s="247"/>
      <c r="E460" s="248"/>
      <c r="F460" s="249"/>
      <c r="G460" s="253" t="s">
        <v>303</v>
      </c>
      <c r="H460" s="250"/>
      <c r="I460" s="251"/>
      <c r="J460" s="251"/>
      <c r="K460" s="252"/>
    </row>
    <row r="461" spans="1:11" ht="15.75">
      <c r="A461" s="254">
        <v>458</v>
      </c>
      <c r="B461" s="177" t="str">
        <f t="shared" si="50"/>
        <v>2000M.ENG--</v>
      </c>
      <c r="C461" s="246"/>
      <c r="D461" s="247"/>
      <c r="E461" s="248"/>
      <c r="F461" s="249"/>
      <c r="G461" s="253" t="s">
        <v>349</v>
      </c>
      <c r="H461" s="250"/>
      <c r="I461" s="251"/>
      <c r="J461" s="251"/>
      <c r="K461" s="252"/>
    </row>
    <row r="462" spans="1:11" ht="15.75">
      <c r="A462" s="254">
        <v>459</v>
      </c>
      <c r="B462" s="177" t="str">
        <f aca="true" t="shared" si="51" ref="B462:B469">CONCATENATE(G462,"-",K462)</f>
        <v>GÜLLE-</v>
      </c>
      <c r="C462" s="246"/>
      <c r="D462" s="247"/>
      <c r="E462" s="248"/>
      <c r="F462" s="249"/>
      <c r="G462" s="253" t="s">
        <v>180</v>
      </c>
      <c r="H462" s="250"/>
      <c r="I462" s="251"/>
      <c r="J462" s="251"/>
      <c r="K462" s="252"/>
    </row>
    <row r="463" spans="1:11" ht="15.75">
      <c r="A463" s="254">
        <v>460</v>
      </c>
      <c r="B463" s="177" t="str">
        <f t="shared" si="51"/>
        <v>DİSK-</v>
      </c>
      <c r="C463" s="246"/>
      <c r="D463" s="247"/>
      <c r="E463" s="248"/>
      <c r="F463" s="249"/>
      <c r="G463" s="253" t="s">
        <v>181</v>
      </c>
      <c r="H463" s="250"/>
      <c r="I463" s="251"/>
      <c r="J463" s="251"/>
      <c r="K463" s="252"/>
    </row>
    <row r="464" spans="1:11" ht="15.75">
      <c r="A464" s="254">
        <v>461</v>
      </c>
      <c r="B464" s="177" t="str">
        <f t="shared" si="51"/>
        <v>CİRİT-</v>
      </c>
      <c r="C464" s="246"/>
      <c r="D464" s="247"/>
      <c r="E464" s="248"/>
      <c r="F464" s="249"/>
      <c r="G464" s="253" t="s">
        <v>182</v>
      </c>
      <c r="H464" s="250"/>
      <c r="I464" s="251"/>
      <c r="J464" s="251"/>
      <c r="K464" s="252"/>
    </row>
    <row r="465" spans="1:11" ht="15.75">
      <c r="A465" s="254">
        <v>462</v>
      </c>
      <c r="B465" s="177" t="str">
        <f t="shared" si="51"/>
        <v>ÇEKİÇ-</v>
      </c>
      <c r="C465" s="246"/>
      <c r="D465" s="247"/>
      <c r="E465" s="248"/>
      <c r="F465" s="249"/>
      <c r="G465" s="253" t="s">
        <v>304</v>
      </c>
      <c r="H465" s="250"/>
      <c r="I465" s="251"/>
      <c r="J465" s="251"/>
      <c r="K465" s="252"/>
    </row>
    <row r="466" spans="1:11" ht="15.75">
      <c r="A466" s="254">
        <v>463</v>
      </c>
      <c r="B466" s="177" t="str">
        <f t="shared" si="51"/>
        <v>UZUN-</v>
      </c>
      <c r="C466" s="246"/>
      <c r="D466" s="247"/>
      <c r="E466" s="248"/>
      <c r="F466" s="249"/>
      <c r="G466" s="253" t="s">
        <v>58</v>
      </c>
      <c r="H466" s="250"/>
      <c r="I466" s="251"/>
      <c r="J466" s="251"/>
      <c r="K466" s="252"/>
    </row>
    <row r="467" spans="1:11" ht="15.75">
      <c r="A467" s="254">
        <v>464</v>
      </c>
      <c r="B467" s="177" t="str">
        <f t="shared" si="51"/>
        <v>ÜÇADIM-</v>
      </c>
      <c r="C467" s="246"/>
      <c r="D467" s="247"/>
      <c r="E467" s="248"/>
      <c r="F467" s="249"/>
      <c r="G467" s="253" t="s">
        <v>215</v>
      </c>
      <c r="H467" s="250"/>
      <c r="I467" s="251"/>
      <c r="J467" s="251"/>
      <c r="K467" s="252"/>
    </row>
    <row r="468" spans="1:11" ht="15.75">
      <c r="A468" s="254">
        <v>465</v>
      </c>
      <c r="B468" s="177" t="str">
        <f t="shared" si="51"/>
        <v>YÜKSEK-</v>
      </c>
      <c r="C468" s="246"/>
      <c r="D468" s="247"/>
      <c r="E468" s="248"/>
      <c r="F468" s="249"/>
      <c r="G468" s="253" t="s">
        <v>59</v>
      </c>
      <c r="H468" s="250"/>
      <c r="I468" s="251"/>
      <c r="J468" s="251"/>
      <c r="K468" s="252"/>
    </row>
    <row r="469" spans="1:11" ht="15.75">
      <c r="A469" s="254">
        <v>466</v>
      </c>
      <c r="B469" s="177" t="str">
        <f t="shared" si="51"/>
        <v>SIRIK-</v>
      </c>
      <c r="C469" s="246"/>
      <c r="D469" s="247"/>
      <c r="E469" s="248"/>
      <c r="F469" s="249"/>
      <c r="G469" s="253" t="s">
        <v>216</v>
      </c>
      <c r="H469" s="250"/>
      <c r="I469" s="251"/>
      <c r="J469" s="251"/>
      <c r="K469" s="252"/>
    </row>
    <row r="470" spans="1:11" ht="61.5" customHeight="1">
      <c r="A470" s="254">
        <v>467</v>
      </c>
      <c r="B470" s="177" t="str">
        <f>CONCATENATE(G470,"-",I470,"-",J470)</f>
        <v>4X100M--</v>
      </c>
      <c r="C470" s="246"/>
      <c r="D470" s="247"/>
      <c r="E470" s="248"/>
      <c r="F470" s="249"/>
      <c r="G470" s="253" t="s">
        <v>305</v>
      </c>
      <c r="H470" s="250"/>
      <c r="I470" s="251"/>
      <c r="J470" s="251"/>
      <c r="K470" s="252"/>
    </row>
    <row r="471" spans="1:11" ht="72" customHeight="1">
      <c r="A471" s="254">
        <v>468</v>
      </c>
      <c r="B471" s="177" t="str">
        <f>CONCATENATE(G471,"-",I471,"-",J471)</f>
        <v>İSVEÇ--</v>
      </c>
      <c r="C471" s="246"/>
      <c r="D471" s="247"/>
      <c r="E471" s="248"/>
      <c r="F471" s="249"/>
      <c r="G471" s="253" t="s">
        <v>350</v>
      </c>
      <c r="H471" s="250"/>
      <c r="I471" s="251"/>
      <c r="J471" s="251"/>
      <c r="K471" s="252"/>
    </row>
  </sheetData>
  <sheetProtection/>
  <autoFilter ref="A3:K471"/>
  <mergeCells count="3">
    <mergeCell ref="A1:K1"/>
    <mergeCell ref="A2:E2"/>
    <mergeCell ref="H2:K2"/>
  </mergeCells>
  <conditionalFormatting sqref="D4:D363 D472:D950">
    <cfRule type="cellIs" priority="11" dxfId="2" operator="between" stopIfTrue="1">
      <formula>35065</formula>
      <formula>36160</formula>
    </cfRule>
  </conditionalFormatting>
  <conditionalFormatting sqref="D364:D399">
    <cfRule type="cellIs" priority="3" dxfId="2" operator="between" stopIfTrue="1">
      <formula>35065</formula>
      <formula>36160</formula>
    </cfRule>
  </conditionalFormatting>
  <conditionalFormatting sqref="D400:D435">
    <cfRule type="cellIs" priority="2" dxfId="2" operator="between" stopIfTrue="1">
      <formula>35065</formula>
      <formula>36160</formula>
    </cfRule>
  </conditionalFormatting>
  <conditionalFormatting sqref="D436:D471">
    <cfRule type="cellIs" priority="1" dxfId="2" operator="between" stopIfTrue="1">
      <formula>35065</formula>
      <formula>36160</formula>
    </cfRule>
  </conditionalFormatting>
  <printOptions horizontalCentered="1"/>
  <pageMargins left="0.2362204724409449" right="0.2362204724409449" top="0.6299212598425197" bottom="0.2362204724409449" header="0.35433070866141736" footer="0.15748031496062992"/>
  <pageSetup horizontalDpi="300" verticalDpi="300" orientation="portrait" paperSize="9" scale="53" r:id="rId1"/>
  <rowBreaks count="7" manualBreakCount="7">
    <brk id="141" max="255" man="1"/>
    <brk id="161" max="255" man="1"/>
    <brk id="189" max="255" man="1"/>
    <brk id="201" max="255" man="1"/>
    <brk id="221" max="255" man="1"/>
    <brk id="272" max="255" man="1"/>
    <brk id="298" max="255" man="1"/>
  </rowBreaks>
  <ignoredErrors>
    <ignoredError sqref="H2" unlockedFormula="1"/>
  </ignoredErrors>
</worksheet>
</file>

<file path=xl/worksheets/sheet4.xml><?xml version="1.0" encoding="utf-8"?>
<worksheet xmlns="http://schemas.openxmlformats.org/spreadsheetml/2006/main" xmlns:r="http://schemas.openxmlformats.org/officeDocument/2006/relationships">
  <sheetPr>
    <tabColor theme="8" tint="0.39998000860214233"/>
    <pageSetUpPr fitToPage="1"/>
  </sheetPr>
  <dimension ref="A1:P114"/>
  <sheetViews>
    <sheetView view="pageBreakPreview" zoomScale="70" zoomScaleSheetLayoutView="70" zoomScalePageLayoutView="0" workbookViewId="0" topLeftCell="A1">
      <selection activeCell="R100" sqref="R100"/>
    </sheetView>
  </sheetViews>
  <sheetFormatPr defaultColWidth="9.140625" defaultRowHeight="12.75"/>
  <cols>
    <col min="2" max="2" width="16.57421875" style="0" hidden="1" customWidth="1"/>
    <col min="4" max="4" width="14.421875" style="0" customWidth="1"/>
    <col min="5" max="5" width="31.00390625" style="0" bestFit="1" customWidth="1"/>
    <col min="6" max="6" width="41.421875" style="0" bestFit="1" customWidth="1"/>
    <col min="7" max="7" width="12.8515625" style="0" customWidth="1"/>
    <col min="9" max="9" width="0" style="0" hidden="1" customWidth="1"/>
    <col min="11" max="11" width="13.140625" style="0" hidden="1" customWidth="1"/>
    <col min="12" max="12" width="10.00390625" style="0" customWidth="1"/>
    <col min="13" max="13" width="17.00390625" style="0" customWidth="1"/>
    <col min="14" max="14" width="31.57421875" style="0" bestFit="1" customWidth="1"/>
    <col min="15" max="15" width="37.8515625" style="0" bestFit="1" customWidth="1"/>
    <col min="16" max="16" width="14.140625" style="0" customWidth="1"/>
  </cols>
  <sheetData>
    <row r="1" spans="1:16" ht="48" customHeight="1">
      <c r="A1" s="397" t="str">
        <f>('YARIŞMA BİLGİLERİ'!A2)</f>
        <v>Türkiye Atletizm Federasyonu
Kastamonu Atletizm İl Temsilciliği</v>
      </c>
      <c r="B1" s="397"/>
      <c r="C1" s="397"/>
      <c r="D1" s="397"/>
      <c r="E1" s="397"/>
      <c r="F1" s="397"/>
      <c r="G1" s="397"/>
      <c r="H1" s="397"/>
      <c r="I1" s="397"/>
      <c r="J1" s="397"/>
      <c r="K1" s="397"/>
      <c r="L1" s="397"/>
      <c r="M1" s="397"/>
      <c r="N1" s="397"/>
      <c r="O1" s="397"/>
      <c r="P1" s="397"/>
    </row>
    <row r="2" spans="1:16" ht="18" customHeight="1">
      <c r="A2" s="398" t="str">
        <f>'YARIŞMA BİLGİLERİ'!F19</f>
        <v>Kulüpler arası Yıldızlar Ligi 2.Kademe (FİNAL) Yarışmaları</v>
      </c>
      <c r="B2" s="398"/>
      <c r="C2" s="398"/>
      <c r="D2" s="398"/>
      <c r="E2" s="398"/>
      <c r="F2" s="398"/>
      <c r="G2" s="398"/>
      <c r="H2" s="398"/>
      <c r="I2" s="398"/>
      <c r="J2" s="398"/>
      <c r="K2" s="398"/>
      <c r="L2" s="398"/>
      <c r="M2" s="398"/>
      <c r="N2" s="398"/>
      <c r="O2" s="398"/>
      <c r="P2" s="398"/>
    </row>
    <row r="3" spans="1:16" ht="23.25" customHeight="1">
      <c r="A3" s="399" t="s">
        <v>501</v>
      </c>
      <c r="B3" s="399"/>
      <c r="C3" s="399"/>
      <c r="D3" s="399"/>
      <c r="E3" s="399"/>
      <c r="F3" s="399"/>
      <c r="G3" s="399"/>
      <c r="H3" s="399"/>
      <c r="I3" s="399"/>
      <c r="J3" s="399"/>
      <c r="K3" s="399"/>
      <c r="L3" s="399"/>
      <c r="M3" s="399"/>
      <c r="N3" s="399"/>
      <c r="O3" s="399"/>
      <c r="P3" s="399"/>
    </row>
    <row r="4" spans="1:16" ht="23.25" customHeight="1">
      <c r="A4" s="389" t="s">
        <v>123</v>
      </c>
      <c r="B4" s="389"/>
      <c r="C4" s="389"/>
      <c r="D4" s="389"/>
      <c r="E4" s="389"/>
      <c r="F4" s="389"/>
      <c r="G4" s="389"/>
      <c r="H4" s="181"/>
      <c r="J4" s="389" t="s">
        <v>217</v>
      </c>
      <c r="K4" s="389"/>
      <c r="L4" s="389"/>
      <c r="M4" s="389"/>
      <c r="N4" s="389"/>
      <c r="O4" s="389"/>
      <c r="P4" s="389"/>
    </row>
    <row r="5" spans="1:16" ht="18" customHeight="1">
      <c r="A5" s="395" t="s">
        <v>16</v>
      </c>
      <c r="B5" s="396"/>
      <c r="C5" s="396"/>
      <c r="D5" s="396"/>
      <c r="E5" s="396"/>
      <c r="F5" s="396"/>
      <c r="G5" s="396"/>
      <c r="H5" s="181"/>
      <c r="I5" s="390" t="s">
        <v>6</v>
      </c>
      <c r="J5" s="395" t="s">
        <v>16</v>
      </c>
      <c r="K5" s="396"/>
      <c r="L5" s="396"/>
      <c r="M5" s="396"/>
      <c r="N5" s="396"/>
      <c r="O5" s="396"/>
      <c r="P5" s="396"/>
    </row>
    <row r="6" spans="1:16" ht="31.5" customHeight="1">
      <c r="A6" s="168" t="s">
        <v>12</v>
      </c>
      <c r="B6" s="168" t="s">
        <v>62</v>
      </c>
      <c r="C6" s="168" t="s">
        <v>61</v>
      </c>
      <c r="D6" s="169" t="s">
        <v>13</v>
      </c>
      <c r="E6" s="170" t="s">
        <v>14</v>
      </c>
      <c r="F6" s="170" t="s">
        <v>344</v>
      </c>
      <c r="G6" s="168" t="s">
        <v>124</v>
      </c>
      <c r="H6" s="181"/>
      <c r="I6" s="391"/>
      <c r="J6" s="168" t="s">
        <v>12</v>
      </c>
      <c r="K6" s="168" t="s">
        <v>62</v>
      </c>
      <c r="L6" s="168" t="s">
        <v>61</v>
      </c>
      <c r="M6" s="169" t="s">
        <v>13</v>
      </c>
      <c r="N6" s="170" t="s">
        <v>14</v>
      </c>
      <c r="O6" s="170" t="s">
        <v>344</v>
      </c>
      <c r="P6" s="168" t="s">
        <v>124</v>
      </c>
    </row>
    <row r="7" spans="1:16" ht="39" customHeight="1">
      <c r="A7" s="260">
        <v>1</v>
      </c>
      <c r="B7" s="261" t="s">
        <v>104</v>
      </c>
      <c r="C7" s="262">
        <f>IF(ISERROR(VLOOKUP(B7,'KAYIT LİSTESİ'!$B$4:$G$939,2,0)),"",(VLOOKUP(B7,'KAYIT LİSTESİ'!$B$4:$G$939,2,0)))</f>
      </c>
      <c r="D7" s="263">
        <f>IF(ISERROR(VLOOKUP(B7,'KAYIT LİSTESİ'!$B$4:$G$939,3,0)),"",(VLOOKUP(B7,'KAYIT LİSTESİ'!$B$4:$G$939,3,0)))</f>
      </c>
      <c r="E7" s="264">
        <f>IF(ISERROR(VLOOKUP(B7,'KAYIT LİSTESİ'!$B$4:$G$939,4,0)),"",(VLOOKUP(B7,'KAYIT LİSTESİ'!$B$4:$G$939,4,0)))</f>
      </c>
      <c r="F7" s="264">
        <f>IF(ISERROR(VLOOKUP(B7,'KAYIT LİSTESİ'!$B$4:$G$939,5,0)),"",(VLOOKUP(B7,'KAYIT LİSTESİ'!$B$4:$G$939,5,0)))</f>
      </c>
      <c r="G7" s="265"/>
      <c r="H7" s="266"/>
      <c r="I7" s="260">
        <v>1</v>
      </c>
      <c r="J7" s="260">
        <v>1</v>
      </c>
      <c r="K7" s="261" t="s">
        <v>40</v>
      </c>
      <c r="L7" s="262">
        <f>IF(ISERROR(VLOOKUP(K7,'KAYIT LİSTESİ'!$B$4:$G$939,2,0)),"",(VLOOKUP(K7,'KAYIT LİSTESİ'!$B$4:$G$939,2,0)))</f>
      </c>
      <c r="M7" s="263">
        <f>IF(ISERROR(VLOOKUP(K7,'KAYIT LİSTESİ'!$B$4:$G$939,3,0)),"",(VLOOKUP(K7,'KAYIT LİSTESİ'!$B$4:$G$939,3,0)))</f>
      </c>
      <c r="N7" s="264">
        <f>IF(ISERROR(VLOOKUP(K7,'KAYIT LİSTESİ'!$B$4:$G$939,4,0)),"",(VLOOKUP(K7,'KAYIT LİSTESİ'!$B$4:$G$939,4,0)))</f>
      </c>
      <c r="O7" s="264">
        <f>IF(ISERROR(VLOOKUP(K7,'KAYIT LİSTESİ'!$B$4:$G$939,5,0)),"",(VLOOKUP(K7,'KAYIT LİSTESİ'!$B$4:$G$939,5,0)))</f>
      </c>
      <c r="P7" s="265"/>
    </row>
    <row r="8" spans="1:16" ht="39" customHeight="1">
      <c r="A8" s="260">
        <v>2</v>
      </c>
      <c r="B8" s="261" t="s">
        <v>105</v>
      </c>
      <c r="C8" s="262">
        <f>IF(ISERROR(VLOOKUP(B8,'KAYIT LİSTESİ'!$B$4:$G$939,2,0)),"",(VLOOKUP(B8,'KAYIT LİSTESİ'!$B$4:$G$939,2,0)))</f>
        <v>632</v>
      </c>
      <c r="D8" s="263">
        <f>IF(ISERROR(VLOOKUP(B8,'KAYIT LİSTESİ'!$B$4:$G$939,3,0)),"",(VLOOKUP(B8,'KAYIT LİSTESİ'!$B$4:$G$939,3,0)))</f>
        <v>36200</v>
      </c>
      <c r="E8" s="264" t="str">
        <f>IF(ISERROR(VLOOKUP(B8,'KAYIT LİSTESİ'!$B$4:$G$939,4,0)),"",(VLOOKUP(B8,'KAYIT LİSTESİ'!$B$4:$G$939,4,0)))</f>
        <v>ŞEYMA OCAK</v>
      </c>
      <c r="F8" s="264" t="str">
        <f>IF(ISERROR(VLOOKUP(B8,'KAYIT LİSTESİ'!$B$4:$G$939,5,0)),"",(VLOOKUP(B8,'KAYIT LİSTESİ'!$B$4:$G$939,5,0)))</f>
        <v>SAMSUN-ATAK SP.KLB.</v>
      </c>
      <c r="G8" s="265"/>
      <c r="H8" s="266"/>
      <c r="I8" s="260">
        <v>2</v>
      </c>
      <c r="J8" s="260">
        <v>2</v>
      </c>
      <c r="K8" s="261" t="s">
        <v>42</v>
      </c>
      <c r="L8" s="262">
        <f>IF(ISERROR(VLOOKUP(K8,'KAYIT LİSTESİ'!$B$4:$G$939,2,0)),"",(VLOOKUP(K8,'KAYIT LİSTESİ'!$B$4:$G$939,2,0)))</f>
        <v>625</v>
      </c>
      <c r="M8" s="263">
        <f>IF(ISERROR(VLOOKUP(K8,'KAYIT LİSTESİ'!$B$4:$G$939,3,0)),"",(VLOOKUP(K8,'KAYIT LİSTESİ'!$B$4:$G$939,3,0)))</f>
        <v>35816</v>
      </c>
      <c r="N8" s="264" t="str">
        <f>IF(ISERROR(VLOOKUP(K8,'KAYIT LİSTESİ'!$B$4:$G$939,4,0)),"",(VLOOKUP(K8,'KAYIT LİSTESİ'!$B$4:$G$939,4,0)))</f>
        <v>EDA İNAL</v>
      </c>
      <c r="O8" s="264" t="str">
        <f>IF(ISERROR(VLOOKUP(K8,'KAYIT LİSTESİ'!$B$4:$G$939,5,0)),"",(VLOOKUP(K8,'KAYIT LİSTESİ'!$B$4:$G$939,5,0)))</f>
        <v>SAMSUN-ATAK SP.KLB.</v>
      </c>
      <c r="P8" s="265"/>
    </row>
    <row r="9" spans="1:16" ht="39" customHeight="1">
      <c r="A9" s="260">
        <v>3</v>
      </c>
      <c r="B9" s="261" t="s">
        <v>106</v>
      </c>
      <c r="C9" s="262">
        <f>IF(ISERROR(VLOOKUP(B9,'KAYIT LİSTESİ'!$B$4:$G$939,2,0)),"",(VLOOKUP(B9,'KAYIT LİSTESİ'!$B$4:$G$939,2,0)))</f>
        <v>644</v>
      </c>
      <c r="D9" s="263">
        <f>IF(ISERROR(VLOOKUP(B9,'KAYIT LİSTESİ'!$B$4:$G$939,3,0)),"",(VLOOKUP(B9,'KAYIT LİSTESİ'!$B$4:$G$939,3,0)))</f>
        <v>36645</v>
      </c>
      <c r="E9" s="264" t="str">
        <f>IF(ISERROR(VLOOKUP(B9,'KAYIT LİSTESİ'!$B$4:$G$939,4,0)),"",(VLOOKUP(B9,'KAYIT LİSTESİ'!$B$4:$G$939,4,0)))</f>
        <v>DAMLA NUR TÜMER</v>
      </c>
      <c r="F9" s="264" t="str">
        <f>IF(ISERROR(VLOOKUP(B9,'KAYIT LİSTESİ'!$B$4:$G$939,5,0)),"",(VLOOKUP(B9,'KAYIT LİSTESİ'!$B$4:$G$939,5,0)))</f>
        <v>KAYSERİ-KARSU MOLU SP.KLB.</v>
      </c>
      <c r="G9" s="265"/>
      <c r="H9" s="266"/>
      <c r="I9" s="260">
        <v>3</v>
      </c>
      <c r="J9" s="260">
        <v>3</v>
      </c>
      <c r="K9" s="261" t="s">
        <v>43</v>
      </c>
      <c r="L9" s="262">
        <f>IF(ISERROR(VLOOKUP(K9,'KAYIT LİSTESİ'!$B$4:$G$939,2,0)),"",(VLOOKUP(K9,'KAYIT LİSTESİ'!$B$4:$G$939,2,0)))</f>
        <v>645</v>
      </c>
      <c r="M9" s="263">
        <f>IF(ISERROR(VLOOKUP(K9,'KAYIT LİSTESİ'!$B$4:$G$939,3,0)),"",(VLOOKUP(K9,'KAYIT LİSTESİ'!$B$4:$G$939,3,0)))</f>
        <v>36892</v>
      </c>
      <c r="N9" s="264" t="str">
        <f>IF(ISERROR(VLOOKUP(K9,'KAYIT LİSTESİ'!$B$4:$G$939,4,0)),"",(VLOOKUP(K9,'KAYIT LİSTESİ'!$B$4:$G$939,4,0)))</f>
        <v>FADİME CAN ERÖZ</v>
      </c>
      <c r="O9" s="264" t="str">
        <f>IF(ISERROR(VLOOKUP(K9,'KAYIT LİSTESİ'!$B$4:$G$939,5,0)),"",(VLOOKUP(K9,'KAYIT LİSTESİ'!$B$4:$G$939,5,0)))</f>
        <v>KAYSERİ-KARSU MOLU SP.KLB.</v>
      </c>
      <c r="P9" s="265"/>
    </row>
    <row r="10" spans="1:16" ht="39" customHeight="1">
      <c r="A10" s="260">
        <v>4</v>
      </c>
      <c r="B10" s="261" t="s">
        <v>107</v>
      </c>
      <c r="C10" s="262">
        <f>IF(ISERROR(VLOOKUP(B10,'KAYIT LİSTESİ'!$B$4:$G$939,2,0)),"",(VLOOKUP(B10,'KAYIT LİSTESİ'!$B$4:$G$939,2,0)))</f>
        <v>399</v>
      </c>
      <c r="D10" s="263">
        <f>IF(ISERROR(VLOOKUP(B10,'KAYIT LİSTESİ'!$B$4:$G$939,3,0)),"",(VLOOKUP(B10,'KAYIT LİSTESİ'!$B$4:$G$939,3,0)))</f>
        <v>35796</v>
      </c>
      <c r="E10" s="264" t="str">
        <f>IF(ISERROR(VLOOKUP(B10,'KAYIT LİSTESİ'!$B$4:$G$939,4,0)),"",(VLOOKUP(B10,'KAYIT LİSTESİ'!$B$4:$G$939,4,0)))</f>
        <v>MELİKE CEYHAN</v>
      </c>
      <c r="F10" s="264" t="str">
        <f>IF(ISERROR(VLOOKUP(B10,'KAYIT LİSTESİ'!$B$4:$G$939,5,0)),"",(VLOOKUP(B10,'KAYIT LİSTESİ'!$B$4:$G$939,5,0)))</f>
        <v>ANKARA-B.B.ANKARASPOR KLB.</v>
      </c>
      <c r="G10" s="265"/>
      <c r="H10" s="266"/>
      <c r="I10" s="260">
        <v>4</v>
      </c>
      <c r="J10" s="260">
        <v>4</v>
      </c>
      <c r="K10" s="261" t="s">
        <v>44</v>
      </c>
      <c r="L10" s="262">
        <f>IF(ISERROR(VLOOKUP(K10,'KAYIT LİSTESİ'!$B$4:$G$939,2,0)),"",(VLOOKUP(K10,'KAYIT LİSTESİ'!$B$4:$G$939,2,0)))</f>
        <v>398</v>
      </c>
      <c r="M10" s="263">
        <f>IF(ISERROR(VLOOKUP(K10,'KAYIT LİSTESİ'!$B$4:$G$939,3,0)),"",(VLOOKUP(K10,'KAYIT LİSTESİ'!$B$4:$G$939,3,0)))</f>
        <v>35796</v>
      </c>
      <c r="N10" s="264" t="str">
        <f>IF(ISERROR(VLOOKUP(K10,'KAYIT LİSTESİ'!$B$4:$G$939,4,0)),"",(VLOOKUP(K10,'KAYIT LİSTESİ'!$B$4:$G$939,4,0)))</f>
        <v>LEYLA KARSÖKEN</v>
      </c>
      <c r="O10" s="264" t="str">
        <f>IF(ISERROR(VLOOKUP(K10,'KAYIT LİSTESİ'!$B$4:$G$939,5,0)),"",(VLOOKUP(K10,'KAYIT LİSTESİ'!$B$4:$G$939,5,0)))</f>
        <v>ANKARA-B.B.ANKARASPOR KLB.</v>
      </c>
      <c r="P10" s="265"/>
    </row>
    <row r="11" spans="1:16" ht="39" customHeight="1">
      <c r="A11" s="260">
        <v>5</v>
      </c>
      <c r="B11" s="261" t="s">
        <v>108</v>
      </c>
      <c r="C11" s="262">
        <f>IF(ISERROR(VLOOKUP(B11,'KAYIT LİSTESİ'!$B$4:$G$939,2,0)),"",(VLOOKUP(B11,'KAYIT LİSTESİ'!$B$4:$G$939,2,0)))</f>
        <v>670</v>
      </c>
      <c r="D11" s="263">
        <f>IF(ISERROR(VLOOKUP(B11,'KAYIT LİSTESİ'!$B$4:$G$939,3,0)),"",(VLOOKUP(B11,'KAYIT LİSTESİ'!$B$4:$G$939,3,0)))</f>
        <v>36619</v>
      </c>
      <c r="E11" s="264" t="str">
        <f>IF(ISERROR(VLOOKUP(B11,'KAYIT LİSTESİ'!$B$4:$G$939,4,0)),"",(VLOOKUP(B11,'KAYIT LİSTESİ'!$B$4:$G$939,4,0)))</f>
        <v>ECENAZ KARA</v>
      </c>
      <c r="F11" s="264" t="str">
        <f>IF(ISERROR(VLOOKUP(B11,'KAYIT LİSTESİ'!$B$4:$G$939,5,0)),"",(VLOOKUP(B11,'KAYIT LİSTESİ'!$B$4:$G$939,5,0)))</f>
        <v>ESKİŞEHİR-B.ŞHR.GNÇ.SP.KLB.</v>
      </c>
      <c r="G11" s="265"/>
      <c r="H11" s="266"/>
      <c r="I11" s="260">
        <v>5</v>
      </c>
      <c r="J11" s="260">
        <v>5</v>
      </c>
      <c r="K11" s="261" t="s">
        <v>45</v>
      </c>
      <c r="L11" s="262">
        <f>IF(ISERROR(VLOOKUP(K11,'KAYIT LİSTESİ'!$B$4:$G$939,2,0)),"",(VLOOKUP(K11,'KAYIT LİSTESİ'!$B$4:$G$939,2,0)))</f>
        <v>672</v>
      </c>
      <c r="M11" s="263">
        <f>IF(ISERROR(VLOOKUP(K11,'KAYIT LİSTESİ'!$B$4:$G$939,3,0)),"",(VLOOKUP(K11,'KAYIT LİSTESİ'!$B$4:$G$939,3,0)))</f>
        <v>36395</v>
      </c>
      <c r="N11" s="264" t="str">
        <f>IF(ISERROR(VLOOKUP(K11,'KAYIT LİSTESİ'!$B$4:$G$939,4,0)),"",(VLOOKUP(K11,'KAYIT LİSTESİ'!$B$4:$G$939,4,0)))</f>
        <v>GAMZE YILDIRIM</v>
      </c>
      <c r="O11" s="264" t="str">
        <f>IF(ISERROR(VLOOKUP(K11,'KAYIT LİSTESİ'!$B$4:$G$939,5,0)),"",(VLOOKUP(K11,'KAYIT LİSTESİ'!$B$4:$G$939,5,0)))</f>
        <v>ESKİŞEHİR-B.ŞHR.GNÇ.SP.KLB.</v>
      </c>
      <c r="P11" s="265"/>
    </row>
    <row r="12" spans="1:16" ht="39" customHeight="1">
      <c r="A12" s="260">
        <v>6</v>
      </c>
      <c r="B12" s="261" t="s">
        <v>109</v>
      </c>
      <c r="C12" s="262">
        <f>IF(ISERROR(VLOOKUP(B12,'KAYIT LİSTESİ'!$B$4:$G$939,2,0)),"",(VLOOKUP(B12,'KAYIT LİSTESİ'!$B$4:$G$939,2,0)))</f>
      </c>
      <c r="D12" s="263">
        <f>IF(ISERROR(VLOOKUP(B12,'KAYIT LİSTESİ'!$B$4:$G$939,3,0)),"",(VLOOKUP(B12,'KAYIT LİSTESİ'!$B$4:$G$939,3,0)))</f>
      </c>
      <c r="E12" s="264">
        <f>IF(ISERROR(VLOOKUP(B12,'KAYIT LİSTESİ'!$B$4:$G$939,4,0)),"",(VLOOKUP(B12,'KAYIT LİSTESİ'!$B$4:$G$939,4,0)))</f>
      </c>
      <c r="F12" s="264">
        <f>IF(ISERROR(VLOOKUP(B12,'KAYIT LİSTESİ'!$B$4:$G$939,5,0)),"",(VLOOKUP(B12,'KAYIT LİSTESİ'!$B$4:$G$939,5,0)))</f>
      </c>
      <c r="G12" s="265"/>
      <c r="H12" s="266"/>
      <c r="I12" s="260">
        <v>6</v>
      </c>
      <c r="J12" s="260">
        <v>6</v>
      </c>
      <c r="K12" s="261" t="s">
        <v>46</v>
      </c>
      <c r="L12" s="262">
        <f>IF(ISERROR(VLOOKUP(K12,'KAYIT LİSTESİ'!$B$4:$G$939,2,0)),"",(VLOOKUP(K12,'KAYIT LİSTESİ'!$B$4:$G$939,2,0)))</f>
      </c>
      <c r="M12" s="263">
        <f>IF(ISERROR(VLOOKUP(K12,'KAYIT LİSTESİ'!$B$4:$G$939,3,0)),"",(VLOOKUP(K12,'KAYIT LİSTESİ'!$B$4:$G$939,3,0)))</f>
      </c>
      <c r="N12" s="264">
        <f>IF(ISERROR(VLOOKUP(K12,'KAYIT LİSTESİ'!$B$4:$G$939,4,0)),"",(VLOOKUP(K12,'KAYIT LİSTESİ'!$B$4:$G$939,4,0)))</f>
      </c>
      <c r="O12" s="264">
        <f>IF(ISERROR(VLOOKUP(K12,'KAYIT LİSTESİ'!$B$4:$G$939,5,0)),"",(VLOOKUP(K12,'KAYIT LİSTESİ'!$B$4:$G$939,5,0)))</f>
      </c>
      <c r="P12" s="265"/>
    </row>
    <row r="13" spans="1:16" ht="39" customHeight="1">
      <c r="A13" s="395" t="s">
        <v>17</v>
      </c>
      <c r="B13" s="396"/>
      <c r="C13" s="396"/>
      <c r="D13" s="396"/>
      <c r="E13" s="396"/>
      <c r="F13" s="396"/>
      <c r="G13" s="396"/>
      <c r="H13" s="181"/>
      <c r="I13" s="69">
        <v>9</v>
      </c>
      <c r="J13" s="395" t="s">
        <v>17</v>
      </c>
      <c r="K13" s="396"/>
      <c r="L13" s="396"/>
      <c r="M13" s="396"/>
      <c r="N13" s="396"/>
      <c r="O13" s="396"/>
      <c r="P13" s="396"/>
    </row>
    <row r="14" spans="1:16" ht="39" customHeight="1">
      <c r="A14" s="168" t="s">
        <v>12</v>
      </c>
      <c r="B14" s="168" t="s">
        <v>62</v>
      </c>
      <c r="C14" s="168" t="s">
        <v>61</v>
      </c>
      <c r="D14" s="169" t="s">
        <v>13</v>
      </c>
      <c r="E14" s="170" t="s">
        <v>14</v>
      </c>
      <c r="F14" s="170" t="s">
        <v>344</v>
      </c>
      <c r="G14" s="168" t="s">
        <v>124</v>
      </c>
      <c r="H14" s="181"/>
      <c r="I14" s="69">
        <v>10</v>
      </c>
      <c r="J14" s="168" t="s">
        <v>12</v>
      </c>
      <c r="K14" s="168" t="s">
        <v>62</v>
      </c>
      <c r="L14" s="168" t="s">
        <v>61</v>
      </c>
      <c r="M14" s="169" t="s">
        <v>13</v>
      </c>
      <c r="N14" s="170" t="s">
        <v>14</v>
      </c>
      <c r="O14" s="170" t="s">
        <v>344</v>
      </c>
      <c r="P14" s="168" t="s">
        <v>124</v>
      </c>
    </row>
    <row r="15" spans="1:16" ht="39" customHeight="1">
      <c r="A15" s="260">
        <v>1</v>
      </c>
      <c r="B15" s="261" t="s">
        <v>110</v>
      </c>
      <c r="C15" s="262">
        <f>IF(ISERROR(VLOOKUP(B15,'KAYIT LİSTESİ'!$B$4:$G$939,2,0)),"",(VLOOKUP(B15,'KAYIT LİSTESİ'!$B$4:$G$939,2,0)))</f>
      </c>
      <c r="D15" s="263">
        <f>IF(ISERROR(VLOOKUP(B15,'KAYIT LİSTESİ'!$B$4:$G$939,3,0)),"",(VLOOKUP(B15,'KAYIT LİSTESİ'!$B$4:$G$939,3,0)))</f>
      </c>
      <c r="E15" s="264">
        <f>IF(ISERROR(VLOOKUP(B15,'KAYIT LİSTESİ'!$B$4:$G$939,4,0)),"",(VLOOKUP(B15,'KAYIT LİSTESİ'!$B$4:$G$939,4,0)))</f>
      </c>
      <c r="F15" s="264">
        <f>IF(ISERROR(VLOOKUP(B15,'KAYIT LİSTESİ'!$B$4:$G$939,5,0)),"",(VLOOKUP(B15,'KAYIT LİSTESİ'!$B$4:$G$939,5,0)))</f>
      </c>
      <c r="G15" s="265"/>
      <c r="H15" s="266"/>
      <c r="I15" s="260">
        <v>11</v>
      </c>
      <c r="J15" s="260">
        <v>1</v>
      </c>
      <c r="K15" s="261" t="s">
        <v>47</v>
      </c>
      <c r="L15" s="262">
        <f>IF(ISERROR(VLOOKUP(K15,'KAYIT LİSTESİ'!$B$4:$G$939,2,0)),"",(VLOOKUP(K15,'KAYIT LİSTESİ'!$B$4:$G$939,2,0)))</f>
      </c>
      <c r="M15" s="263">
        <f>IF(ISERROR(VLOOKUP(K15,'KAYIT LİSTESİ'!$B$4:$G$939,3,0)),"",(VLOOKUP(K15,'KAYIT LİSTESİ'!$B$4:$G$939,3,0)))</f>
      </c>
      <c r="N15" s="264">
        <f>IF(ISERROR(VLOOKUP(K15,'KAYIT LİSTESİ'!$B$4:$G$939,4,0)),"",(VLOOKUP(K15,'KAYIT LİSTESİ'!$B$4:$G$939,4,0)))</f>
      </c>
      <c r="O15" s="264">
        <f>IF(ISERROR(VLOOKUP(K15,'KAYIT LİSTESİ'!$B$4:$G$939,5,0)),"",(VLOOKUP(K15,'KAYIT LİSTESİ'!$B$4:$G$939,5,0)))</f>
      </c>
      <c r="P15" s="265"/>
    </row>
    <row r="16" spans="1:16" ht="39" customHeight="1">
      <c r="A16" s="260">
        <v>2</v>
      </c>
      <c r="B16" s="261" t="s">
        <v>111</v>
      </c>
      <c r="C16" s="262">
        <f>IF(ISERROR(VLOOKUP(B16,'KAYIT LİSTESİ'!$B$4:$G$939,2,0)),"",(VLOOKUP(B16,'KAYIT LİSTESİ'!$B$4:$G$939,2,0)))</f>
        <v>390</v>
      </c>
      <c r="D16" s="263">
        <f>IF(ISERROR(VLOOKUP(B16,'KAYIT LİSTESİ'!$B$4:$G$939,3,0)),"",(VLOOKUP(B16,'KAYIT LİSTESİ'!$B$4:$G$939,3,0)))</f>
        <v>35606</v>
      </c>
      <c r="E16" s="264" t="str">
        <f>IF(ISERROR(VLOOKUP(B16,'KAYIT LİSTESİ'!$B$4:$G$939,4,0)),"",(VLOOKUP(B16,'KAYIT LİSTESİ'!$B$4:$G$939,4,0)))</f>
        <v>MERVE TAŞKIN</v>
      </c>
      <c r="F16" s="264" t="str">
        <f>IF(ISERROR(VLOOKUP(B16,'KAYIT LİSTESİ'!$B$4:$G$939,5,0)),"",(VLOOKUP(B16,'KAYIT LİSTESİ'!$B$4:$G$939,5,0)))</f>
        <v>İSTANBUL-ÜSKÜDAR BLD.SP.KLB.</v>
      </c>
      <c r="G16" s="265"/>
      <c r="H16" s="266"/>
      <c r="I16" s="260">
        <v>12</v>
      </c>
      <c r="J16" s="260">
        <v>2</v>
      </c>
      <c r="K16" s="261" t="s">
        <v>41</v>
      </c>
      <c r="L16" s="262">
        <f>IF(ISERROR(VLOOKUP(K16,'KAYIT LİSTESİ'!$B$4:$G$939,2,0)),"",(VLOOKUP(K16,'KAYIT LİSTESİ'!$B$4:$G$939,2,0)))</f>
        <v>392</v>
      </c>
      <c r="M16" s="263">
        <f>IF(ISERROR(VLOOKUP(K16,'KAYIT LİSTESİ'!$B$4:$G$939,3,0)),"",(VLOOKUP(K16,'KAYIT LİSTESİ'!$B$4:$G$939,3,0)))</f>
        <v>35656</v>
      </c>
      <c r="N16" s="264" t="str">
        <f>IF(ISERROR(VLOOKUP(K16,'KAYIT LİSTESİ'!$B$4:$G$939,4,0)),"",(VLOOKUP(K16,'KAYIT LİSTESİ'!$B$4:$G$939,4,0)))</f>
        <v>SEDANUR UÇAN</v>
      </c>
      <c r="O16" s="264" t="str">
        <f>IF(ISERROR(VLOOKUP(K16,'KAYIT LİSTESİ'!$B$4:$G$939,5,0)),"",(VLOOKUP(K16,'KAYIT LİSTESİ'!$B$4:$G$939,5,0)))</f>
        <v>İSTANBUL-ÜSKÜDAR BLD.SP.KLB.</v>
      </c>
      <c r="P16" s="265"/>
    </row>
    <row r="17" spans="1:16" ht="39" customHeight="1">
      <c r="A17" s="260">
        <v>3</v>
      </c>
      <c r="B17" s="261" t="s">
        <v>112</v>
      </c>
      <c r="C17" s="262">
        <f>IF(ISERROR(VLOOKUP(B17,'KAYIT LİSTESİ'!$B$4:$G$939,2,0)),"",(VLOOKUP(B17,'KAYIT LİSTESİ'!$B$4:$G$939,2,0)))</f>
        <v>681</v>
      </c>
      <c r="D17" s="263">
        <f>IF(ISERROR(VLOOKUP(B17,'KAYIT LİSTESİ'!$B$4:$G$939,3,0)),"",(VLOOKUP(B17,'KAYIT LİSTESİ'!$B$4:$G$939,3,0)))</f>
        <v>36526</v>
      </c>
      <c r="E17" s="264" t="str">
        <f>IF(ISERROR(VLOOKUP(B17,'KAYIT LİSTESİ'!$B$4:$G$939,4,0)),"",(VLOOKUP(B17,'KAYIT LİSTESİ'!$B$4:$G$939,4,0)))</f>
        <v>KEZBAN DEMİRALP</v>
      </c>
      <c r="F17" s="264" t="str">
        <f>IF(ISERROR(VLOOKUP(B17,'KAYIT LİSTESİ'!$B$4:$G$939,5,0)),"",(VLOOKUP(B17,'KAYIT LİSTESİ'!$B$4:$G$939,5,0)))</f>
        <v>İZMİR-KONAK BLD.SP.KLB.</v>
      </c>
      <c r="G17" s="265"/>
      <c r="H17" s="266"/>
      <c r="I17" s="260">
        <v>13</v>
      </c>
      <c r="J17" s="260">
        <v>3</v>
      </c>
      <c r="K17" s="261" t="s">
        <v>48</v>
      </c>
      <c r="L17" s="262">
        <f>IF(ISERROR(VLOOKUP(K17,'KAYIT LİSTESİ'!$B$4:$G$939,2,0)),"",(VLOOKUP(K17,'KAYIT LİSTESİ'!$B$4:$G$939,2,0)))</f>
        <v>684</v>
      </c>
      <c r="M17" s="263">
        <f>IF(ISERROR(VLOOKUP(K17,'KAYIT LİSTESİ'!$B$4:$G$939,3,0)),"",(VLOOKUP(K17,'KAYIT LİSTESİ'!$B$4:$G$939,3,0)))</f>
        <v>35431</v>
      </c>
      <c r="N17" s="264" t="str">
        <f>IF(ISERROR(VLOOKUP(K17,'KAYIT LİSTESİ'!$B$4:$G$939,4,0)),"",(VLOOKUP(K17,'KAYIT LİSTESİ'!$B$4:$G$939,4,0)))</f>
        <v>NAZMİYE OCAK</v>
      </c>
      <c r="O17" s="264" t="str">
        <f>IF(ISERROR(VLOOKUP(K17,'KAYIT LİSTESİ'!$B$4:$G$939,5,0)),"",(VLOOKUP(K17,'KAYIT LİSTESİ'!$B$4:$G$939,5,0)))</f>
        <v>İZMİR-KONAK BLD.SP.KLB.</v>
      </c>
      <c r="P17" s="265"/>
    </row>
    <row r="18" spans="1:16" ht="39" customHeight="1">
      <c r="A18" s="260">
        <v>4</v>
      </c>
      <c r="B18" s="261" t="s">
        <v>113</v>
      </c>
      <c r="C18" s="262">
        <f>IF(ISERROR(VLOOKUP(B18,'KAYIT LİSTESİ'!$B$4:$G$939,2,0)),"",(VLOOKUP(B18,'KAYIT LİSTESİ'!$B$4:$G$939,2,0)))</f>
        <v>654</v>
      </c>
      <c r="D18" s="263">
        <f>IF(ISERROR(VLOOKUP(B18,'KAYIT LİSTESİ'!$B$4:$G$939,3,0)),"",(VLOOKUP(B18,'KAYIT LİSTESİ'!$B$4:$G$939,3,0)))</f>
        <v>35788</v>
      </c>
      <c r="E18" s="264" t="str">
        <f>IF(ISERROR(VLOOKUP(B18,'KAYIT LİSTESİ'!$B$4:$G$939,4,0)),"",(VLOOKUP(B18,'KAYIT LİSTESİ'!$B$4:$G$939,4,0)))</f>
        <v>CEBRİYE KUŞÇU</v>
      </c>
      <c r="F18" s="264" t="str">
        <f>IF(ISERROR(VLOOKUP(B18,'KAYIT LİSTESİ'!$B$4:$G$939,5,0)),"",(VLOOKUP(B18,'KAYIT LİSTESİ'!$B$4:$G$939,5,0)))</f>
        <v>K.K.T.C.</v>
      </c>
      <c r="G18" s="265"/>
      <c r="H18" s="266"/>
      <c r="I18" s="260">
        <v>14</v>
      </c>
      <c r="J18" s="260">
        <v>4</v>
      </c>
      <c r="K18" s="261" t="s">
        <v>49</v>
      </c>
      <c r="L18" s="262">
        <f>IF(ISERROR(VLOOKUP(K18,'KAYIT LİSTESİ'!$B$4:$G$939,2,0)),"",(VLOOKUP(K18,'KAYIT LİSTESİ'!$B$4:$G$939,2,0)))</f>
        <v>657</v>
      </c>
      <c r="M18" s="263">
        <f>IF(ISERROR(VLOOKUP(K18,'KAYIT LİSTESİ'!$B$4:$G$939,3,0)),"",(VLOOKUP(K18,'KAYIT LİSTESİ'!$B$4:$G$939,3,0)))</f>
        <v>36689</v>
      </c>
      <c r="N18" s="264" t="str">
        <f>IF(ISERROR(VLOOKUP(K18,'KAYIT LİSTESİ'!$B$4:$G$939,4,0)),"",(VLOOKUP(K18,'KAYIT LİSTESİ'!$B$4:$G$939,4,0)))</f>
        <v>HAVVA HÜDAN</v>
      </c>
      <c r="O18" s="264" t="str">
        <f>IF(ISERROR(VLOOKUP(K18,'KAYIT LİSTESİ'!$B$4:$G$939,5,0)),"",(VLOOKUP(K18,'KAYIT LİSTESİ'!$B$4:$G$939,5,0)))</f>
        <v>K.K.T.C.</v>
      </c>
      <c r="P18" s="265"/>
    </row>
    <row r="19" spans="1:16" ht="39" customHeight="1">
      <c r="A19" s="260">
        <v>5</v>
      </c>
      <c r="B19" s="261" t="s">
        <v>114</v>
      </c>
      <c r="C19" s="262">
        <f>IF(ISERROR(VLOOKUP(B19,'KAYIT LİSTESİ'!$B$4:$G$939,2,0)),"",(VLOOKUP(B19,'KAYIT LİSTESİ'!$B$4:$G$939,2,0)))</f>
        <v>285</v>
      </c>
      <c r="D19" s="263">
        <f>IF(ISERROR(VLOOKUP(B19,'KAYIT LİSTESİ'!$B$4:$G$939,3,0)),"",(VLOOKUP(B19,'KAYIT LİSTESİ'!$B$4:$G$939,3,0)))</f>
        <v>36900</v>
      </c>
      <c r="E19" s="264" t="str">
        <f>IF(ISERROR(VLOOKUP(B19,'KAYIT LİSTESİ'!$B$4:$G$939,4,0)),"",(VLOOKUP(B19,'KAYIT LİSTESİ'!$B$4:$G$939,4,0)))</f>
        <v>BAŞAK ERĞUN</v>
      </c>
      <c r="F19" s="264" t="str">
        <f>IF(ISERROR(VLOOKUP(B19,'KAYIT LİSTESİ'!$B$4:$G$939,5,0)),"",(VLOOKUP(B19,'KAYIT LİSTESİ'!$B$4:$G$939,5,0)))</f>
        <v>İZMİR-B.ŞHR.BLD.SP.KLB.</v>
      </c>
      <c r="G19" s="265"/>
      <c r="H19" s="266"/>
      <c r="I19" s="260">
        <v>15</v>
      </c>
      <c r="J19" s="260">
        <v>5</v>
      </c>
      <c r="K19" s="261" t="s">
        <v>50</v>
      </c>
      <c r="L19" s="262">
        <f>IF(ISERROR(VLOOKUP(K19,'KAYIT LİSTESİ'!$B$4:$G$939,2,0)),"",(VLOOKUP(K19,'KAYIT LİSTESİ'!$B$4:$G$939,2,0)))</f>
        <v>294</v>
      </c>
      <c r="M19" s="263">
        <f>IF(ISERROR(VLOOKUP(K19,'KAYIT LİSTESİ'!$B$4:$G$939,3,0)),"",(VLOOKUP(K19,'KAYIT LİSTESİ'!$B$4:$G$939,3,0)))</f>
        <v>35791</v>
      </c>
      <c r="N19" s="264" t="str">
        <f>IF(ISERROR(VLOOKUP(K19,'KAYIT LİSTESİ'!$B$4:$G$939,4,0)),"",(VLOOKUP(K19,'KAYIT LİSTESİ'!$B$4:$G$939,4,0)))</f>
        <v>YAĞMUR AKSU</v>
      </c>
      <c r="O19" s="264" t="str">
        <f>IF(ISERROR(VLOOKUP(K19,'KAYIT LİSTESİ'!$B$4:$G$939,5,0)),"",(VLOOKUP(K19,'KAYIT LİSTESİ'!$B$4:$G$939,5,0)))</f>
        <v>İZMİR-B.ŞHR.BLD.SP.KLB.</v>
      </c>
      <c r="P19" s="265"/>
    </row>
    <row r="20" spans="1:16" ht="39" customHeight="1">
      <c r="A20" s="260">
        <v>6</v>
      </c>
      <c r="B20" s="261" t="s">
        <v>115</v>
      </c>
      <c r="C20" s="262">
        <f>IF(ISERROR(VLOOKUP(B20,'KAYIT LİSTESİ'!$B$4:$G$939,2,0)),"",(VLOOKUP(B20,'KAYIT LİSTESİ'!$B$4:$G$939,2,0)))</f>
      </c>
      <c r="D20" s="263">
        <f>IF(ISERROR(VLOOKUP(B20,'KAYIT LİSTESİ'!$B$4:$G$939,3,0)),"",(VLOOKUP(B20,'KAYIT LİSTESİ'!$B$4:$G$939,3,0)))</f>
      </c>
      <c r="E20" s="264">
        <f>IF(ISERROR(VLOOKUP(B20,'KAYIT LİSTESİ'!$B$4:$G$939,4,0)),"",(VLOOKUP(B20,'KAYIT LİSTESİ'!$B$4:$G$939,4,0)))</f>
      </c>
      <c r="F20" s="264">
        <f>IF(ISERROR(VLOOKUP(B20,'KAYIT LİSTESİ'!$B$4:$G$939,5,0)),"",(VLOOKUP(B20,'KAYIT LİSTESİ'!$B$4:$G$939,5,0)))</f>
      </c>
      <c r="G20" s="265"/>
      <c r="H20" s="266"/>
      <c r="I20" s="260">
        <v>16</v>
      </c>
      <c r="J20" s="260">
        <v>6</v>
      </c>
      <c r="K20" s="261" t="s">
        <v>51</v>
      </c>
      <c r="L20" s="262">
        <f>IF(ISERROR(VLOOKUP(K20,'KAYIT LİSTESİ'!$B$4:$G$939,2,0)),"",(VLOOKUP(K20,'KAYIT LİSTESİ'!$B$4:$G$939,2,0)))</f>
      </c>
      <c r="M20" s="263">
        <f>IF(ISERROR(VLOOKUP(K20,'KAYIT LİSTESİ'!$B$4:$G$939,3,0)),"",(VLOOKUP(K20,'KAYIT LİSTESİ'!$B$4:$G$939,3,0)))</f>
      </c>
      <c r="N20" s="264">
        <f>IF(ISERROR(VLOOKUP(K20,'KAYIT LİSTESİ'!$B$4:$G$939,4,0)),"",(VLOOKUP(K20,'KAYIT LİSTESİ'!$B$4:$G$939,4,0)))</f>
      </c>
      <c r="O20" s="264">
        <f>IF(ISERROR(VLOOKUP(K20,'KAYIT LİSTESİ'!$B$4:$G$939,5,0)),"",(VLOOKUP(K20,'KAYIT LİSTESİ'!$B$4:$G$939,5,0)))</f>
      </c>
      <c r="P20" s="265"/>
    </row>
    <row r="21" spans="1:16" ht="39" customHeight="1">
      <c r="A21" s="395" t="s">
        <v>18</v>
      </c>
      <c r="B21" s="396"/>
      <c r="C21" s="396"/>
      <c r="D21" s="396"/>
      <c r="E21" s="396"/>
      <c r="F21" s="396"/>
      <c r="G21" s="396"/>
      <c r="H21" s="181"/>
      <c r="I21" s="69">
        <v>19</v>
      </c>
      <c r="J21" s="395" t="s">
        <v>18</v>
      </c>
      <c r="K21" s="396"/>
      <c r="L21" s="396"/>
      <c r="M21" s="396"/>
      <c r="N21" s="396"/>
      <c r="O21" s="396"/>
      <c r="P21" s="396"/>
    </row>
    <row r="22" spans="1:16" ht="39" customHeight="1">
      <c r="A22" s="168" t="s">
        <v>12</v>
      </c>
      <c r="B22" s="168" t="s">
        <v>62</v>
      </c>
      <c r="C22" s="168" t="s">
        <v>61</v>
      </c>
      <c r="D22" s="169" t="s">
        <v>13</v>
      </c>
      <c r="E22" s="170" t="s">
        <v>14</v>
      </c>
      <c r="F22" s="170" t="s">
        <v>344</v>
      </c>
      <c r="G22" s="168" t="s">
        <v>124</v>
      </c>
      <c r="H22" s="181"/>
      <c r="I22" s="69">
        <v>20</v>
      </c>
      <c r="J22" s="168" t="s">
        <v>12</v>
      </c>
      <c r="K22" s="168" t="s">
        <v>62</v>
      </c>
      <c r="L22" s="168" t="s">
        <v>61</v>
      </c>
      <c r="M22" s="169" t="s">
        <v>13</v>
      </c>
      <c r="N22" s="170" t="s">
        <v>14</v>
      </c>
      <c r="O22" s="170" t="s">
        <v>344</v>
      </c>
      <c r="P22" s="168" t="s">
        <v>124</v>
      </c>
    </row>
    <row r="23" spans="1:16" ht="39" customHeight="1">
      <c r="A23" s="260">
        <v>1</v>
      </c>
      <c r="B23" s="261" t="s">
        <v>116</v>
      </c>
      <c r="C23" s="262">
        <f>IF(ISERROR(VLOOKUP(B23,'KAYIT LİSTESİ'!$B$4:$G$939,2,0)),"",(VLOOKUP(B23,'KAYIT LİSTESİ'!$B$4:$G$939,2,0)))</f>
        <v>270</v>
      </c>
      <c r="D23" s="263">
        <f>IF(ISERROR(VLOOKUP(B23,'KAYIT LİSTESİ'!$B$4:$G$939,3,0)),"",(VLOOKUP(B23,'KAYIT LİSTESİ'!$B$4:$G$939,3,0)))</f>
        <v>35990</v>
      </c>
      <c r="E23" s="264" t="str">
        <f>IF(ISERROR(VLOOKUP(B23,'KAYIT LİSTESİ'!$B$4:$G$939,4,0)),"",(VLOOKUP(B23,'KAYIT LİSTESİ'!$B$4:$G$939,4,0)))</f>
        <v>FERİDE TERZİ</v>
      </c>
      <c r="F23" s="264" t="str">
        <f>IF(ISERROR(VLOOKUP(B23,'KAYIT LİSTESİ'!$B$4:$G$939,5,0)),"",(VLOOKUP(B23,'KAYIT LİSTESİ'!$B$4:$G$939,5,0)))</f>
        <v>BURSA-BURSA B.ŞHR.BLD.SP.KLB.</v>
      </c>
      <c r="G23" s="265"/>
      <c r="H23" s="266"/>
      <c r="I23" s="260">
        <v>21</v>
      </c>
      <c r="J23" s="260">
        <v>1</v>
      </c>
      <c r="K23" s="261" t="s">
        <v>52</v>
      </c>
      <c r="L23" s="262">
        <f>IF(ISERROR(VLOOKUP(K23,'KAYIT LİSTESİ'!$B$4:$G$939,2,0)),"",(VLOOKUP(K23,'KAYIT LİSTESİ'!$B$4:$G$939,2,0)))</f>
        <v>280</v>
      </c>
      <c r="M23" s="263">
        <f>IF(ISERROR(VLOOKUP(K23,'KAYIT LİSTESİ'!$B$4:$G$939,3,0)),"",(VLOOKUP(K23,'KAYIT LİSTESİ'!$B$4:$G$939,3,0)))</f>
        <v>35607</v>
      </c>
      <c r="N23" s="264" t="str">
        <f>IF(ISERROR(VLOOKUP(K23,'KAYIT LİSTESİ'!$B$4:$G$939,4,0)),"",(VLOOKUP(K23,'KAYIT LİSTESİ'!$B$4:$G$939,4,0)))</f>
        <v>SİNEM BAYRAM</v>
      </c>
      <c r="O23" s="264" t="str">
        <f>IF(ISERROR(VLOOKUP(K23,'KAYIT LİSTESİ'!$B$4:$G$939,5,0)),"",(VLOOKUP(K23,'KAYIT LİSTESİ'!$B$4:$G$939,5,0)))</f>
        <v>BURSA-BURSA B.ŞHR.BLD.SP.KLB.</v>
      </c>
      <c r="P23" s="265"/>
    </row>
    <row r="24" spans="1:16" ht="39" customHeight="1">
      <c r="A24" s="260">
        <v>2</v>
      </c>
      <c r="B24" s="261" t="s">
        <v>117</v>
      </c>
      <c r="C24" s="262">
        <f>IF(ISERROR(VLOOKUP(B24,'KAYIT LİSTESİ'!$B$4:$G$939,2,0)),"",(VLOOKUP(B24,'KAYIT LİSTESİ'!$B$4:$G$939,2,0)))</f>
        <v>640</v>
      </c>
      <c r="D24" s="263">
        <f>IF(ISERROR(VLOOKUP(B24,'KAYIT LİSTESİ'!$B$4:$G$939,3,0)),"",(VLOOKUP(B24,'KAYIT LİSTESİ'!$B$4:$G$939,3,0)))</f>
        <v>36526</v>
      </c>
      <c r="E24" s="264" t="str">
        <f>IF(ISERROR(VLOOKUP(B24,'KAYIT LİSTESİ'!$B$4:$G$939,4,0)),"",(VLOOKUP(B24,'KAYIT LİSTESİ'!$B$4:$G$939,4,0)))</f>
        <v>MIZGIN AY</v>
      </c>
      <c r="F24" s="264" t="str">
        <f>IF(ISERROR(VLOOKUP(B24,'KAYIT LİSTESİ'!$B$4:$G$939,5,0)),"",(VLOOKUP(B24,'KAYIT LİSTESİ'!$B$4:$G$939,5,0)))</f>
        <v>BURSA-OSMANGAZİ BLD.SP.KLB.</v>
      </c>
      <c r="G24" s="265"/>
      <c r="H24" s="266"/>
      <c r="I24" s="260">
        <v>22</v>
      </c>
      <c r="J24" s="260">
        <v>2</v>
      </c>
      <c r="K24" s="261" t="s">
        <v>53</v>
      </c>
      <c r="L24" s="262">
        <f>IF(ISERROR(VLOOKUP(K24,'KAYIT LİSTESİ'!$B$4:$G$939,2,0)),"",(VLOOKUP(K24,'KAYIT LİSTESİ'!$B$4:$G$939,2,0)))</f>
        <v>636</v>
      </c>
      <c r="M24" s="263">
        <f>IF(ISERROR(VLOOKUP(K24,'KAYIT LİSTESİ'!$B$4:$G$939,3,0)),"",(VLOOKUP(K24,'KAYIT LİSTESİ'!$B$4:$G$939,3,0)))</f>
        <v>35431</v>
      </c>
      <c r="N24" s="264" t="str">
        <f>IF(ISERROR(VLOOKUP(K24,'KAYIT LİSTESİ'!$B$4:$G$939,4,0)),"",(VLOOKUP(K24,'KAYIT LİSTESİ'!$B$4:$G$939,4,0)))</f>
        <v>ESRA OZGUL</v>
      </c>
      <c r="O24" s="264" t="str">
        <f>IF(ISERROR(VLOOKUP(K24,'KAYIT LİSTESİ'!$B$4:$G$939,5,0)),"",(VLOOKUP(K24,'KAYIT LİSTESİ'!$B$4:$G$939,5,0)))</f>
        <v>BURSA-OSMANGAZİ BLD.SP.KLB.</v>
      </c>
      <c r="P24" s="265"/>
    </row>
    <row r="25" spans="1:16" ht="39" customHeight="1">
      <c r="A25" s="260">
        <v>3</v>
      </c>
      <c r="B25" s="261" t="s">
        <v>118</v>
      </c>
      <c r="C25" s="262">
        <f>IF(ISERROR(VLOOKUP(B25,'KAYIT LİSTESİ'!$B$4:$G$939,2,0)),"",(VLOOKUP(B25,'KAYIT LİSTESİ'!$B$4:$G$939,2,0)))</f>
        <v>611</v>
      </c>
      <c r="D25" s="263">
        <f>IF(ISERROR(VLOOKUP(B25,'KAYIT LİSTESİ'!$B$4:$G$939,3,0)),"",(VLOOKUP(B25,'KAYIT LİSTESİ'!$B$4:$G$939,3,0)))</f>
        <v>35483</v>
      </c>
      <c r="E25" s="264" t="str">
        <f>IF(ISERROR(VLOOKUP(B25,'KAYIT LİSTESİ'!$B$4:$G$939,4,0)),"",(VLOOKUP(B25,'KAYIT LİSTESİ'!$B$4:$G$939,4,0)))</f>
        <v>YUDUM İLİKSİZ</v>
      </c>
      <c r="F25" s="264" t="str">
        <f>IF(ISERROR(VLOOKUP(B25,'KAYIT LİSTESİ'!$B$4:$G$939,5,0)),"",(VLOOKUP(B25,'KAYIT LİSTESİ'!$B$4:$G$939,5,0)))</f>
        <v>İSTANBUL-FENERBAHÇE SP.KLB.</v>
      </c>
      <c r="G25" s="265"/>
      <c r="H25" s="266"/>
      <c r="I25" s="260">
        <v>23</v>
      </c>
      <c r="J25" s="260">
        <v>3</v>
      </c>
      <c r="K25" s="261" t="s">
        <v>54</v>
      </c>
      <c r="L25" s="262">
        <f>IF(ISERROR(VLOOKUP(K25,'KAYIT LİSTESİ'!$B$4:$G$939,2,0)),"",(VLOOKUP(K25,'KAYIT LİSTESİ'!$B$4:$G$939,2,0)))</f>
        <v>607</v>
      </c>
      <c r="M25" s="263">
        <f>IF(ISERROR(VLOOKUP(K25,'KAYIT LİSTESİ'!$B$4:$G$939,3,0)),"",(VLOOKUP(K25,'KAYIT LİSTESİ'!$B$4:$G$939,3,0)))</f>
        <v>35765</v>
      </c>
      <c r="N25" s="264" t="str">
        <f>IF(ISERROR(VLOOKUP(K25,'KAYIT LİSTESİ'!$B$4:$G$939,4,0)),"",(VLOOKUP(K25,'KAYIT LİSTESİ'!$B$4:$G$939,4,0)))</f>
        <v>GÖZDENUR BAYRAK</v>
      </c>
      <c r="O25" s="264" t="str">
        <f>IF(ISERROR(VLOOKUP(K25,'KAYIT LİSTESİ'!$B$4:$G$939,5,0)),"",(VLOOKUP(K25,'KAYIT LİSTESİ'!$B$4:$G$939,5,0)))</f>
        <v>İSTANBUL-FENERBAHÇE SP.KLB.</v>
      </c>
      <c r="P25" s="265"/>
    </row>
    <row r="26" spans="1:16" ht="39" customHeight="1">
      <c r="A26" s="260">
        <v>4</v>
      </c>
      <c r="B26" s="261" t="s">
        <v>119</v>
      </c>
      <c r="C26" s="262">
        <f>IF(ISERROR(VLOOKUP(B26,'KAYIT LİSTESİ'!$B$4:$G$939,2,0)),"",(VLOOKUP(B26,'KAYIT LİSTESİ'!$B$4:$G$939,2,0)))</f>
        <v>614</v>
      </c>
      <c r="D26" s="263">
        <f>IF(ISERROR(VLOOKUP(B26,'KAYIT LİSTESİ'!$B$4:$G$939,3,0)),"",(VLOOKUP(B26,'KAYIT LİSTESİ'!$B$4:$G$939,3,0)))</f>
        <v>36183</v>
      </c>
      <c r="E26" s="264" t="str">
        <f>IF(ISERROR(VLOOKUP(B26,'KAYIT LİSTESİ'!$B$4:$G$939,4,0)),"",(VLOOKUP(B26,'KAYIT LİSTESİ'!$B$4:$G$939,4,0)))</f>
        <v>ELİF POLAT</v>
      </c>
      <c r="F26" s="264" t="str">
        <f>IF(ISERROR(VLOOKUP(B26,'KAYIT LİSTESİ'!$B$4:$G$939,5,0)),"",(VLOOKUP(B26,'KAYIT LİSTESİ'!$B$4:$G$939,5,0)))</f>
        <v>İSTANBUL-ENKA SPOR KLB.</v>
      </c>
      <c r="G26" s="265"/>
      <c r="H26" s="266"/>
      <c r="I26" s="260">
        <v>24</v>
      </c>
      <c r="J26" s="260">
        <v>4</v>
      </c>
      <c r="K26" s="261" t="s">
        <v>55</v>
      </c>
      <c r="L26" s="262">
        <f>IF(ISERROR(VLOOKUP(K26,'KAYIT LİSTESİ'!$B$4:$G$939,2,0)),"",(VLOOKUP(K26,'KAYIT LİSTESİ'!$B$4:$G$939,2,0)))</f>
        <v>132</v>
      </c>
      <c r="M26" s="263">
        <f>IF(ISERROR(VLOOKUP(K26,'KAYIT LİSTESİ'!$B$4:$G$939,3,0)),"",(VLOOKUP(K26,'KAYIT LİSTESİ'!$B$4:$G$939,3,0)))</f>
        <v>35697</v>
      </c>
      <c r="N26" s="264" t="str">
        <f>IF(ISERROR(VLOOKUP(K26,'KAYIT LİSTESİ'!$B$4:$G$939,4,0)),"",(VLOOKUP(K26,'KAYIT LİSTESİ'!$B$4:$G$939,4,0)))</f>
        <v>NİLSU BATTAL</v>
      </c>
      <c r="O26" s="264" t="str">
        <f>IF(ISERROR(VLOOKUP(K26,'KAYIT LİSTESİ'!$B$4:$G$939,5,0)),"",(VLOOKUP(K26,'KAYIT LİSTESİ'!$B$4:$G$939,5,0)))</f>
        <v>İSTANBUL-ENKA SPOR KLB.</v>
      </c>
      <c r="P26" s="265"/>
    </row>
    <row r="27" spans="1:16" ht="39" customHeight="1">
      <c r="A27" s="260">
        <v>5</v>
      </c>
      <c r="B27" s="261" t="s">
        <v>120</v>
      </c>
      <c r="C27" s="262">
        <f>IF(ISERROR(VLOOKUP(B27,'KAYIT LİSTESİ'!$B$4:$G$939,2,0)),"",(VLOOKUP(B27,'KAYIT LİSTESİ'!$B$4:$G$939,2,0)))</f>
        <v>261</v>
      </c>
      <c r="D27" s="263">
        <f>IF(ISERROR(VLOOKUP(B27,'KAYIT LİSTESİ'!$B$4:$G$939,3,0)),"",(VLOOKUP(B27,'KAYIT LİSTESİ'!$B$4:$G$939,3,0)))</f>
        <v>35573</v>
      </c>
      <c r="E27" s="264" t="str">
        <f>IF(ISERROR(VLOOKUP(B27,'KAYIT LİSTESİ'!$B$4:$G$939,4,0)),"",(VLOOKUP(B27,'KAYIT LİSTESİ'!$B$4:$G$939,4,0)))</f>
        <v>EZGİ  DOĞAN</v>
      </c>
      <c r="F27" s="264" t="str">
        <f>IF(ISERROR(VLOOKUP(B27,'KAYIT LİSTESİ'!$B$4:$G$939,5,0)),"",(VLOOKUP(B27,'KAYIT LİSTESİ'!$B$4:$G$939,5,0)))</f>
        <v>İSTANBUL-BEŞİKTAŞ J.K.</v>
      </c>
      <c r="G27" s="265"/>
      <c r="H27" s="266"/>
      <c r="I27" s="260">
        <v>25</v>
      </c>
      <c r="J27" s="260">
        <v>5</v>
      </c>
      <c r="K27" s="261" t="s">
        <v>56</v>
      </c>
      <c r="L27" s="262">
        <f>IF(ISERROR(VLOOKUP(K27,'KAYIT LİSTESİ'!$B$4:$G$939,2,0)),"",(VLOOKUP(K27,'KAYIT LİSTESİ'!$B$4:$G$939,2,0)))</f>
        <v>257</v>
      </c>
      <c r="M27" s="263" t="str">
        <f>IF(ISERROR(VLOOKUP(K27,'KAYIT LİSTESİ'!$B$4:$G$939,3,0)),"",(VLOOKUP(K27,'KAYIT LİSTESİ'!$B$4:$G$939,3,0)))</f>
        <v>16 05 2000</v>
      </c>
      <c r="N27" s="264" t="str">
        <f>IF(ISERROR(VLOOKUP(K27,'KAYIT LİSTESİ'!$B$4:$G$939,4,0)),"",(VLOOKUP(K27,'KAYIT LİSTESİ'!$B$4:$G$939,4,0)))</f>
        <v>BERİVAN YETGİL</v>
      </c>
      <c r="O27" s="264" t="str">
        <f>IF(ISERROR(VLOOKUP(K27,'KAYIT LİSTESİ'!$B$4:$G$939,5,0)),"",(VLOOKUP(K27,'KAYIT LİSTESİ'!$B$4:$G$939,5,0)))</f>
        <v>İSTANBUL-BEŞİKTAŞ J.K.</v>
      </c>
      <c r="P27" s="265"/>
    </row>
    <row r="28" spans="1:16" ht="39" customHeight="1">
      <c r="A28" s="260">
        <v>6</v>
      </c>
      <c r="B28" s="261" t="s">
        <v>121</v>
      </c>
      <c r="C28" s="262">
        <f>IF(ISERROR(VLOOKUP(B28,'KAYIT LİSTESİ'!$B$4:$G$939,2,0)),"",(VLOOKUP(B28,'KAYIT LİSTESİ'!$B$4:$G$939,2,0)))</f>
      </c>
      <c r="D28" s="263">
        <f>IF(ISERROR(VLOOKUP(B28,'KAYIT LİSTESİ'!$B$4:$G$939,3,0)),"",(VLOOKUP(B28,'KAYIT LİSTESİ'!$B$4:$G$939,3,0)))</f>
      </c>
      <c r="E28" s="264">
        <f>IF(ISERROR(VLOOKUP(B28,'KAYIT LİSTESİ'!$B$4:$G$939,4,0)),"",(VLOOKUP(B28,'KAYIT LİSTESİ'!$B$4:$G$939,4,0)))</f>
      </c>
      <c r="F28" s="264">
        <f>IF(ISERROR(VLOOKUP(B28,'KAYIT LİSTESİ'!$B$4:$G$939,5,0)),"",(VLOOKUP(B28,'KAYIT LİSTESİ'!$B$4:$G$939,5,0)))</f>
      </c>
      <c r="G28" s="265"/>
      <c r="H28" s="266"/>
      <c r="I28" s="267"/>
      <c r="J28" s="260">
        <v>6</v>
      </c>
      <c r="K28" s="261" t="s">
        <v>57</v>
      </c>
      <c r="L28" s="262">
        <f>IF(ISERROR(VLOOKUP(K28,'KAYIT LİSTESİ'!$B$4:$G$939,2,0)),"",(VLOOKUP(K28,'KAYIT LİSTESİ'!$B$4:$G$939,2,0)))</f>
      </c>
      <c r="M28" s="263">
        <f>IF(ISERROR(VLOOKUP(K28,'KAYIT LİSTESİ'!$B$4:$G$939,3,0)),"",(VLOOKUP(K28,'KAYIT LİSTESİ'!$B$4:$G$939,3,0)))</f>
      </c>
      <c r="N28" s="264">
        <f>IF(ISERROR(VLOOKUP(K28,'KAYIT LİSTESİ'!$B$4:$G$939,4,0)),"",(VLOOKUP(K28,'KAYIT LİSTESİ'!$B$4:$G$939,4,0)))</f>
      </c>
      <c r="O28" s="264">
        <f>IF(ISERROR(VLOOKUP(K28,'KAYIT LİSTESİ'!$B$4:$G$939,5,0)),"",(VLOOKUP(K28,'KAYIT LİSTESİ'!$B$4:$G$939,5,0)))</f>
      </c>
      <c r="P28" s="265"/>
    </row>
    <row r="29" spans="1:16" ht="39" customHeight="1">
      <c r="A29" s="394" t="s">
        <v>186</v>
      </c>
      <c r="B29" s="394"/>
      <c r="C29" s="394"/>
      <c r="D29" s="394"/>
      <c r="E29" s="394"/>
      <c r="F29" s="394"/>
      <c r="G29" s="394"/>
      <c r="H29" s="182"/>
      <c r="J29" s="394" t="s">
        <v>218</v>
      </c>
      <c r="K29" s="394"/>
      <c r="L29" s="394"/>
      <c r="M29" s="394"/>
      <c r="N29" s="394"/>
      <c r="O29" s="394"/>
      <c r="P29" s="394"/>
    </row>
    <row r="30" spans="1:16" ht="39" customHeight="1">
      <c r="A30" s="395" t="s">
        <v>16</v>
      </c>
      <c r="B30" s="396"/>
      <c r="C30" s="396"/>
      <c r="D30" s="396"/>
      <c r="E30" s="396"/>
      <c r="F30" s="396"/>
      <c r="G30" s="396"/>
      <c r="H30" s="183"/>
      <c r="J30" s="390" t="s">
        <v>6</v>
      </c>
      <c r="K30" s="393"/>
      <c r="L30" s="390" t="s">
        <v>60</v>
      </c>
      <c r="M30" s="390" t="s">
        <v>21</v>
      </c>
      <c r="N30" s="390" t="s">
        <v>7</v>
      </c>
      <c r="O30" s="390" t="s">
        <v>344</v>
      </c>
      <c r="P30" s="390" t="s">
        <v>124</v>
      </c>
    </row>
    <row r="31" spans="1:16" ht="39" customHeight="1">
      <c r="A31" s="168" t="s">
        <v>12</v>
      </c>
      <c r="B31" s="168" t="s">
        <v>62</v>
      </c>
      <c r="C31" s="168" t="s">
        <v>61</v>
      </c>
      <c r="D31" s="169" t="s">
        <v>13</v>
      </c>
      <c r="E31" s="170" t="s">
        <v>14</v>
      </c>
      <c r="F31" s="170" t="s">
        <v>344</v>
      </c>
      <c r="G31" s="168" t="s">
        <v>124</v>
      </c>
      <c r="H31" s="184"/>
      <c r="J31" s="391"/>
      <c r="K31" s="393"/>
      <c r="L31" s="391"/>
      <c r="M31" s="391"/>
      <c r="N31" s="391"/>
      <c r="O31" s="391"/>
      <c r="P31" s="391"/>
    </row>
    <row r="32" spans="1:16" ht="39" customHeight="1">
      <c r="A32" s="260">
        <v>1</v>
      </c>
      <c r="B32" s="261" t="s">
        <v>159</v>
      </c>
      <c r="C32" s="262">
        <f>IF(ISERROR(VLOOKUP(B32,'KAYIT LİSTESİ'!$B$4:$G$939,2,0)),"",(VLOOKUP(B32,'KAYIT LİSTESİ'!$B$4:$G$939,2,0)))</f>
      </c>
      <c r="D32" s="263">
        <f>IF(ISERROR(VLOOKUP(B32,'KAYIT LİSTESİ'!$B$4:$G$939,3,0)),"",(VLOOKUP(B32,'KAYIT LİSTESİ'!$B$4:$G$939,3,0)))</f>
      </c>
      <c r="E32" s="264">
        <f>IF(ISERROR(VLOOKUP(B32,'KAYIT LİSTESİ'!$B$4:$G$939,4,0)),"",(VLOOKUP(B32,'KAYIT LİSTESİ'!$B$4:$G$939,4,0)))</f>
      </c>
      <c r="F32" s="264">
        <f>IF(ISERROR(VLOOKUP(B32,'KAYIT LİSTESİ'!$B$4:$G$939,5,0)),"",(VLOOKUP(B32,'KAYIT LİSTESİ'!$B$4:$G$939,5,0)))</f>
      </c>
      <c r="G32" s="265"/>
      <c r="H32" s="185"/>
      <c r="J32" s="260">
        <v>1</v>
      </c>
      <c r="K32" s="261" t="s">
        <v>219</v>
      </c>
      <c r="L32" s="270">
        <f>IF(ISERROR(VLOOKUP(K32,'KAYIT LİSTESİ'!$B$4:$G$939,2,0)),"",(VLOOKUP(K32,'KAYIT LİSTESİ'!$B$4:$G$939,2,0)))</f>
        <v>669</v>
      </c>
      <c r="M32" s="271">
        <f>IF(ISERROR(VLOOKUP(K32,'KAYIT LİSTESİ'!$B$4:$G$939,3,0)),"",(VLOOKUP(K32,'KAYIT LİSTESİ'!$B$4:$G$939,3,0)))</f>
        <v>35676</v>
      </c>
      <c r="N32" s="272" t="str">
        <f>IF(ISERROR(VLOOKUP(K32,'KAYIT LİSTESİ'!$B$4:$G$939,4,0)),"",(VLOOKUP(K32,'KAYIT LİSTESİ'!$B$4:$G$939,4,0)))</f>
        <v>CEYLAN TANRIVERDİ</v>
      </c>
      <c r="O32" s="272" t="str">
        <f>IF(ISERROR(VLOOKUP(K32,'KAYIT LİSTESİ'!$B$4:$G$939,5,0)),"",(VLOOKUP(K32,'KAYIT LİSTESİ'!$B$4:$G$939,5,0)))</f>
        <v>ESKİŞEHİR-B.ŞHR.GNÇ.SP.KLB.</v>
      </c>
      <c r="P32" s="273"/>
    </row>
    <row r="33" spans="1:16" ht="39" customHeight="1">
      <c r="A33" s="260">
        <v>2</v>
      </c>
      <c r="B33" s="261" t="s">
        <v>160</v>
      </c>
      <c r="C33" s="262">
        <f>IF(ISERROR(VLOOKUP(B33,'KAYIT LİSTESİ'!$B$4:$G$939,2,0)),"",(VLOOKUP(B33,'KAYIT LİSTESİ'!$B$4:$G$939,2,0)))</f>
        <v>628</v>
      </c>
      <c r="D33" s="263">
        <f>IF(ISERROR(VLOOKUP(B33,'KAYIT LİSTESİ'!$B$4:$G$939,3,0)),"",(VLOOKUP(B33,'KAYIT LİSTESİ'!$B$4:$G$939,3,0)))</f>
        <v>36526</v>
      </c>
      <c r="E33" s="264" t="str">
        <f>IF(ISERROR(VLOOKUP(B33,'KAYIT LİSTESİ'!$B$4:$G$939,4,0)),"",(VLOOKUP(B33,'KAYIT LİSTESİ'!$B$4:$G$939,4,0)))</f>
        <v>HAVVANUR DEMİR</v>
      </c>
      <c r="F33" s="264" t="str">
        <f>IF(ISERROR(VLOOKUP(B33,'KAYIT LİSTESİ'!$B$4:$G$939,5,0)),"",(VLOOKUP(B33,'KAYIT LİSTESİ'!$B$4:$G$939,5,0)))</f>
        <v>SAMSUN-ATAK SP.KLB.</v>
      </c>
      <c r="G33" s="265"/>
      <c r="H33" s="185"/>
      <c r="J33" s="260">
        <v>2</v>
      </c>
      <c r="K33" s="261" t="s">
        <v>220</v>
      </c>
      <c r="L33" s="270">
        <f>IF(ISERROR(VLOOKUP(K33,'KAYIT LİSTESİ'!$B$4:$G$939,2,0)),"",(VLOOKUP(K33,'KAYIT LİSTESİ'!$B$4:$G$939,2,0)))</f>
        <v>623</v>
      </c>
      <c r="M33" s="271">
        <f>IF(ISERROR(VLOOKUP(K33,'KAYIT LİSTESİ'!$B$4:$G$939,3,0)),"",(VLOOKUP(K33,'KAYIT LİSTESİ'!$B$4:$G$939,3,0)))</f>
        <v>35431</v>
      </c>
      <c r="N33" s="272" t="str">
        <f>IF(ISERROR(VLOOKUP(K33,'KAYIT LİSTESİ'!$B$4:$G$939,4,0)),"",(VLOOKUP(K33,'KAYIT LİSTESİ'!$B$4:$G$939,4,0)))</f>
        <v>AYŞEN YAREN KÜÇÜKALİ</v>
      </c>
      <c r="O33" s="272" t="str">
        <f>IF(ISERROR(VLOOKUP(K33,'KAYIT LİSTESİ'!$B$4:$G$939,5,0)),"",(VLOOKUP(K33,'KAYIT LİSTESİ'!$B$4:$G$939,5,0)))</f>
        <v>SAMSUN-ATAK SP.KLB.</v>
      </c>
      <c r="P33" s="273"/>
    </row>
    <row r="34" spans="1:16" ht="39" customHeight="1">
      <c r="A34" s="260">
        <v>3</v>
      </c>
      <c r="B34" s="261" t="s">
        <v>161</v>
      </c>
      <c r="C34" s="262">
        <f>IF(ISERROR(VLOOKUP(B34,'KAYIT LİSTESİ'!$B$4:$G$939,2,0)),"",(VLOOKUP(B34,'KAYIT LİSTESİ'!$B$4:$G$939,2,0)))</f>
        <v>646</v>
      </c>
      <c r="D34" s="263">
        <f>IF(ISERROR(VLOOKUP(B34,'KAYIT LİSTESİ'!$B$4:$G$939,3,0)),"",(VLOOKUP(B34,'KAYIT LİSTESİ'!$B$4:$G$939,3,0)))</f>
        <v>36165</v>
      </c>
      <c r="E34" s="264" t="str">
        <f>IF(ISERROR(VLOOKUP(B34,'KAYIT LİSTESİ'!$B$4:$G$939,4,0)),"",(VLOOKUP(B34,'KAYIT LİSTESİ'!$B$4:$G$939,4,0)))</f>
        <v>HASRET CAN</v>
      </c>
      <c r="F34" s="264" t="str">
        <f>IF(ISERROR(VLOOKUP(B34,'KAYIT LİSTESİ'!$B$4:$G$939,5,0)),"",(VLOOKUP(B34,'KAYIT LİSTESİ'!$B$4:$G$939,5,0)))</f>
        <v>KAYSERİ-KARSU MOLU SP.KLB.</v>
      </c>
      <c r="G34" s="265"/>
      <c r="H34" s="185"/>
      <c r="J34" s="260">
        <v>3</v>
      </c>
      <c r="K34" s="261" t="s">
        <v>221</v>
      </c>
      <c r="L34" s="270">
        <f>IF(ISERROR(VLOOKUP(K34,'KAYIT LİSTESİ'!$B$4:$G$939,2,0)),"",(VLOOKUP(K34,'KAYIT LİSTESİ'!$B$4:$G$939,2,0)))</f>
        <v>401</v>
      </c>
      <c r="M34" s="271">
        <f>IF(ISERROR(VLOOKUP(K34,'KAYIT LİSTESİ'!$B$4:$G$939,3,0)),"",(VLOOKUP(K34,'KAYIT LİSTESİ'!$B$4:$G$939,3,0)))</f>
        <v>35796</v>
      </c>
      <c r="N34" s="272" t="str">
        <f>IF(ISERROR(VLOOKUP(K34,'KAYIT LİSTESİ'!$B$4:$G$939,4,0)),"",(VLOOKUP(K34,'KAYIT LİSTESİ'!$B$4:$G$939,4,0)))</f>
        <v>MERVE BAŞKAYA</v>
      </c>
      <c r="O34" s="272" t="str">
        <f>IF(ISERROR(VLOOKUP(K34,'KAYIT LİSTESİ'!$B$4:$G$939,5,0)),"",(VLOOKUP(K34,'KAYIT LİSTESİ'!$B$4:$G$939,5,0)))</f>
        <v>ANKARA-B.B.ANKARASPOR KLB.</v>
      </c>
      <c r="P34" s="273"/>
    </row>
    <row r="35" spans="1:16" ht="39" customHeight="1">
      <c r="A35" s="260">
        <v>4</v>
      </c>
      <c r="B35" s="261" t="s">
        <v>162</v>
      </c>
      <c r="C35" s="262">
        <f>IF(ISERROR(VLOOKUP(B35,'KAYIT LİSTESİ'!$B$4:$G$939,2,0)),"",(VLOOKUP(B35,'KAYIT LİSTESİ'!$B$4:$G$939,2,0)))</f>
        <v>404</v>
      </c>
      <c r="D35" s="263">
        <f>IF(ISERROR(VLOOKUP(B35,'KAYIT LİSTESİ'!$B$4:$G$939,3,0)),"",(VLOOKUP(B35,'KAYIT LİSTESİ'!$B$4:$G$939,3,0)))</f>
        <v>35431</v>
      </c>
      <c r="E35" s="264" t="str">
        <f>IF(ISERROR(VLOOKUP(B35,'KAYIT LİSTESİ'!$B$4:$G$939,4,0)),"",(VLOOKUP(B35,'KAYIT LİSTESİ'!$B$4:$G$939,4,0)))</f>
        <v>SELVİNAZ KOÇER</v>
      </c>
      <c r="F35" s="264" t="str">
        <f>IF(ISERROR(VLOOKUP(B35,'KAYIT LİSTESİ'!$B$4:$G$939,5,0)),"",(VLOOKUP(B35,'KAYIT LİSTESİ'!$B$4:$G$939,5,0)))</f>
        <v>ANKARA-B.B.ANKARASPOR KLB.</v>
      </c>
      <c r="G35" s="265"/>
      <c r="H35" s="185"/>
      <c r="J35" s="260">
        <v>4</v>
      </c>
      <c r="K35" s="261" t="s">
        <v>222</v>
      </c>
      <c r="L35" s="270" t="str">
        <f>IF(ISERROR(VLOOKUP(K35,'KAYIT LİSTESİ'!$B$4:$G$939,2,0)),"",(VLOOKUP(K35,'KAYIT LİSTESİ'!$B$4:$G$939,2,0)))</f>
        <v>-</v>
      </c>
      <c r="M35" s="271" t="str">
        <f>IF(ISERROR(VLOOKUP(K35,'KAYIT LİSTESİ'!$B$4:$G$939,3,0)),"",(VLOOKUP(K35,'KAYIT LİSTESİ'!$B$4:$G$939,3,0)))</f>
        <v>-</v>
      </c>
      <c r="N35" s="272" t="str">
        <f>IF(ISERROR(VLOOKUP(K35,'KAYIT LİSTESİ'!$B$4:$G$939,4,0)),"",(VLOOKUP(K35,'KAYIT LİSTESİ'!$B$4:$G$939,4,0)))</f>
        <v>-</v>
      </c>
      <c r="O35" s="272" t="str">
        <f>IF(ISERROR(VLOOKUP(K35,'KAYIT LİSTESİ'!$B$4:$G$939,5,0)),"",(VLOOKUP(K35,'KAYIT LİSTESİ'!$B$4:$G$939,5,0)))</f>
        <v>KAYSERİ-KARSU MOLU SP.KLB.</v>
      </c>
      <c r="P35" s="273"/>
    </row>
    <row r="36" spans="1:16" ht="39" customHeight="1">
      <c r="A36" s="260">
        <v>5</v>
      </c>
      <c r="B36" s="261" t="s">
        <v>163</v>
      </c>
      <c r="C36" s="262">
        <f>IF(ISERROR(VLOOKUP(B36,'KAYIT LİSTESİ'!$B$4:$G$939,2,0)),"",(VLOOKUP(B36,'KAYIT LİSTESİ'!$B$4:$G$939,2,0)))</f>
        <v>668</v>
      </c>
      <c r="D36" s="263">
        <f>IF(ISERROR(VLOOKUP(B36,'KAYIT LİSTESİ'!$B$4:$G$939,3,0)),"",(VLOOKUP(B36,'KAYIT LİSTESİ'!$B$4:$G$939,3,0)))</f>
        <v>35899</v>
      </c>
      <c r="E36" s="264" t="str">
        <f>IF(ISERROR(VLOOKUP(B36,'KAYIT LİSTESİ'!$B$4:$G$939,4,0)),"",(VLOOKUP(B36,'KAYIT LİSTESİ'!$B$4:$G$939,4,0)))</f>
        <v>CEMİLE ÜLKER</v>
      </c>
      <c r="F36" s="264" t="str">
        <f>IF(ISERROR(VLOOKUP(B36,'KAYIT LİSTESİ'!$B$4:$G$939,5,0)),"",(VLOOKUP(B36,'KAYIT LİSTESİ'!$B$4:$G$939,5,0)))</f>
        <v>ESKİŞEHİR-B.ŞHR.GNÇ.SP.KLB.</v>
      </c>
      <c r="G36" s="265"/>
      <c r="H36" s="185"/>
      <c r="J36" s="260">
        <v>5</v>
      </c>
      <c r="K36" s="261" t="s">
        <v>223</v>
      </c>
      <c r="L36" s="270">
        <f>IF(ISERROR(VLOOKUP(K36,'KAYIT LİSTESİ'!$B$4:$G$939,2,0)),"",(VLOOKUP(K36,'KAYIT LİSTESİ'!$B$4:$G$939,2,0)))</f>
        <v>288</v>
      </c>
      <c r="M36" s="271">
        <f>IF(ISERROR(VLOOKUP(K36,'KAYIT LİSTESİ'!$B$4:$G$939,3,0)),"",(VLOOKUP(K36,'KAYIT LİSTESİ'!$B$4:$G$939,3,0)))</f>
        <v>36212</v>
      </c>
      <c r="N36" s="272" t="str">
        <f>IF(ISERROR(VLOOKUP(K36,'KAYIT LİSTESİ'!$B$4:$G$939,4,0)),"",(VLOOKUP(K36,'KAYIT LİSTESİ'!$B$4:$G$939,4,0)))</f>
        <v>KARDELEN DOKUCU</v>
      </c>
      <c r="O36" s="272" t="str">
        <f>IF(ISERROR(VLOOKUP(K36,'KAYIT LİSTESİ'!$B$4:$G$939,5,0)),"",(VLOOKUP(K36,'KAYIT LİSTESİ'!$B$4:$G$939,5,0)))</f>
        <v>İZMİR-B.ŞHR.BLD.SP.KLB.</v>
      </c>
      <c r="P36" s="273"/>
    </row>
    <row r="37" spans="1:16" ht="39" customHeight="1">
      <c r="A37" s="260">
        <v>6</v>
      </c>
      <c r="B37" s="261" t="s">
        <v>164</v>
      </c>
      <c r="C37" s="262">
        <f>IF(ISERROR(VLOOKUP(B37,'KAYIT LİSTESİ'!$B$4:$G$939,2,0)),"",(VLOOKUP(B37,'KAYIT LİSTESİ'!$B$4:$G$939,2,0)))</f>
      </c>
      <c r="D37" s="263">
        <f>IF(ISERROR(VLOOKUP(B37,'KAYIT LİSTESİ'!$B$4:$G$939,3,0)),"",(VLOOKUP(B37,'KAYIT LİSTESİ'!$B$4:$G$939,3,0)))</f>
      </c>
      <c r="E37" s="264">
        <f>IF(ISERROR(VLOOKUP(B37,'KAYIT LİSTESİ'!$B$4:$G$939,4,0)),"",(VLOOKUP(B37,'KAYIT LİSTESİ'!$B$4:$G$939,4,0)))</f>
      </c>
      <c r="F37" s="264">
        <f>IF(ISERROR(VLOOKUP(B37,'KAYIT LİSTESİ'!$B$4:$G$939,5,0)),"",(VLOOKUP(B37,'KAYIT LİSTESİ'!$B$4:$G$939,5,0)))</f>
      </c>
      <c r="G37" s="265"/>
      <c r="H37" s="185"/>
      <c r="J37" s="260">
        <v>6</v>
      </c>
      <c r="K37" s="261" t="s">
        <v>224</v>
      </c>
      <c r="L37" s="270">
        <f>IF(ISERROR(VLOOKUP(K37,'KAYIT LİSTESİ'!$B$4:$G$939,2,0)),"",(VLOOKUP(K37,'KAYIT LİSTESİ'!$B$4:$G$939,2,0)))</f>
        <v>391</v>
      </c>
      <c r="M37" s="271">
        <f>IF(ISERROR(VLOOKUP(K37,'KAYIT LİSTESİ'!$B$4:$G$939,3,0)),"",(VLOOKUP(K37,'KAYIT LİSTESİ'!$B$4:$G$939,3,0)))</f>
        <v>35885</v>
      </c>
      <c r="N37" s="272" t="str">
        <f>IF(ISERROR(VLOOKUP(K37,'KAYIT LİSTESİ'!$B$4:$G$939,4,0)),"",(VLOOKUP(K37,'KAYIT LİSTESİ'!$B$4:$G$939,4,0)))</f>
        <v>MİRAY AKBULUT</v>
      </c>
      <c r="O37" s="272" t="str">
        <f>IF(ISERROR(VLOOKUP(K37,'KAYIT LİSTESİ'!$B$4:$G$939,5,0)),"",(VLOOKUP(K37,'KAYIT LİSTESİ'!$B$4:$G$939,5,0)))</f>
        <v>İSTANBUL-ÜSKÜDAR BLD.SP.KLB.</v>
      </c>
      <c r="P37" s="273"/>
    </row>
    <row r="38" spans="1:16" ht="39" customHeight="1">
      <c r="A38" s="395" t="s">
        <v>17</v>
      </c>
      <c r="B38" s="396"/>
      <c r="C38" s="396"/>
      <c r="D38" s="396"/>
      <c r="E38" s="396"/>
      <c r="F38" s="396"/>
      <c r="G38" s="396"/>
      <c r="H38" s="185"/>
      <c r="J38" s="260">
        <v>7</v>
      </c>
      <c r="K38" s="261" t="s">
        <v>225</v>
      </c>
      <c r="L38" s="270">
        <f>IF(ISERROR(VLOOKUP(K38,'KAYIT LİSTESİ'!$B$4:$G$939,2,0)),"",(VLOOKUP(K38,'KAYIT LİSTESİ'!$B$4:$G$939,2,0)))</f>
        <v>662</v>
      </c>
      <c r="M38" s="271">
        <f>IF(ISERROR(VLOOKUP(K38,'KAYIT LİSTESİ'!$B$4:$G$939,3,0)),"",(VLOOKUP(K38,'KAYIT LİSTESİ'!$B$4:$G$939,3,0)))</f>
        <v>35492</v>
      </c>
      <c r="N38" s="272" t="str">
        <f>IF(ISERROR(VLOOKUP(K38,'KAYIT LİSTESİ'!$B$4:$G$939,4,0)),"",(VLOOKUP(K38,'KAYIT LİSTESİ'!$B$4:$G$939,4,0)))</f>
        <v>SAHİL BEYAZ</v>
      </c>
      <c r="O38" s="272" t="str">
        <f>IF(ISERROR(VLOOKUP(K38,'KAYIT LİSTESİ'!$B$4:$G$939,5,0)),"",(VLOOKUP(K38,'KAYIT LİSTESİ'!$B$4:$G$939,5,0)))</f>
        <v>K.K.T.C.</v>
      </c>
      <c r="P38" s="273"/>
    </row>
    <row r="39" spans="1:16" ht="39" customHeight="1">
      <c r="A39" s="168" t="s">
        <v>12</v>
      </c>
      <c r="B39" s="168" t="s">
        <v>62</v>
      </c>
      <c r="C39" s="168" t="s">
        <v>61</v>
      </c>
      <c r="D39" s="169" t="s">
        <v>13</v>
      </c>
      <c r="E39" s="170" t="s">
        <v>14</v>
      </c>
      <c r="F39" s="170" t="s">
        <v>344</v>
      </c>
      <c r="G39" s="168" t="s">
        <v>124</v>
      </c>
      <c r="H39" s="185"/>
      <c r="J39" s="260">
        <v>8</v>
      </c>
      <c r="K39" s="261" t="s">
        <v>226</v>
      </c>
      <c r="L39" s="270">
        <f>IF(ISERROR(VLOOKUP(K39,'KAYIT LİSTESİ'!$B$4:$G$939,2,0)),"",(VLOOKUP(K39,'KAYIT LİSTESİ'!$B$4:$G$939,2,0)))</f>
        <v>683</v>
      </c>
      <c r="M39" s="271">
        <f>IF(ISERROR(VLOOKUP(K39,'KAYIT LİSTESİ'!$B$4:$G$939,3,0)),"",(VLOOKUP(K39,'KAYIT LİSTESİ'!$B$4:$G$939,3,0)))</f>
        <v>36161</v>
      </c>
      <c r="N39" s="272" t="str">
        <f>IF(ISERROR(VLOOKUP(K39,'KAYIT LİSTESİ'!$B$4:$G$939,4,0)),"",(VLOOKUP(K39,'KAYIT LİSTESİ'!$B$4:$G$939,4,0)))</f>
        <v>MELİKE GÖKÇE</v>
      </c>
      <c r="O39" s="272" t="str">
        <f>IF(ISERROR(VLOOKUP(K39,'KAYIT LİSTESİ'!$B$4:$G$939,5,0)),"",(VLOOKUP(K39,'KAYIT LİSTESİ'!$B$4:$G$939,5,0)))</f>
        <v>İZMİR-KONAK BLD.SP.KLB.</v>
      </c>
      <c r="P39" s="273"/>
    </row>
    <row r="40" spans="1:16" ht="39" customHeight="1">
      <c r="A40" s="260">
        <v>1</v>
      </c>
      <c r="B40" s="261" t="s">
        <v>165</v>
      </c>
      <c r="C40" s="262">
        <f>IF(ISERROR(VLOOKUP(B40,'KAYIT LİSTESİ'!$B$4:$G$939,2,0)),"",(VLOOKUP(B40,'KAYIT LİSTESİ'!$B$4:$G$939,2,0)))</f>
      </c>
      <c r="D40" s="263">
        <f>IF(ISERROR(VLOOKUP(B40,'KAYIT LİSTESİ'!$B$4:$G$939,3,0)),"",(VLOOKUP(B40,'KAYIT LİSTESİ'!$B$4:$G$939,3,0)))</f>
      </c>
      <c r="E40" s="264">
        <f>IF(ISERROR(VLOOKUP(B40,'KAYIT LİSTESİ'!$B$4:$G$939,4,0)),"",(VLOOKUP(B40,'KAYIT LİSTESİ'!$B$4:$G$939,4,0)))</f>
      </c>
      <c r="F40" s="264">
        <f>IF(ISERROR(VLOOKUP(B40,'KAYIT LİSTESİ'!$B$4:$G$939,5,0)),"",(VLOOKUP(B40,'KAYIT LİSTESİ'!$B$4:$G$939,5,0)))</f>
      </c>
      <c r="G40" s="265"/>
      <c r="H40" s="183"/>
      <c r="J40" s="260">
        <v>9</v>
      </c>
      <c r="K40" s="261" t="s">
        <v>227</v>
      </c>
      <c r="L40" s="270">
        <f>IF(ISERROR(VLOOKUP(K40,'KAYIT LİSTESİ'!$B$4:$G$939,2,0)),"",(VLOOKUP(K40,'KAYIT LİSTESİ'!$B$4:$G$939,2,0)))</f>
        <v>272</v>
      </c>
      <c r="M40" s="271">
        <f>IF(ISERROR(VLOOKUP(K40,'KAYIT LİSTESİ'!$B$4:$G$939,3,0)),"",(VLOOKUP(K40,'KAYIT LİSTESİ'!$B$4:$G$939,3,0)))</f>
        <v>36446</v>
      </c>
      <c r="N40" s="272" t="str">
        <f>IF(ISERROR(VLOOKUP(K40,'KAYIT LİSTESİ'!$B$4:$G$939,4,0)),"",(VLOOKUP(K40,'KAYIT LİSTESİ'!$B$4:$G$939,4,0)))</f>
        <v>GÜLER ÜNAL</v>
      </c>
      <c r="O40" s="272" t="str">
        <f>IF(ISERROR(VLOOKUP(K40,'KAYIT LİSTESİ'!$B$4:$G$939,5,0)),"",(VLOOKUP(K40,'KAYIT LİSTESİ'!$B$4:$G$939,5,0)))</f>
        <v>BURSA-BURSA B.ŞHR.BLD.SP.KLB.</v>
      </c>
      <c r="P40" s="273"/>
    </row>
    <row r="41" spans="1:16" ht="39" customHeight="1">
      <c r="A41" s="260">
        <v>2</v>
      </c>
      <c r="B41" s="261" t="s">
        <v>166</v>
      </c>
      <c r="C41" s="262">
        <f>IF(ISERROR(VLOOKUP(B41,'KAYIT LİSTESİ'!$B$4:$G$939,2,0)),"",(VLOOKUP(B41,'KAYIT LİSTESİ'!$B$4:$G$939,2,0)))</f>
        <v>385</v>
      </c>
      <c r="D41" s="263">
        <f>IF(ISERROR(VLOOKUP(B41,'KAYIT LİSTESİ'!$B$4:$G$939,3,0)),"",(VLOOKUP(B41,'KAYIT LİSTESİ'!$B$4:$G$939,3,0)))</f>
        <v>35850</v>
      </c>
      <c r="E41" s="264" t="str">
        <f>IF(ISERROR(VLOOKUP(B41,'KAYIT LİSTESİ'!$B$4:$G$939,4,0)),"",(VLOOKUP(B41,'KAYIT LİSTESİ'!$B$4:$G$939,4,0)))</f>
        <v>BEYZA YAZICI</v>
      </c>
      <c r="F41" s="264" t="str">
        <f>IF(ISERROR(VLOOKUP(B41,'KAYIT LİSTESİ'!$B$4:$G$939,5,0)),"",(VLOOKUP(B41,'KAYIT LİSTESİ'!$B$4:$G$939,5,0)))</f>
        <v>İSTANBUL-ÜSKÜDAR BLD.SP.KLB.</v>
      </c>
      <c r="G41" s="265"/>
      <c r="H41" s="184"/>
      <c r="J41" s="260">
        <v>10</v>
      </c>
      <c r="K41" s="261" t="s">
        <v>228</v>
      </c>
      <c r="L41" s="270">
        <f>IF(ISERROR(VLOOKUP(K41,'KAYIT LİSTESİ'!$B$4:$G$939,2,0)),"",(VLOOKUP(K41,'KAYIT LİSTESİ'!$B$4:$G$939,2,0)))</f>
        <v>263</v>
      </c>
      <c r="M41" s="271">
        <f>IF(ISERROR(VLOOKUP(K41,'KAYIT LİSTESİ'!$B$4:$G$939,3,0)),"",(VLOOKUP(K41,'KAYIT LİSTESİ'!$B$4:$G$939,3,0)))</f>
        <v>35724</v>
      </c>
      <c r="N41" s="272" t="str">
        <f>IF(ISERROR(VLOOKUP(K41,'KAYIT LİSTESİ'!$B$4:$G$939,4,0)),"",(VLOOKUP(K41,'KAYIT LİSTESİ'!$B$4:$G$939,4,0)))</f>
        <v>H.MELİSA BAKIRSİNİ</v>
      </c>
      <c r="O41" s="272" t="str">
        <f>IF(ISERROR(VLOOKUP(K41,'KAYIT LİSTESİ'!$B$4:$G$939,5,0)),"",(VLOOKUP(K41,'KAYIT LİSTESİ'!$B$4:$G$939,5,0)))</f>
        <v>İSTANBUL-BEŞİKTAŞ J.K.</v>
      </c>
      <c r="P41" s="273"/>
    </row>
    <row r="42" spans="1:16" ht="39" customHeight="1">
      <c r="A42" s="260">
        <v>3</v>
      </c>
      <c r="B42" s="261" t="s">
        <v>167</v>
      </c>
      <c r="C42" s="262">
        <f>IF(ISERROR(VLOOKUP(B42,'KAYIT LİSTESİ'!$B$4:$G$939,2,0)),"",(VLOOKUP(B42,'KAYIT LİSTESİ'!$B$4:$G$939,2,0)))</f>
        <v>685</v>
      </c>
      <c r="D42" s="263">
        <f>IF(ISERROR(VLOOKUP(B42,'KAYIT LİSTESİ'!$B$4:$G$939,3,0)),"",(VLOOKUP(B42,'KAYIT LİSTESİ'!$B$4:$G$939,3,0)))</f>
        <v>36161</v>
      </c>
      <c r="E42" s="264" t="str">
        <f>IF(ISERROR(VLOOKUP(B42,'KAYIT LİSTESİ'!$B$4:$G$939,4,0)),"",(VLOOKUP(B42,'KAYIT LİSTESİ'!$B$4:$G$939,4,0)))</f>
        <v>SEREN BİÇER</v>
      </c>
      <c r="F42" s="264" t="str">
        <f>IF(ISERROR(VLOOKUP(B42,'KAYIT LİSTESİ'!$B$4:$G$939,5,0)),"",(VLOOKUP(B42,'KAYIT LİSTESİ'!$B$4:$G$939,5,0)))</f>
        <v>İZMİR-KONAK BLD.SP.KLB.</v>
      </c>
      <c r="G42" s="265"/>
      <c r="H42" s="185"/>
      <c r="J42" s="260">
        <v>11</v>
      </c>
      <c r="K42" s="261" t="s">
        <v>229</v>
      </c>
      <c r="L42" s="270">
        <f>IF(ISERROR(VLOOKUP(K42,'KAYIT LİSTESİ'!$B$4:$G$939,2,0)),"",(VLOOKUP(K42,'KAYIT LİSTESİ'!$B$4:$G$939,2,0)))</f>
        <v>635</v>
      </c>
      <c r="M42" s="271">
        <f>IF(ISERROR(VLOOKUP(K42,'KAYIT LİSTESİ'!$B$4:$G$939,3,0)),"",(VLOOKUP(K42,'KAYIT LİSTESİ'!$B$4:$G$939,3,0)))</f>
        <v>35565</v>
      </c>
      <c r="N42" s="272" t="str">
        <f>IF(ISERROR(VLOOKUP(K42,'KAYIT LİSTESİ'!$B$4:$G$939,4,0)),"",(VLOOKUP(K42,'KAYIT LİSTESİ'!$B$4:$G$939,4,0)))</f>
        <v>DİLAN ERDEMIR</v>
      </c>
      <c r="O42" s="272" t="str">
        <f>IF(ISERROR(VLOOKUP(K42,'KAYIT LİSTESİ'!$B$4:$G$939,5,0)),"",(VLOOKUP(K42,'KAYIT LİSTESİ'!$B$4:$G$939,5,0)))</f>
        <v>BURSA-OSMANGAZİ BLD.SP.KLB.</v>
      </c>
      <c r="P42" s="273"/>
    </row>
    <row r="43" spans="1:16" ht="39" customHeight="1">
      <c r="A43" s="260">
        <v>4</v>
      </c>
      <c r="B43" s="261" t="s">
        <v>168</v>
      </c>
      <c r="C43" s="262">
        <f>IF(ISERROR(VLOOKUP(B43,'KAYIT LİSTESİ'!$B$4:$G$939,2,0)),"",(VLOOKUP(B43,'KAYIT LİSTESİ'!$B$4:$G$939,2,0)))</f>
        <v>655</v>
      </c>
      <c r="D43" s="263">
        <f>IF(ISERROR(VLOOKUP(B43,'KAYIT LİSTESİ'!$B$4:$G$939,3,0)),"",(VLOOKUP(B43,'KAYIT LİSTESİ'!$B$4:$G$939,3,0)))</f>
        <v>35828</v>
      </c>
      <c r="E43" s="264" t="str">
        <f>IF(ISERROR(VLOOKUP(B43,'KAYIT LİSTESİ'!$B$4:$G$939,4,0)),"",(VLOOKUP(B43,'KAYIT LİSTESİ'!$B$4:$G$939,4,0)))</f>
        <v>ELİF ÖZTÜRK</v>
      </c>
      <c r="F43" s="264" t="str">
        <f>IF(ISERROR(VLOOKUP(B43,'KAYIT LİSTESİ'!$B$4:$G$939,5,0)),"",(VLOOKUP(B43,'KAYIT LİSTESİ'!$B$4:$G$939,5,0)))</f>
        <v>K.K.T.C.</v>
      </c>
      <c r="G43" s="265"/>
      <c r="H43" s="185"/>
      <c r="J43" s="260">
        <v>12</v>
      </c>
      <c r="K43" s="261" t="s">
        <v>230</v>
      </c>
      <c r="L43" s="270">
        <f>IF(ISERROR(VLOOKUP(K43,'KAYIT LİSTESİ'!$B$4:$G$939,2,0)),"",(VLOOKUP(K43,'KAYIT LİSTESİ'!$B$4:$G$939,2,0)))</f>
        <v>612</v>
      </c>
      <c r="M43" s="271">
        <f>IF(ISERROR(VLOOKUP(K43,'KAYIT LİSTESİ'!$B$4:$G$939,3,0)),"",(VLOOKUP(K43,'KAYIT LİSTESİ'!$B$4:$G$939,3,0)))</f>
        <v>35811</v>
      </c>
      <c r="N43" s="272" t="str">
        <f>IF(ISERROR(VLOOKUP(K43,'KAYIT LİSTESİ'!$B$4:$G$939,4,0)),"",(VLOOKUP(K43,'KAYIT LİSTESİ'!$B$4:$G$939,4,0)))</f>
        <v>BÜŞRA PEKŞİRİN </v>
      </c>
      <c r="O43" s="272" t="str">
        <f>IF(ISERROR(VLOOKUP(K43,'KAYIT LİSTESİ'!$B$4:$G$939,5,0)),"",(VLOOKUP(K43,'KAYIT LİSTESİ'!$B$4:$G$939,5,0)))</f>
        <v>İSTANBUL-ENKA SPOR KLB.</v>
      </c>
      <c r="P43" s="273"/>
    </row>
    <row r="44" spans="1:16" ht="39" customHeight="1">
      <c r="A44" s="260">
        <v>5</v>
      </c>
      <c r="B44" s="261" t="s">
        <v>169</v>
      </c>
      <c r="C44" s="262">
        <f>IF(ISERROR(VLOOKUP(B44,'KAYIT LİSTESİ'!$B$4:$G$939,2,0)),"",(VLOOKUP(B44,'KAYIT LİSTESİ'!$B$4:$G$939,2,0)))</f>
        <v>292</v>
      </c>
      <c r="D44" s="263">
        <f>IF(ISERROR(VLOOKUP(B44,'KAYIT LİSTESİ'!$B$4:$G$939,3,0)),"",(VLOOKUP(B44,'KAYIT LİSTESİ'!$B$4:$G$939,3,0)))</f>
        <v>36069</v>
      </c>
      <c r="E44" s="264" t="str">
        <f>IF(ISERROR(VLOOKUP(B44,'KAYIT LİSTESİ'!$B$4:$G$939,4,0)),"",(VLOOKUP(B44,'KAYIT LİSTESİ'!$B$4:$G$939,4,0)))</f>
        <v>SELEN YÜKSEL</v>
      </c>
      <c r="F44" s="264" t="str">
        <f>IF(ISERROR(VLOOKUP(B44,'KAYIT LİSTESİ'!$B$4:$G$939,5,0)),"",(VLOOKUP(B44,'KAYIT LİSTESİ'!$B$4:$G$939,5,0)))</f>
        <v>İZMİR-B.ŞHR.BLD.SP.KLB.</v>
      </c>
      <c r="G44" s="265"/>
      <c r="H44" s="185"/>
      <c r="J44" s="260">
        <v>13</v>
      </c>
      <c r="K44" s="261" t="s">
        <v>231</v>
      </c>
      <c r="L44" s="270">
        <f>IF(ISERROR(VLOOKUP(K44,'KAYIT LİSTESİ'!$B$4:$G$939,2,0)),"",(VLOOKUP(K44,'KAYIT LİSTESİ'!$B$4:$G$939,2,0)))</f>
        <v>609</v>
      </c>
      <c r="M44" s="271">
        <f>IF(ISERROR(VLOOKUP(K44,'KAYIT LİSTESİ'!$B$4:$G$939,3,0)),"",(VLOOKUP(K44,'KAYIT LİSTESİ'!$B$4:$G$939,3,0)))</f>
        <v>35431</v>
      </c>
      <c r="N44" s="272" t="str">
        <f>IF(ISERROR(VLOOKUP(K44,'KAYIT LİSTESİ'!$B$4:$G$939,4,0)),"",(VLOOKUP(K44,'KAYIT LİSTESİ'!$B$4:$G$939,4,0)))</f>
        <v>HİLAL DÜNDAR</v>
      </c>
      <c r="O44" s="272" t="str">
        <f>IF(ISERROR(VLOOKUP(K44,'KAYIT LİSTESİ'!$B$4:$G$939,5,0)),"",(VLOOKUP(K44,'KAYIT LİSTESİ'!$B$4:$G$939,5,0)))</f>
        <v>İSTANBUL-FENERBAHÇE SP.KLB.</v>
      </c>
      <c r="P44" s="273"/>
    </row>
    <row r="45" spans="1:16" ht="39" customHeight="1">
      <c r="A45" s="260">
        <v>6</v>
      </c>
      <c r="B45" s="261" t="s">
        <v>170</v>
      </c>
      <c r="C45" s="262">
        <f>IF(ISERROR(VLOOKUP(B45,'KAYIT LİSTESİ'!$B$4:$G$939,2,0)),"",(VLOOKUP(B45,'KAYIT LİSTESİ'!$B$4:$G$939,2,0)))</f>
      </c>
      <c r="D45" s="263">
        <f>IF(ISERROR(VLOOKUP(B45,'KAYIT LİSTESİ'!$B$4:$G$939,3,0)),"",(VLOOKUP(B45,'KAYIT LİSTESİ'!$B$4:$G$939,3,0)))</f>
      </c>
      <c r="E45" s="264">
        <f>IF(ISERROR(VLOOKUP(B45,'KAYIT LİSTESİ'!$B$4:$G$939,4,0)),"",(VLOOKUP(B45,'KAYIT LİSTESİ'!$B$4:$G$939,4,0)))</f>
      </c>
      <c r="F45" s="264">
        <f>IF(ISERROR(VLOOKUP(B45,'KAYIT LİSTESİ'!$B$4:$G$939,5,0)),"",(VLOOKUP(B45,'KAYIT LİSTESİ'!$B$4:$G$939,5,0)))</f>
      </c>
      <c r="G45" s="265"/>
      <c r="H45" s="185"/>
      <c r="J45" s="260"/>
      <c r="K45" s="261" t="s">
        <v>232</v>
      </c>
      <c r="L45" s="270">
        <f>IF(ISERROR(VLOOKUP(K45,'KAYIT LİSTESİ'!$B$4:$G$939,2,0)),"",(VLOOKUP(K45,'KAYIT LİSTESİ'!$B$4:$G$939,2,0)))</f>
      </c>
      <c r="M45" s="271">
        <f>IF(ISERROR(VLOOKUP(K45,'KAYIT LİSTESİ'!$B$4:$G$939,3,0)),"",(VLOOKUP(K45,'KAYIT LİSTESİ'!$B$4:$G$939,3,0)))</f>
      </c>
      <c r="N45" s="272">
        <f>IF(ISERROR(VLOOKUP(K45,'KAYIT LİSTESİ'!$B$4:$G$939,4,0)),"",(VLOOKUP(K45,'KAYIT LİSTESİ'!$B$4:$G$939,4,0)))</f>
      </c>
      <c r="O45" s="272">
        <f>IF(ISERROR(VLOOKUP(K45,'KAYIT LİSTESİ'!$B$4:$G$939,5,0)),"",(VLOOKUP(K45,'KAYIT LİSTESİ'!$B$4:$G$939,5,0)))</f>
      </c>
      <c r="P45" s="273"/>
    </row>
    <row r="46" spans="1:16" ht="39" customHeight="1">
      <c r="A46" s="395" t="s">
        <v>18</v>
      </c>
      <c r="B46" s="396"/>
      <c r="C46" s="396"/>
      <c r="D46" s="396"/>
      <c r="E46" s="396"/>
      <c r="F46" s="396"/>
      <c r="G46" s="396"/>
      <c r="H46" s="185"/>
      <c r="J46" s="392" t="s">
        <v>188</v>
      </c>
      <c r="K46" s="392"/>
      <c r="L46" s="392"/>
      <c r="M46" s="392"/>
      <c r="N46" s="392"/>
      <c r="O46" s="392"/>
      <c r="P46" s="392"/>
    </row>
    <row r="47" spans="1:16" ht="39" customHeight="1">
      <c r="A47" s="168" t="s">
        <v>12</v>
      </c>
      <c r="B47" s="168" t="s">
        <v>62</v>
      </c>
      <c r="C47" s="168" t="s">
        <v>61</v>
      </c>
      <c r="D47" s="169" t="s">
        <v>13</v>
      </c>
      <c r="E47" s="170" t="s">
        <v>14</v>
      </c>
      <c r="F47" s="170" t="s">
        <v>344</v>
      </c>
      <c r="G47" s="168" t="s">
        <v>124</v>
      </c>
      <c r="H47" s="185"/>
      <c r="J47" s="390" t="s">
        <v>6</v>
      </c>
      <c r="K47" s="393"/>
      <c r="L47" s="390" t="s">
        <v>60</v>
      </c>
      <c r="M47" s="390" t="s">
        <v>21</v>
      </c>
      <c r="N47" s="390" t="s">
        <v>7</v>
      </c>
      <c r="O47" s="390" t="s">
        <v>344</v>
      </c>
      <c r="P47" s="390" t="s">
        <v>124</v>
      </c>
    </row>
    <row r="48" spans="1:16" ht="39" customHeight="1">
      <c r="A48" s="260">
        <v>1</v>
      </c>
      <c r="B48" s="261" t="s">
        <v>171</v>
      </c>
      <c r="C48" s="262">
        <f>IF(ISERROR(VLOOKUP(B48,'KAYIT LİSTESİ'!$B$4:$G$939,2,0)),"",(VLOOKUP(B48,'KAYIT LİSTESİ'!$B$4:$G$939,2,0)))</f>
        <v>277</v>
      </c>
      <c r="D48" s="263">
        <f>IF(ISERROR(VLOOKUP(B48,'KAYIT LİSTESİ'!$B$4:$G$939,3,0)),"",(VLOOKUP(B48,'KAYIT LİSTESİ'!$B$4:$G$939,3,0)))</f>
        <v>35468</v>
      </c>
      <c r="E48" s="264" t="str">
        <f>IF(ISERROR(VLOOKUP(B48,'KAYIT LİSTESİ'!$B$4:$G$939,4,0)),"",(VLOOKUP(B48,'KAYIT LİSTESİ'!$B$4:$G$939,4,0)))</f>
        <v>RÜMEYSA ÖKDEM</v>
      </c>
      <c r="F48" s="264" t="str">
        <f>IF(ISERROR(VLOOKUP(B48,'KAYIT LİSTESİ'!$B$4:$G$939,5,0)),"",(VLOOKUP(B48,'KAYIT LİSTESİ'!$B$4:$G$939,5,0)))</f>
        <v>BURSA-BURSA B.ŞHR.BLD.SP.KLB.</v>
      </c>
      <c r="G48" s="265"/>
      <c r="H48" s="185"/>
      <c r="J48" s="391"/>
      <c r="K48" s="393"/>
      <c r="L48" s="391"/>
      <c r="M48" s="391"/>
      <c r="N48" s="391"/>
      <c r="O48" s="391"/>
      <c r="P48" s="391"/>
    </row>
    <row r="49" spans="1:16" ht="39" customHeight="1">
      <c r="A49" s="260">
        <v>2</v>
      </c>
      <c r="B49" s="261" t="s">
        <v>172</v>
      </c>
      <c r="C49" s="262">
        <f>IF(ISERROR(VLOOKUP(B49,'KAYIT LİSTESİ'!$B$4:$G$939,2,0)),"",(VLOOKUP(B49,'KAYIT LİSTESİ'!$B$4:$G$939,2,0)))</f>
        <v>637</v>
      </c>
      <c r="D49" s="263">
        <f>IF(ISERROR(VLOOKUP(B49,'KAYIT LİSTESİ'!$B$4:$G$939,3,0)),"",(VLOOKUP(B49,'KAYIT LİSTESİ'!$B$4:$G$939,3,0)))</f>
        <v>36397</v>
      </c>
      <c r="E49" s="264" t="str">
        <f>IF(ISERROR(VLOOKUP(B49,'KAYIT LİSTESİ'!$B$4:$G$939,4,0)),"",(VLOOKUP(B49,'KAYIT LİSTESİ'!$B$4:$G$939,4,0)))</f>
        <v>MELEK Z. SAHINOGLU</v>
      </c>
      <c r="F49" s="264" t="str">
        <f>IF(ISERROR(VLOOKUP(B49,'KAYIT LİSTESİ'!$B$4:$G$939,5,0)),"",(VLOOKUP(B49,'KAYIT LİSTESİ'!$B$4:$G$939,5,0)))</f>
        <v>BURSA-OSMANGAZİ BLD.SP.KLB.</v>
      </c>
      <c r="G49" s="265"/>
      <c r="H49" s="185"/>
      <c r="J49" s="309">
        <v>1</v>
      </c>
      <c r="K49" s="310" t="s">
        <v>189</v>
      </c>
      <c r="L49" s="309">
        <f>IF(ISERROR(VLOOKUP(K49,'KAYIT LİSTESİ'!$B$4:$G$939,2,0)),"",(VLOOKUP(K49,'KAYIT LİSTESİ'!$B$4:$G$939,2,0)))</f>
        <v>677</v>
      </c>
      <c r="M49" s="309">
        <f>IF(ISERROR(VLOOKUP(K49,'KAYIT LİSTESİ'!$B$4:$G$939,3,0)),"",(VLOOKUP(K49,'KAYIT LİSTESİ'!$B$4:$G$939,3,0)))</f>
        <v>36018</v>
      </c>
      <c r="N49" s="311" t="str">
        <f>IF(ISERROR(VLOOKUP(K49,'KAYIT LİSTESİ'!$B$4:$G$939,4,0)),"",(VLOOKUP(K49,'KAYIT LİSTESİ'!$B$4:$G$939,4,0)))</f>
        <v>NEZAHAT ADA</v>
      </c>
      <c r="O49" s="311" t="str">
        <f>IF(ISERROR(VLOOKUP(K49,'KAYIT LİSTESİ'!$B$4:$G$939,5,0)),"",(VLOOKUP(K49,'KAYIT LİSTESİ'!$B$4:$G$939,5,0)))</f>
        <v>ESKİŞEHİR-B.ŞHR.GNÇ.SP.KLB.</v>
      </c>
      <c r="P49" s="309"/>
    </row>
    <row r="50" spans="1:16" ht="39" customHeight="1">
      <c r="A50" s="260">
        <v>3</v>
      </c>
      <c r="B50" s="261" t="s">
        <v>173</v>
      </c>
      <c r="C50" s="262">
        <f>IF(ISERROR(VLOOKUP(B50,'KAYIT LİSTESİ'!$B$4:$G$939,2,0)),"",(VLOOKUP(B50,'KAYIT LİSTESİ'!$B$4:$G$939,2,0)))</f>
        <v>600</v>
      </c>
      <c r="D50" s="263">
        <f>IF(ISERROR(VLOOKUP(B50,'KAYIT LİSTESİ'!$B$4:$G$939,3,0)),"",(VLOOKUP(B50,'KAYIT LİSTESİ'!$B$4:$G$939,3,0)))</f>
        <v>36179</v>
      </c>
      <c r="E50" s="264" t="str">
        <f>IF(ISERROR(VLOOKUP(B50,'KAYIT LİSTESİ'!$B$4:$G$939,4,0)),"",(VLOOKUP(B50,'KAYIT LİSTESİ'!$B$4:$G$939,4,0)))</f>
        <v>ASLI KUTLU</v>
      </c>
      <c r="F50" s="264" t="str">
        <f>IF(ISERROR(VLOOKUP(B50,'KAYIT LİSTESİ'!$B$4:$G$939,5,0)),"",(VLOOKUP(B50,'KAYIT LİSTESİ'!$B$4:$G$939,5,0)))</f>
        <v>İSTANBUL-FENERBAHÇE SP.KLB.</v>
      </c>
      <c r="G50" s="265"/>
      <c r="H50" s="183"/>
      <c r="J50" s="309">
        <v>2</v>
      </c>
      <c r="K50" s="310" t="s">
        <v>190</v>
      </c>
      <c r="L50" s="309">
        <f>IF(ISERROR(VLOOKUP(K50,'KAYIT LİSTESİ'!$B$4:$G$939,2,0)),"",(VLOOKUP(K50,'KAYIT LİSTESİ'!$B$4:$G$939,2,0)))</f>
        <v>633</v>
      </c>
      <c r="M50" s="309">
        <f>IF(ISERROR(VLOOKUP(K50,'KAYIT LİSTESİ'!$B$4:$G$939,3,0)),"",(VLOOKUP(K50,'KAYIT LİSTESİ'!$B$4:$G$939,3,0)))</f>
        <v>35935</v>
      </c>
      <c r="N50" s="311" t="str">
        <f>IF(ISERROR(VLOOKUP(K50,'KAYIT LİSTESİ'!$B$4:$G$939,4,0)),"",(VLOOKUP(K50,'KAYIT LİSTESİ'!$B$4:$G$939,4,0)))</f>
        <v>ZEYNEP İREM KARAKUZU</v>
      </c>
      <c r="O50" s="311" t="str">
        <f>IF(ISERROR(VLOOKUP(K50,'KAYIT LİSTESİ'!$B$4:$G$939,5,0)),"",(VLOOKUP(K50,'KAYIT LİSTESİ'!$B$4:$G$939,5,0)))</f>
        <v>SAMSUN-ATAK SP.KLB.</v>
      </c>
      <c r="P50" s="309"/>
    </row>
    <row r="51" spans="1:16" ht="39" customHeight="1">
      <c r="A51" s="260">
        <v>4</v>
      </c>
      <c r="B51" s="261" t="s">
        <v>174</v>
      </c>
      <c r="C51" s="262">
        <f>IF(ISERROR(VLOOKUP(B51,'KAYIT LİSTESİ'!$B$4:$G$939,2,0)),"",(VLOOKUP(B51,'KAYIT LİSTESİ'!$B$4:$G$939,2,0)))</f>
        <v>619</v>
      </c>
      <c r="D51" s="263">
        <f>IF(ISERROR(VLOOKUP(B51,'KAYIT LİSTESİ'!$B$4:$G$939,3,0)),"",(VLOOKUP(B51,'KAYIT LİSTESİ'!$B$4:$G$939,3,0)))</f>
        <v>35431</v>
      </c>
      <c r="E51" s="264" t="str">
        <f>IF(ISERROR(VLOOKUP(B51,'KAYIT LİSTESİ'!$B$4:$G$939,4,0)),"",(VLOOKUP(B51,'KAYIT LİSTESİ'!$B$4:$G$939,4,0)))</f>
        <v>MERYEM ÇANAKÇI</v>
      </c>
      <c r="F51" s="264" t="str">
        <f>IF(ISERROR(VLOOKUP(B51,'KAYIT LİSTESİ'!$B$4:$G$939,5,0)),"",(VLOOKUP(B51,'KAYIT LİSTESİ'!$B$4:$G$939,5,0)))</f>
        <v>İSTANBUL-ENKA SPOR KLB.</v>
      </c>
      <c r="G51" s="265"/>
      <c r="H51" s="184"/>
      <c r="J51" s="309">
        <v>3</v>
      </c>
      <c r="K51" s="310" t="s">
        <v>191</v>
      </c>
      <c r="L51" s="309">
        <f>IF(ISERROR(VLOOKUP(K51,'KAYIT LİSTESİ'!$B$4:$G$939,2,0)),"",(VLOOKUP(K51,'KAYIT LİSTESİ'!$B$4:$G$939,2,0)))</f>
        <v>397</v>
      </c>
      <c r="M51" s="309">
        <f>IF(ISERROR(VLOOKUP(K51,'KAYIT LİSTESİ'!$B$4:$G$939,3,0)),"",(VLOOKUP(K51,'KAYIT LİSTESİ'!$B$4:$G$939,3,0)))</f>
        <v>35431</v>
      </c>
      <c r="N51" s="311" t="str">
        <f>IF(ISERROR(VLOOKUP(K51,'KAYIT LİSTESİ'!$B$4:$G$939,4,0)),"",(VLOOKUP(K51,'KAYIT LİSTESİ'!$B$4:$G$939,4,0)))</f>
        <v>H.NERGİZ ERDEM</v>
      </c>
      <c r="O51" s="311" t="str">
        <f>IF(ISERROR(VLOOKUP(K51,'KAYIT LİSTESİ'!$B$4:$G$939,5,0)),"",(VLOOKUP(K51,'KAYIT LİSTESİ'!$B$4:$G$939,5,0)))</f>
        <v>ANKARA-B.B.ANKARASPOR KLB.</v>
      </c>
      <c r="P51" s="309"/>
    </row>
    <row r="52" spans="1:16" ht="39" customHeight="1">
      <c r="A52" s="260">
        <v>5</v>
      </c>
      <c r="B52" s="261" t="s">
        <v>175</v>
      </c>
      <c r="C52" s="262">
        <f>IF(ISERROR(VLOOKUP(B52,'KAYIT LİSTESİ'!$B$4:$G$939,2,0)),"",(VLOOKUP(B52,'KAYIT LİSTESİ'!$B$4:$G$939,2,0)))</f>
        <v>262</v>
      </c>
      <c r="D52" s="263">
        <f>IF(ISERROR(VLOOKUP(B52,'KAYIT LİSTESİ'!$B$4:$G$939,3,0)),"",(VLOOKUP(B52,'KAYIT LİSTESİ'!$B$4:$G$939,3,0)))</f>
        <v>35458</v>
      </c>
      <c r="E52" s="264" t="str">
        <f>IF(ISERROR(VLOOKUP(B52,'KAYIT LİSTESİ'!$B$4:$G$939,4,0)),"",(VLOOKUP(B52,'KAYIT LİSTESİ'!$B$4:$G$939,4,0)))</f>
        <v>GAMZE ŞİMŞEK </v>
      </c>
      <c r="F52" s="264" t="str">
        <f>IF(ISERROR(VLOOKUP(B52,'KAYIT LİSTESİ'!$B$4:$G$939,5,0)),"",(VLOOKUP(B52,'KAYIT LİSTESİ'!$B$4:$G$939,5,0)))</f>
        <v>İSTANBUL-BEŞİKTAŞ J.K.</v>
      </c>
      <c r="G52" s="265"/>
      <c r="H52" s="185"/>
      <c r="J52" s="309">
        <v>4</v>
      </c>
      <c r="K52" s="310" t="s">
        <v>192</v>
      </c>
      <c r="L52" s="309">
        <f>IF(ISERROR(VLOOKUP(K52,'KAYIT LİSTESİ'!$B$4:$G$939,2,0)),"",(VLOOKUP(K52,'KAYIT LİSTESİ'!$B$4:$G$939,2,0)))</f>
        <v>650</v>
      </c>
      <c r="M52" s="309">
        <f>IF(ISERROR(VLOOKUP(K52,'KAYIT LİSTESİ'!$B$4:$G$939,3,0)),"",(VLOOKUP(K52,'KAYIT LİSTESİ'!$B$4:$G$939,3,0)))</f>
        <v>36200</v>
      </c>
      <c r="N52" s="311" t="str">
        <f>IF(ISERROR(VLOOKUP(K52,'KAYIT LİSTESİ'!$B$4:$G$939,4,0)),"",(VLOOKUP(K52,'KAYIT LİSTESİ'!$B$4:$G$939,4,0)))</f>
        <v>SİMGE ALTIOK</v>
      </c>
      <c r="O52" s="311" t="str">
        <f>IF(ISERROR(VLOOKUP(K52,'KAYIT LİSTESİ'!$B$4:$G$939,5,0)),"",(VLOOKUP(K52,'KAYIT LİSTESİ'!$B$4:$G$939,5,0)))</f>
        <v>KAYSERİ-KARSU MOLU SP.KLB.</v>
      </c>
      <c r="P52" s="309"/>
    </row>
    <row r="53" spans="1:16" ht="39" customHeight="1">
      <c r="A53" s="260">
        <v>6</v>
      </c>
      <c r="B53" s="261" t="s">
        <v>176</v>
      </c>
      <c r="C53" s="262">
        <f>IF(ISERROR(VLOOKUP(B53,'KAYIT LİSTESİ'!$B$4:$G$939,2,0)),"",(VLOOKUP(B53,'KAYIT LİSTESİ'!$B$4:$G$939,2,0)))</f>
      </c>
      <c r="D53" s="263">
        <f>IF(ISERROR(VLOOKUP(B53,'KAYIT LİSTESİ'!$B$4:$G$939,3,0)),"",(VLOOKUP(B53,'KAYIT LİSTESİ'!$B$4:$G$939,3,0)))</f>
      </c>
      <c r="E53" s="264">
        <f>IF(ISERROR(VLOOKUP(B53,'KAYIT LİSTESİ'!$B$4:$G$939,4,0)),"",(VLOOKUP(B53,'KAYIT LİSTESİ'!$B$4:$G$939,4,0)))</f>
      </c>
      <c r="F53" s="264">
        <f>IF(ISERROR(VLOOKUP(B53,'KAYIT LİSTESİ'!$B$4:$G$939,5,0)),"",(VLOOKUP(B53,'KAYIT LİSTESİ'!$B$4:$G$939,5,0)))</f>
      </c>
      <c r="G53" s="265"/>
      <c r="H53" s="185"/>
      <c r="J53" s="309">
        <v>5</v>
      </c>
      <c r="K53" s="310" t="s">
        <v>193</v>
      </c>
      <c r="L53" s="309">
        <f>IF(ISERROR(VLOOKUP(K53,'KAYIT LİSTESİ'!$B$4:$G$939,2,0)),"",(VLOOKUP(K53,'KAYIT LİSTESİ'!$B$4:$G$939,2,0)))</f>
        <v>291</v>
      </c>
      <c r="M53" s="309">
        <f>IF(ISERROR(VLOOKUP(K53,'KAYIT LİSTESİ'!$B$4:$G$939,3,0)),"",(VLOOKUP(K53,'KAYIT LİSTESİ'!$B$4:$G$939,3,0)))</f>
        <v>35619</v>
      </c>
      <c r="N53" s="311" t="str">
        <f>IF(ISERROR(VLOOKUP(K53,'KAYIT LİSTESİ'!$B$4:$G$939,4,0)),"",(VLOOKUP(K53,'KAYIT LİSTESİ'!$B$4:$G$939,4,0)))</f>
        <v>MELİS KESTEKOĞLU</v>
      </c>
      <c r="O53" s="311" t="str">
        <f>IF(ISERROR(VLOOKUP(K53,'KAYIT LİSTESİ'!$B$4:$G$939,5,0)),"",(VLOOKUP(K53,'KAYIT LİSTESİ'!$B$4:$G$939,5,0)))</f>
        <v>İZMİR-B.ŞHR.BLD.SP.KLB.</v>
      </c>
      <c r="P53" s="309"/>
    </row>
    <row r="54" spans="1:16" ht="39" customHeight="1">
      <c r="A54" s="394" t="s">
        <v>187</v>
      </c>
      <c r="B54" s="394"/>
      <c r="C54" s="394"/>
      <c r="D54" s="394"/>
      <c r="E54" s="394"/>
      <c r="F54" s="394"/>
      <c r="G54" s="394"/>
      <c r="H54" s="185"/>
      <c r="J54" s="309">
        <v>6</v>
      </c>
      <c r="K54" s="310" t="s">
        <v>194</v>
      </c>
      <c r="L54" s="309">
        <f>IF(ISERROR(VLOOKUP(K54,'KAYIT LİSTESİ'!$B$4:$G$939,2,0)),"",(VLOOKUP(K54,'KAYIT LİSTESİ'!$B$4:$G$939,2,0)))</f>
        <v>383</v>
      </c>
      <c r="M54" s="309">
        <f>IF(ISERROR(VLOOKUP(K54,'KAYIT LİSTESİ'!$B$4:$G$939,3,0)),"",(VLOOKUP(K54,'KAYIT LİSTESİ'!$B$4:$G$939,3,0)))</f>
        <v>35438</v>
      </c>
      <c r="N54" s="311" t="str">
        <f>IF(ISERROR(VLOOKUP(K54,'KAYIT LİSTESİ'!$B$4:$G$939,4,0)),"",(VLOOKUP(K54,'KAYIT LİSTESİ'!$B$4:$G$939,4,0)))</f>
        <v>ASLI PALTA</v>
      </c>
      <c r="O54" s="311" t="str">
        <f>IF(ISERROR(VLOOKUP(K54,'KAYIT LİSTESİ'!$B$4:$G$939,5,0)),"",(VLOOKUP(K54,'KAYIT LİSTESİ'!$B$4:$G$939,5,0)))</f>
        <v>İSTANBUL-ÜSKÜDAR BLD.SP.KLB.</v>
      </c>
      <c r="P54" s="309"/>
    </row>
    <row r="55" spans="1:16" ht="39" customHeight="1">
      <c r="A55" s="395" t="s">
        <v>16</v>
      </c>
      <c r="B55" s="396"/>
      <c r="C55" s="396"/>
      <c r="D55" s="396"/>
      <c r="E55" s="396"/>
      <c r="F55" s="396"/>
      <c r="G55" s="396"/>
      <c r="H55" s="185"/>
      <c r="J55" s="309">
        <v>7</v>
      </c>
      <c r="K55" s="310" t="s">
        <v>195</v>
      </c>
      <c r="L55" s="309">
        <f>IF(ISERROR(VLOOKUP(K55,'KAYIT LİSTESİ'!$B$4:$G$939,2,0)),"",(VLOOKUP(K55,'KAYIT LİSTESİ'!$B$4:$G$939,2,0)))</f>
        <v>659</v>
      </c>
      <c r="M55" s="309">
        <f>IF(ISERROR(VLOOKUP(K55,'KAYIT LİSTESİ'!$B$4:$G$939,3,0)),"",(VLOOKUP(K55,'KAYIT LİSTESİ'!$B$4:$G$939,3,0)))</f>
        <v>35459</v>
      </c>
      <c r="N55" s="311" t="str">
        <f>IF(ISERROR(VLOOKUP(K55,'KAYIT LİSTESİ'!$B$4:$G$939,4,0)),"",(VLOOKUP(K55,'KAYIT LİSTESİ'!$B$4:$G$939,4,0)))</f>
        <v>MELİS DİNÇLİ</v>
      </c>
      <c r="O55" s="311" t="str">
        <f>IF(ISERROR(VLOOKUP(K55,'KAYIT LİSTESİ'!$B$4:$G$939,5,0)),"",(VLOOKUP(K55,'KAYIT LİSTESİ'!$B$4:$G$939,5,0)))</f>
        <v>K.K.T.C.</v>
      </c>
      <c r="P55" s="309"/>
    </row>
    <row r="56" spans="1:16" ht="39" customHeight="1">
      <c r="A56" s="168" t="s">
        <v>12</v>
      </c>
      <c r="B56" s="168" t="s">
        <v>62</v>
      </c>
      <c r="C56" s="168" t="s">
        <v>61</v>
      </c>
      <c r="D56" s="169" t="s">
        <v>13</v>
      </c>
      <c r="E56" s="170" t="s">
        <v>14</v>
      </c>
      <c r="F56" s="170" t="s">
        <v>344</v>
      </c>
      <c r="G56" s="171" t="s">
        <v>124</v>
      </c>
      <c r="H56" s="185"/>
      <c r="J56" s="309">
        <v>8</v>
      </c>
      <c r="K56" s="310" t="s">
        <v>196</v>
      </c>
      <c r="L56" s="309">
        <f>IF(ISERROR(VLOOKUP(K56,'KAYIT LİSTESİ'!$B$4:$G$939,2,0)),"",(VLOOKUP(K56,'KAYIT LİSTESİ'!$B$4:$G$939,2,0)))</f>
        <v>680</v>
      </c>
      <c r="M56" s="309">
        <f>IF(ISERROR(VLOOKUP(K56,'KAYIT LİSTESİ'!$B$4:$G$939,3,0)),"",(VLOOKUP(K56,'KAYIT LİSTESİ'!$B$4:$G$939,3,0)))</f>
        <v>36161</v>
      </c>
      <c r="N56" s="311" t="str">
        <f>IF(ISERROR(VLOOKUP(K56,'KAYIT LİSTESİ'!$B$4:$G$939,4,0)),"",(VLOOKUP(K56,'KAYIT LİSTESİ'!$B$4:$G$939,4,0)))</f>
        <v>FADİME YEŞİLMEN</v>
      </c>
      <c r="O56" s="311" t="str">
        <f>IF(ISERROR(VLOOKUP(K56,'KAYIT LİSTESİ'!$B$4:$G$939,5,0)),"",(VLOOKUP(K56,'KAYIT LİSTESİ'!$B$4:$G$939,5,0)))</f>
        <v>İZMİR-KONAK BLD.SP.KLB.</v>
      </c>
      <c r="P56" s="309"/>
    </row>
    <row r="57" spans="1:16" ht="39" customHeight="1">
      <c r="A57" s="260">
        <v>1</v>
      </c>
      <c r="B57" s="261" t="s">
        <v>134</v>
      </c>
      <c r="C57" s="268">
        <f>IF(ISERROR(VLOOKUP(B57,'KAYIT LİSTESİ'!$B$4:$G$939,2,0)),"",(VLOOKUP(B57,'KAYIT LİSTESİ'!$B$4:$G$939,2,0)))</f>
        <v>678</v>
      </c>
      <c r="D57" s="263">
        <f>IF(ISERROR(VLOOKUP(B57,'KAYIT LİSTESİ'!$B$4:$G$939,3,0)),"",(VLOOKUP(B57,'KAYIT LİSTESİ'!$B$4:$G$939,3,0)))</f>
        <v>36999</v>
      </c>
      <c r="E57" s="264" t="str">
        <f>IF(ISERROR(VLOOKUP(B57,'KAYIT LİSTESİ'!$B$4:$G$939,4,0)),"",(VLOOKUP(B57,'KAYIT LİSTESİ'!$B$4:$G$939,4,0)))</f>
        <v>TUĞBA AKDOĞAN</v>
      </c>
      <c r="F57" s="264" t="str">
        <f>IF(ISERROR(VLOOKUP(B57,'KAYIT LİSTESİ'!$B$4:$G$939,5,0)),"",(VLOOKUP(B57,'KAYIT LİSTESİ'!$B$4:$G$939,5,0)))</f>
        <v>ESKİŞEHİR-B.ŞHR.GNÇ.SP.KLB.</v>
      </c>
      <c r="G57" s="269"/>
      <c r="H57" s="185"/>
      <c r="J57" s="309">
        <v>9</v>
      </c>
      <c r="K57" s="310" t="s">
        <v>197</v>
      </c>
      <c r="L57" s="309">
        <f>IF(ISERROR(VLOOKUP(K57,'KAYIT LİSTESİ'!$B$4:$G$939,2,0)),"",(VLOOKUP(K57,'KAYIT LİSTESİ'!$B$4:$G$939,2,0)))</f>
        <v>273</v>
      </c>
      <c r="M57" s="309">
        <f>IF(ISERROR(VLOOKUP(K57,'KAYIT LİSTESİ'!$B$4:$G$939,3,0)),"",(VLOOKUP(K57,'KAYIT LİSTESİ'!$B$4:$G$939,3,0)))</f>
        <v>36804</v>
      </c>
      <c r="N57" s="311" t="str">
        <f>IF(ISERROR(VLOOKUP(K57,'KAYIT LİSTESİ'!$B$4:$G$939,4,0)),"",(VLOOKUP(K57,'KAYIT LİSTESİ'!$B$4:$G$939,4,0)))</f>
        <v>İLAYDA ERTUNÇ</v>
      </c>
      <c r="O57" s="311" t="str">
        <f>IF(ISERROR(VLOOKUP(K57,'KAYIT LİSTESİ'!$B$4:$G$939,5,0)),"",(VLOOKUP(K57,'KAYIT LİSTESİ'!$B$4:$G$939,5,0)))</f>
        <v>BURSA-BURSA B.ŞHR.BLD.SP.KLB.</v>
      </c>
      <c r="P57" s="309"/>
    </row>
    <row r="58" spans="1:16" ht="39" customHeight="1">
      <c r="A58" s="260">
        <v>2</v>
      </c>
      <c r="B58" s="261" t="s">
        <v>135</v>
      </c>
      <c r="C58" s="268">
        <f>IF(ISERROR(VLOOKUP(B58,'KAYIT LİSTESİ'!$B$4:$G$939,2,0)),"",(VLOOKUP(B58,'KAYIT LİSTESİ'!$B$4:$G$939,2,0)))</f>
        <v>631</v>
      </c>
      <c r="D58" s="263">
        <f>IF(ISERROR(VLOOKUP(B58,'KAYIT LİSTESİ'!$B$4:$G$939,3,0)),"",(VLOOKUP(B58,'KAYIT LİSTESİ'!$B$4:$G$939,3,0)))</f>
        <v>36770</v>
      </c>
      <c r="E58" s="264" t="str">
        <f>IF(ISERROR(VLOOKUP(B58,'KAYIT LİSTESİ'!$B$4:$G$939,4,0)),"",(VLOOKUP(B58,'KAYIT LİSTESİ'!$B$4:$G$939,4,0)))</f>
        <v>ŞEKER EROĞLU</v>
      </c>
      <c r="F58" s="264" t="str">
        <f>IF(ISERROR(VLOOKUP(B58,'KAYIT LİSTESİ'!$B$4:$G$939,5,0)),"",(VLOOKUP(B58,'KAYIT LİSTESİ'!$B$4:$G$939,5,0)))</f>
        <v>SAMSUN-ATAK SP.KLB.</v>
      </c>
      <c r="G58" s="269"/>
      <c r="H58" s="185"/>
      <c r="J58" s="309">
        <v>10</v>
      </c>
      <c r="K58" s="310" t="s">
        <v>198</v>
      </c>
      <c r="L58" s="309">
        <f>IF(ISERROR(VLOOKUP(K58,'KAYIT LİSTESİ'!$B$4:$G$939,2,0)),"",(VLOOKUP(K58,'KAYIT LİSTESİ'!$B$4:$G$939,2,0)))</f>
        <v>267</v>
      </c>
      <c r="M58" s="309">
        <f>IF(ISERROR(VLOOKUP(K58,'KAYIT LİSTESİ'!$B$4:$G$939,3,0)),"",(VLOOKUP(K58,'KAYIT LİSTESİ'!$B$4:$G$939,3,0)))</f>
        <v>35874</v>
      </c>
      <c r="N58" s="311" t="str">
        <f>IF(ISERROR(VLOOKUP(K58,'KAYIT LİSTESİ'!$B$4:$G$939,4,0)),"",(VLOOKUP(K58,'KAYIT LİSTESİ'!$B$4:$G$939,4,0)))</f>
        <v>RAZİYE ÇOBAN</v>
      </c>
      <c r="O58" s="311" t="str">
        <f>IF(ISERROR(VLOOKUP(K58,'KAYIT LİSTESİ'!$B$4:$G$939,5,0)),"",(VLOOKUP(K58,'KAYIT LİSTESİ'!$B$4:$G$939,5,0)))</f>
        <v>İSTANBUL-BEŞİKTAŞ J.K.</v>
      </c>
      <c r="P58" s="309"/>
    </row>
    <row r="59" spans="1:16" ht="39" customHeight="1">
      <c r="A59" s="260">
        <v>3</v>
      </c>
      <c r="B59" s="261" t="s">
        <v>136</v>
      </c>
      <c r="C59" s="268">
        <f>IF(ISERROR(VLOOKUP(B59,'KAYIT LİSTESİ'!$B$4:$G$939,2,0)),"",(VLOOKUP(B59,'KAYIT LİSTESİ'!$B$4:$G$939,2,0)))</f>
        <v>394</v>
      </c>
      <c r="D59" s="263">
        <f>IF(ISERROR(VLOOKUP(B59,'KAYIT LİSTESİ'!$B$4:$G$939,3,0)),"",(VLOOKUP(B59,'KAYIT LİSTESİ'!$B$4:$G$939,3,0)))</f>
        <v>35796</v>
      </c>
      <c r="E59" s="264" t="str">
        <f>IF(ISERROR(VLOOKUP(B59,'KAYIT LİSTESİ'!$B$4:$G$939,4,0)),"",(VLOOKUP(B59,'KAYIT LİSTESİ'!$B$4:$G$939,4,0)))</f>
        <v>BELHUDE SAMANLI</v>
      </c>
      <c r="F59" s="264" t="str">
        <f>IF(ISERROR(VLOOKUP(B59,'KAYIT LİSTESİ'!$B$4:$G$939,5,0)),"",(VLOOKUP(B59,'KAYIT LİSTESİ'!$B$4:$G$939,5,0)))</f>
        <v>ANKARA-B.B.ANKARASPOR KLB.</v>
      </c>
      <c r="G59" s="269"/>
      <c r="H59" s="185"/>
      <c r="J59" s="309">
        <v>11</v>
      </c>
      <c r="K59" s="310" t="s">
        <v>199</v>
      </c>
      <c r="L59" s="309">
        <f>IF(ISERROR(VLOOKUP(K59,'KAYIT LİSTESİ'!$B$4:$G$939,2,0)),"",(VLOOKUP(K59,'KAYIT LİSTESİ'!$B$4:$G$939,2,0)))</f>
        <v>641</v>
      </c>
      <c r="M59" s="309">
        <f>IF(ISERROR(VLOOKUP(K59,'KAYIT LİSTESİ'!$B$4:$G$939,3,0)),"",(VLOOKUP(K59,'KAYIT LİSTESİ'!$B$4:$G$939,3,0)))</f>
        <v>36535</v>
      </c>
      <c r="N59" s="311" t="str">
        <f>IF(ISERROR(VLOOKUP(K59,'KAYIT LİSTESİ'!$B$4:$G$939,4,0)),"",(VLOOKUP(K59,'KAYIT LİSTESİ'!$B$4:$G$939,4,0)))</f>
        <v>SEVCAN ERKEN</v>
      </c>
      <c r="O59" s="311" t="str">
        <f>IF(ISERROR(VLOOKUP(K59,'KAYIT LİSTESİ'!$B$4:$G$939,5,0)),"",(VLOOKUP(K59,'KAYIT LİSTESİ'!$B$4:$G$939,5,0)))</f>
        <v>BURSA-OSMANGAZİ BLD.SP.KLB.</v>
      </c>
      <c r="P59" s="309"/>
    </row>
    <row r="60" spans="1:16" ht="39" customHeight="1">
      <c r="A60" s="260">
        <v>4</v>
      </c>
      <c r="B60" s="261" t="s">
        <v>137</v>
      </c>
      <c r="C60" s="268">
        <f>IF(ISERROR(VLOOKUP(B60,'KAYIT LİSTESİ'!$B$4:$G$939,2,0)),"",(VLOOKUP(B60,'KAYIT LİSTESİ'!$B$4:$G$939,2,0)))</f>
        <v>647</v>
      </c>
      <c r="D60" s="263">
        <f>IF(ISERROR(VLOOKUP(B60,'KAYIT LİSTESİ'!$B$4:$G$939,3,0)),"",(VLOOKUP(B60,'KAYIT LİSTESİ'!$B$4:$G$939,3,0)))</f>
        <v>36321</v>
      </c>
      <c r="E60" s="264" t="str">
        <f>IF(ISERROR(VLOOKUP(B60,'KAYIT LİSTESİ'!$B$4:$G$939,4,0)),"",(VLOOKUP(B60,'KAYIT LİSTESİ'!$B$4:$G$939,4,0)))</f>
        <v>HATİCE TAŞCI</v>
      </c>
      <c r="F60" s="264" t="str">
        <f>IF(ISERROR(VLOOKUP(B60,'KAYIT LİSTESİ'!$B$4:$G$939,5,0)),"",(VLOOKUP(B60,'KAYIT LİSTESİ'!$B$4:$G$939,5,0)))</f>
        <v>KAYSERİ-KARSU MOLU SP.KLB.</v>
      </c>
      <c r="G60" s="269"/>
      <c r="H60" s="185"/>
      <c r="J60" s="309">
        <v>12</v>
      </c>
      <c r="K60" s="310" t="s">
        <v>200</v>
      </c>
      <c r="L60" s="309">
        <f>IF(ISERROR(VLOOKUP(K60,'KAYIT LİSTESİ'!$B$4:$G$939,2,0)),"",(VLOOKUP(K60,'KAYIT LİSTESİ'!$B$4:$G$939,2,0)))</f>
        <v>615</v>
      </c>
      <c r="M60" s="309">
        <f>IF(ISERROR(VLOOKUP(K60,'KAYIT LİSTESİ'!$B$4:$G$939,3,0)),"",(VLOOKUP(K60,'KAYIT LİSTESİ'!$B$4:$G$939,3,0)))</f>
        <v>35594</v>
      </c>
      <c r="N60" s="311" t="str">
        <f>IF(ISERROR(VLOOKUP(K60,'KAYIT LİSTESİ'!$B$4:$G$939,4,0)),"",(VLOOKUP(K60,'KAYIT LİSTESİ'!$B$4:$G$939,4,0)))</f>
        <v>ELİF TAŞ</v>
      </c>
      <c r="O60" s="311" t="str">
        <f>IF(ISERROR(VLOOKUP(K60,'KAYIT LİSTESİ'!$B$4:$G$939,5,0)),"",(VLOOKUP(K60,'KAYIT LİSTESİ'!$B$4:$G$939,5,0)))</f>
        <v>İSTANBUL-ENKA SPOR KLB.</v>
      </c>
      <c r="P60" s="309"/>
    </row>
    <row r="61" spans="1:16" ht="39" customHeight="1">
      <c r="A61" s="260">
        <v>5</v>
      </c>
      <c r="B61" s="261" t="s">
        <v>138</v>
      </c>
      <c r="C61" s="268">
        <f>IF(ISERROR(VLOOKUP(B61,'KAYIT LİSTESİ'!$B$4:$G$939,2,0)),"",(VLOOKUP(B61,'KAYIT LİSTESİ'!$B$4:$G$939,2,0)))</f>
        <v>749</v>
      </c>
      <c r="D61" s="263">
        <f>IF(ISERROR(VLOOKUP(B61,'KAYIT LİSTESİ'!$B$4:$G$939,3,0)),"",(VLOOKUP(B61,'KAYIT LİSTESİ'!$B$4:$G$939,3,0)))</f>
        <v>36161</v>
      </c>
      <c r="E61" s="264" t="str">
        <f>IF(ISERROR(VLOOKUP(B61,'KAYIT LİSTESİ'!$B$4:$G$939,4,0)),"",(VLOOKUP(B61,'KAYIT LİSTESİ'!$B$4:$G$939,4,0)))</f>
        <v>DİDEM BARDAKÇI</v>
      </c>
      <c r="F61" s="264" t="str">
        <f>IF(ISERROR(VLOOKUP(B61,'KAYIT LİSTESİ'!$B$4:$G$939,5,0)),"",(VLOOKUP(B61,'KAYIT LİSTESİ'!$B$4:$G$939,5,0)))</f>
        <v>İZMİR-B.ŞHR.BLD.SP.KLB.</v>
      </c>
      <c r="G61" s="269"/>
      <c r="H61" s="185"/>
      <c r="J61" s="309">
        <v>13</v>
      </c>
      <c r="K61" s="310" t="s">
        <v>201</v>
      </c>
      <c r="L61" s="309">
        <f>IF(ISERROR(VLOOKUP(K61,'KAYIT LİSTESİ'!$B$4:$G$939,2,0)),"",(VLOOKUP(K61,'KAYIT LİSTESİ'!$B$4:$G$939,2,0)))</f>
        <v>610</v>
      </c>
      <c r="M61" s="309">
        <f>IF(ISERROR(VLOOKUP(K61,'KAYIT LİSTESİ'!$B$4:$G$939,3,0)),"",(VLOOKUP(K61,'KAYIT LİSTESİ'!$B$4:$G$939,3,0)))</f>
        <v>35860</v>
      </c>
      <c r="N61" s="311" t="str">
        <f>IF(ISERROR(VLOOKUP(K61,'KAYIT LİSTESİ'!$B$4:$G$939,4,0)),"",(VLOOKUP(K61,'KAYIT LİSTESİ'!$B$4:$G$939,4,0)))</f>
        <v>SİNEM YILDIRIM</v>
      </c>
      <c r="O61" s="311" t="str">
        <f>IF(ISERROR(VLOOKUP(K61,'KAYIT LİSTESİ'!$B$4:$G$939,5,0)),"",(VLOOKUP(K61,'KAYIT LİSTESİ'!$B$4:$G$939,5,0)))</f>
        <v>İSTANBUL-FENERBAHÇE SP.KLB.</v>
      </c>
      <c r="P61" s="309"/>
    </row>
    <row r="62" spans="1:16" ht="39" customHeight="1">
      <c r="A62" s="260">
        <v>6</v>
      </c>
      <c r="B62" s="261" t="s">
        <v>139</v>
      </c>
      <c r="C62" s="268">
        <f>IF(ISERROR(VLOOKUP(B62,'KAYIT LİSTESİ'!$B$4:$G$939,2,0)),"",(VLOOKUP(B62,'KAYIT LİSTESİ'!$B$4:$G$939,2,0)))</f>
        <v>387</v>
      </c>
      <c r="D62" s="263">
        <f>IF(ISERROR(VLOOKUP(B62,'KAYIT LİSTESİ'!$B$4:$G$939,3,0)),"",(VLOOKUP(B62,'KAYIT LİSTESİ'!$B$4:$G$939,3,0)))</f>
        <v>35606</v>
      </c>
      <c r="E62" s="264" t="str">
        <f>IF(ISERROR(VLOOKUP(B62,'KAYIT LİSTESİ'!$B$4:$G$939,4,0)),"",(VLOOKUP(B62,'KAYIT LİSTESİ'!$B$4:$G$939,4,0)))</f>
        <v>DAMLA ÇELİK</v>
      </c>
      <c r="F62" s="264" t="str">
        <f>IF(ISERROR(VLOOKUP(B62,'KAYIT LİSTESİ'!$B$4:$G$939,5,0)),"",(VLOOKUP(B62,'KAYIT LİSTESİ'!$B$4:$G$939,5,0)))</f>
        <v>İSTANBUL-ÜSKÜDAR BLD.SP.KLB.</v>
      </c>
      <c r="G62" s="269"/>
      <c r="H62" s="185"/>
      <c r="J62" s="309">
        <v>14</v>
      </c>
      <c r="K62" s="310" t="s">
        <v>202</v>
      </c>
      <c r="L62" s="309">
        <f>IF(ISERROR(VLOOKUP(K62,'KAYIT LİSTESİ'!$B$4:$G$939,2,0)),"",(VLOOKUP(K62,'KAYIT LİSTESİ'!$B$4:$G$939,2,0)))</f>
      </c>
      <c r="M62" s="309">
        <f>IF(ISERROR(VLOOKUP(K62,'KAYIT LİSTESİ'!$B$4:$G$939,3,0)),"",(VLOOKUP(K62,'KAYIT LİSTESİ'!$B$4:$G$939,3,0)))</f>
      </c>
      <c r="N62" s="311">
        <f>IF(ISERROR(VLOOKUP(K62,'KAYIT LİSTESİ'!$B$4:$G$939,4,0)),"",(VLOOKUP(K62,'KAYIT LİSTESİ'!$B$4:$G$939,4,0)))</f>
      </c>
      <c r="O62" s="311">
        <f>IF(ISERROR(VLOOKUP(K62,'KAYIT LİSTESİ'!$B$4:$G$939,5,0)),"",(VLOOKUP(K62,'KAYIT LİSTESİ'!$B$4:$G$939,5,0)))</f>
      </c>
      <c r="P62" s="274"/>
    </row>
    <row r="63" spans="1:16" ht="39" customHeight="1">
      <c r="A63" s="260">
        <v>7</v>
      </c>
      <c r="B63" s="261" t="s">
        <v>140</v>
      </c>
      <c r="C63" s="268">
        <f>IF(ISERROR(VLOOKUP(B63,'KAYIT LİSTESİ'!$B$4:$G$939,2,0)),"",(VLOOKUP(B63,'KAYIT LİSTESİ'!$B$4:$G$939,2,0)))</f>
        <v>661</v>
      </c>
      <c r="D63" s="263">
        <f>IF(ISERROR(VLOOKUP(B63,'KAYIT LİSTESİ'!$B$4:$G$939,3,0)),"",(VLOOKUP(B63,'KAYIT LİSTESİ'!$B$4:$G$939,3,0)))</f>
        <v>36859</v>
      </c>
      <c r="E63" s="264" t="str">
        <f>IF(ISERROR(VLOOKUP(B63,'KAYIT LİSTESİ'!$B$4:$G$939,4,0)),"",(VLOOKUP(B63,'KAYIT LİSTESİ'!$B$4:$G$939,4,0)))</f>
        <v>NEZAHAT DOYGUNEL</v>
      </c>
      <c r="F63" s="264" t="str">
        <f>IF(ISERROR(VLOOKUP(B63,'KAYIT LİSTESİ'!$B$4:$G$939,5,0)),"",(VLOOKUP(B63,'KAYIT LİSTESİ'!$B$4:$G$939,5,0)))</f>
        <v>K.K.T.C.</v>
      </c>
      <c r="G63" s="269"/>
      <c r="H63" s="185"/>
      <c r="J63" s="309">
        <v>15</v>
      </c>
      <c r="K63" s="310" t="s">
        <v>203</v>
      </c>
      <c r="L63" s="309">
        <f>IF(ISERROR(VLOOKUP(K63,'KAYIT LİSTESİ'!$B$4:$G$939,2,0)),"",(VLOOKUP(K63,'KAYIT LİSTESİ'!$B$4:$G$939,2,0)))</f>
      </c>
      <c r="M63" s="309">
        <f>IF(ISERROR(VLOOKUP(K63,'KAYIT LİSTESİ'!$B$4:$G$939,3,0)),"",(VLOOKUP(K63,'KAYIT LİSTESİ'!$B$4:$G$939,3,0)))</f>
      </c>
      <c r="N63" s="311">
        <f>IF(ISERROR(VLOOKUP(K63,'KAYIT LİSTESİ'!$B$4:$G$939,4,0)),"",(VLOOKUP(K63,'KAYIT LİSTESİ'!$B$4:$G$939,4,0)))</f>
      </c>
      <c r="O63" s="311">
        <f>IF(ISERROR(VLOOKUP(K63,'KAYIT LİSTESİ'!$B$4:$G$939,5,0)),"",(VLOOKUP(K63,'KAYIT LİSTESİ'!$B$4:$G$939,5,0)))</f>
      </c>
      <c r="P63" s="274"/>
    </row>
    <row r="64" spans="1:16" ht="39" customHeight="1">
      <c r="A64" s="260">
        <v>8</v>
      </c>
      <c r="B64" s="261" t="s">
        <v>141</v>
      </c>
      <c r="C64" s="268">
        <f>IF(ISERROR(VLOOKUP(B64,'KAYIT LİSTESİ'!$B$4:$G$939,2,0)),"",(VLOOKUP(B64,'KAYIT LİSTESİ'!$B$4:$G$939,2,0)))</f>
        <v>682</v>
      </c>
      <c r="D64" s="263">
        <f>IF(ISERROR(VLOOKUP(B64,'KAYIT LİSTESİ'!$B$4:$G$939,3,0)),"",(VLOOKUP(B64,'KAYIT LİSTESİ'!$B$4:$G$939,3,0)))</f>
        <v>35440</v>
      </c>
      <c r="E64" s="264" t="str">
        <f>IF(ISERROR(VLOOKUP(B64,'KAYIT LİSTESİ'!$B$4:$G$939,4,0)),"",(VLOOKUP(B64,'KAYIT LİSTESİ'!$B$4:$G$939,4,0)))</f>
        <v>KÜBRA DEMİR</v>
      </c>
      <c r="F64" s="264" t="str">
        <f>IF(ISERROR(VLOOKUP(B64,'KAYIT LİSTESİ'!$B$4:$G$939,5,0)),"",(VLOOKUP(B64,'KAYIT LİSTESİ'!$B$4:$G$939,5,0)))</f>
        <v>İZMİR-KONAK BLD.SP.KLB.</v>
      </c>
      <c r="G64" s="269"/>
      <c r="H64" s="185"/>
      <c r="J64" s="394" t="s">
        <v>233</v>
      </c>
      <c r="K64" s="394"/>
      <c r="L64" s="394"/>
      <c r="M64" s="394"/>
      <c r="N64" s="394"/>
      <c r="O64" s="394"/>
      <c r="P64" s="394"/>
    </row>
    <row r="65" spans="1:16" ht="39" customHeight="1">
      <c r="A65" s="260">
        <v>9</v>
      </c>
      <c r="B65" s="261" t="s">
        <v>142</v>
      </c>
      <c r="C65" s="268">
        <f>IF(ISERROR(VLOOKUP(B65,'KAYIT LİSTESİ'!$B$4:$G$939,2,0)),"",(VLOOKUP(B65,'KAYIT LİSTESİ'!$B$4:$G$939,2,0)))</f>
        <v>281</v>
      </c>
      <c r="D65" s="263">
        <f>IF(ISERROR(VLOOKUP(B65,'KAYIT LİSTESİ'!$B$4:$G$939,3,0)),"",(VLOOKUP(B65,'KAYIT LİSTESİ'!$B$4:$G$939,3,0)))</f>
        <v>35431</v>
      </c>
      <c r="E65" s="264" t="str">
        <f>IF(ISERROR(VLOOKUP(B65,'KAYIT LİSTESİ'!$B$4:$G$939,4,0)),"",(VLOOKUP(B65,'KAYIT LİSTESİ'!$B$4:$G$939,4,0)))</f>
        <v>SÜMEYYE EROL</v>
      </c>
      <c r="F65" s="264" t="str">
        <f>IF(ISERROR(VLOOKUP(B65,'KAYIT LİSTESİ'!$B$4:$G$939,5,0)),"",(VLOOKUP(B65,'KAYIT LİSTESİ'!$B$4:$G$939,5,0)))</f>
        <v>BURSA-BURSA B.ŞHR.BLD.SP.KLB.</v>
      </c>
      <c r="G65" s="269"/>
      <c r="H65" s="185"/>
      <c r="J65" s="390" t="s">
        <v>6</v>
      </c>
      <c r="K65" s="393"/>
      <c r="L65" s="390" t="s">
        <v>60</v>
      </c>
      <c r="M65" s="390" t="s">
        <v>21</v>
      </c>
      <c r="N65" s="390" t="s">
        <v>7</v>
      </c>
      <c r="O65" s="390" t="s">
        <v>344</v>
      </c>
      <c r="P65" s="390" t="s">
        <v>124</v>
      </c>
    </row>
    <row r="66" spans="1:16" ht="39" customHeight="1">
      <c r="A66" s="260">
        <v>10</v>
      </c>
      <c r="B66" s="261" t="s">
        <v>143</v>
      </c>
      <c r="C66" s="268">
        <f>IF(ISERROR(VLOOKUP(B66,'KAYIT LİSTESİ'!$B$4:$G$939,2,0)),"",(VLOOKUP(B66,'KAYIT LİSTESİ'!$B$4:$G$939,2,0)))</f>
        <v>268</v>
      </c>
      <c r="D66" s="263">
        <f>IF(ISERROR(VLOOKUP(B66,'KAYIT LİSTESİ'!$B$4:$G$939,3,0)),"",(VLOOKUP(B66,'KAYIT LİSTESİ'!$B$4:$G$939,3,0)))</f>
        <v>35492</v>
      </c>
      <c r="E66" s="264" t="str">
        <f>IF(ISERROR(VLOOKUP(B66,'KAYIT LİSTESİ'!$B$4:$G$939,4,0)),"",(VLOOKUP(B66,'KAYIT LİSTESİ'!$B$4:$G$939,4,0)))</f>
        <v>SÜMEYYE ELİF TUNA</v>
      </c>
      <c r="F66" s="264" t="str">
        <f>IF(ISERROR(VLOOKUP(B66,'KAYIT LİSTESİ'!$B$4:$G$939,5,0)),"",(VLOOKUP(B66,'KAYIT LİSTESİ'!$B$4:$G$939,5,0)))</f>
        <v>İSTANBUL-BEŞİKTAŞ J.K.</v>
      </c>
      <c r="G66" s="269"/>
      <c r="H66" s="185"/>
      <c r="J66" s="391"/>
      <c r="K66" s="393"/>
      <c r="L66" s="391"/>
      <c r="M66" s="391"/>
      <c r="N66" s="391"/>
      <c r="O66" s="391"/>
      <c r="P66" s="391"/>
    </row>
    <row r="67" spans="1:16" ht="39" customHeight="1">
      <c r="A67" s="260">
        <v>11</v>
      </c>
      <c r="B67" s="261" t="s">
        <v>144</v>
      </c>
      <c r="C67" s="268">
        <f>IF(ISERROR(VLOOKUP(B67,'KAYIT LİSTESİ'!$B$4:$G$939,2,0)),"",(VLOOKUP(B67,'KAYIT LİSTESİ'!$B$4:$G$939,2,0)))</f>
        <v>642</v>
      </c>
      <c r="D67" s="263">
        <f>IF(ISERROR(VLOOKUP(B67,'KAYIT LİSTESİ'!$B$4:$G$939,3,0)),"",(VLOOKUP(B67,'KAYIT LİSTESİ'!$B$4:$G$939,3,0)))</f>
        <v>35668</v>
      </c>
      <c r="E67" s="264" t="str">
        <f>IF(ISERROR(VLOOKUP(B67,'KAYIT LİSTESİ'!$B$4:$G$939,4,0)),"",(VLOOKUP(B67,'KAYIT LİSTESİ'!$B$4:$G$939,4,0)))</f>
        <v>SONGUL KONAK</v>
      </c>
      <c r="F67" s="264" t="str">
        <f>IF(ISERROR(VLOOKUP(B67,'KAYIT LİSTESİ'!$B$4:$G$939,5,0)),"",(VLOOKUP(B67,'KAYIT LİSTESİ'!$B$4:$G$939,5,0)))</f>
        <v>BURSA-OSMANGAZİ BLD.SP.KLB.</v>
      </c>
      <c r="G67" s="269"/>
      <c r="H67" s="185"/>
      <c r="J67" s="260">
        <v>1</v>
      </c>
      <c r="K67" s="261" t="s">
        <v>234</v>
      </c>
      <c r="L67" s="270">
        <f>IF(ISERROR(VLOOKUP(K67,'KAYIT LİSTESİ'!$B$4:$G$939,2,0)),"",(VLOOKUP(K67,'KAYIT LİSTESİ'!$B$4:$G$939,2,0)))</f>
        <v>669</v>
      </c>
      <c r="M67" s="271">
        <f>IF(ISERROR(VLOOKUP(K67,'KAYIT LİSTESİ'!$B$4:$G$939,3,0)),"",(VLOOKUP(K67,'KAYIT LİSTESİ'!$B$4:$G$939,3,0)))</f>
        <v>35676</v>
      </c>
      <c r="N67" s="272" t="str">
        <f>IF(ISERROR(VLOOKUP(K67,'KAYIT LİSTESİ'!$B$4:$G$939,4,0)),"",(VLOOKUP(K67,'KAYIT LİSTESİ'!$B$4:$G$939,4,0)))</f>
        <v>CEYLAN TANRIVERDİ</v>
      </c>
      <c r="O67" s="272" t="str">
        <f>IF(ISERROR(VLOOKUP(K67,'KAYIT LİSTESİ'!$B$4:$G$939,5,0)),"",(VLOOKUP(K67,'KAYIT LİSTESİ'!$B$4:$G$939,5,0)))</f>
        <v>ESKİŞEHİR-B.ŞHR.GNÇ.SP.KLB.</v>
      </c>
      <c r="P67" s="273"/>
    </row>
    <row r="68" spans="1:16" ht="39" customHeight="1">
      <c r="A68" s="260">
        <v>12</v>
      </c>
      <c r="B68" s="261" t="s">
        <v>145</v>
      </c>
      <c r="C68" s="268">
        <f>IF(ISERROR(VLOOKUP(B68,'KAYIT LİSTESİ'!$B$4:$G$939,2,0)),"",(VLOOKUP(B68,'KAYIT LİSTESİ'!$B$4:$G$939,2,0)))</f>
        <v>621</v>
      </c>
      <c r="D68" s="263">
        <f>IF(ISERROR(VLOOKUP(B68,'KAYIT LİSTESİ'!$B$4:$G$939,3,0)),"",(VLOOKUP(B68,'KAYIT LİSTESİ'!$B$4:$G$939,3,0)))</f>
        <v>35813</v>
      </c>
      <c r="E68" s="264" t="str">
        <f>IF(ISERROR(VLOOKUP(B68,'KAYIT LİSTESİ'!$B$4:$G$939,4,0)),"",(VLOOKUP(B68,'KAYIT LİSTESİ'!$B$4:$G$939,4,0)))</f>
        <v>SEMRA KARASLAN</v>
      </c>
      <c r="F68" s="264" t="str">
        <f>IF(ISERROR(VLOOKUP(B68,'KAYIT LİSTESİ'!$B$4:$G$939,5,0)),"",(VLOOKUP(B68,'KAYIT LİSTESİ'!$B$4:$G$939,5,0)))</f>
        <v>İSTANBUL-ENKA SPOR KLB.</v>
      </c>
      <c r="G68" s="269"/>
      <c r="H68" s="185"/>
      <c r="J68" s="260">
        <v>2</v>
      </c>
      <c r="K68" s="261" t="s">
        <v>235</v>
      </c>
      <c r="L68" s="270">
        <f>IF(ISERROR(VLOOKUP(K68,'KAYIT LİSTESİ'!$B$4:$G$939,2,0)),"",(VLOOKUP(K68,'KAYIT LİSTESİ'!$B$4:$G$939,2,0)))</f>
        <v>626</v>
      </c>
      <c r="M68" s="271">
        <f>IF(ISERROR(VLOOKUP(K68,'KAYIT LİSTESİ'!$B$4:$G$939,3,0)),"",(VLOOKUP(K68,'KAYIT LİSTESİ'!$B$4:$G$939,3,0)))</f>
        <v>35492</v>
      </c>
      <c r="N68" s="272" t="str">
        <f>IF(ISERROR(VLOOKUP(K68,'KAYIT LİSTESİ'!$B$4:$G$939,4,0)),"",(VLOOKUP(K68,'KAYIT LİSTESİ'!$B$4:$G$939,4,0)))</f>
        <v>FATMANUR SERDAR</v>
      </c>
      <c r="O68" s="272" t="str">
        <f>IF(ISERROR(VLOOKUP(K68,'KAYIT LİSTESİ'!$B$4:$G$939,5,0)),"",(VLOOKUP(K68,'KAYIT LİSTESİ'!$B$4:$G$939,5,0)))</f>
        <v>SAMSUN-ATAK SP.KLB.</v>
      </c>
      <c r="P68" s="273"/>
    </row>
    <row r="69" spans="1:16" ht="39" customHeight="1">
      <c r="A69" s="260">
        <v>13</v>
      </c>
      <c r="B69" s="261" t="s">
        <v>393</v>
      </c>
      <c r="C69" s="268">
        <f>IF(ISERROR(VLOOKUP(B69,'KAYIT LİSTESİ'!$B$4:$G$939,2,0)),"",(VLOOKUP(B69,'KAYIT LİSTESİ'!$B$4:$G$939,2,0)))</f>
        <v>606</v>
      </c>
      <c r="D69" s="263">
        <f>IF(ISERROR(VLOOKUP(B69,'KAYIT LİSTESİ'!$B$4:$G$939,3,0)),"",(VLOOKUP(B69,'KAYIT LİSTESİ'!$B$4:$G$939,3,0)))</f>
        <v>35683</v>
      </c>
      <c r="E69" s="264" t="str">
        <f>IF(ISERROR(VLOOKUP(B69,'KAYIT LİSTESİ'!$B$4:$G$939,4,0)),"",(VLOOKUP(B69,'KAYIT LİSTESİ'!$B$4:$G$939,4,0)))</f>
        <v>FATMA ARIK</v>
      </c>
      <c r="F69" s="264" t="str">
        <f>IF(ISERROR(VLOOKUP(B69,'KAYIT LİSTESİ'!$B$4:$G$939,5,0)),"",(VLOOKUP(B69,'KAYIT LİSTESİ'!$B$4:$G$939,5,0)))</f>
        <v>İSTANBUL-FENERBAHÇE SP.KLB.</v>
      </c>
      <c r="G69" s="269"/>
      <c r="H69" s="185"/>
      <c r="J69" s="260">
        <v>3</v>
      </c>
      <c r="K69" s="261" t="s">
        <v>236</v>
      </c>
      <c r="L69" s="270">
        <f>IF(ISERROR(VLOOKUP(K69,'KAYIT LİSTESİ'!$B$4:$G$939,2,0)),"",(VLOOKUP(K69,'KAYIT LİSTESİ'!$B$4:$G$939,2,0)))</f>
        <v>403</v>
      </c>
      <c r="M69" s="271">
        <f>IF(ISERROR(VLOOKUP(K69,'KAYIT LİSTESİ'!$B$4:$G$939,3,0)),"",(VLOOKUP(K69,'KAYIT LİSTESİ'!$B$4:$G$939,3,0)))</f>
        <v>35431</v>
      </c>
      <c r="N69" s="272" t="str">
        <f>IF(ISERROR(VLOOKUP(K69,'KAYIT LİSTESİ'!$B$4:$G$939,4,0)),"",(VLOOKUP(K69,'KAYIT LİSTESİ'!$B$4:$G$939,4,0)))</f>
        <v>RÜMEYSA ÇİFTÇİ</v>
      </c>
      <c r="O69" s="272" t="str">
        <f>IF(ISERROR(VLOOKUP(K69,'KAYIT LİSTESİ'!$B$4:$G$939,5,0)),"",(VLOOKUP(K69,'KAYIT LİSTESİ'!$B$4:$G$939,5,0)))</f>
        <v>ANKARA-B.B.ANKARASPOR KLB.</v>
      </c>
      <c r="P69" s="273"/>
    </row>
    <row r="70" spans="1:16" ht="39" customHeight="1">
      <c r="A70" s="181"/>
      <c r="B70" s="181"/>
      <c r="C70" s="181"/>
      <c r="D70" s="181"/>
      <c r="E70" s="181"/>
      <c r="F70" s="181"/>
      <c r="G70" s="181"/>
      <c r="H70" s="185"/>
      <c r="J70" s="260">
        <v>4</v>
      </c>
      <c r="K70" s="261" t="s">
        <v>237</v>
      </c>
      <c r="L70" s="270">
        <f>IF(ISERROR(VLOOKUP(K70,'KAYIT LİSTESİ'!$B$4:$G$939,2,0)),"",(VLOOKUP(K70,'KAYIT LİSTESİ'!$B$4:$G$939,2,0)))</f>
        <v>648</v>
      </c>
      <c r="M70" s="271">
        <f>IF(ISERROR(VLOOKUP(K70,'KAYIT LİSTESİ'!$B$4:$G$939,3,0)),"",(VLOOKUP(K70,'KAYIT LİSTESİ'!$B$4:$G$939,3,0)))</f>
        <v>35815</v>
      </c>
      <c r="N70" s="272" t="str">
        <f>IF(ISERROR(VLOOKUP(K70,'KAYIT LİSTESİ'!$B$4:$G$939,4,0)),"",(VLOOKUP(K70,'KAYIT LİSTESİ'!$B$4:$G$939,4,0)))</f>
        <v>MERVE KURTULMUŞ</v>
      </c>
      <c r="O70" s="272" t="str">
        <f>IF(ISERROR(VLOOKUP(K70,'KAYIT LİSTESİ'!$B$4:$G$939,5,0)),"",(VLOOKUP(K70,'KAYIT LİSTESİ'!$B$4:$G$939,5,0)))</f>
        <v>KAYSERİ-KARSU MOLU SP.KLB.</v>
      </c>
      <c r="P70" s="273"/>
    </row>
    <row r="71" spans="1:16" ht="39" customHeight="1">
      <c r="A71" s="181"/>
      <c r="B71" s="181"/>
      <c r="C71" s="181"/>
      <c r="D71" s="181"/>
      <c r="E71" s="181"/>
      <c r="F71" s="181"/>
      <c r="G71" s="181"/>
      <c r="H71" s="185"/>
      <c r="J71" s="260">
        <v>5</v>
      </c>
      <c r="K71" s="261" t="s">
        <v>238</v>
      </c>
      <c r="L71" s="270">
        <f>IF(ISERROR(VLOOKUP(K71,'KAYIT LİSTESİ'!$B$4:$G$939,2,0)),"",(VLOOKUP(K71,'KAYIT LİSTESİ'!$B$4:$G$939,2,0)))</f>
        <v>292</v>
      </c>
      <c r="M71" s="271">
        <f>IF(ISERROR(VLOOKUP(K71,'KAYIT LİSTESİ'!$B$4:$G$939,3,0)),"",(VLOOKUP(K71,'KAYIT LİSTESİ'!$B$4:$G$939,3,0)))</f>
        <v>36069</v>
      </c>
      <c r="N71" s="272" t="str">
        <f>IF(ISERROR(VLOOKUP(K71,'KAYIT LİSTESİ'!$B$4:$G$939,4,0)),"",(VLOOKUP(K71,'KAYIT LİSTESİ'!$B$4:$G$939,4,0)))</f>
        <v>SELEN YÜKSEL</v>
      </c>
      <c r="O71" s="272" t="str">
        <f>IF(ISERROR(VLOOKUP(K71,'KAYIT LİSTESİ'!$B$4:$G$939,5,0)),"",(VLOOKUP(K71,'KAYIT LİSTESİ'!$B$4:$G$939,5,0)))</f>
        <v>İZMİR-B.ŞHR.BLD.SP.KLB.</v>
      </c>
      <c r="P71" s="273"/>
    </row>
    <row r="72" spans="1:16" ht="39" customHeight="1">
      <c r="A72" s="181"/>
      <c r="B72" s="181"/>
      <c r="C72" s="181"/>
      <c r="D72" s="181"/>
      <c r="E72" s="181"/>
      <c r="F72" s="181"/>
      <c r="G72" s="181"/>
      <c r="H72" s="185"/>
      <c r="J72" s="260">
        <v>6</v>
      </c>
      <c r="K72" s="261" t="s">
        <v>239</v>
      </c>
      <c r="L72" s="270">
        <f>IF(ISERROR(VLOOKUP(K72,'KAYIT LİSTESİ'!$B$4:$G$939,2,0)),"",(VLOOKUP(K72,'KAYIT LİSTESİ'!$B$4:$G$939,2,0)))</f>
        <v>388</v>
      </c>
      <c r="M72" s="271">
        <f>IF(ISERROR(VLOOKUP(K72,'KAYIT LİSTESİ'!$B$4:$G$939,3,0)),"",(VLOOKUP(K72,'KAYIT LİSTESİ'!$B$4:$G$939,3,0)))</f>
        <v>35511</v>
      </c>
      <c r="N72" s="272" t="str">
        <f>IF(ISERROR(VLOOKUP(K72,'KAYIT LİSTESİ'!$B$4:$G$939,4,0)),"",(VLOOKUP(K72,'KAYIT LİSTESİ'!$B$4:$G$939,4,0)))</f>
        <v>KADER ERBEK</v>
      </c>
      <c r="O72" s="272" t="str">
        <f>IF(ISERROR(VLOOKUP(K72,'KAYIT LİSTESİ'!$B$4:$G$939,5,0)),"",(VLOOKUP(K72,'KAYIT LİSTESİ'!$B$4:$G$939,5,0)))</f>
        <v>İSTANBUL-ÜSKÜDAR BLD.SP.KLB.</v>
      </c>
      <c r="P72" s="273"/>
    </row>
    <row r="73" spans="1:16" ht="39" customHeight="1">
      <c r="A73" s="181"/>
      <c r="B73" s="181"/>
      <c r="C73" s="181"/>
      <c r="D73" s="181"/>
      <c r="E73" s="181"/>
      <c r="F73" s="181"/>
      <c r="G73" s="181"/>
      <c r="H73" s="183"/>
      <c r="J73" s="260">
        <v>7</v>
      </c>
      <c r="K73" s="261" t="s">
        <v>240</v>
      </c>
      <c r="L73" s="270">
        <f>IF(ISERROR(VLOOKUP(K73,'KAYIT LİSTESİ'!$B$4:$G$939,2,0)),"",(VLOOKUP(K73,'KAYIT LİSTESİ'!$B$4:$G$939,2,0)))</f>
        <v>652</v>
      </c>
      <c r="M73" s="271">
        <f>IF(ISERROR(VLOOKUP(K73,'KAYIT LİSTESİ'!$B$4:$G$939,3,0)),"",(VLOOKUP(K73,'KAYIT LİSTESİ'!$B$4:$G$939,3,0)))</f>
        <v>36079</v>
      </c>
      <c r="N73" s="272" t="str">
        <f>IF(ISERROR(VLOOKUP(K73,'KAYIT LİSTESİ'!$B$4:$G$939,4,0)),"",(VLOOKUP(K73,'KAYIT LİSTESİ'!$B$4:$G$939,4,0)))</f>
        <v>ASYA YOKUŞOĞLU</v>
      </c>
      <c r="O73" s="272" t="str">
        <f>IF(ISERROR(VLOOKUP(K73,'KAYIT LİSTESİ'!$B$4:$G$939,5,0)),"",(VLOOKUP(K73,'KAYIT LİSTESİ'!$B$4:$G$939,5,0)))</f>
        <v>K.K.T.C.</v>
      </c>
      <c r="P73" s="273"/>
    </row>
    <row r="74" spans="1:16" ht="39" customHeight="1">
      <c r="A74" s="181"/>
      <c r="B74" s="181"/>
      <c r="C74" s="181"/>
      <c r="D74" s="181"/>
      <c r="E74" s="181"/>
      <c r="F74" s="181"/>
      <c r="G74" s="181"/>
      <c r="H74" s="184"/>
      <c r="J74" s="260">
        <v>8</v>
      </c>
      <c r="K74" s="261" t="s">
        <v>241</v>
      </c>
      <c r="L74" s="270">
        <f>IF(ISERROR(VLOOKUP(K74,'KAYIT LİSTESİ'!$B$4:$G$939,2,0)),"",(VLOOKUP(K74,'KAYIT LİSTESİ'!$B$4:$G$939,2,0)))</f>
        <v>683</v>
      </c>
      <c r="M74" s="271">
        <f>IF(ISERROR(VLOOKUP(K74,'KAYIT LİSTESİ'!$B$4:$G$939,3,0)),"",(VLOOKUP(K74,'KAYIT LİSTESİ'!$B$4:$G$939,3,0)))</f>
        <v>36161</v>
      </c>
      <c r="N74" s="272" t="str">
        <f>IF(ISERROR(VLOOKUP(K74,'KAYIT LİSTESİ'!$B$4:$G$939,4,0)),"",(VLOOKUP(K74,'KAYIT LİSTESİ'!$B$4:$G$939,4,0)))</f>
        <v>MELİKE GÖKÇE</v>
      </c>
      <c r="O74" s="272" t="str">
        <f>IF(ISERROR(VLOOKUP(K74,'KAYIT LİSTESİ'!$B$4:$G$939,5,0)),"",(VLOOKUP(K74,'KAYIT LİSTESİ'!$B$4:$G$939,5,0)))</f>
        <v>İZMİR-KONAK BLD.SP.KLB.</v>
      </c>
      <c r="P74" s="273"/>
    </row>
    <row r="75" spans="1:16" ht="39" customHeight="1">
      <c r="A75" s="181"/>
      <c r="B75" s="181"/>
      <c r="C75" s="181"/>
      <c r="D75" s="181"/>
      <c r="E75" s="181"/>
      <c r="F75" s="181"/>
      <c r="G75" s="181"/>
      <c r="H75" s="185"/>
      <c r="J75" s="260">
        <v>9</v>
      </c>
      <c r="K75" s="261" t="s">
        <v>242</v>
      </c>
      <c r="L75" s="270">
        <f>IF(ISERROR(VLOOKUP(K75,'KAYIT LİSTESİ'!$B$4:$G$939,2,0)),"",(VLOOKUP(K75,'KAYIT LİSTESİ'!$B$4:$G$939,2,0)))</f>
        <v>279</v>
      </c>
      <c r="M75" s="271">
        <f>IF(ISERROR(VLOOKUP(K75,'KAYIT LİSTESİ'!$B$4:$G$939,3,0)),"",(VLOOKUP(K75,'KAYIT LİSTESİ'!$B$4:$G$939,3,0)))</f>
        <v>36229</v>
      </c>
      <c r="N75" s="272" t="str">
        <f>IF(ISERROR(VLOOKUP(K75,'KAYIT LİSTESİ'!$B$4:$G$939,4,0)),"",(VLOOKUP(K75,'KAYIT LİSTESİ'!$B$4:$G$939,4,0)))</f>
        <v>SERPİL BAKIRHAN</v>
      </c>
      <c r="O75" s="272" t="str">
        <f>IF(ISERROR(VLOOKUP(K75,'KAYIT LİSTESİ'!$B$4:$G$939,5,0)),"",(VLOOKUP(K75,'KAYIT LİSTESİ'!$B$4:$G$939,5,0)))</f>
        <v>BURSA-BURSA B.ŞHR.BLD.SP.KLB.</v>
      </c>
      <c r="P75" s="273"/>
    </row>
    <row r="76" spans="1:16" ht="39" customHeight="1">
      <c r="A76" s="181"/>
      <c r="B76" s="181"/>
      <c r="C76" s="181"/>
      <c r="D76" s="181"/>
      <c r="E76" s="181"/>
      <c r="F76" s="181"/>
      <c r="G76" s="181"/>
      <c r="H76" s="185"/>
      <c r="J76" s="260">
        <v>10</v>
      </c>
      <c r="K76" s="261" t="s">
        <v>243</v>
      </c>
      <c r="L76" s="270">
        <f>IF(ISERROR(VLOOKUP(K76,'KAYIT LİSTESİ'!$B$4:$G$939,2,0)),"",(VLOOKUP(K76,'KAYIT LİSTESİ'!$B$4:$G$939,2,0)))</f>
        <v>265</v>
      </c>
      <c r="M76" s="271">
        <f>IF(ISERROR(VLOOKUP(K76,'KAYIT LİSTESİ'!$B$4:$G$939,3,0)),"",(VLOOKUP(K76,'KAYIT LİSTESİ'!$B$4:$G$939,3,0)))</f>
        <v>35431</v>
      </c>
      <c r="N76" s="272" t="str">
        <f>IF(ISERROR(VLOOKUP(K76,'KAYIT LİSTESİ'!$B$4:$G$939,4,0)),"",(VLOOKUP(K76,'KAYIT LİSTESİ'!$B$4:$G$939,4,0)))</f>
        <v>NERMİN AYTEKİN</v>
      </c>
      <c r="O76" s="272" t="str">
        <f>IF(ISERROR(VLOOKUP(K76,'KAYIT LİSTESİ'!$B$4:$G$939,5,0)),"",(VLOOKUP(K76,'KAYIT LİSTESİ'!$B$4:$G$939,5,0)))</f>
        <v>İSTANBUL-BEŞİKTAŞ J.K.</v>
      </c>
      <c r="P76" s="273"/>
    </row>
    <row r="77" spans="1:16" ht="39" customHeight="1">
      <c r="A77" s="181"/>
      <c r="B77" s="181"/>
      <c r="C77" s="181"/>
      <c r="D77" s="181"/>
      <c r="E77" s="181"/>
      <c r="F77" s="181"/>
      <c r="G77" s="181"/>
      <c r="H77" s="185"/>
      <c r="J77" s="260">
        <v>11</v>
      </c>
      <c r="K77" s="261" t="s">
        <v>244</v>
      </c>
      <c r="L77" s="270">
        <f>IF(ISERROR(VLOOKUP(K77,'KAYIT LİSTESİ'!$B$4:$G$939,2,0)),"",(VLOOKUP(K77,'KAYIT LİSTESİ'!$B$4:$G$939,2,0)))</f>
        <v>637</v>
      </c>
      <c r="M77" s="271">
        <f>IF(ISERROR(VLOOKUP(K77,'KAYIT LİSTESİ'!$B$4:$G$939,3,0)),"",(VLOOKUP(K77,'KAYIT LİSTESİ'!$B$4:$G$939,3,0)))</f>
        <v>36397</v>
      </c>
      <c r="N77" s="272" t="str">
        <f>IF(ISERROR(VLOOKUP(K77,'KAYIT LİSTESİ'!$B$4:$G$939,4,0)),"",(VLOOKUP(K77,'KAYIT LİSTESİ'!$B$4:$G$939,4,0)))</f>
        <v>MELEK Z. SAHINOGLU</v>
      </c>
      <c r="O77" s="272" t="str">
        <f>IF(ISERROR(VLOOKUP(K77,'KAYIT LİSTESİ'!$B$4:$G$939,5,0)),"",(VLOOKUP(K77,'KAYIT LİSTESİ'!$B$4:$G$939,5,0)))</f>
        <v>BURSA-OSMANGAZİ BLD.SP.KLB.</v>
      </c>
      <c r="P77" s="273"/>
    </row>
    <row r="78" spans="1:16" ht="39" customHeight="1">
      <c r="A78" s="181"/>
      <c r="B78" s="181"/>
      <c r="C78" s="181"/>
      <c r="D78" s="181"/>
      <c r="E78" s="181"/>
      <c r="F78" s="181"/>
      <c r="G78" s="181"/>
      <c r="H78" s="185"/>
      <c r="J78" s="260">
        <v>12</v>
      </c>
      <c r="K78" s="261" t="s">
        <v>245</v>
      </c>
      <c r="L78" s="270">
        <f>IF(ISERROR(VLOOKUP(K78,'KAYIT LİSTESİ'!$B$4:$G$939,2,0)),"",(VLOOKUP(K78,'KAYIT LİSTESİ'!$B$4:$G$939,2,0)))</f>
        <v>622</v>
      </c>
      <c r="M78" s="271">
        <f>IF(ISERROR(VLOOKUP(K78,'KAYIT LİSTESİ'!$B$4:$G$939,3,0)),"",(VLOOKUP(K78,'KAYIT LİSTESİ'!$B$4:$G$939,3,0)))</f>
        <v>36404</v>
      </c>
      <c r="N78" s="272" t="str">
        <f>IF(ISERROR(VLOOKUP(K78,'KAYIT LİSTESİ'!$B$4:$G$939,4,0)),"",(VLOOKUP(K78,'KAYIT LİSTESİ'!$B$4:$G$939,4,0)))</f>
        <v>TUĞBA DANIŞMAZ</v>
      </c>
      <c r="O78" s="272" t="str">
        <f>IF(ISERROR(VLOOKUP(K78,'KAYIT LİSTESİ'!$B$4:$G$939,5,0)),"",(VLOOKUP(K78,'KAYIT LİSTESİ'!$B$4:$G$939,5,0)))</f>
        <v>İSTANBUL-ENKA SPOR KLB.</v>
      </c>
      <c r="P78" s="273"/>
    </row>
    <row r="79" spans="1:16" ht="39" customHeight="1">
      <c r="A79" s="181"/>
      <c r="B79" s="181"/>
      <c r="C79" s="181"/>
      <c r="D79" s="181"/>
      <c r="E79" s="181"/>
      <c r="F79" s="181"/>
      <c r="G79" s="181"/>
      <c r="H79" s="185"/>
      <c r="J79" s="260">
        <v>13</v>
      </c>
      <c r="K79" s="261" t="s">
        <v>246</v>
      </c>
      <c r="L79" s="270">
        <f>IF(ISERROR(VLOOKUP(K79,'KAYIT LİSTESİ'!$B$4:$G$939,2,0)),"",(VLOOKUP(K79,'KAYIT LİSTESİ'!$B$4:$G$939,2,0)))</f>
        <v>602</v>
      </c>
      <c r="M79" s="271">
        <f>IF(ISERROR(VLOOKUP(K79,'KAYIT LİSTESİ'!$B$4:$G$939,3,0)),"",(VLOOKUP(K79,'KAYIT LİSTESİ'!$B$4:$G$939,3,0)))</f>
        <v>35813</v>
      </c>
      <c r="N79" s="272" t="str">
        <f>IF(ISERROR(VLOOKUP(K79,'KAYIT LİSTESİ'!$B$4:$G$939,4,0)),"",(VLOOKUP(K79,'KAYIT LİSTESİ'!$B$4:$G$939,4,0)))</f>
        <v>ECEM ÇALAĞAN</v>
      </c>
      <c r="O79" s="272" t="str">
        <f>IF(ISERROR(VLOOKUP(K79,'KAYIT LİSTESİ'!$B$4:$G$939,5,0)),"",(VLOOKUP(K79,'KAYIT LİSTESİ'!$B$4:$G$939,5,0)))</f>
        <v>İSTANBUL-FENERBAHÇE SP.KLB.</v>
      </c>
      <c r="P79" s="273"/>
    </row>
    <row r="80" spans="1:16" ht="39" customHeight="1">
      <c r="A80" s="181"/>
      <c r="B80" s="181"/>
      <c r="C80" s="181"/>
      <c r="D80" s="181"/>
      <c r="E80" s="181"/>
      <c r="F80" s="181"/>
      <c r="G80" s="181"/>
      <c r="H80" s="185"/>
      <c r="J80" s="260">
        <v>14</v>
      </c>
      <c r="K80" s="261" t="s">
        <v>247</v>
      </c>
      <c r="L80" s="270">
        <f>IF(ISERROR(VLOOKUP(K80,'KAYIT LİSTESİ'!$B$4:$G$939,2,0)),"",(VLOOKUP(K80,'KAYIT LİSTESİ'!$B$4:$G$939,2,0)))</f>
      </c>
      <c r="M80" s="271">
        <f>IF(ISERROR(VLOOKUP(K80,'KAYIT LİSTESİ'!$B$4:$G$939,3,0)),"",(VLOOKUP(K80,'KAYIT LİSTESİ'!$B$4:$G$939,3,0)))</f>
      </c>
      <c r="N80" s="272">
        <f>IF(ISERROR(VLOOKUP(K80,'KAYIT LİSTESİ'!$B$4:$G$939,4,0)),"",(VLOOKUP(K80,'KAYIT LİSTESİ'!$B$4:$G$939,4,0)))</f>
      </c>
      <c r="O80" s="272">
        <f>IF(ISERROR(VLOOKUP(K80,'KAYIT LİSTESİ'!$B$4:$G$939,5,0)),"",(VLOOKUP(K80,'KAYIT LİSTESİ'!$B$4:$G$939,5,0)))</f>
      </c>
      <c r="P80" s="273"/>
    </row>
    <row r="81" spans="1:16" ht="39" customHeight="1">
      <c r="A81" s="181"/>
      <c r="B81" s="181"/>
      <c r="C81" s="181"/>
      <c r="D81" s="181"/>
      <c r="E81" s="181"/>
      <c r="F81" s="181"/>
      <c r="G81" s="181"/>
      <c r="H81" s="185"/>
      <c r="J81" s="260">
        <v>15</v>
      </c>
      <c r="K81" s="261" t="s">
        <v>248</v>
      </c>
      <c r="L81" s="270">
        <f>IF(ISERROR(VLOOKUP(K81,'KAYIT LİSTESİ'!$B$4:$G$939,2,0)),"",(VLOOKUP(K81,'KAYIT LİSTESİ'!$B$4:$G$939,2,0)))</f>
      </c>
      <c r="M81" s="271">
        <f>IF(ISERROR(VLOOKUP(K81,'KAYIT LİSTESİ'!$B$4:$G$939,3,0)),"",(VLOOKUP(K81,'KAYIT LİSTESİ'!$B$4:$G$939,3,0)))</f>
      </c>
      <c r="N81" s="272">
        <f>IF(ISERROR(VLOOKUP(K81,'KAYIT LİSTESİ'!$B$4:$G$939,4,0)),"",(VLOOKUP(K81,'KAYIT LİSTESİ'!$B$4:$G$939,4,0)))</f>
      </c>
      <c r="O81" s="272">
        <f>IF(ISERROR(VLOOKUP(K81,'KAYIT LİSTESİ'!$B$4:$G$939,5,0)),"",(VLOOKUP(K81,'KAYIT LİSTESİ'!$B$4:$G$939,5,0)))</f>
      </c>
      <c r="P81" s="273"/>
    </row>
    <row r="82" spans="1:16" ht="39" customHeight="1">
      <c r="A82" s="181"/>
      <c r="B82" s="181"/>
      <c r="C82" s="181"/>
      <c r="D82" s="181"/>
      <c r="E82" s="181"/>
      <c r="F82" s="181"/>
      <c r="G82" s="181"/>
      <c r="H82" s="181"/>
      <c r="J82" s="392" t="s">
        <v>339</v>
      </c>
      <c r="K82" s="392"/>
      <c r="L82" s="392"/>
      <c r="M82" s="392"/>
      <c r="N82" s="392"/>
      <c r="O82" s="392"/>
      <c r="P82" s="392"/>
    </row>
    <row r="83" spans="1:16" ht="39" customHeight="1">
      <c r="A83" s="181"/>
      <c r="B83" s="181"/>
      <c r="C83" s="181"/>
      <c r="D83" s="181"/>
      <c r="E83" s="181"/>
      <c r="F83" s="181"/>
      <c r="G83" s="181"/>
      <c r="H83" s="181"/>
      <c r="J83" s="390" t="s">
        <v>6</v>
      </c>
      <c r="K83" s="393"/>
      <c r="L83" s="390" t="s">
        <v>60</v>
      </c>
      <c r="M83" s="390" t="s">
        <v>21</v>
      </c>
      <c r="N83" s="390" t="s">
        <v>7</v>
      </c>
      <c r="O83" s="390" t="s">
        <v>344</v>
      </c>
      <c r="P83" s="390" t="s">
        <v>124</v>
      </c>
    </row>
    <row r="84" spans="1:16" ht="39" customHeight="1">
      <c r="A84" s="181"/>
      <c r="B84" s="181"/>
      <c r="C84" s="181"/>
      <c r="D84" s="181"/>
      <c r="E84" s="181"/>
      <c r="F84" s="181"/>
      <c r="G84" s="181"/>
      <c r="H84" s="181"/>
      <c r="J84" s="391"/>
      <c r="K84" s="393"/>
      <c r="L84" s="391"/>
      <c r="M84" s="391"/>
      <c r="N84" s="391"/>
      <c r="O84" s="391"/>
      <c r="P84" s="391"/>
    </row>
    <row r="85" spans="1:16" ht="39" customHeight="1">
      <c r="A85" s="181"/>
      <c r="B85" s="181"/>
      <c r="C85" s="181"/>
      <c r="D85" s="181"/>
      <c r="E85" s="181"/>
      <c r="F85" s="181"/>
      <c r="G85" s="181"/>
      <c r="H85" s="181"/>
      <c r="J85" s="275">
        <v>1</v>
      </c>
      <c r="K85" s="276" t="s">
        <v>306</v>
      </c>
      <c r="L85" s="259">
        <f>IF(ISERROR(VLOOKUP(K85,'KAYIT LİSTESİ'!$B$4:$G$939,2,0)),"",(VLOOKUP(K85,'KAYIT LİSTESİ'!$B$4:$G$939,2,0)))</f>
        <v>667</v>
      </c>
      <c r="M85" s="277">
        <f>IF(ISERROR(VLOOKUP(K85,'KAYIT LİSTESİ'!$B$4:$G$939,3,0)),"",(VLOOKUP(K85,'KAYIT LİSTESİ'!$B$4:$G$939,3,0)))</f>
        <v>36842</v>
      </c>
      <c r="N85" s="278" t="str">
        <f>IF(ISERROR(VLOOKUP(K85,'KAYIT LİSTESİ'!$B$4:$G$939,4,0)),"",(VLOOKUP(K85,'KAYIT LİSTESİ'!$B$4:$G$939,4,0)))</f>
        <v>BEYZANUR TUZ</v>
      </c>
      <c r="O85" s="278" t="str">
        <f>IF(ISERROR(VLOOKUP(K85,'KAYIT LİSTESİ'!$B$4:$G$939,5,0)),"",(VLOOKUP(K85,'KAYIT LİSTESİ'!$B$4:$G$939,5,0)))</f>
        <v>ESKİŞEHİR-B.ŞHR.GNÇ.SP.KLB.</v>
      </c>
      <c r="P85" s="273"/>
    </row>
    <row r="86" spans="1:16" ht="39" customHeight="1">
      <c r="A86" s="181"/>
      <c r="B86" s="181"/>
      <c r="C86" s="181"/>
      <c r="D86" s="181"/>
      <c r="E86" s="181"/>
      <c r="F86" s="181"/>
      <c r="G86" s="181"/>
      <c r="H86" s="181"/>
      <c r="J86" s="275">
        <v>2</v>
      </c>
      <c r="K86" s="276" t="s">
        <v>307</v>
      </c>
      <c r="L86" s="259">
        <f>IF(ISERROR(VLOOKUP(K86,'KAYIT LİSTESİ'!$B$4:$G$939,2,0)),"",(VLOOKUP(K86,'KAYIT LİSTESİ'!$B$4:$G$939,2,0)))</f>
        <v>633</v>
      </c>
      <c r="M86" s="277">
        <f>IF(ISERROR(VLOOKUP(K86,'KAYIT LİSTESİ'!$B$4:$G$939,3,0)),"",(VLOOKUP(K86,'KAYIT LİSTESİ'!$B$4:$G$939,3,0)))</f>
        <v>35935</v>
      </c>
      <c r="N86" s="278" t="str">
        <f>IF(ISERROR(VLOOKUP(K86,'KAYIT LİSTESİ'!$B$4:$G$939,4,0)),"",(VLOOKUP(K86,'KAYIT LİSTESİ'!$B$4:$G$939,4,0)))</f>
        <v>ZEYNEP İREM KARAKUZU</v>
      </c>
      <c r="O86" s="278" t="str">
        <f>IF(ISERROR(VLOOKUP(K86,'KAYIT LİSTESİ'!$B$4:$G$939,5,0)),"",(VLOOKUP(K86,'KAYIT LİSTESİ'!$B$4:$G$939,5,0)))</f>
        <v>SAMSUN-ATAK SP.KLB.</v>
      </c>
      <c r="P86" s="273"/>
    </row>
    <row r="87" spans="1:16" ht="39" customHeight="1">
      <c r="A87" s="181"/>
      <c r="B87" s="181"/>
      <c r="C87" s="181"/>
      <c r="D87" s="181"/>
      <c r="E87" s="181"/>
      <c r="F87" s="181"/>
      <c r="G87" s="181"/>
      <c r="H87" s="181"/>
      <c r="J87" s="275">
        <v>3</v>
      </c>
      <c r="K87" s="276" t="s">
        <v>308</v>
      </c>
      <c r="L87" s="259">
        <f>IF(ISERROR(VLOOKUP(K87,'KAYIT LİSTESİ'!$B$4:$G$939,2,0)),"",(VLOOKUP(K87,'KAYIT LİSTESİ'!$B$4:$G$939,2,0)))</f>
        <v>402</v>
      </c>
      <c r="M87" s="277">
        <f>IF(ISERROR(VLOOKUP(K87,'KAYIT LİSTESİ'!$B$4:$G$939,3,0)),"",(VLOOKUP(K87,'KAYIT LİSTESİ'!$B$4:$G$939,3,0)))</f>
        <v>35431</v>
      </c>
      <c r="N87" s="278" t="str">
        <f>IF(ISERROR(VLOOKUP(K87,'KAYIT LİSTESİ'!$B$4:$G$939,4,0)),"",(VLOOKUP(K87,'KAYIT LİSTESİ'!$B$4:$G$939,4,0)))</f>
        <v>PELİNAY TAŞDEMİR</v>
      </c>
      <c r="O87" s="278" t="str">
        <f>IF(ISERROR(VLOOKUP(K87,'KAYIT LİSTESİ'!$B$4:$G$939,5,0)),"",(VLOOKUP(K87,'KAYIT LİSTESİ'!$B$4:$G$939,5,0)))</f>
        <v>ANKARA-B.B.ANKARASPOR KLB.</v>
      </c>
      <c r="P87" s="273"/>
    </row>
    <row r="88" spans="1:16" ht="39" customHeight="1">
      <c r="A88" s="181"/>
      <c r="B88" s="181"/>
      <c r="C88" s="181"/>
      <c r="D88" s="181"/>
      <c r="E88" s="181"/>
      <c r="F88" s="181"/>
      <c r="G88" s="181"/>
      <c r="H88" s="181"/>
      <c r="J88" s="275">
        <v>4</v>
      </c>
      <c r="K88" s="276" t="s">
        <v>309</v>
      </c>
      <c r="L88" s="259">
        <f>IF(ISERROR(VLOOKUP(K88,'KAYIT LİSTESİ'!$B$4:$G$939,2,0)),"",(VLOOKUP(K88,'KAYIT LİSTESİ'!$B$4:$G$939,2,0)))</f>
        <v>651</v>
      </c>
      <c r="M88" s="277">
        <f>IF(ISERROR(VLOOKUP(K88,'KAYIT LİSTESİ'!$B$4:$G$939,3,0)),"",(VLOOKUP(K88,'KAYIT LİSTESİ'!$B$4:$G$939,3,0)))</f>
        <v>36165</v>
      </c>
      <c r="N88" s="278" t="str">
        <f>IF(ISERROR(VLOOKUP(K88,'KAYIT LİSTESİ'!$B$4:$G$939,4,0)),"",(VLOOKUP(K88,'KAYIT LİSTESİ'!$B$4:$G$939,4,0)))</f>
        <v>SİNEM NUR ERARSLAN</v>
      </c>
      <c r="O88" s="278" t="str">
        <f>IF(ISERROR(VLOOKUP(K88,'KAYIT LİSTESİ'!$B$4:$G$939,5,0)),"",(VLOOKUP(K88,'KAYIT LİSTESİ'!$B$4:$G$939,5,0)))</f>
        <v>KAYSERİ-KARSU MOLU SP.KLB.</v>
      </c>
      <c r="P88" s="273"/>
    </row>
    <row r="89" spans="1:16" ht="39" customHeight="1">
      <c r="A89" s="181"/>
      <c r="B89" s="181"/>
      <c r="C89" s="181"/>
      <c r="D89" s="181"/>
      <c r="E89" s="181"/>
      <c r="F89" s="181"/>
      <c r="G89" s="181"/>
      <c r="H89" s="181"/>
      <c r="J89" s="275">
        <v>5</v>
      </c>
      <c r="K89" s="276" t="s">
        <v>310</v>
      </c>
      <c r="L89" s="259">
        <f>IF(ISERROR(VLOOKUP(K89,'KAYIT LİSTESİ'!$B$4:$G$939,2,0)),"",(VLOOKUP(K89,'KAYIT LİSTESİ'!$B$4:$G$939,2,0)))</f>
        <v>287</v>
      </c>
      <c r="M89" s="277">
        <f>IF(ISERROR(VLOOKUP(K89,'KAYIT LİSTESİ'!$B$4:$G$939,3,0)),"",(VLOOKUP(K89,'KAYIT LİSTESİ'!$B$4:$G$939,3,0)))</f>
        <v>36471</v>
      </c>
      <c r="N89" s="278" t="str">
        <f>IF(ISERROR(VLOOKUP(K89,'KAYIT LİSTESİ'!$B$4:$G$939,4,0)),"",(VLOOKUP(K89,'KAYIT LİSTESİ'!$B$4:$G$939,4,0)))</f>
        <v>HATİCE CEREN YAKIN</v>
      </c>
      <c r="O89" s="278" t="str">
        <f>IF(ISERROR(VLOOKUP(K89,'KAYIT LİSTESİ'!$B$4:$G$939,5,0)),"",(VLOOKUP(K89,'KAYIT LİSTESİ'!$B$4:$G$939,5,0)))</f>
        <v>İZMİR-B.ŞHR.BLD.SP.KLB.</v>
      </c>
      <c r="P89" s="273"/>
    </row>
    <row r="90" spans="1:16" ht="39" customHeight="1">
      <c r="A90" s="181"/>
      <c r="B90" s="181"/>
      <c r="C90" s="181"/>
      <c r="D90" s="181"/>
      <c r="E90" s="181"/>
      <c r="F90" s="181"/>
      <c r="G90" s="181"/>
      <c r="H90" s="181"/>
      <c r="J90" s="275">
        <v>6</v>
      </c>
      <c r="K90" s="276" t="s">
        <v>311</v>
      </c>
      <c r="L90" s="259">
        <f>IF(ISERROR(VLOOKUP(K90,'KAYIT LİSTESİ'!$B$4:$G$939,2,0)),"",(VLOOKUP(K90,'KAYIT LİSTESİ'!$B$4:$G$939,2,0)))</f>
        <v>383</v>
      </c>
      <c r="M90" s="277">
        <f>IF(ISERROR(VLOOKUP(K90,'KAYIT LİSTESİ'!$B$4:$G$939,3,0)),"",(VLOOKUP(K90,'KAYIT LİSTESİ'!$B$4:$G$939,3,0)))</f>
        <v>35438</v>
      </c>
      <c r="N90" s="278" t="str">
        <f>IF(ISERROR(VLOOKUP(K90,'KAYIT LİSTESİ'!$B$4:$G$939,4,0)),"",(VLOOKUP(K90,'KAYIT LİSTESİ'!$B$4:$G$939,4,0)))</f>
        <v>ASLI PALTA</v>
      </c>
      <c r="O90" s="278" t="str">
        <f>IF(ISERROR(VLOOKUP(K90,'KAYIT LİSTESİ'!$B$4:$G$939,5,0)),"",(VLOOKUP(K90,'KAYIT LİSTESİ'!$B$4:$G$939,5,0)))</f>
        <v>İSTANBUL-ÜSKÜDAR BLD.SP.KLB.</v>
      </c>
      <c r="P90" s="273"/>
    </row>
    <row r="91" spans="1:16" ht="39" customHeight="1">
      <c r="A91" s="181"/>
      <c r="B91" s="181"/>
      <c r="C91" s="181"/>
      <c r="D91" s="181"/>
      <c r="E91" s="181"/>
      <c r="F91" s="181"/>
      <c r="G91" s="181"/>
      <c r="H91" s="181"/>
      <c r="J91" s="275">
        <v>7</v>
      </c>
      <c r="K91" s="276" t="s">
        <v>312</v>
      </c>
      <c r="L91" s="259">
        <f>IF(ISERROR(VLOOKUP(K91,'KAYIT LİSTESİ'!$B$4:$G$939,2,0)),"",(VLOOKUP(K91,'KAYIT LİSTESİ'!$B$4:$G$939,2,0)))</f>
        <v>663</v>
      </c>
      <c r="M91" s="277">
        <f>IF(ISERROR(VLOOKUP(K91,'KAYIT LİSTESİ'!$B$4:$G$939,3,0)),"",(VLOOKUP(K91,'KAYIT LİSTESİ'!$B$4:$G$939,3,0)))</f>
        <v>36536</v>
      </c>
      <c r="N91" s="278" t="str">
        <f>IF(ISERROR(VLOOKUP(K91,'KAYIT LİSTESİ'!$B$4:$G$939,4,0)),"",(VLOOKUP(K91,'KAYIT LİSTESİ'!$B$4:$G$939,4,0)))</f>
        <v>SUDE SARAÇ</v>
      </c>
      <c r="O91" s="278" t="str">
        <f>IF(ISERROR(VLOOKUP(K91,'KAYIT LİSTESİ'!$B$4:$G$939,5,0)),"",(VLOOKUP(K91,'KAYIT LİSTESİ'!$B$4:$G$939,5,0)))</f>
        <v>K.K.T.C.</v>
      </c>
      <c r="P91" s="273"/>
    </row>
    <row r="92" spans="1:16" ht="39" customHeight="1">
      <c r="A92" s="181"/>
      <c r="B92" s="181"/>
      <c r="C92" s="181"/>
      <c r="D92" s="181"/>
      <c r="E92" s="181"/>
      <c r="F92" s="181"/>
      <c r="G92" s="181"/>
      <c r="H92" s="181"/>
      <c r="J92" s="275">
        <v>8</v>
      </c>
      <c r="K92" s="276" t="s">
        <v>313</v>
      </c>
      <c r="L92" s="259">
        <f>IF(ISERROR(VLOOKUP(K92,'KAYIT LİSTESİ'!$B$4:$G$939,2,0)),"",(VLOOKUP(K92,'KAYIT LİSTESİ'!$B$4:$G$939,2,0)))</f>
        <v>679</v>
      </c>
      <c r="M92" s="277">
        <f>IF(ISERROR(VLOOKUP(K92,'KAYIT LİSTESİ'!$B$4:$G$939,3,0)),"",(VLOOKUP(K92,'KAYIT LİSTESİ'!$B$4:$G$939,3,0)))</f>
        <v>36526</v>
      </c>
      <c r="N92" s="278" t="str">
        <f>IF(ISERROR(VLOOKUP(K92,'KAYIT LİSTESİ'!$B$4:$G$939,4,0)),"",(VLOOKUP(K92,'KAYIT LİSTESİ'!$B$4:$G$939,4,0)))</f>
        <v>AYBÜKE BİNGÖL</v>
      </c>
      <c r="O92" s="278" t="str">
        <f>IF(ISERROR(VLOOKUP(K92,'KAYIT LİSTESİ'!$B$4:$G$939,5,0)),"",(VLOOKUP(K92,'KAYIT LİSTESİ'!$B$4:$G$939,5,0)))</f>
        <v>İZMİR-KONAK BLD.SP.KLB.</v>
      </c>
      <c r="P92" s="273"/>
    </row>
    <row r="93" spans="1:16" ht="39" customHeight="1">
      <c r="A93" s="181"/>
      <c r="B93" s="181"/>
      <c r="C93" s="181"/>
      <c r="D93" s="181"/>
      <c r="E93" s="181"/>
      <c r="F93" s="181"/>
      <c r="G93" s="181"/>
      <c r="H93" s="181"/>
      <c r="J93" s="275">
        <v>9</v>
      </c>
      <c r="K93" s="276" t="s">
        <v>314</v>
      </c>
      <c r="L93" s="259">
        <f>IF(ISERROR(VLOOKUP(K93,'KAYIT LİSTESİ'!$B$4:$G$939,2,0)),"",(VLOOKUP(K93,'KAYIT LİSTESİ'!$B$4:$G$939,2,0)))</f>
        <v>278</v>
      </c>
      <c r="M93" s="277">
        <f>IF(ISERROR(VLOOKUP(K93,'KAYIT LİSTESİ'!$B$4:$G$939,3,0)),"",(VLOOKUP(K93,'KAYIT LİSTESİ'!$B$4:$G$939,3,0)))</f>
        <v>35431</v>
      </c>
      <c r="N93" s="278" t="str">
        <f>IF(ISERROR(VLOOKUP(K93,'KAYIT LİSTESİ'!$B$4:$G$939,4,0)),"",(VLOOKUP(K93,'KAYIT LİSTESİ'!$B$4:$G$939,4,0)))</f>
        <v>SERAP SARIKAYA</v>
      </c>
      <c r="O93" s="278" t="str">
        <f>IF(ISERROR(VLOOKUP(K93,'KAYIT LİSTESİ'!$B$4:$G$939,5,0)),"",(VLOOKUP(K93,'KAYIT LİSTESİ'!$B$4:$G$939,5,0)))</f>
        <v>BURSA-BURSA B.ŞHR.BLD.SP.KLB.</v>
      </c>
      <c r="P93" s="273"/>
    </row>
    <row r="94" spans="1:16" ht="39" customHeight="1">
      <c r="A94" s="181"/>
      <c r="B94" s="181"/>
      <c r="C94" s="181"/>
      <c r="D94" s="181"/>
      <c r="E94" s="181"/>
      <c r="F94" s="181"/>
      <c r="G94" s="181"/>
      <c r="H94" s="181"/>
      <c r="J94" s="275">
        <v>10</v>
      </c>
      <c r="K94" s="276" t="s">
        <v>315</v>
      </c>
      <c r="L94" s="259">
        <f>IF(ISERROR(VLOOKUP(K94,'KAYIT LİSTESİ'!$B$4:$G$939,2,0)),"",(VLOOKUP(K94,'KAYIT LİSTESİ'!$B$4:$G$939,2,0)))</f>
        <v>264</v>
      </c>
      <c r="M94" s="277">
        <f>IF(ISERROR(VLOOKUP(K94,'KAYIT LİSTESİ'!$B$4:$G$939,3,0)),"",(VLOOKUP(K94,'KAYIT LİSTESİ'!$B$4:$G$939,3,0)))</f>
        <v>35543</v>
      </c>
      <c r="N94" s="278" t="str">
        <f>IF(ISERROR(VLOOKUP(K94,'KAYIT LİSTESİ'!$B$4:$G$939,4,0)),"",(VLOOKUP(K94,'KAYIT LİSTESİ'!$B$4:$G$939,4,0)))</f>
        <v>HATİCE GÜNDÜZ</v>
      </c>
      <c r="O94" s="278" t="str">
        <f>IF(ISERROR(VLOOKUP(K94,'KAYIT LİSTESİ'!$B$4:$G$939,5,0)),"",(VLOOKUP(K94,'KAYIT LİSTESİ'!$B$4:$G$939,5,0)))</f>
        <v>İSTANBUL-BEŞİKTAŞ J.K.</v>
      </c>
      <c r="P94" s="273"/>
    </row>
    <row r="95" spans="1:16" ht="39" customHeight="1">
      <c r="A95" s="181"/>
      <c r="B95" s="181"/>
      <c r="C95" s="181"/>
      <c r="D95" s="181"/>
      <c r="E95" s="181"/>
      <c r="F95" s="181"/>
      <c r="G95" s="181"/>
      <c r="H95" s="181"/>
      <c r="J95" s="275">
        <v>11</v>
      </c>
      <c r="K95" s="276" t="s">
        <v>316</v>
      </c>
      <c r="L95" s="259">
        <f>IF(ISERROR(VLOOKUP(K95,'KAYIT LİSTESİ'!$B$4:$G$939,2,0)),"",(VLOOKUP(K95,'KAYIT LİSTESİ'!$B$4:$G$939,2,0)))</f>
        <v>639</v>
      </c>
      <c r="M95" s="277">
        <f>IF(ISERROR(VLOOKUP(K95,'KAYIT LİSTESİ'!$B$4:$G$939,3,0)),"",(VLOOKUP(K95,'KAYIT LİSTESİ'!$B$4:$G$939,3,0)))</f>
        <v>36263</v>
      </c>
      <c r="N95" s="278" t="str">
        <f>IF(ISERROR(VLOOKUP(K95,'KAYIT LİSTESİ'!$B$4:$G$939,4,0)),"",(VLOOKUP(K95,'KAYIT LİSTESİ'!$B$4:$G$939,4,0)))</f>
        <v>MERVE ERTEK</v>
      </c>
      <c r="O95" s="278" t="str">
        <f>IF(ISERROR(VLOOKUP(K95,'KAYIT LİSTESİ'!$B$4:$G$939,5,0)),"",(VLOOKUP(K95,'KAYIT LİSTESİ'!$B$4:$G$939,5,0)))</f>
        <v>BURSA-OSMANGAZİ BLD.SP.KLB.</v>
      </c>
      <c r="P95" s="273"/>
    </row>
    <row r="96" spans="1:16" ht="39" customHeight="1">
      <c r="A96" s="181"/>
      <c r="B96" s="181"/>
      <c r="C96" s="181"/>
      <c r="D96" s="181"/>
      <c r="E96" s="181"/>
      <c r="F96" s="181"/>
      <c r="G96" s="181"/>
      <c r="H96" s="181"/>
      <c r="J96" s="275">
        <v>12</v>
      </c>
      <c r="K96" s="276" t="s">
        <v>317</v>
      </c>
      <c r="L96" s="259">
        <f>IF(ISERROR(VLOOKUP(K96,'KAYIT LİSTESİ'!$B$4:$G$939,2,0)),"",(VLOOKUP(K96,'KAYIT LİSTESİ'!$B$4:$G$939,2,0)))</f>
        <v>613</v>
      </c>
      <c r="M96" s="277">
        <f>IF(ISERROR(VLOOKUP(K96,'KAYIT LİSTESİ'!$B$4:$G$939,3,0)),"",(VLOOKUP(K96,'KAYIT LİSTESİ'!$B$4:$G$939,3,0)))</f>
        <v>35607</v>
      </c>
      <c r="N96" s="278" t="str">
        <f>IF(ISERROR(VLOOKUP(K96,'KAYIT LİSTESİ'!$B$4:$G$939,4,0)),"",(VLOOKUP(K96,'KAYIT LİSTESİ'!$B$4:$G$939,4,0)))</f>
        <v>ÇİLEM ÇATALOĞLU</v>
      </c>
      <c r="O96" s="278" t="str">
        <f>IF(ISERROR(VLOOKUP(K96,'KAYIT LİSTESİ'!$B$4:$G$939,5,0)),"",(VLOOKUP(K96,'KAYIT LİSTESİ'!$B$4:$G$939,5,0)))</f>
        <v>İSTANBUL-ENKA SPOR KLB.</v>
      </c>
      <c r="P96" s="273"/>
    </row>
    <row r="97" spans="1:16" ht="39" customHeight="1">
      <c r="A97" s="181"/>
      <c r="B97" s="181"/>
      <c r="C97" s="181"/>
      <c r="D97" s="181"/>
      <c r="E97" s="181"/>
      <c r="F97" s="181"/>
      <c r="G97" s="181"/>
      <c r="H97" s="181"/>
      <c r="J97" s="275">
        <v>13</v>
      </c>
      <c r="K97" s="276" t="s">
        <v>318</v>
      </c>
      <c r="L97" s="259">
        <f>IF(ISERROR(VLOOKUP(K97,'KAYIT LİSTESİ'!$B$4:$G$939,2,0)),"",(VLOOKUP(K97,'KAYIT LİSTESİ'!$B$4:$G$939,2,0)))</f>
        <v>601</v>
      </c>
      <c r="M97" s="277">
        <f>IF(ISERROR(VLOOKUP(K97,'KAYIT LİSTESİ'!$B$4:$G$939,3,0)),"",(VLOOKUP(K97,'KAYIT LİSTESİ'!$B$4:$G$939,3,0)))</f>
        <v>35993</v>
      </c>
      <c r="N97" s="278" t="str">
        <f>IF(ISERROR(VLOOKUP(K97,'KAYIT LİSTESİ'!$B$4:$G$939,4,0)),"",(VLOOKUP(K97,'KAYIT LİSTESİ'!$B$4:$G$939,4,0)))</f>
        <v>DENİZ YAYLACI</v>
      </c>
      <c r="O97" s="278" t="str">
        <f>IF(ISERROR(VLOOKUP(K97,'KAYIT LİSTESİ'!$B$4:$G$939,5,0)),"",(VLOOKUP(K97,'KAYIT LİSTESİ'!$B$4:$G$939,5,0)))</f>
        <v>İSTANBUL-FENERBAHÇE SP.KLB.</v>
      </c>
      <c r="P97" s="273"/>
    </row>
    <row r="98" spans="1:16" ht="39" customHeight="1">
      <c r="A98" s="389" t="s">
        <v>342</v>
      </c>
      <c r="B98" s="389"/>
      <c r="C98" s="389"/>
      <c r="D98" s="389"/>
      <c r="E98" s="389"/>
      <c r="F98" s="389"/>
      <c r="G98" s="389"/>
      <c r="H98" s="181"/>
      <c r="J98" s="389" t="s">
        <v>343</v>
      </c>
      <c r="K98" s="389"/>
      <c r="L98" s="389"/>
      <c r="M98" s="389"/>
      <c r="N98" s="389"/>
      <c r="O98" s="389"/>
      <c r="P98" s="389"/>
    </row>
    <row r="99" spans="1:16" ht="39" customHeight="1">
      <c r="A99" s="168" t="s">
        <v>12</v>
      </c>
      <c r="B99" s="168" t="s">
        <v>62</v>
      </c>
      <c r="C99" s="168" t="s">
        <v>61</v>
      </c>
      <c r="D99" s="169" t="s">
        <v>13</v>
      </c>
      <c r="E99" s="170" t="s">
        <v>14</v>
      </c>
      <c r="F99" s="170" t="s">
        <v>344</v>
      </c>
      <c r="G99" s="168" t="s">
        <v>124</v>
      </c>
      <c r="H99" s="181"/>
      <c r="J99" s="168" t="s">
        <v>12</v>
      </c>
      <c r="K99" s="168" t="s">
        <v>62</v>
      </c>
      <c r="L99" s="168" t="s">
        <v>61</v>
      </c>
      <c r="M99" s="169" t="s">
        <v>13</v>
      </c>
      <c r="N99" s="170" t="s">
        <v>14</v>
      </c>
      <c r="O99" s="170" t="s">
        <v>344</v>
      </c>
      <c r="P99" s="168" t="s">
        <v>124</v>
      </c>
    </row>
    <row r="100" spans="1:16" ht="39" customHeight="1">
      <c r="A100" s="260">
        <v>1</v>
      </c>
      <c r="B100" s="261" t="s">
        <v>326</v>
      </c>
      <c r="C100" s="300">
        <f>IF(ISERROR(VLOOKUP(B100,'KAYIT LİSTESİ'!$B$4:$G$939,2,0)),"",(VLOOKUP(B100,'KAYIT LİSTESİ'!$B$4:$G$939,2,0)))</f>
      </c>
      <c r="D100" s="303">
        <f>IF(ISERROR(VLOOKUP(B100,'KAYIT LİSTESİ'!$B$4:$G$939,3,0)),"",(VLOOKUP(B100,'KAYIT LİSTESİ'!$B$4:$G$939,3,0)))</f>
      </c>
      <c r="E100" s="302">
        <f>IF(ISERROR(VLOOKUP(B100,'KAYIT LİSTESİ'!$B$4:$G$939,4,0)),"",(VLOOKUP(B100,'KAYIT LİSTESİ'!$B$4:$G$939,4,0)))</f>
      </c>
      <c r="F100" s="264">
        <f>IF(ISERROR(VLOOKUP(B100,'KAYIT LİSTESİ'!$B$4:$G$939,5,0)),"",(VLOOKUP(B100,'KAYIT LİSTESİ'!$B$4:$G$939,5,0)))</f>
      </c>
      <c r="G100" s="265"/>
      <c r="H100" s="181"/>
      <c r="J100" s="260">
        <v>1</v>
      </c>
      <c r="K100" s="261" t="s">
        <v>332</v>
      </c>
      <c r="L100" s="300">
        <f>IF(ISERROR(VLOOKUP(K100,'KAYIT LİSTESİ'!$B$4:$G$939,2,0)),"",(VLOOKUP(K100,'KAYIT LİSTESİ'!$B$4:$G$939,2,0)))</f>
      </c>
      <c r="M100" s="303">
        <f>IF(ISERROR(VLOOKUP(K100,'KAYIT LİSTESİ'!$B$4:$G$939,3,0)),"",(VLOOKUP(K100,'KAYIT LİSTESİ'!$B$4:$G$939,3,0)))</f>
      </c>
      <c r="N100" s="302">
        <f>IF(ISERROR(VLOOKUP(K100,'KAYIT LİSTESİ'!$B$4:$G$939,4,0)),"",(VLOOKUP(K100,'KAYIT LİSTESİ'!$B$4:$G$939,4,0)))</f>
      </c>
      <c r="O100" s="264">
        <f>IF(ISERROR(VLOOKUP(K100,'KAYIT LİSTESİ'!$B$4:$G$939,5,0)),"",(VLOOKUP(K100,'KAYIT LİSTESİ'!$B$4:$G$939,5,0)))</f>
      </c>
      <c r="P100" s="265"/>
    </row>
    <row r="101" spans="1:16" ht="78" customHeight="1">
      <c r="A101" s="260">
        <v>2</v>
      </c>
      <c r="B101" s="261" t="s">
        <v>327</v>
      </c>
      <c r="C101" s="300" t="str">
        <f>IF(ISERROR(VLOOKUP(B101,'KAYIT LİSTESİ'!$B$4:$G$939,2,0)),"",(VLOOKUP(B101,'KAYIT LİSTESİ'!$B$4:$G$939,2,0)))</f>
        <v>628
626
625
632
627
629</v>
      </c>
      <c r="D101" s="303" t="str">
        <f>IF(ISERROR(VLOOKUP(B101,'KAYIT LİSTESİ'!$B$4:$G$939,3,0)),"",(VLOOKUP(B101,'KAYIT LİSTESİ'!$B$4:$G$939,3,0)))</f>
        <v>-</v>
      </c>
      <c r="E101" s="302" t="str">
        <f>IF(ISERROR(VLOOKUP(B101,'KAYIT LİSTESİ'!$B$4:$G$939,4,0)),"",(VLOOKUP(B101,'KAYIT LİSTESİ'!$B$4:$G$939,4,0)))</f>
        <v>HAVVANUR DEMİR
FATMANUR SERDAR
EDA İNAL
ŞEYMA OCAK
FİLİZ KARAKOÇ
SEDEF ŞAHİN</v>
      </c>
      <c r="F101" s="264" t="str">
        <f>IF(ISERROR(VLOOKUP(B101,'KAYIT LİSTESİ'!$B$4:$G$939,5,0)),"",(VLOOKUP(B101,'KAYIT LİSTESİ'!$B$4:$G$939,5,0)))</f>
        <v>SAMSUN-ATAK SP.KLB.</v>
      </c>
      <c r="G101" s="265"/>
      <c r="H101" s="266"/>
      <c r="I101" s="267"/>
      <c r="J101" s="260">
        <v>2</v>
      </c>
      <c r="K101" s="261" t="s">
        <v>333</v>
      </c>
      <c r="L101" s="300" t="str">
        <f>IF(ISERROR(VLOOKUP(K101,'KAYIT LİSTESİ'!$B$4:$G$939,2,0)),"",(VLOOKUP(K101,'KAYIT LİSTESİ'!$B$4:$G$939,2,0)))</f>
        <v>388
387
389
384
392
390</v>
      </c>
      <c r="M101" s="303" t="str">
        <f>IF(ISERROR(VLOOKUP(K101,'KAYIT LİSTESİ'!$B$4:$G$939,3,0)),"",(VLOOKUP(K101,'KAYIT LİSTESİ'!$B$4:$G$939,3,0)))</f>
        <v>-</v>
      </c>
      <c r="N101" s="302" t="str">
        <f>IF(ISERROR(VLOOKUP(K101,'KAYIT LİSTESİ'!$B$4:$G$939,4,0)),"",(VLOOKUP(K101,'KAYIT LİSTESİ'!$B$4:$G$939,4,0)))</f>
        <v>KEDER ERBEK
DAMLA ÇELİK
KUMRU BÜYÜK
AYŞE TAŞAN
SEDANUR UÇAN
MERVE TAŞKIN</v>
      </c>
      <c r="O101" s="264" t="str">
        <f>IF(ISERROR(VLOOKUP(K101,'KAYIT LİSTESİ'!$B$4:$G$939,5,0)),"",(VLOOKUP(K101,'KAYIT LİSTESİ'!$B$4:$G$939,5,0)))</f>
        <v>İSTANBUL-ÜSKÜDAR BLD.SP.KLB.</v>
      </c>
      <c r="P101" s="265"/>
    </row>
    <row r="102" spans="1:16" ht="78" customHeight="1">
      <c r="A102" s="260">
        <v>3</v>
      </c>
      <c r="B102" s="261" t="s">
        <v>328</v>
      </c>
      <c r="C102" s="300" t="str">
        <f>IF(ISERROR(VLOOKUP(B102,'KAYIT LİSTESİ'!$B$4:$G$939,2,0)),"",(VLOOKUP(B102,'KAYIT LİSTESİ'!$B$4:$G$939,2,0)))</f>
        <v>647
645
651
644
648
646</v>
      </c>
      <c r="D102" s="303" t="str">
        <f>IF(ISERROR(VLOOKUP(B102,'KAYIT LİSTESİ'!$B$4:$G$939,3,0)),"",(VLOOKUP(B102,'KAYIT LİSTESİ'!$B$4:$G$939,3,0)))</f>
        <v>-</v>
      </c>
      <c r="E102" s="302" t="str">
        <f>IF(ISERROR(VLOOKUP(B102,'KAYIT LİSTESİ'!$B$4:$G$939,4,0)),"",(VLOOKUP(B102,'KAYIT LİSTESİ'!$B$4:$G$939,4,0)))</f>
        <v>HATİCE TAŞÇI
FADİME CAN ERÖZ
SİNEM NUR ERASLAN
DAMLA NUR TÜMER
MERVE KURTULMUŞ
HASRET CAN</v>
      </c>
      <c r="F102" s="264" t="str">
        <f>IF(ISERROR(VLOOKUP(B102,'KAYIT LİSTESİ'!$B$4:$G$939,5,0)),"",(VLOOKUP(B102,'KAYIT LİSTESİ'!$B$4:$G$939,5,0)))</f>
        <v>KAYSERİ-KARSU MOLU SP.KLB.</v>
      </c>
      <c r="G102" s="265"/>
      <c r="H102" s="266"/>
      <c r="I102" s="267"/>
      <c r="J102" s="260">
        <v>3</v>
      </c>
      <c r="K102" s="261" t="s">
        <v>334</v>
      </c>
      <c r="L102" s="300" t="str">
        <f>IF(ISERROR(VLOOKUP(K102,'KAYIT LİSTESİ'!$B$4:$G$939,2,0)),"",(VLOOKUP(K102,'KAYIT LİSTESİ'!$B$4:$G$939,2,0)))</f>
        <v>685
686
681
684
683</v>
      </c>
      <c r="M102" s="303" t="str">
        <f>IF(ISERROR(VLOOKUP(K102,'KAYIT LİSTESİ'!$B$4:$G$939,3,0)),"",(VLOOKUP(K102,'KAYIT LİSTESİ'!$B$4:$G$939,3,0)))</f>
        <v> -</v>
      </c>
      <c r="N102" s="302" t="str">
        <f>IF(ISERROR(VLOOKUP(K102,'KAYIT LİSTESİ'!$B$4:$G$939,4,0)),"",(VLOOKUP(K102,'KAYIT LİSTESİ'!$B$4:$G$939,4,0)))</f>
        <v>SEREN BİÇER
SİBEL TİDİM
KEZBAN DEMİRALP
NAZMİYE OCAK
MELİKE GÖKÇE</v>
      </c>
      <c r="O102" s="264" t="str">
        <f>IF(ISERROR(VLOOKUP(K102,'KAYIT LİSTESİ'!$B$4:$G$939,5,0)),"",(VLOOKUP(K102,'KAYIT LİSTESİ'!$B$4:$G$939,5,0)))</f>
        <v>İZMİR-KONAK BLD.SP.KLB.</v>
      </c>
      <c r="P102" s="265"/>
    </row>
    <row r="103" spans="1:16" ht="78" customHeight="1">
      <c r="A103" s="260">
        <v>4</v>
      </c>
      <c r="B103" s="261" t="s">
        <v>329</v>
      </c>
      <c r="C103" s="300" t="str">
        <f>IF(ISERROR(VLOOKUP(B103,'KAYIT LİSTESİ'!$B$4:$G$939,2,0)),"",(VLOOKUP(B103,'KAYIT LİSTESİ'!$B$4:$G$939,2,0)))</f>
        <v>401
398
394
399
403
404</v>
      </c>
      <c r="D103" s="303" t="str">
        <f>IF(ISERROR(VLOOKUP(B103,'KAYIT LİSTESİ'!$B$4:$G$939,3,0)),"",(VLOOKUP(B103,'KAYIT LİSTESİ'!$B$4:$G$939,3,0)))</f>
        <v>-</v>
      </c>
      <c r="E103" s="302" t="str">
        <f>IF(ISERROR(VLOOKUP(B103,'KAYIT LİSTESİ'!$B$4:$G$939,4,0)),"",(VLOOKUP(B103,'KAYIT LİSTESİ'!$B$4:$G$939,4,0)))</f>
        <v>MERVE BAŞKAYA
LEYLA KARSÖKEN
BELHUDE SALMANLI
MELİKE CEYHAN
RÜMEYSA ÇİFTÇİ
SELVİNAZ KOÇER</v>
      </c>
      <c r="F103" s="264" t="str">
        <f>IF(ISERROR(VLOOKUP(B103,'KAYIT LİSTESİ'!$B$4:$G$939,5,0)),"",(VLOOKUP(B103,'KAYIT LİSTESİ'!$B$4:$G$939,5,0)))</f>
        <v>ANKARA-B.B.ANKARASPOR KLB.</v>
      </c>
      <c r="G103" s="265"/>
      <c r="H103" s="266"/>
      <c r="I103" s="267"/>
      <c r="J103" s="260">
        <v>4</v>
      </c>
      <c r="K103" s="261" t="s">
        <v>335</v>
      </c>
      <c r="L103" s="300" t="str">
        <f>IF(ISERROR(VLOOKUP(K103,'KAYIT LİSTESİ'!$B$4:$G$939,2,0)),"",(VLOOKUP(K103,'KAYIT LİSTESİ'!$B$4:$G$939,2,0)))</f>
        <v>654
660
657
662
655
665</v>
      </c>
      <c r="M103" s="303" t="str">
        <f>IF(ISERROR(VLOOKUP(K103,'KAYIT LİSTESİ'!$B$4:$G$939,3,0)),"",(VLOOKUP(K103,'KAYIT LİSTESİ'!$B$4:$G$939,3,0)))</f>
        <v>-</v>
      </c>
      <c r="N103" s="302" t="str">
        <f>IF(ISERROR(VLOOKUP(K103,'KAYIT LİSTESİ'!$B$4:$G$939,4,0)),"",(VLOOKUP(K103,'KAYIT LİSTESİ'!$B$4:$G$939,4,0)))</f>
        <v>CEBRİYE KUŞÇU
MİLENAY GÜNSOY
HAVVA HÜDAN
SAHİL BEYAZ
ELİF ÖZTÜRK
ZEYNEP SÜNGÜ</v>
      </c>
      <c r="O103" s="264" t="str">
        <f>IF(ISERROR(VLOOKUP(K103,'KAYIT LİSTESİ'!$B$4:$G$939,5,0)),"",(VLOOKUP(K103,'KAYIT LİSTESİ'!$B$4:$G$939,5,0)))</f>
        <v>K.K.T.C.</v>
      </c>
      <c r="P103" s="265"/>
    </row>
    <row r="104" spans="1:16" ht="78" customHeight="1">
      <c r="A104" s="260">
        <v>5</v>
      </c>
      <c r="B104" s="261" t="s">
        <v>330</v>
      </c>
      <c r="C104" s="300" t="str">
        <f>IF(ISERROR(VLOOKUP(B104,'KAYIT LİSTESİ'!$B$4:$G$939,2,0)),"",(VLOOKUP(B104,'KAYIT LİSTESİ'!$B$4:$G$939,2,0)))</f>
        <v>675
671
669
668
672
670</v>
      </c>
      <c r="D104" s="303" t="str">
        <f>IF(ISERROR(VLOOKUP(B104,'KAYIT LİSTESİ'!$B$4:$G$939,3,0)),"",(VLOOKUP(B104,'KAYIT LİSTESİ'!$B$4:$G$939,3,0)))</f>
        <v>-</v>
      </c>
      <c r="E104" s="302" t="str">
        <f>IF(ISERROR(VLOOKUP(B104,'KAYIT LİSTESİ'!$B$4:$G$939,4,0)),"",(VLOOKUP(B104,'KAYIT LİSTESİ'!$B$4:$G$939,4,0)))</f>
        <v>MENEKŞE TÜRKMEN
FADİME GÜLŞEN
CEYLAN TANRIVERDİ
CEMİLE ÜLKER
GAMZE YILDIRIM
ECENAZ KARA</v>
      </c>
      <c r="F104" s="264" t="str">
        <f>IF(ISERROR(VLOOKUP(B104,'KAYIT LİSTESİ'!$B$4:$G$939,5,0)),"",(VLOOKUP(B104,'KAYIT LİSTESİ'!$B$4:$G$939,5,0)))</f>
        <v>ESKİŞEHİR-B.ŞHR.GNÇ.SP.KLB.</v>
      </c>
      <c r="G104" s="265"/>
      <c r="H104" s="266"/>
      <c r="I104" s="267"/>
      <c r="J104" s="260">
        <v>5</v>
      </c>
      <c r="K104" s="261" t="s">
        <v>336</v>
      </c>
      <c r="L104" s="300" t="str">
        <f>IF(ISERROR(VLOOKUP(K104,'KAYIT LİSTESİ'!$B$4:$G$939,2,0)),"",(VLOOKUP(K104,'KAYIT LİSTESİ'!$B$4:$G$939,2,0)))</f>
        <v>283
750
293
285</v>
      </c>
      <c r="M104" s="303" t="str">
        <f>IF(ISERROR(VLOOKUP(K104,'KAYIT LİSTESİ'!$B$4:$G$939,3,0)),"",(VLOOKUP(K104,'KAYIT LİSTESİ'!$B$4:$G$939,3,0)))</f>
        <v>-</v>
      </c>
      <c r="N104" s="302" t="str">
        <f>IF(ISERROR(VLOOKUP(K104,'KAYIT LİSTESİ'!$B$4:$G$939,4,0)),"",(VLOOKUP(K104,'KAYIT LİSTESİ'!$B$4:$G$939,4,0)))</f>
        <v>ALEYNA KARADÜZ
MELİS ÇİÇEK
SENA ÖZDEMİR
BAŞAK ERĞUN</v>
      </c>
      <c r="O104" s="264" t="str">
        <f>IF(ISERROR(VLOOKUP(K104,'KAYIT LİSTESİ'!$B$4:$G$939,5,0)),"",(VLOOKUP(K104,'KAYIT LİSTESİ'!$B$4:$G$939,5,0)))</f>
        <v>İZMİR-B.ŞHR.BLD.SP.KLB.</v>
      </c>
      <c r="P104" s="265"/>
    </row>
    <row r="105" spans="1:16" ht="78" customHeight="1">
      <c r="A105" s="260">
        <v>6</v>
      </c>
      <c r="B105" s="261" t="s">
        <v>331</v>
      </c>
      <c r="C105" s="300">
        <f>IF(ISERROR(VLOOKUP(B105,'KAYIT LİSTESİ'!$B$4:$G$939,2,0)),"",(VLOOKUP(B105,'KAYIT LİSTESİ'!$B$4:$G$939,2,0)))</f>
      </c>
      <c r="D105" s="303">
        <f>IF(ISERROR(VLOOKUP(B105,'KAYIT LİSTESİ'!$B$4:$G$939,3,0)),"",(VLOOKUP(B105,'KAYIT LİSTESİ'!$B$4:$G$939,3,0)))</f>
      </c>
      <c r="E105" s="302">
        <f>IF(ISERROR(VLOOKUP(B105,'KAYIT LİSTESİ'!$B$4:$G$939,4,0)),"",(VLOOKUP(B105,'KAYIT LİSTESİ'!$B$4:$G$939,4,0)))</f>
      </c>
      <c r="F105" s="264">
        <f>IF(ISERROR(VLOOKUP(B105,'KAYIT LİSTESİ'!$B$4:$G$939,5,0)),"",(VLOOKUP(B105,'KAYIT LİSTESİ'!$B$4:$G$939,5,0)))</f>
      </c>
      <c r="G105" s="265"/>
      <c r="H105" s="266"/>
      <c r="I105" s="267"/>
      <c r="J105" s="260">
        <v>6</v>
      </c>
      <c r="K105" s="261" t="s">
        <v>337</v>
      </c>
      <c r="L105" s="300">
        <f>IF(ISERROR(VLOOKUP(K105,'KAYIT LİSTESİ'!$B$4:$G$939,2,0)),"",(VLOOKUP(K105,'KAYIT LİSTESİ'!$B$4:$G$939,2,0)))</f>
      </c>
      <c r="M105" s="303">
        <f>IF(ISERROR(VLOOKUP(K105,'KAYIT LİSTESİ'!$B$4:$G$939,3,0)),"",(VLOOKUP(K105,'KAYIT LİSTESİ'!$B$4:$G$939,3,0)))</f>
      </c>
      <c r="N105" s="302">
        <f>IF(ISERROR(VLOOKUP(K105,'KAYIT LİSTESİ'!$B$4:$G$939,4,0)),"",(VLOOKUP(K105,'KAYIT LİSTESİ'!$B$4:$G$939,4,0)))</f>
      </c>
      <c r="O105" s="264">
        <f>IF(ISERROR(VLOOKUP(K105,'KAYIT LİSTESİ'!$B$4:$G$939,5,0)),"",(VLOOKUP(K105,'KAYIT LİSTESİ'!$B$4:$G$939,5,0)))</f>
      </c>
      <c r="P105" s="265"/>
    </row>
    <row r="106" spans="1:16" ht="78" customHeight="1">
      <c r="A106" s="389" t="s">
        <v>374</v>
      </c>
      <c r="B106" s="389"/>
      <c r="C106" s="389"/>
      <c r="D106" s="389"/>
      <c r="E106" s="389"/>
      <c r="F106" s="389"/>
      <c r="G106" s="389"/>
      <c r="H106" s="266"/>
      <c r="I106" s="267"/>
      <c r="J106" s="389" t="s">
        <v>375</v>
      </c>
      <c r="K106" s="389"/>
      <c r="L106" s="389"/>
      <c r="M106" s="389"/>
      <c r="N106" s="389"/>
      <c r="O106" s="389"/>
      <c r="P106" s="389"/>
    </row>
    <row r="107" spans="1:16" ht="39" customHeight="1">
      <c r="A107" s="168" t="s">
        <v>12</v>
      </c>
      <c r="B107" s="168" t="s">
        <v>62</v>
      </c>
      <c r="C107" s="168" t="s">
        <v>61</v>
      </c>
      <c r="D107" s="169" t="s">
        <v>13</v>
      </c>
      <c r="E107" s="170" t="s">
        <v>14</v>
      </c>
      <c r="F107" s="170" t="s">
        <v>344</v>
      </c>
      <c r="G107" s="168" t="s">
        <v>124</v>
      </c>
      <c r="H107" s="181"/>
      <c r="J107" s="168" t="s">
        <v>12</v>
      </c>
      <c r="K107" s="168" t="s">
        <v>62</v>
      </c>
      <c r="L107" s="168" t="s">
        <v>61</v>
      </c>
      <c r="M107" s="169" t="s">
        <v>13</v>
      </c>
      <c r="N107" s="170" t="s">
        <v>14</v>
      </c>
      <c r="O107" s="170" t="s">
        <v>344</v>
      </c>
      <c r="P107" s="168" t="s">
        <v>124</v>
      </c>
    </row>
    <row r="108" spans="1:16" ht="39" customHeight="1">
      <c r="A108" s="260">
        <v>1</v>
      </c>
      <c r="B108" s="261" t="s">
        <v>376</v>
      </c>
      <c r="C108" s="300" t="str">
        <f>IF(ISERROR(VLOOKUP(B108,'KAYIT LİSTESİ'!$B$4:$G$939,2,0)),"",(VLOOKUP(B108,'KAYIT LİSTESİ'!$B$4:$G$939,2,0)))</f>
        <v>270
280
282
274
276</v>
      </c>
      <c r="D108" s="301" t="str">
        <f>IF(ISERROR(VLOOKUP(B108,'KAYIT LİSTESİ'!$B$4:$G$939,3,0)),"",(VLOOKUP(B108,'KAYIT LİSTESİ'!$B$4:$G$939,3,0)))</f>
        <v>-</v>
      </c>
      <c r="E108" s="302" t="str">
        <f>IF(ISERROR(VLOOKUP(B108,'KAYIT LİSTESİ'!$B$4:$G$939,4,0)),"",(VLOOKUP(B108,'KAYIT LİSTESİ'!$B$4:$G$939,4,0)))</f>
        <v>FERİDE TERZİ
SİNEM BAYRAM
YAPRAK ALPER
LEYLA YANARDAĞ
RABİA AYVAZ</v>
      </c>
      <c r="F108" s="264" t="str">
        <f>IF(ISERROR(VLOOKUP(B108,'KAYIT LİSTESİ'!$B$4:$G$939,5,0)),"",(VLOOKUP(B108,'KAYIT LİSTESİ'!$B$4:$G$939,5,0)))</f>
        <v>BURSA-BURSA B.ŞHR.BLD.SP.KLB.</v>
      </c>
      <c r="G108" s="265"/>
      <c r="H108" s="181"/>
      <c r="J108" s="260">
        <v>1</v>
      </c>
      <c r="K108" s="261" t="s">
        <v>382</v>
      </c>
      <c r="L108" s="262">
        <f>IF(ISERROR(VLOOKUP(K108,'KAYIT LİSTESİ'!$B$4:$G$939,2,0)),"",(VLOOKUP(K108,'KAYIT LİSTESİ'!$B$4:$G$939,2,0)))</f>
      </c>
      <c r="M108" s="263">
        <f>IF(ISERROR(VLOOKUP(K108,'KAYIT LİSTESİ'!$B$4:$G$939,3,0)),"",(VLOOKUP(K108,'KAYIT LİSTESİ'!$B$4:$G$939,3,0)))</f>
      </c>
      <c r="N108" s="264">
        <f>IF(ISERROR(VLOOKUP(K108,'KAYIT LİSTESİ'!$B$4:$G$939,4,0)),"",(VLOOKUP(K108,'KAYIT LİSTESİ'!$B$4:$G$939,4,0)))</f>
      </c>
      <c r="O108" s="264">
        <f>IF(ISERROR(VLOOKUP(K108,'KAYIT LİSTESİ'!$B$4:$G$939,5,0)),"",(VLOOKUP(K108,'KAYIT LİSTESİ'!$B$4:$G$939,5,0)))</f>
      </c>
      <c r="P108" s="265"/>
    </row>
    <row r="109" spans="1:16" ht="81" customHeight="1">
      <c r="A109" s="260">
        <v>2</v>
      </c>
      <c r="B109" s="261" t="s">
        <v>377</v>
      </c>
      <c r="C109" s="300" t="str">
        <f>IF(ISERROR(VLOOKUP(B109,'KAYIT LİSTESİ'!$B$4:$G$939,2,0)),"",(VLOOKUP(B109,'KAYIT LİSTESİ'!$B$4:$G$939,2,0)))</f>
        <v>643
640
634
637
635
636</v>
      </c>
      <c r="D109" s="301" t="str">
        <f>IF(ISERROR(VLOOKUP(B109,'KAYIT LİSTESİ'!$B$4:$G$939,3,0)),"",(VLOOKUP(B109,'KAYIT LİSTESİ'!$B$4:$G$939,3,0)))</f>
        <v>-</v>
      </c>
      <c r="E109" s="302" t="str">
        <f>IF(ISERROR(VLOOKUP(B109,'KAYIT LİSTESİ'!$B$4:$G$939,4,0)),"",(VLOOKUP(B109,'KAYIT LİSTESİ'!$B$4:$G$939,4,0)))</f>
        <v>TUGBA YENİ
MİZGİN AY
BAHAR ILDIRKAYA
M.ZÜBEYDE ŞAHİNOĞLU
DİLAN ÖZDEMİR
ESRA ÖZGÜL</v>
      </c>
      <c r="F109" s="264" t="str">
        <f>IF(ISERROR(VLOOKUP(B109,'KAYIT LİSTESİ'!$B$4:$G$939,5,0)),"",(VLOOKUP(B109,'KAYIT LİSTESİ'!$B$4:$G$939,5,0)))</f>
        <v>BURSA-OSMANGAZİ BLD.SP.KLB.</v>
      </c>
      <c r="G109" s="265"/>
      <c r="H109" s="266"/>
      <c r="I109" s="267"/>
      <c r="J109" s="260">
        <v>2</v>
      </c>
      <c r="K109" s="261" t="s">
        <v>383</v>
      </c>
      <c r="L109" s="262">
        <f>IF(ISERROR(VLOOKUP(K109,'KAYIT LİSTESİ'!$B$4:$G$939,2,0)),"",(VLOOKUP(K109,'KAYIT LİSTESİ'!$B$4:$G$939,2,0)))</f>
      </c>
      <c r="M109" s="263">
        <f>IF(ISERROR(VLOOKUP(K109,'KAYIT LİSTESİ'!$B$4:$G$939,3,0)),"",(VLOOKUP(K109,'KAYIT LİSTESİ'!$B$4:$G$939,3,0)))</f>
      </c>
      <c r="N109" s="264">
        <f>IF(ISERROR(VLOOKUP(K109,'KAYIT LİSTESİ'!$B$4:$G$939,4,0)),"",(VLOOKUP(K109,'KAYIT LİSTESİ'!$B$4:$G$939,4,0)))</f>
      </c>
      <c r="O109" s="264">
        <f>IF(ISERROR(VLOOKUP(K109,'KAYIT LİSTESİ'!$B$4:$G$939,5,0)),"",(VLOOKUP(K109,'KAYIT LİSTESİ'!$B$4:$G$939,5,0)))</f>
      </c>
      <c r="P109" s="265"/>
    </row>
    <row r="110" spans="1:16" ht="81" customHeight="1">
      <c r="A110" s="260">
        <v>3</v>
      </c>
      <c r="B110" s="261" t="s">
        <v>378</v>
      </c>
      <c r="C110" s="300" t="str">
        <f>IF(ISERROR(VLOOKUP(B110,'KAYIT LİSTESİ'!$B$4:$G$939,2,0)),"",(VLOOKUP(B110,'KAYIT LİSTESİ'!$B$4:$G$939,2,0)))</f>
        <v>602
611
607
600
606</v>
      </c>
      <c r="D110" s="301" t="str">
        <f>IF(ISERROR(VLOOKUP(B110,'KAYIT LİSTESİ'!$B$4:$G$939,3,0)),"",(VLOOKUP(B110,'KAYIT LİSTESİ'!$B$4:$G$939,3,0)))</f>
        <v>-</v>
      </c>
      <c r="E110" s="302" t="str">
        <f>IF(ISERROR(VLOOKUP(B110,'KAYIT LİSTESİ'!$B$4:$G$939,4,0)),"",(VLOOKUP(B110,'KAYIT LİSTESİ'!$B$4:$G$939,4,0)))</f>
        <v>ECEM ÇALAĞAN
YUDUM İLİKSİZ
GÖZDENUR BAYRAK
ASLI KUTLU
FATMA ARIK</v>
      </c>
      <c r="F110" s="264" t="str">
        <f>IF(ISERROR(VLOOKUP(B110,'KAYIT LİSTESİ'!$B$4:$G$939,5,0)),"",(VLOOKUP(B110,'KAYIT LİSTESİ'!$B$4:$G$939,5,0)))</f>
        <v>İSTANBUL-FENERBAHÇE SP.KLB.</v>
      </c>
      <c r="G110" s="265"/>
      <c r="H110" s="266"/>
      <c r="I110" s="267"/>
      <c r="J110" s="260">
        <v>3</v>
      </c>
      <c r="K110" s="261" t="s">
        <v>384</v>
      </c>
      <c r="L110" s="262">
        <f>IF(ISERROR(VLOOKUP(K110,'KAYIT LİSTESİ'!$B$4:$G$939,2,0)),"",(VLOOKUP(K110,'KAYIT LİSTESİ'!$B$4:$G$939,2,0)))</f>
      </c>
      <c r="M110" s="263">
        <f>IF(ISERROR(VLOOKUP(K110,'KAYIT LİSTESİ'!$B$4:$G$939,3,0)),"",(VLOOKUP(K110,'KAYIT LİSTESİ'!$B$4:$G$939,3,0)))</f>
      </c>
      <c r="N110" s="264">
        <f>IF(ISERROR(VLOOKUP(K110,'KAYIT LİSTESİ'!$B$4:$G$939,4,0)),"",(VLOOKUP(K110,'KAYIT LİSTESİ'!$B$4:$G$939,4,0)))</f>
      </c>
      <c r="O110" s="264">
        <f>IF(ISERROR(VLOOKUP(K110,'KAYIT LİSTESİ'!$B$4:$G$939,5,0)),"",(VLOOKUP(K110,'KAYIT LİSTESİ'!$B$4:$G$939,5,0)))</f>
      </c>
      <c r="P110" s="265"/>
    </row>
    <row r="111" spans="1:16" ht="81" customHeight="1">
      <c r="A111" s="260">
        <v>4</v>
      </c>
      <c r="B111" s="261" t="s">
        <v>379</v>
      </c>
      <c r="C111" s="300" t="str">
        <f>IF(ISERROR(VLOOKUP(B111,'KAYIT LİSTESİ'!$B$4:$G$939,2,0)),"",(VLOOKUP(B111,'KAYIT LİSTESİ'!$B$4:$G$939,2,0)))</f>
        <v>619
131
620
614
132
133</v>
      </c>
      <c r="D111" s="301" t="str">
        <f>IF(ISERROR(VLOOKUP(B111,'KAYIT LİSTESİ'!$B$4:$G$939,3,0)),"",(VLOOKUP(B111,'KAYIT LİSTESİ'!$B$4:$G$939,3,0)))</f>
        <v>-</v>
      </c>
      <c r="E111" s="302" t="str">
        <f>IF(ISERROR(VLOOKUP(B111,'KAYIT LİSTESİ'!$B$4:$G$939,4,0)),"",(VLOOKUP(B111,'KAYIT LİSTESİ'!$B$4:$G$939,4,0)))</f>
        <v>MERYEM ÇANAKÇI
AYŞE CAN
ÖZLEM KAHRAMAN
ELİF POLAT
NİLSU BATTAL
MELİSA ŞİMŞEK</v>
      </c>
      <c r="F111" s="264" t="str">
        <f>IF(ISERROR(VLOOKUP(B111,'KAYIT LİSTESİ'!$B$4:$G$939,5,0)),"",(VLOOKUP(B111,'KAYIT LİSTESİ'!$B$4:$G$939,5,0)))</f>
        <v>İSTANBUL-ENKA SPOR KLB.</v>
      </c>
      <c r="G111" s="265"/>
      <c r="H111" s="266"/>
      <c r="I111" s="267"/>
      <c r="J111" s="260">
        <v>4</v>
      </c>
      <c r="K111" s="261" t="s">
        <v>385</v>
      </c>
      <c r="L111" s="262">
        <f>IF(ISERROR(VLOOKUP(K111,'KAYIT LİSTESİ'!$B$4:$G$939,2,0)),"",(VLOOKUP(K111,'KAYIT LİSTESİ'!$B$4:$G$939,2,0)))</f>
      </c>
      <c r="M111" s="263">
        <f>IF(ISERROR(VLOOKUP(K111,'KAYIT LİSTESİ'!$B$4:$G$939,3,0)),"",(VLOOKUP(K111,'KAYIT LİSTESİ'!$B$4:$G$939,3,0)))</f>
      </c>
      <c r="N111" s="264">
        <f>IF(ISERROR(VLOOKUP(K111,'KAYIT LİSTESİ'!$B$4:$G$939,4,0)),"",(VLOOKUP(K111,'KAYIT LİSTESİ'!$B$4:$G$939,4,0)))</f>
      </c>
      <c r="O111" s="264">
        <f>IF(ISERROR(VLOOKUP(K111,'KAYIT LİSTESİ'!$B$4:$G$939,5,0)),"",(VLOOKUP(K111,'KAYIT LİSTESİ'!$B$4:$G$939,5,0)))</f>
      </c>
      <c r="P111" s="265"/>
    </row>
    <row r="112" spans="1:16" ht="81" customHeight="1">
      <c r="A112" s="260">
        <v>5</v>
      </c>
      <c r="B112" s="261" t="s">
        <v>380</v>
      </c>
      <c r="C112" s="300" t="str">
        <f>IF(ISERROR(VLOOKUP(B112,'KAYIT LİSTESİ'!$B$4:$G$939,2,0)),"",(VLOOKUP(B112,'KAYIT LİSTESİ'!$B$4:$G$939,2,0)))</f>
        <v>259
258
262
261
265
266</v>
      </c>
      <c r="D112" s="301" t="str">
        <f>IF(ISERROR(VLOOKUP(B112,'KAYIT LİSTESİ'!$B$4:$G$939,3,0)),"",(VLOOKUP(B112,'KAYIT LİSTESİ'!$B$4:$G$939,3,0)))</f>
        <v>-</v>
      </c>
      <c r="E112" s="302" t="str">
        <f>IF(ISERROR(VLOOKUP(B112,'KAYIT LİSTESİ'!$B$4:$G$939,4,0)),"",(VLOOKUP(B112,'KAYIT LİSTESİ'!$B$4:$G$939,4,0)))</f>
        <v>DERYANUR KEMALOĞLU
ÇAĞLANUR DALKILIÇ
GAMZE ŞİMŞEK
EZGİ  DOĞAN
NERMİN AYTEKİN
NURSENA ŞENGÖZ</v>
      </c>
      <c r="F112" s="264" t="str">
        <f>IF(ISERROR(VLOOKUP(B112,'KAYIT LİSTESİ'!$B$4:$G$939,5,0)),"",(VLOOKUP(B112,'KAYIT LİSTESİ'!$B$4:$G$939,5,0)))</f>
        <v>İSTANBUL-BEŞİKTAŞ J.K.</v>
      </c>
      <c r="G112" s="265"/>
      <c r="H112" s="266"/>
      <c r="I112" s="267"/>
      <c r="J112" s="260">
        <v>5</v>
      </c>
      <c r="K112" s="261" t="s">
        <v>386</v>
      </c>
      <c r="L112" s="262">
        <f>IF(ISERROR(VLOOKUP(K112,'KAYIT LİSTESİ'!$B$4:$G$939,2,0)),"",(VLOOKUP(K112,'KAYIT LİSTESİ'!$B$4:$G$939,2,0)))</f>
      </c>
      <c r="M112" s="263">
        <f>IF(ISERROR(VLOOKUP(K112,'KAYIT LİSTESİ'!$B$4:$G$939,3,0)),"",(VLOOKUP(K112,'KAYIT LİSTESİ'!$B$4:$G$939,3,0)))</f>
      </c>
      <c r="N112" s="264">
        <f>IF(ISERROR(VLOOKUP(K112,'KAYIT LİSTESİ'!$B$4:$G$939,4,0)),"",(VLOOKUP(K112,'KAYIT LİSTESİ'!$B$4:$G$939,4,0)))</f>
      </c>
      <c r="O112" s="264">
        <f>IF(ISERROR(VLOOKUP(K112,'KAYIT LİSTESİ'!$B$4:$G$939,5,0)),"",(VLOOKUP(K112,'KAYIT LİSTESİ'!$B$4:$G$939,5,0)))</f>
      </c>
      <c r="P112" s="265"/>
    </row>
    <row r="113" spans="1:16" ht="81" customHeight="1">
      <c r="A113" s="260">
        <v>6</v>
      </c>
      <c r="B113" s="261" t="s">
        <v>381</v>
      </c>
      <c r="C113" s="300">
        <f>IF(ISERROR(VLOOKUP(B113,'KAYIT LİSTESİ'!$B$4:$G$939,2,0)),"",(VLOOKUP(B113,'KAYIT LİSTESİ'!$B$4:$G$939,2,0)))</f>
      </c>
      <c r="D113" s="301">
        <f>IF(ISERROR(VLOOKUP(B113,'KAYIT LİSTESİ'!$B$4:$G$939,3,0)),"",(VLOOKUP(B113,'KAYIT LİSTESİ'!$B$4:$G$939,3,0)))</f>
      </c>
      <c r="E113" s="302">
        <f>IF(ISERROR(VLOOKUP(B113,'KAYIT LİSTESİ'!$B$4:$G$939,4,0)),"",(VLOOKUP(B113,'KAYIT LİSTESİ'!$B$4:$G$939,4,0)))</f>
      </c>
      <c r="F113" s="264">
        <f>IF(ISERROR(VLOOKUP(B113,'KAYIT LİSTESİ'!$B$4:$G$939,5,0)),"",(VLOOKUP(B113,'KAYIT LİSTESİ'!$B$4:$G$939,5,0)))</f>
      </c>
      <c r="G113" s="265"/>
      <c r="H113" s="266"/>
      <c r="I113" s="267"/>
      <c r="J113" s="260">
        <v>6</v>
      </c>
      <c r="K113" s="261" t="s">
        <v>387</v>
      </c>
      <c r="L113" s="262">
        <f>IF(ISERROR(VLOOKUP(K113,'KAYIT LİSTESİ'!$B$4:$G$939,2,0)),"",(VLOOKUP(K113,'KAYIT LİSTESİ'!$B$4:$G$939,2,0)))</f>
      </c>
      <c r="M113" s="263">
        <f>IF(ISERROR(VLOOKUP(K113,'KAYIT LİSTESİ'!$B$4:$G$939,3,0)),"",(VLOOKUP(K113,'KAYIT LİSTESİ'!$B$4:$G$939,3,0)))</f>
      </c>
      <c r="N113" s="264">
        <f>IF(ISERROR(VLOOKUP(K113,'KAYIT LİSTESİ'!$B$4:$G$939,4,0)),"",(VLOOKUP(K113,'KAYIT LİSTESİ'!$B$4:$G$939,4,0)))</f>
      </c>
      <c r="O113" s="264">
        <f>IF(ISERROR(VLOOKUP(K113,'KAYIT LİSTESİ'!$B$4:$G$939,5,0)),"",(VLOOKUP(K113,'KAYIT LİSTESİ'!$B$4:$G$939,5,0)))</f>
      </c>
      <c r="P113" s="265"/>
    </row>
    <row r="114" spans="8:9" ht="81" customHeight="1">
      <c r="H114" s="266"/>
      <c r="I114" s="267"/>
    </row>
    <row r="115" ht="36.75" customHeight="1"/>
    <row r="116" ht="36.75" customHeight="1"/>
    <row r="117" ht="36.75" customHeight="1"/>
    <row r="118" ht="36.75" customHeight="1"/>
    <row r="119" ht="36.75" customHeight="1"/>
    <row r="120" ht="36.75" customHeight="1"/>
    <row r="121" ht="36.75" customHeight="1"/>
    <row r="122" ht="36.75" customHeight="1"/>
    <row r="123" ht="36.75" customHeight="1"/>
    <row r="124" ht="36.75" customHeight="1"/>
    <row r="125" ht="36.75" customHeight="1"/>
    <row r="126" ht="36.75" customHeight="1"/>
    <row r="127" ht="36.75" customHeight="1"/>
  </sheetData>
  <sheetProtection/>
  <mergeCells count="54">
    <mergeCell ref="M65:M66"/>
    <mergeCell ref="N65:N66"/>
    <mergeCell ref="O65:O66"/>
    <mergeCell ref="P65:P66"/>
    <mergeCell ref="L30:L31"/>
    <mergeCell ref="O30:O31"/>
    <mergeCell ref="P30:P31"/>
    <mergeCell ref="J46:P46"/>
    <mergeCell ref="J47:J48"/>
    <mergeCell ref="K47:K48"/>
    <mergeCell ref="L47:L48"/>
    <mergeCell ref="A1:P1"/>
    <mergeCell ref="A2:P2"/>
    <mergeCell ref="A3:P3"/>
    <mergeCell ref="J29:P29"/>
    <mergeCell ref="M30:M31"/>
    <mergeCell ref="N30:N31"/>
    <mergeCell ref="J30:J31"/>
    <mergeCell ref="K30:K31"/>
    <mergeCell ref="J4:P4"/>
    <mergeCell ref="J5:P5"/>
    <mergeCell ref="A4:G4"/>
    <mergeCell ref="I5:I6"/>
    <mergeCell ref="A5:G5"/>
    <mergeCell ref="A13:G13"/>
    <mergeCell ref="A21:G21"/>
    <mergeCell ref="J13:P13"/>
    <mergeCell ref="J21:P21"/>
    <mergeCell ref="A29:G29"/>
    <mergeCell ref="A55:G55"/>
    <mergeCell ref="A54:G54"/>
    <mergeCell ref="A30:G30"/>
    <mergeCell ref="A38:G38"/>
    <mergeCell ref="A46:G46"/>
    <mergeCell ref="N83:N84"/>
    <mergeCell ref="O83:O84"/>
    <mergeCell ref="M47:M48"/>
    <mergeCell ref="N47:N48"/>
    <mergeCell ref="O47:O48"/>
    <mergeCell ref="J64:P64"/>
    <mergeCell ref="J65:J66"/>
    <mergeCell ref="P47:P48"/>
    <mergeCell ref="K65:K66"/>
    <mergeCell ref="L65:L66"/>
    <mergeCell ref="A106:G106"/>
    <mergeCell ref="J106:P106"/>
    <mergeCell ref="P83:P84"/>
    <mergeCell ref="A98:G98"/>
    <mergeCell ref="J98:P98"/>
    <mergeCell ref="J82:P82"/>
    <mergeCell ref="J83:J84"/>
    <mergeCell ref="K83:K84"/>
    <mergeCell ref="L83:L84"/>
    <mergeCell ref="M83:M84"/>
  </mergeCells>
  <printOptions/>
  <pageMargins left="0.7" right="0.7" top="0.75" bottom="0.75" header="0.3" footer="0.3"/>
  <pageSetup fitToHeight="0" fitToWidth="1" horizontalDpi="600" verticalDpi="600" orientation="portrait" paperSize="9" scale="36" r:id="rId2"/>
  <rowBreaks count="2" manualBreakCount="2">
    <brk id="45" max="15" man="1"/>
    <brk id="97" max="15" man="1"/>
  </rowBreaks>
  <ignoredErrors>
    <ignoredError sqref="L85:O97" unlockedFormula="1"/>
  </ignoredErrors>
  <drawing r:id="rId1"/>
</worksheet>
</file>

<file path=xl/worksheets/sheet5.xml><?xml version="1.0" encoding="utf-8"?>
<worksheet xmlns="http://schemas.openxmlformats.org/spreadsheetml/2006/main" xmlns:r="http://schemas.openxmlformats.org/officeDocument/2006/relationships">
  <sheetPr>
    <tabColor rgb="FF00B050"/>
  </sheetPr>
  <dimension ref="A1:U84"/>
  <sheetViews>
    <sheetView view="pageBreakPreview" zoomScale="70" zoomScaleSheetLayoutView="70" zoomScalePageLayoutView="0" workbookViewId="0" topLeftCell="A1">
      <selection activeCell="N11" sqref="N11"/>
    </sheetView>
  </sheetViews>
  <sheetFormatPr defaultColWidth="9.140625" defaultRowHeight="12.75"/>
  <cols>
    <col min="1" max="1" width="4.8515625" style="22" customWidth="1"/>
    <col min="2" max="2" width="7.7109375" style="22" bestFit="1" customWidth="1"/>
    <col min="3" max="3" width="14.421875" style="20" customWidth="1"/>
    <col min="4" max="4" width="20.8515625" style="47" customWidth="1"/>
    <col min="5" max="5" width="30.8515625" style="47" customWidth="1"/>
    <col min="6" max="6" width="9.28125" style="20" customWidth="1"/>
    <col min="7" max="7" width="7.57421875" style="23" customWidth="1"/>
    <col min="8" max="8" width="2.140625" style="20" customWidth="1"/>
    <col min="9" max="9" width="4.421875" style="22" customWidth="1"/>
    <col min="10" max="10" width="14.28125" style="22" hidden="1" customWidth="1"/>
    <col min="11" max="11" width="6.57421875" style="22" customWidth="1"/>
    <col min="12" max="12" width="15.140625" style="24" bestFit="1" customWidth="1"/>
    <col min="13" max="13" width="22.8515625" style="51" customWidth="1"/>
    <col min="14" max="14" width="30.57421875" style="51" customWidth="1"/>
    <col min="15" max="15" width="9.57421875" style="20" customWidth="1"/>
    <col min="16" max="16" width="7.7109375" style="20" customWidth="1"/>
    <col min="17" max="17" width="5.7109375" style="20" customWidth="1"/>
    <col min="18" max="19" width="9.140625" style="20" customWidth="1"/>
    <col min="20" max="20" width="9.140625" style="195" hidden="1" customWidth="1"/>
    <col min="21" max="21" width="9.140625" style="196" hidden="1" customWidth="1"/>
    <col min="22" max="16384" width="9.140625" style="20" customWidth="1"/>
  </cols>
  <sheetData>
    <row r="1" spans="1:21" s="9" customFormat="1" ht="53.25" customHeight="1">
      <c r="A1" s="397" t="str">
        <f>('YARIŞMA BİLGİLERİ'!A2)</f>
        <v>Türkiye Atletizm Federasyonu
Kastamonu Atletizm İl Temsilciliği</v>
      </c>
      <c r="B1" s="397"/>
      <c r="C1" s="397"/>
      <c r="D1" s="397"/>
      <c r="E1" s="397"/>
      <c r="F1" s="397"/>
      <c r="G1" s="397"/>
      <c r="H1" s="397"/>
      <c r="I1" s="397"/>
      <c r="J1" s="397"/>
      <c r="K1" s="397"/>
      <c r="L1" s="397"/>
      <c r="M1" s="397"/>
      <c r="N1" s="397"/>
      <c r="O1" s="397"/>
      <c r="P1" s="397"/>
      <c r="T1" s="194">
        <v>1370</v>
      </c>
      <c r="U1" s="193">
        <v>100</v>
      </c>
    </row>
    <row r="2" spans="1:21" s="9" customFormat="1" ht="24.75" customHeight="1">
      <c r="A2" s="403" t="str">
        <f>'YARIŞMA BİLGİLERİ'!F19</f>
        <v>Kulüpler arası Yıldızlar Ligi 2.Kademe (FİNAL) Yarışmaları</v>
      </c>
      <c r="B2" s="403"/>
      <c r="C2" s="403"/>
      <c r="D2" s="403"/>
      <c r="E2" s="403"/>
      <c r="F2" s="403"/>
      <c r="G2" s="403"/>
      <c r="H2" s="403"/>
      <c r="I2" s="403"/>
      <c r="J2" s="403"/>
      <c r="K2" s="403"/>
      <c r="L2" s="403"/>
      <c r="M2" s="403"/>
      <c r="N2" s="403"/>
      <c r="O2" s="403"/>
      <c r="P2" s="403"/>
      <c r="T2" s="194">
        <v>1374</v>
      </c>
      <c r="U2" s="193">
        <v>99</v>
      </c>
    </row>
    <row r="3" spans="1:21" s="11" customFormat="1" ht="21.75" customHeight="1">
      <c r="A3" s="404" t="s">
        <v>76</v>
      </c>
      <c r="B3" s="404"/>
      <c r="C3" s="404"/>
      <c r="D3" s="405" t="str">
        <f>'YARIŞMA PROGRAMI'!C10</f>
        <v>100 Metre Engelli</v>
      </c>
      <c r="E3" s="405"/>
      <c r="F3" s="406"/>
      <c r="G3" s="406"/>
      <c r="H3" s="10"/>
      <c r="I3" s="410"/>
      <c r="J3" s="410"/>
      <c r="K3" s="410"/>
      <c r="L3" s="410"/>
      <c r="M3" s="188" t="s">
        <v>302</v>
      </c>
      <c r="N3" s="409" t="str">
        <f>'YARIŞMA PROGRAMI'!E10</f>
        <v>Pınar ADAY  13.78</v>
      </c>
      <c r="O3" s="409"/>
      <c r="P3" s="409"/>
      <c r="T3" s="194">
        <v>1378</v>
      </c>
      <c r="U3" s="193">
        <v>98</v>
      </c>
    </row>
    <row r="4" spans="1:21" s="11" customFormat="1" ht="17.25" customHeight="1">
      <c r="A4" s="407" t="s">
        <v>66</v>
      </c>
      <c r="B4" s="407"/>
      <c r="C4" s="407"/>
      <c r="D4" s="408" t="str">
        <f>'YARIŞMA BİLGİLERİ'!F21</f>
        <v>Yıldız Kızlar</v>
      </c>
      <c r="E4" s="408"/>
      <c r="F4" s="28"/>
      <c r="G4" s="28"/>
      <c r="H4" s="28"/>
      <c r="I4" s="28"/>
      <c r="J4" s="28"/>
      <c r="K4" s="28"/>
      <c r="L4" s="29"/>
      <c r="M4" s="77" t="s">
        <v>74</v>
      </c>
      <c r="N4" s="411" t="str">
        <f>'YARIŞMA PROGRAMI'!B10</f>
        <v>12 TEMMUZ 2014 - 15.30</v>
      </c>
      <c r="O4" s="411"/>
      <c r="P4" s="411"/>
      <c r="T4" s="194">
        <v>1382</v>
      </c>
      <c r="U4" s="193">
        <v>97</v>
      </c>
    </row>
    <row r="5" spans="1:21" s="9" customFormat="1" ht="19.5" customHeight="1">
      <c r="A5" s="12"/>
      <c r="B5" s="12"/>
      <c r="C5" s="13"/>
      <c r="D5" s="14"/>
      <c r="E5" s="15"/>
      <c r="F5" s="15"/>
      <c r="G5" s="15"/>
      <c r="H5" s="15"/>
      <c r="I5" s="12"/>
      <c r="J5" s="12"/>
      <c r="K5" s="12"/>
      <c r="L5" s="16"/>
      <c r="M5" s="17"/>
      <c r="N5" s="412">
        <v>41832.664787615744</v>
      </c>
      <c r="O5" s="412"/>
      <c r="P5" s="412"/>
      <c r="T5" s="194">
        <v>1386</v>
      </c>
      <c r="U5" s="193">
        <v>96</v>
      </c>
    </row>
    <row r="6" spans="1:21" s="18" customFormat="1" ht="24.75" customHeight="1">
      <c r="A6" s="400" t="s">
        <v>12</v>
      </c>
      <c r="B6" s="401" t="s">
        <v>61</v>
      </c>
      <c r="C6" s="416" t="s">
        <v>73</v>
      </c>
      <c r="D6" s="415" t="s">
        <v>14</v>
      </c>
      <c r="E6" s="415" t="s">
        <v>344</v>
      </c>
      <c r="F6" s="415" t="s">
        <v>15</v>
      </c>
      <c r="G6" s="413" t="s">
        <v>132</v>
      </c>
      <c r="I6" s="208" t="s">
        <v>16</v>
      </c>
      <c r="J6" s="209"/>
      <c r="K6" s="209"/>
      <c r="L6" s="209"/>
      <c r="M6" s="212" t="s">
        <v>297</v>
      </c>
      <c r="N6" s="317" t="s">
        <v>630</v>
      </c>
      <c r="O6" s="209"/>
      <c r="P6" s="210"/>
      <c r="T6" s="195">
        <v>1390</v>
      </c>
      <c r="U6" s="196">
        <v>95</v>
      </c>
    </row>
    <row r="7" spans="1:21" ht="26.25" customHeight="1">
      <c r="A7" s="400"/>
      <c r="B7" s="402"/>
      <c r="C7" s="416"/>
      <c r="D7" s="415"/>
      <c r="E7" s="415"/>
      <c r="F7" s="415"/>
      <c r="G7" s="414"/>
      <c r="H7" s="19"/>
      <c r="I7" s="45" t="s">
        <v>12</v>
      </c>
      <c r="J7" s="42" t="s">
        <v>62</v>
      </c>
      <c r="K7" s="42" t="s">
        <v>61</v>
      </c>
      <c r="L7" s="43" t="s">
        <v>13</v>
      </c>
      <c r="M7" s="44" t="s">
        <v>14</v>
      </c>
      <c r="N7" s="44" t="s">
        <v>344</v>
      </c>
      <c r="O7" s="42" t="s">
        <v>15</v>
      </c>
      <c r="P7" s="42" t="s">
        <v>26</v>
      </c>
      <c r="T7" s="195">
        <v>1394</v>
      </c>
      <c r="U7" s="196">
        <v>94</v>
      </c>
    </row>
    <row r="8" spans="1:21" s="18" customFormat="1" ht="55.5" customHeight="1">
      <c r="A8" s="260">
        <v>1</v>
      </c>
      <c r="B8" s="280">
        <v>619</v>
      </c>
      <c r="C8" s="263">
        <v>35431</v>
      </c>
      <c r="D8" s="281" t="s">
        <v>480</v>
      </c>
      <c r="E8" s="282" t="s">
        <v>397</v>
      </c>
      <c r="F8" s="265">
        <v>1416</v>
      </c>
      <c r="G8" s="262">
        <v>13</v>
      </c>
      <c r="H8" s="21"/>
      <c r="I8" s="260">
        <v>1</v>
      </c>
      <c r="J8" s="261" t="s">
        <v>159</v>
      </c>
      <c r="K8" s="262" t="s">
        <v>633</v>
      </c>
      <c r="L8" s="263" t="s">
        <v>633</v>
      </c>
      <c r="M8" s="264" t="s">
        <v>633</v>
      </c>
      <c r="N8" s="264" t="s">
        <v>633</v>
      </c>
      <c r="O8" s="265"/>
      <c r="P8" s="279"/>
      <c r="T8" s="195">
        <v>1398</v>
      </c>
      <c r="U8" s="196">
        <v>93</v>
      </c>
    </row>
    <row r="9" spans="1:21" s="18" customFormat="1" ht="55.5" customHeight="1">
      <c r="A9" s="260">
        <v>2</v>
      </c>
      <c r="B9" s="280">
        <v>600</v>
      </c>
      <c r="C9" s="263">
        <v>36179</v>
      </c>
      <c r="D9" s="281" t="s">
        <v>512</v>
      </c>
      <c r="E9" s="282" t="s">
        <v>395</v>
      </c>
      <c r="F9" s="265">
        <v>1508</v>
      </c>
      <c r="G9" s="262">
        <v>12</v>
      </c>
      <c r="H9" s="21"/>
      <c r="I9" s="260">
        <v>2</v>
      </c>
      <c r="J9" s="261" t="s">
        <v>160</v>
      </c>
      <c r="K9" s="262">
        <v>628</v>
      </c>
      <c r="L9" s="263">
        <v>36526</v>
      </c>
      <c r="M9" s="264" t="s">
        <v>492</v>
      </c>
      <c r="N9" s="264" t="s">
        <v>411</v>
      </c>
      <c r="O9" s="265">
        <v>1705</v>
      </c>
      <c r="P9" s="279">
        <v>1</v>
      </c>
      <c r="T9" s="195">
        <v>1402</v>
      </c>
      <c r="U9" s="196">
        <v>92</v>
      </c>
    </row>
    <row r="10" spans="1:21" s="18" customFormat="1" ht="55.5" customHeight="1">
      <c r="A10" s="260">
        <v>3</v>
      </c>
      <c r="B10" s="280">
        <v>262</v>
      </c>
      <c r="C10" s="263">
        <v>35458</v>
      </c>
      <c r="D10" s="281" t="s">
        <v>423</v>
      </c>
      <c r="E10" s="282" t="s">
        <v>401</v>
      </c>
      <c r="F10" s="265">
        <v>1532</v>
      </c>
      <c r="G10" s="262">
        <v>11</v>
      </c>
      <c r="H10" s="21"/>
      <c r="I10" s="260">
        <v>3</v>
      </c>
      <c r="J10" s="261" t="s">
        <v>161</v>
      </c>
      <c r="K10" s="262">
        <v>646</v>
      </c>
      <c r="L10" s="263">
        <v>36165</v>
      </c>
      <c r="M10" s="264" t="s">
        <v>525</v>
      </c>
      <c r="N10" s="264" t="s">
        <v>409</v>
      </c>
      <c r="O10" s="265">
        <v>1914</v>
      </c>
      <c r="P10" s="279">
        <v>4</v>
      </c>
      <c r="T10" s="195">
        <v>1406</v>
      </c>
      <c r="U10" s="196">
        <v>91</v>
      </c>
    </row>
    <row r="11" spans="1:21" s="18" customFormat="1" ht="55.5" customHeight="1">
      <c r="A11" s="260">
        <v>4</v>
      </c>
      <c r="B11" s="280">
        <v>637</v>
      </c>
      <c r="C11" s="263">
        <v>36397</v>
      </c>
      <c r="D11" s="281" t="s">
        <v>576</v>
      </c>
      <c r="E11" s="282" t="s">
        <v>399</v>
      </c>
      <c r="F11" s="265">
        <v>1566</v>
      </c>
      <c r="G11" s="262">
        <v>10</v>
      </c>
      <c r="H11" s="21"/>
      <c r="I11" s="260">
        <v>4</v>
      </c>
      <c r="J11" s="261" t="s">
        <v>162</v>
      </c>
      <c r="K11" s="262">
        <v>404</v>
      </c>
      <c r="L11" s="263">
        <v>35431</v>
      </c>
      <c r="M11" s="264" t="s">
        <v>566</v>
      </c>
      <c r="N11" s="264" t="s">
        <v>410</v>
      </c>
      <c r="O11" s="265">
        <v>1835</v>
      </c>
      <c r="P11" s="279">
        <v>3</v>
      </c>
      <c r="T11" s="195">
        <v>1410</v>
      </c>
      <c r="U11" s="196">
        <v>90</v>
      </c>
    </row>
    <row r="12" spans="1:21" s="18" customFormat="1" ht="55.5" customHeight="1">
      <c r="A12" s="260">
        <v>5</v>
      </c>
      <c r="B12" s="280">
        <v>292</v>
      </c>
      <c r="C12" s="263">
        <v>36069</v>
      </c>
      <c r="D12" s="281" t="s">
        <v>468</v>
      </c>
      <c r="E12" s="282" t="s">
        <v>408</v>
      </c>
      <c r="F12" s="265">
        <v>1601</v>
      </c>
      <c r="G12" s="262">
        <v>9</v>
      </c>
      <c r="H12" s="21"/>
      <c r="I12" s="260">
        <v>5</v>
      </c>
      <c r="J12" s="261" t="s">
        <v>163</v>
      </c>
      <c r="K12" s="262">
        <v>668</v>
      </c>
      <c r="L12" s="263">
        <v>35899</v>
      </c>
      <c r="M12" s="264" t="s">
        <v>532</v>
      </c>
      <c r="N12" s="264" t="s">
        <v>412</v>
      </c>
      <c r="O12" s="265">
        <v>1750</v>
      </c>
      <c r="P12" s="279">
        <v>2</v>
      </c>
      <c r="T12" s="195">
        <v>1414</v>
      </c>
      <c r="U12" s="196">
        <v>89</v>
      </c>
    </row>
    <row r="13" spans="1:21" s="18" customFormat="1" ht="55.5" customHeight="1">
      <c r="A13" s="260">
        <v>6</v>
      </c>
      <c r="B13" s="280">
        <v>655</v>
      </c>
      <c r="C13" s="263">
        <v>35828</v>
      </c>
      <c r="D13" s="281" t="s">
        <v>589</v>
      </c>
      <c r="E13" s="282" t="s">
        <v>406</v>
      </c>
      <c r="F13" s="265">
        <v>1654</v>
      </c>
      <c r="G13" s="262">
        <v>8</v>
      </c>
      <c r="H13" s="21"/>
      <c r="I13" s="260">
        <v>6</v>
      </c>
      <c r="J13" s="261" t="s">
        <v>164</v>
      </c>
      <c r="K13" s="262" t="s">
        <v>633</v>
      </c>
      <c r="L13" s="263" t="s">
        <v>633</v>
      </c>
      <c r="M13" s="264" t="s">
        <v>633</v>
      </c>
      <c r="N13" s="264" t="s">
        <v>633</v>
      </c>
      <c r="O13" s="265"/>
      <c r="P13" s="279"/>
      <c r="T13" s="195">
        <v>1418</v>
      </c>
      <c r="U13" s="196">
        <v>88</v>
      </c>
    </row>
    <row r="14" spans="1:21" s="18" customFormat="1" ht="55.5" customHeight="1">
      <c r="A14" s="260">
        <v>7</v>
      </c>
      <c r="B14" s="280">
        <v>385</v>
      </c>
      <c r="C14" s="263">
        <v>35850</v>
      </c>
      <c r="D14" s="281" t="s">
        <v>552</v>
      </c>
      <c r="E14" s="282" t="s">
        <v>407</v>
      </c>
      <c r="F14" s="265">
        <v>1669</v>
      </c>
      <c r="G14" s="262">
        <v>7</v>
      </c>
      <c r="H14" s="21"/>
      <c r="I14" s="208" t="s">
        <v>17</v>
      </c>
      <c r="J14" s="209"/>
      <c r="K14" s="209"/>
      <c r="L14" s="209"/>
      <c r="M14" s="212" t="s">
        <v>297</v>
      </c>
      <c r="N14" s="317" t="s">
        <v>631</v>
      </c>
      <c r="O14" s="209"/>
      <c r="P14" s="210"/>
      <c r="T14" s="195">
        <v>1430</v>
      </c>
      <c r="U14" s="196">
        <v>85</v>
      </c>
    </row>
    <row r="15" spans="1:21" s="18" customFormat="1" ht="55.5" customHeight="1">
      <c r="A15" s="260">
        <v>8</v>
      </c>
      <c r="B15" s="280">
        <v>277</v>
      </c>
      <c r="C15" s="263">
        <v>35468</v>
      </c>
      <c r="D15" s="281" t="s">
        <v>454</v>
      </c>
      <c r="E15" s="282" t="s">
        <v>403</v>
      </c>
      <c r="F15" s="265">
        <v>1695</v>
      </c>
      <c r="G15" s="262">
        <v>6</v>
      </c>
      <c r="H15" s="21"/>
      <c r="I15" s="45" t="s">
        <v>12</v>
      </c>
      <c r="J15" s="42" t="s">
        <v>62</v>
      </c>
      <c r="K15" s="42" t="s">
        <v>61</v>
      </c>
      <c r="L15" s="43" t="s">
        <v>13</v>
      </c>
      <c r="M15" s="44" t="s">
        <v>14</v>
      </c>
      <c r="N15" s="44" t="s">
        <v>344</v>
      </c>
      <c r="O15" s="42" t="s">
        <v>15</v>
      </c>
      <c r="P15" s="42" t="s">
        <v>26</v>
      </c>
      <c r="T15" s="195">
        <v>1435</v>
      </c>
      <c r="U15" s="196">
        <v>84</v>
      </c>
    </row>
    <row r="16" spans="1:21" s="18" customFormat="1" ht="55.5" customHeight="1">
      <c r="A16" s="260">
        <v>9</v>
      </c>
      <c r="B16" s="280">
        <v>628</v>
      </c>
      <c r="C16" s="263">
        <v>36526</v>
      </c>
      <c r="D16" s="281" t="s">
        <v>492</v>
      </c>
      <c r="E16" s="282" t="s">
        <v>411</v>
      </c>
      <c r="F16" s="265">
        <v>1705</v>
      </c>
      <c r="G16" s="262">
        <v>5</v>
      </c>
      <c r="H16" s="21"/>
      <c r="I16" s="260">
        <v>1</v>
      </c>
      <c r="J16" s="261" t="s">
        <v>165</v>
      </c>
      <c r="K16" s="262" t="s">
        <v>633</v>
      </c>
      <c r="L16" s="263" t="s">
        <v>633</v>
      </c>
      <c r="M16" s="264" t="s">
        <v>633</v>
      </c>
      <c r="N16" s="264" t="s">
        <v>633</v>
      </c>
      <c r="O16" s="265"/>
      <c r="P16" s="279"/>
      <c r="T16" s="195">
        <v>1440</v>
      </c>
      <c r="U16" s="196">
        <v>83</v>
      </c>
    </row>
    <row r="17" spans="1:21" s="18" customFormat="1" ht="55.5" customHeight="1">
      <c r="A17" s="260">
        <v>10</v>
      </c>
      <c r="B17" s="280">
        <v>668</v>
      </c>
      <c r="C17" s="263">
        <v>35899</v>
      </c>
      <c r="D17" s="281" t="s">
        <v>532</v>
      </c>
      <c r="E17" s="282" t="s">
        <v>412</v>
      </c>
      <c r="F17" s="265">
        <v>1750</v>
      </c>
      <c r="G17" s="262">
        <v>4</v>
      </c>
      <c r="H17" s="21"/>
      <c r="I17" s="260">
        <v>2</v>
      </c>
      <c r="J17" s="261" t="s">
        <v>166</v>
      </c>
      <c r="K17" s="262">
        <v>385</v>
      </c>
      <c r="L17" s="263">
        <v>35850</v>
      </c>
      <c r="M17" s="264" t="s">
        <v>552</v>
      </c>
      <c r="N17" s="264" t="s">
        <v>407</v>
      </c>
      <c r="O17" s="265">
        <v>1669</v>
      </c>
      <c r="P17" s="279">
        <v>3</v>
      </c>
      <c r="T17" s="195">
        <v>1445</v>
      </c>
      <c r="U17" s="196">
        <v>82</v>
      </c>
    </row>
    <row r="18" spans="1:21" s="18" customFormat="1" ht="55.5" customHeight="1">
      <c r="A18" s="260">
        <v>11</v>
      </c>
      <c r="B18" s="280">
        <v>404</v>
      </c>
      <c r="C18" s="263">
        <v>35431</v>
      </c>
      <c r="D18" s="281" t="s">
        <v>566</v>
      </c>
      <c r="E18" s="282" t="s">
        <v>410</v>
      </c>
      <c r="F18" s="265">
        <v>1835</v>
      </c>
      <c r="G18" s="262">
        <v>3</v>
      </c>
      <c r="H18" s="21"/>
      <c r="I18" s="260">
        <v>3</v>
      </c>
      <c r="J18" s="261" t="s">
        <v>167</v>
      </c>
      <c r="K18" s="262">
        <v>685</v>
      </c>
      <c r="L18" s="263">
        <v>36161</v>
      </c>
      <c r="M18" s="264" t="s">
        <v>544</v>
      </c>
      <c r="N18" s="264" t="s">
        <v>405</v>
      </c>
      <c r="O18" s="265">
        <v>1872</v>
      </c>
      <c r="P18" s="279">
        <v>4</v>
      </c>
      <c r="T18" s="195">
        <v>1450</v>
      </c>
      <c r="U18" s="196">
        <v>81</v>
      </c>
    </row>
    <row r="19" spans="1:21" s="18" customFormat="1" ht="55.5" customHeight="1">
      <c r="A19" s="260">
        <v>12</v>
      </c>
      <c r="B19" s="280">
        <v>685</v>
      </c>
      <c r="C19" s="263">
        <v>36161</v>
      </c>
      <c r="D19" s="281" t="s">
        <v>544</v>
      </c>
      <c r="E19" s="282" t="s">
        <v>405</v>
      </c>
      <c r="F19" s="265">
        <v>1872</v>
      </c>
      <c r="G19" s="262">
        <v>2</v>
      </c>
      <c r="H19" s="21"/>
      <c r="I19" s="260">
        <v>4</v>
      </c>
      <c r="J19" s="261" t="s">
        <v>168</v>
      </c>
      <c r="K19" s="262">
        <v>655</v>
      </c>
      <c r="L19" s="263">
        <v>35828</v>
      </c>
      <c r="M19" s="264" t="s">
        <v>589</v>
      </c>
      <c r="N19" s="264" t="s">
        <v>406</v>
      </c>
      <c r="O19" s="265">
        <v>1654</v>
      </c>
      <c r="P19" s="279">
        <v>2</v>
      </c>
      <c r="T19" s="195">
        <v>1455</v>
      </c>
      <c r="U19" s="196">
        <v>80</v>
      </c>
    </row>
    <row r="20" spans="1:21" s="18" customFormat="1" ht="55.5" customHeight="1">
      <c r="A20" s="260">
        <v>13</v>
      </c>
      <c r="B20" s="280">
        <v>646</v>
      </c>
      <c r="C20" s="263">
        <v>36165</v>
      </c>
      <c r="D20" s="281" t="s">
        <v>525</v>
      </c>
      <c r="E20" s="282" t="s">
        <v>409</v>
      </c>
      <c r="F20" s="265">
        <v>1914</v>
      </c>
      <c r="G20" s="262">
        <v>1</v>
      </c>
      <c r="H20" s="21"/>
      <c r="I20" s="260">
        <v>5</v>
      </c>
      <c r="J20" s="261" t="s">
        <v>169</v>
      </c>
      <c r="K20" s="262">
        <v>292</v>
      </c>
      <c r="L20" s="263">
        <v>36069</v>
      </c>
      <c r="M20" s="264" t="s">
        <v>468</v>
      </c>
      <c r="N20" s="264" t="s">
        <v>408</v>
      </c>
      <c r="O20" s="265">
        <v>1601</v>
      </c>
      <c r="P20" s="279">
        <v>1</v>
      </c>
      <c r="T20" s="195">
        <v>1460</v>
      </c>
      <c r="U20" s="196">
        <v>79</v>
      </c>
    </row>
    <row r="21" spans="1:21" s="18" customFormat="1" ht="55.5" customHeight="1">
      <c r="A21" s="260"/>
      <c r="B21" s="280"/>
      <c r="C21" s="263"/>
      <c r="D21" s="281"/>
      <c r="E21" s="282"/>
      <c r="F21" s="265"/>
      <c r="G21" s="262"/>
      <c r="H21" s="21"/>
      <c r="I21" s="260">
        <v>6</v>
      </c>
      <c r="J21" s="261" t="s">
        <v>170</v>
      </c>
      <c r="K21" s="262" t="s">
        <v>633</v>
      </c>
      <c r="L21" s="263" t="s">
        <v>633</v>
      </c>
      <c r="M21" s="264" t="s">
        <v>633</v>
      </c>
      <c r="N21" s="264" t="s">
        <v>633</v>
      </c>
      <c r="O21" s="265"/>
      <c r="P21" s="279"/>
      <c r="T21" s="195">
        <v>1465</v>
      </c>
      <c r="U21" s="196">
        <v>78</v>
      </c>
    </row>
    <row r="22" spans="1:21" s="18" customFormat="1" ht="55.5" customHeight="1">
      <c r="A22" s="260"/>
      <c r="B22" s="280"/>
      <c r="C22" s="263"/>
      <c r="D22" s="281"/>
      <c r="E22" s="282"/>
      <c r="F22" s="265"/>
      <c r="G22" s="262"/>
      <c r="H22" s="21"/>
      <c r="I22" s="208" t="s">
        <v>18</v>
      </c>
      <c r="J22" s="209"/>
      <c r="K22" s="209"/>
      <c r="L22" s="209"/>
      <c r="M22" s="212" t="s">
        <v>297</v>
      </c>
      <c r="N22" s="317" t="s">
        <v>632</v>
      </c>
      <c r="O22" s="209"/>
      <c r="P22" s="210"/>
      <c r="T22" s="195">
        <v>1480</v>
      </c>
      <c r="U22" s="196">
        <v>75</v>
      </c>
    </row>
    <row r="23" spans="1:21" s="18" customFormat="1" ht="55.5" customHeight="1">
      <c r="A23" s="260"/>
      <c r="B23" s="280"/>
      <c r="C23" s="263"/>
      <c r="D23" s="281"/>
      <c r="E23" s="282"/>
      <c r="F23" s="265"/>
      <c r="G23" s="262"/>
      <c r="H23" s="21"/>
      <c r="I23" s="45" t="s">
        <v>12</v>
      </c>
      <c r="J23" s="42" t="s">
        <v>62</v>
      </c>
      <c r="K23" s="42" t="s">
        <v>61</v>
      </c>
      <c r="L23" s="43" t="s">
        <v>13</v>
      </c>
      <c r="M23" s="44" t="s">
        <v>14</v>
      </c>
      <c r="N23" s="44" t="s">
        <v>344</v>
      </c>
      <c r="O23" s="42" t="s">
        <v>15</v>
      </c>
      <c r="P23" s="42" t="s">
        <v>26</v>
      </c>
      <c r="T23" s="195">
        <v>1485</v>
      </c>
      <c r="U23" s="196">
        <v>74</v>
      </c>
    </row>
    <row r="24" spans="1:21" s="18" customFormat="1" ht="55.5" customHeight="1">
      <c r="A24" s="260"/>
      <c r="B24" s="280"/>
      <c r="C24" s="263"/>
      <c r="D24" s="281"/>
      <c r="E24" s="282"/>
      <c r="F24" s="265"/>
      <c r="G24" s="262"/>
      <c r="H24" s="21"/>
      <c r="I24" s="260">
        <v>1</v>
      </c>
      <c r="J24" s="261" t="s">
        <v>171</v>
      </c>
      <c r="K24" s="262">
        <v>277</v>
      </c>
      <c r="L24" s="263">
        <v>35468</v>
      </c>
      <c r="M24" s="264" t="s">
        <v>454</v>
      </c>
      <c r="N24" s="264" t="s">
        <v>403</v>
      </c>
      <c r="O24" s="265">
        <v>1695</v>
      </c>
      <c r="P24" s="279">
        <v>5</v>
      </c>
      <c r="T24" s="195">
        <v>1490</v>
      </c>
      <c r="U24" s="196">
        <v>73</v>
      </c>
    </row>
    <row r="25" spans="1:21" s="18" customFormat="1" ht="55.5" customHeight="1">
      <c r="A25" s="260"/>
      <c r="B25" s="280"/>
      <c r="C25" s="263"/>
      <c r="D25" s="281"/>
      <c r="E25" s="282"/>
      <c r="F25" s="265"/>
      <c r="G25" s="262"/>
      <c r="H25" s="21"/>
      <c r="I25" s="260">
        <v>2</v>
      </c>
      <c r="J25" s="261" t="s">
        <v>172</v>
      </c>
      <c r="K25" s="262">
        <v>637</v>
      </c>
      <c r="L25" s="263">
        <v>36397</v>
      </c>
      <c r="M25" s="264" t="s">
        <v>576</v>
      </c>
      <c r="N25" s="264" t="s">
        <v>399</v>
      </c>
      <c r="O25" s="265">
        <v>1566</v>
      </c>
      <c r="P25" s="279">
        <v>4</v>
      </c>
      <c r="T25" s="195">
        <v>1495</v>
      </c>
      <c r="U25" s="196">
        <v>72</v>
      </c>
    </row>
    <row r="26" spans="1:21" s="18" customFormat="1" ht="55.5" customHeight="1">
      <c r="A26" s="260"/>
      <c r="B26" s="280"/>
      <c r="C26" s="263"/>
      <c r="D26" s="281"/>
      <c r="E26" s="282"/>
      <c r="F26" s="265"/>
      <c r="G26" s="262"/>
      <c r="H26" s="21"/>
      <c r="I26" s="260">
        <v>3</v>
      </c>
      <c r="J26" s="261" t="s">
        <v>173</v>
      </c>
      <c r="K26" s="262">
        <v>600</v>
      </c>
      <c r="L26" s="263">
        <v>36179</v>
      </c>
      <c r="M26" s="264" t="s">
        <v>512</v>
      </c>
      <c r="N26" s="264" t="s">
        <v>395</v>
      </c>
      <c r="O26" s="265">
        <v>1508</v>
      </c>
      <c r="P26" s="279">
        <v>2</v>
      </c>
      <c r="T26" s="195">
        <v>1500</v>
      </c>
      <c r="U26" s="196">
        <v>71</v>
      </c>
    </row>
    <row r="27" spans="1:21" s="18" customFormat="1" ht="55.5" customHeight="1">
      <c r="A27" s="260"/>
      <c r="B27" s="280"/>
      <c r="C27" s="263"/>
      <c r="D27" s="281"/>
      <c r="E27" s="282"/>
      <c r="F27" s="265"/>
      <c r="G27" s="262"/>
      <c r="H27" s="21"/>
      <c r="I27" s="260">
        <v>4</v>
      </c>
      <c r="J27" s="261" t="s">
        <v>174</v>
      </c>
      <c r="K27" s="262">
        <v>619</v>
      </c>
      <c r="L27" s="263">
        <v>35431</v>
      </c>
      <c r="M27" s="264" t="s">
        <v>480</v>
      </c>
      <c r="N27" s="264" t="s">
        <v>397</v>
      </c>
      <c r="O27" s="265">
        <v>1416</v>
      </c>
      <c r="P27" s="279">
        <v>1</v>
      </c>
      <c r="T27" s="195">
        <v>1505</v>
      </c>
      <c r="U27" s="196">
        <v>70</v>
      </c>
    </row>
    <row r="28" spans="1:21" s="18" customFormat="1" ht="55.5" customHeight="1">
      <c r="A28" s="260"/>
      <c r="B28" s="280"/>
      <c r="C28" s="263"/>
      <c r="D28" s="281"/>
      <c r="E28" s="282"/>
      <c r="F28" s="265"/>
      <c r="G28" s="262"/>
      <c r="H28" s="21"/>
      <c r="I28" s="260">
        <v>5</v>
      </c>
      <c r="J28" s="261" t="s">
        <v>175</v>
      </c>
      <c r="K28" s="262">
        <v>262</v>
      </c>
      <c r="L28" s="263">
        <v>35458</v>
      </c>
      <c r="M28" s="264" t="s">
        <v>423</v>
      </c>
      <c r="N28" s="264" t="s">
        <v>401</v>
      </c>
      <c r="O28" s="265">
        <v>1532</v>
      </c>
      <c r="P28" s="279">
        <v>3</v>
      </c>
      <c r="T28" s="195">
        <v>1510</v>
      </c>
      <c r="U28" s="196">
        <v>69</v>
      </c>
    </row>
    <row r="29" spans="1:21" s="18" customFormat="1" ht="55.5" customHeight="1">
      <c r="A29" s="260"/>
      <c r="B29" s="280"/>
      <c r="C29" s="263"/>
      <c r="D29" s="281"/>
      <c r="E29" s="282"/>
      <c r="F29" s="265"/>
      <c r="G29" s="262"/>
      <c r="H29" s="21"/>
      <c r="I29" s="260">
        <v>6</v>
      </c>
      <c r="J29" s="261" t="s">
        <v>176</v>
      </c>
      <c r="K29" s="262" t="s">
        <v>633</v>
      </c>
      <c r="L29" s="263" t="s">
        <v>633</v>
      </c>
      <c r="M29" s="264" t="s">
        <v>633</v>
      </c>
      <c r="N29" s="264" t="s">
        <v>633</v>
      </c>
      <c r="O29" s="265"/>
      <c r="P29" s="279"/>
      <c r="T29" s="195">
        <v>1515</v>
      </c>
      <c r="U29" s="196">
        <v>68</v>
      </c>
    </row>
    <row r="30" spans="1:21" ht="13.5" customHeight="1">
      <c r="A30" s="31"/>
      <c r="B30" s="31"/>
      <c r="C30" s="32"/>
      <c r="D30" s="52"/>
      <c r="E30" s="33"/>
      <c r="F30" s="34"/>
      <c r="G30" s="35"/>
      <c r="I30" s="36"/>
      <c r="J30" s="37"/>
      <c r="K30" s="38"/>
      <c r="L30" s="39"/>
      <c r="M30" s="48"/>
      <c r="N30" s="48"/>
      <c r="O30" s="40"/>
      <c r="P30" s="38"/>
      <c r="T30" s="195">
        <v>1620</v>
      </c>
      <c r="U30" s="196">
        <v>55</v>
      </c>
    </row>
    <row r="31" spans="1:21" ht="14.25" customHeight="1">
      <c r="A31" s="25" t="s">
        <v>19</v>
      </c>
      <c r="B31" s="25"/>
      <c r="C31" s="25"/>
      <c r="D31" s="53"/>
      <c r="E31" s="46" t="s">
        <v>0</v>
      </c>
      <c r="F31" s="41" t="s">
        <v>1</v>
      </c>
      <c r="G31" s="22"/>
      <c r="H31" s="26" t="s">
        <v>2</v>
      </c>
      <c r="I31" s="26"/>
      <c r="J31" s="26"/>
      <c r="K31" s="26"/>
      <c r="M31" s="49" t="s">
        <v>3</v>
      </c>
      <c r="N31" s="50" t="s">
        <v>3</v>
      </c>
      <c r="O31" s="22" t="s">
        <v>3</v>
      </c>
      <c r="P31" s="25"/>
      <c r="Q31" s="27"/>
      <c r="T31" s="195">
        <v>1630</v>
      </c>
      <c r="U31" s="196">
        <v>54</v>
      </c>
    </row>
    <row r="32" spans="20:21" ht="12.75">
      <c r="T32" s="195">
        <v>1640</v>
      </c>
      <c r="U32" s="196">
        <v>53</v>
      </c>
    </row>
    <row r="33" spans="20:21" ht="12.75">
      <c r="T33" s="195">
        <v>1650</v>
      </c>
      <c r="U33" s="196">
        <v>52</v>
      </c>
    </row>
    <row r="34" spans="20:21" ht="12.75">
      <c r="T34" s="195">
        <v>1660</v>
      </c>
      <c r="U34" s="196">
        <v>51</v>
      </c>
    </row>
    <row r="35" spans="20:21" ht="12.75">
      <c r="T35" s="195">
        <v>1670</v>
      </c>
      <c r="U35" s="196">
        <v>50</v>
      </c>
    </row>
    <row r="36" spans="20:21" ht="12.75">
      <c r="T36" s="195">
        <v>1680</v>
      </c>
      <c r="U36" s="196">
        <v>49</v>
      </c>
    </row>
    <row r="37" spans="20:21" ht="12.75">
      <c r="T37" s="195">
        <v>1690</v>
      </c>
      <c r="U37" s="196">
        <v>48</v>
      </c>
    </row>
    <row r="38" spans="20:21" ht="12.75">
      <c r="T38" s="195">
        <v>1700</v>
      </c>
      <c r="U38" s="196">
        <v>47</v>
      </c>
    </row>
    <row r="39" spans="20:21" ht="12.75">
      <c r="T39" s="195">
        <v>1710</v>
      </c>
      <c r="U39" s="196">
        <v>46</v>
      </c>
    </row>
    <row r="40" spans="20:21" ht="12.75">
      <c r="T40" s="195">
        <v>1720</v>
      </c>
      <c r="U40" s="196">
        <v>45</v>
      </c>
    </row>
    <row r="41" spans="20:21" ht="12.75">
      <c r="T41" s="195">
        <v>1730</v>
      </c>
      <c r="U41" s="196">
        <v>44</v>
      </c>
    </row>
    <row r="42" spans="20:21" ht="12.75">
      <c r="T42" s="195">
        <v>1740</v>
      </c>
      <c r="U42" s="196">
        <v>43</v>
      </c>
    </row>
    <row r="43" spans="20:21" ht="12.75">
      <c r="T43" s="195">
        <v>1750</v>
      </c>
      <c r="U43" s="196">
        <v>42</v>
      </c>
    </row>
    <row r="44" spans="20:21" ht="12.75">
      <c r="T44" s="195">
        <v>1760</v>
      </c>
      <c r="U44" s="196">
        <v>41</v>
      </c>
    </row>
    <row r="45" spans="20:21" ht="12.75">
      <c r="T45" s="195">
        <v>1770</v>
      </c>
      <c r="U45" s="196">
        <v>40</v>
      </c>
    </row>
    <row r="46" spans="20:21" ht="12.75">
      <c r="T46" s="195">
        <v>1780</v>
      </c>
      <c r="U46" s="196">
        <v>39</v>
      </c>
    </row>
    <row r="47" spans="20:21" ht="12.75">
      <c r="T47" s="195">
        <v>1790</v>
      </c>
      <c r="U47" s="196">
        <v>38</v>
      </c>
    </row>
    <row r="48" spans="20:21" ht="12.75">
      <c r="T48" s="195">
        <v>1800</v>
      </c>
      <c r="U48" s="196">
        <v>37</v>
      </c>
    </row>
    <row r="49" spans="20:21" ht="12.75">
      <c r="T49" s="195">
        <v>1810</v>
      </c>
      <c r="U49" s="196">
        <v>36</v>
      </c>
    </row>
    <row r="50" spans="20:21" ht="12.75">
      <c r="T50" s="195">
        <v>1830</v>
      </c>
      <c r="U50" s="196">
        <v>35</v>
      </c>
    </row>
    <row r="51" spans="20:21" ht="12.75">
      <c r="T51" s="195">
        <v>1850</v>
      </c>
      <c r="U51" s="196">
        <v>34</v>
      </c>
    </row>
    <row r="52" spans="20:21" ht="12.75">
      <c r="T52" s="195">
        <v>1870</v>
      </c>
      <c r="U52" s="196">
        <v>33</v>
      </c>
    </row>
    <row r="53" spans="20:21" ht="12.75">
      <c r="T53" s="195">
        <v>1890</v>
      </c>
      <c r="U53" s="196">
        <v>32</v>
      </c>
    </row>
    <row r="54" spans="20:21" ht="12.75">
      <c r="T54" s="195">
        <v>1910</v>
      </c>
      <c r="U54" s="196">
        <v>31</v>
      </c>
    </row>
    <row r="55" spans="20:21" ht="12.75">
      <c r="T55" s="195">
        <v>1930</v>
      </c>
      <c r="U55" s="196">
        <v>30</v>
      </c>
    </row>
    <row r="56" spans="20:21" ht="12.75">
      <c r="T56" s="195">
        <v>1950</v>
      </c>
      <c r="U56" s="196">
        <v>29</v>
      </c>
    </row>
    <row r="57" spans="20:21" ht="12.75">
      <c r="T57" s="195">
        <v>1970</v>
      </c>
      <c r="U57" s="196">
        <v>28</v>
      </c>
    </row>
    <row r="58" spans="20:21" ht="12.75">
      <c r="T58" s="195">
        <v>1990</v>
      </c>
      <c r="U58" s="196">
        <v>27</v>
      </c>
    </row>
    <row r="59" spans="20:21" ht="12.75">
      <c r="T59" s="195">
        <v>2010</v>
      </c>
      <c r="U59" s="196">
        <v>26</v>
      </c>
    </row>
    <row r="60" spans="20:21" ht="12.75">
      <c r="T60" s="195">
        <v>2030</v>
      </c>
      <c r="U60" s="196">
        <v>25</v>
      </c>
    </row>
    <row r="61" spans="20:21" ht="12.75">
      <c r="T61" s="195">
        <v>2050</v>
      </c>
      <c r="U61" s="196">
        <v>24</v>
      </c>
    </row>
    <row r="62" spans="20:21" ht="12.75">
      <c r="T62" s="195">
        <v>2070</v>
      </c>
      <c r="U62" s="196">
        <v>23</v>
      </c>
    </row>
    <row r="63" spans="20:21" ht="12.75">
      <c r="T63" s="195">
        <v>2090</v>
      </c>
      <c r="U63" s="196">
        <v>22</v>
      </c>
    </row>
    <row r="64" spans="20:21" ht="12.75">
      <c r="T64" s="195">
        <v>2110</v>
      </c>
      <c r="U64" s="196">
        <v>21</v>
      </c>
    </row>
    <row r="65" spans="20:21" ht="12.75">
      <c r="T65" s="195">
        <v>2130</v>
      </c>
      <c r="U65" s="196">
        <v>20</v>
      </c>
    </row>
    <row r="66" spans="20:21" ht="12.75">
      <c r="T66" s="195">
        <v>2150</v>
      </c>
      <c r="U66" s="196">
        <v>19</v>
      </c>
    </row>
    <row r="67" spans="20:21" ht="12.75">
      <c r="T67" s="195">
        <v>2170</v>
      </c>
      <c r="U67" s="196">
        <v>18</v>
      </c>
    </row>
    <row r="68" spans="20:21" ht="12.75">
      <c r="T68" s="195">
        <v>2190</v>
      </c>
      <c r="U68" s="196">
        <v>17</v>
      </c>
    </row>
    <row r="69" spans="20:21" ht="12.75">
      <c r="T69" s="195">
        <v>2210</v>
      </c>
      <c r="U69" s="196">
        <v>16</v>
      </c>
    </row>
    <row r="70" spans="20:21" ht="12.75">
      <c r="T70" s="195">
        <v>2240</v>
      </c>
      <c r="U70" s="196">
        <v>15</v>
      </c>
    </row>
    <row r="71" spans="20:21" ht="12.75">
      <c r="T71" s="195">
        <v>2260</v>
      </c>
      <c r="U71" s="196">
        <v>14</v>
      </c>
    </row>
    <row r="72" spans="20:21" ht="12.75">
      <c r="T72" s="195">
        <v>2280</v>
      </c>
      <c r="U72" s="196">
        <v>13</v>
      </c>
    </row>
    <row r="73" spans="20:21" ht="12.75">
      <c r="T73" s="195">
        <v>2300</v>
      </c>
      <c r="U73" s="196">
        <v>12</v>
      </c>
    </row>
    <row r="74" spans="20:21" ht="12.75">
      <c r="T74" s="195">
        <v>2320</v>
      </c>
      <c r="U74" s="196">
        <v>11</v>
      </c>
    </row>
    <row r="75" spans="20:21" ht="12.75">
      <c r="T75" s="195">
        <v>2350</v>
      </c>
      <c r="U75" s="196">
        <v>10</v>
      </c>
    </row>
    <row r="76" spans="20:21" ht="12.75">
      <c r="T76" s="195">
        <v>2380</v>
      </c>
      <c r="U76" s="196">
        <v>9</v>
      </c>
    </row>
    <row r="77" spans="20:21" ht="12.75">
      <c r="T77" s="195">
        <v>2410</v>
      </c>
      <c r="U77" s="196">
        <v>8</v>
      </c>
    </row>
    <row r="78" spans="20:21" ht="12.75">
      <c r="T78" s="195">
        <v>2440</v>
      </c>
      <c r="U78" s="196">
        <v>7</v>
      </c>
    </row>
    <row r="79" spans="20:21" ht="12.75">
      <c r="T79" s="195">
        <v>2470</v>
      </c>
      <c r="U79" s="196">
        <v>6</v>
      </c>
    </row>
    <row r="80" spans="20:21" ht="12.75">
      <c r="T80" s="195">
        <v>2500</v>
      </c>
      <c r="U80" s="196">
        <v>5</v>
      </c>
    </row>
    <row r="81" spans="20:21" ht="12.75">
      <c r="T81" s="195">
        <v>2540</v>
      </c>
      <c r="U81" s="196">
        <v>4</v>
      </c>
    </row>
    <row r="82" spans="20:21" ht="12.75">
      <c r="T82" s="195">
        <v>2580</v>
      </c>
      <c r="U82" s="196">
        <v>3</v>
      </c>
    </row>
    <row r="83" spans="20:21" ht="12.75">
      <c r="T83" s="195">
        <v>2620</v>
      </c>
      <c r="U83" s="196">
        <v>2</v>
      </c>
    </row>
    <row r="84" spans="20:21" ht="12.75">
      <c r="T84" s="195">
        <v>2660</v>
      </c>
      <c r="U84" s="196">
        <v>1</v>
      </c>
    </row>
  </sheetData>
  <sheetProtection/>
  <mergeCells count="18">
    <mergeCell ref="I3:L3"/>
    <mergeCell ref="N4:P4"/>
    <mergeCell ref="N5:P5"/>
    <mergeCell ref="G6:G7"/>
    <mergeCell ref="F6:F7"/>
    <mergeCell ref="C6:C7"/>
    <mergeCell ref="D6:D7"/>
    <mergeCell ref="E6:E7"/>
    <mergeCell ref="A6:A7"/>
    <mergeCell ref="B6:B7"/>
    <mergeCell ref="A1:P1"/>
    <mergeCell ref="A2:P2"/>
    <mergeCell ref="A3:C3"/>
    <mergeCell ref="D3:E3"/>
    <mergeCell ref="F3:G3"/>
    <mergeCell ref="A4:C4"/>
    <mergeCell ref="D4:E4"/>
    <mergeCell ref="N3:P3"/>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2" r:id="rId2"/>
  <drawing r:id="rId1"/>
</worksheet>
</file>

<file path=xl/worksheets/sheet6.xml><?xml version="1.0" encoding="utf-8"?>
<worksheet xmlns="http://schemas.openxmlformats.org/spreadsheetml/2006/main" xmlns:r="http://schemas.openxmlformats.org/officeDocument/2006/relationships">
  <sheetPr>
    <tabColor rgb="FF00B050"/>
  </sheetPr>
  <dimension ref="A1:R80"/>
  <sheetViews>
    <sheetView view="pageBreakPreview" zoomScale="70" zoomScaleSheetLayoutView="70" zoomScalePageLayoutView="0" workbookViewId="0" topLeftCell="A1">
      <selection activeCell="F10" sqref="F10"/>
    </sheetView>
  </sheetViews>
  <sheetFormatPr defaultColWidth="9.140625" defaultRowHeight="12.75"/>
  <cols>
    <col min="1" max="1" width="6.00390625" style="84" customWidth="1"/>
    <col min="2" max="2" width="16.7109375" style="84" hidden="1" customWidth="1"/>
    <col min="3" max="3" width="7.00390625" style="84" customWidth="1"/>
    <col min="4" max="4" width="16.28125" style="85" bestFit="1" customWidth="1"/>
    <col min="5" max="5" width="26.28125" style="84" customWidth="1"/>
    <col min="6" max="6" width="43.57421875" style="2" bestFit="1" customWidth="1"/>
    <col min="7" max="12" width="10.8515625" style="2" customWidth="1"/>
    <col min="13" max="13" width="10.7109375" style="2" customWidth="1"/>
    <col min="14" max="14" width="9.7109375" style="86" bestFit="1" customWidth="1"/>
    <col min="15" max="15" width="10.28125" style="84" customWidth="1"/>
    <col min="16" max="16" width="10.00390625" style="84" customWidth="1"/>
    <col min="17" max="17" width="9.140625" style="204" hidden="1" customWidth="1"/>
    <col min="18" max="18" width="9.140625" style="203" hidden="1" customWidth="1"/>
    <col min="19" max="16384" width="9.140625" style="2" customWidth="1"/>
  </cols>
  <sheetData>
    <row r="1" spans="1:18" ht="48.75" customHeight="1">
      <c r="A1" s="427" t="str">
        <f>'YARIŞMA BİLGİLERİ'!A2:K2</f>
        <v>Türkiye Atletizm Federasyonu
Kastamonu Atletizm İl Temsilciliği</v>
      </c>
      <c r="B1" s="427"/>
      <c r="C1" s="427"/>
      <c r="D1" s="427"/>
      <c r="E1" s="427"/>
      <c r="F1" s="427"/>
      <c r="G1" s="427"/>
      <c r="H1" s="427"/>
      <c r="I1" s="427"/>
      <c r="J1" s="427"/>
      <c r="K1" s="427"/>
      <c r="L1" s="427"/>
      <c r="M1" s="427"/>
      <c r="N1" s="427"/>
      <c r="O1" s="427"/>
      <c r="P1" s="206"/>
      <c r="Q1" s="204">
        <v>330</v>
      </c>
      <c r="R1" s="203">
        <v>1</v>
      </c>
    </row>
    <row r="2" spans="1:18" ht="25.5" customHeight="1">
      <c r="A2" s="430" t="str">
        <f>'YARIŞMA BİLGİLERİ'!A14:K14</f>
        <v>Kulüpler arası Yıldızlar Ligi 2.Kademe (FİNAL) Yarışmaları</v>
      </c>
      <c r="B2" s="430"/>
      <c r="C2" s="430"/>
      <c r="D2" s="430"/>
      <c r="E2" s="430"/>
      <c r="F2" s="430"/>
      <c r="G2" s="430"/>
      <c r="H2" s="430"/>
      <c r="I2" s="430"/>
      <c r="J2" s="430"/>
      <c r="K2" s="430"/>
      <c r="L2" s="430"/>
      <c r="M2" s="430"/>
      <c r="N2" s="430"/>
      <c r="O2" s="430"/>
      <c r="P2" s="430"/>
      <c r="Q2" s="204">
        <v>347</v>
      </c>
      <c r="R2" s="203">
        <v>2</v>
      </c>
    </row>
    <row r="3" spans="1:18" s="3" customFormat="1" ht="27" customHeight="1">
      <c r="A3" s="428" t="s">
        <v>76</v>
      </c>
      <c r="B3" s="428"/>
      <c r="C3" s="428"/>
      <c r="D3" s="429" t="str">
        <f>'YARIŞMA PROGRAMI'!C13</f>
        <v>Gülle Atma</v>
      </c>
      <c r="E3" s="429"/>
      <c r="F3" s="159"/>
      <c r="G3" s="426"/>
      <c r="H3" s="426"/>
      <c r="I3" s="160"/>
      <c r="J3" s="160"/>
      <c r="K3" s="160"/>
      <c r="L3" s="188" t="s">
        <v>302</v>
      </c>
      <c r="M3" s="433" t="str">
        <f>'YARIŞMA PROGRAMI'!E13</f>
        <v>Emel DERELİ 20.14</v>
      </c>
      <c r="N3" s="433"/>
      <c r="O3" s="433"/>
      <c r="P3" s="433"/>
      <c r="Q3" s="204">
        <v>364</v>
      </c>
      <c r="R3" s="203">
        <v>3</v>
      </c>
    </row>
    <row r="4" spans="1:18" s="3" customFormat="1" ht="17.25" customHeight="1">
      <c r="A4" s="431" t="s">
        <v>77</v>
      </c>
      <c r="B4" s="431"/>
      <c r="C4" s="431"/>
      <c r="D4" s="420" t="str">
        <f>'YARIŞMA BİLGİLERİ'!F21</f>
        <v>Yıldız Kızlar</v>
      </c>
      <c r="E4" s="420"/>
      <c r="F4" s="179" t="s">
        <v>185</v>
      </c>
      <c r="G4" s="164" t="s">
        <v>368</v>
      </c>
      <c r="H4" s="164"/>
      <c r="I4" s="162"/>
      <c r="J4" s="162"/>
      <c r="K4" s="432" t="s">
        <v>75</v>
      </c>
      <c r="L4" s="432"/>
      <c r="M4" s="421" t="str">
        <f>'YARIŞMA PROGRAMI'!B13</f>
        <v>12 TEMMUZ 2014 - 15.10</v>
      </c>
      <c r="N4" s="421"/>
      <c r="O4" s="421"/>
      <c r="P4" s="207"/>
      <c r="Q4" s="204">
        <v>381</v>
      </c>
      <c r="R4" s="203">
        <v>4</v>
      </c>
    </row>
    <row r="5" spans="1:18" ht="15" customHeight="1">
      <c r="A5" s="4"/>
      <c r="B5" s="4"/>
      <c r="C5" s="4"/>
      <c r="D5" s="8"/>
      <c r="E5" s="5"/>
      <c r="F5" s="6"/>
      <c r="G5" s="7"/>
      <c r="H5" s="7"/>
      <c r="I5" s="7"/>
      <c r="J5" s="7"/>
      <c r="K5" s="7"/>
      <c r="L5" s="7"/>
      <c r="M5" s="7"/>
      <c r="N5" s="424">
        <v>41832.679447916664</v>
      </c>
      <c r="O5" s="424"/>
      <c r="P5" s="211"/>
      <c r="Q5" s="204">
        <v>398</v>
      </c>
      <c r="R5" s="203">
        <v>5</v>
      </c>
    </row>
    <row r="6" spans="1:18" ht="15.75">
      <c r="A6" s="418" t="s">
        <v>6</v>
      </c>
      <c r="B6" s="418"/>
      <c r="C6" s="419" t="s">
        <v>60</v>
      </c>
      <c r="D6" s="419" t="s">
        <v>79</v>
      </c>
      <c r="E6" s="418" t="s">
        <v>7</v>
      </c>
      <c r="F6" s="418" t="s">
        <v>344</v>
      </c>
      <c r="G6" s="425" t="s">
        <v>299</v>
      </c>
      <c r="H6" s="425"/>
      <c r="I6" s="425"/>
      <c r="J6" s="425"/>
      <c r="K6" s="425"/>
      <c r="L6" s="425"/>
      <c r="M6" s="425"/>
      <c r="N6" s="417" t="s">
        <v>8</v>
      </c>
      <c r="O6" s="417" t="s">
        <v>99</v>
      </c>
      <c r="P6" s="417" t="s">
        <v>9</v>
      </c>
      <c r="Q6" s="204">
        <v>415</v>
      </c>
      <c r="R6" s="203">
        <v>6</v>
      </c>
    </row>
    <row r="7" spans="1:18" ht="30" customHeight="1">
      <c r="A7" s="418"/>
      <c r="B7" s="418"/>
      <c r="C7" s="419"/>
      <c r="D7" s="419"/>
      <c r="E7" s="418"/>
      <c r="F7" s="418"/>
      <c r="G7" s="158">
        <v>1</v>
      </c>
      <c r="H7" s="158">
        <v>2</v>
      </c>
      <c r="I7" s="158">
        <v>3</v>
      </c>
      <c r="J7" s="191" t="s">
        <v>296</v>
      </c>
      <c r="K7" s="190">
        <v>4</v>
      </c>
      <c r="L7" s="190">
        <v>5</v>
      </c>
      <c r="M7" s="190">
        <v>6</v>
      </c>
      <c r="N7" s="417"/>
      <c r="O7" s="417"/>
      <c r="P7" s="417"/>
      <c r="Q7" s="204">
        <v>432</v>
      </c>
      <c r="R7" s="203">
        <v>7</v>
      </c>
    </row>
    <row r="8" spans="1:18" s="78" customFormat="1" ht="67.5" customHeight="1">
      <c r="A8" s="288">
        <v>1</v>
      </c>
      <c r="B8" s="289" t="s">
        <v>200</v>
      </c>
      <c r="C8" s="290">
        <v>615</v>
      </c>
      <c r="D8" s="291">
        <v>35594</v>
      </c>
      <c r="E8" s="292" t="s">
        <v>482</v>
      </c>
      <c r="F8" s="292" t="s">
        <v>397</v>
      </c>
      <c r="G8" s="293">
        <v>1364</v>
      </c>
      <c r="H8" s="293" t="s">
        <v>634</v>
      </c>
      <c r="I8" s="293">
        <v>1378</v>
      </c>
      <c r="J8" s="295">
        <v>1378</v>
      </c>
      <c r="K8" s="295">
        <v>1444</v>
      </c>
      <c r="L8" s="295">
        <v>1469</v>
      </c>
      <c r="M8" s="295" t="s">
        <v>634</v>
      </c>
      <c r="N8" s="318">
        <v>1469</v>
      </c>
      <c r="O8" s="290">
        <v>13</v>
      </c>
      <c r="P8" s="297"/>
      <c r="Q8" s="204">
        <v>448</v>
      </c>
      <c r="R8" s="203">
        <v>8</v>
      </c>
    </row>
    <row r="9" spans="1:18" s="78" customFormat="1" ht="67.5" customHeight="1">
      <c r="A9" s="288">
        <v>2</v>
      </c>
      <c r="B9" s="289" t="s">
        <v>193</v>
      </c>
      <c r="C9" s="290">
        <v>291</v>
      </c>
      <c r="D9" s="291">
        <v>35619</v>
      </c>
      <c r="E9" s="292" t="s">
        <v>470</v>
      </c>
      <c r="F9" s="292" t="s">
        <v>408</v>
      </c>
      <c r="G9" s="293">
        <v>1218</v>
      </c>
      <c r="H9" s="293">
        <v>1223</v>
      </c>
      <c r="I9" s="293">
        <v>1363</v>
      </c>
      <c r="J9" s="295">
        <v>1363</v>
      </c>
      <c r="K9" s="295">
        <v>1427</v>
      </c>
      <c r="L9" s="295">
        <v>1361</v>
      </c>
      <c r="M9" s="295">
        <v>1449</v>
      </c>
      <c r="N9" s="318">
        <v>1449</v>
      </c>
      <c r="O9" s="290">
        <v>12</v>
      </c>
      <c r="P9" s="297"/>
      <c r="Q9" s="204">
        <v>464</v>
      </c>
      <c r="R9" s="203">
        <v>9</v>
      </c>
    </row>
    <row r="10" spans="1:18" s="78" customFormat="1" ht="67.5" customHeight="1">
      <c r="A10" s="288">
        <v>3</v>
      </c>
      <c r="B10" s="289" t="s">
        <v>201</v>
      </c>
      <c r="C10" s="290">
        <v>610</v>
      </c>
      <c r="D10" s="291">
        <v>35860</v>
      </c>
      <c r="E10" s="292" t="s">
        <v>636</v>
      </c>
      <c r="F10" s="292" t="s">
        <v>395</v>
      </c>
      <c r="G10" s="293">
        <v>1224</v>
      </c>
      <c r="H10" s="293">
        <v>1263</v>
      </c>
      <c r="I10" s="293">
        <v>1340</v>
      </c>
      <c r="J10" s="295">
        <v>1340</v>
      </c>
      <c r="K10" s="295">
        <v>1277</v>
      </c>
      <c r="L10" s="295">
        <v>1284</v>
      </c>
      <c r="M10" s="295">
        <v>1237</v>
      </c>
      <c r="N10" s="318">
        <v>1340</v>
      </c>
      <c r="O10" s="290">
        <v>11</v>
      </c>
      <c r="P10" s="297"/>
      <c r="Q10" s="204">
        <v>480</v>
      </c>
      <c r="R10" s="203">
        <v>10</v>
      </c>
    </row>
    <row r="11" spans="1:18" s="78" customFormat="1" ht="67.5" customHeight="1">
      <c r="A11" s="288">
        <v>4</v>
      </c>
      <c r="B11" s="289" t="s">
        <v>198</v>
      </c>
      <c r="C11" s="290">
        <v>267</v>
      </c>
      <c r="D11" s="291">
        <v>35874</v>
      </c>
      <c r="E11" s="292" t="s">
        <v>425</v>
      </c>
      <c r="F11" s="292" t="s">
        <v>401</v>
      </c>
      <c r="G11" s="293">
        <v>1258</v>
      </c>
      <c r="H11" s="293">
        <v>1232</v>
      </c>
      <c r="I11" s="293">
        <v>1130</v>
      </c>
      <c r="J11" s="295">
        <v>1258</v>
      </c>
      <c r="K11" s="295" t="s">
        <v>634</v>
      </c>
      <c r="L11" s="295">
        <v>1308</v>
      </c>
      <c r="M11" s="295">
        <v>1269</v>
      </c>
      <c r="N11" s="318">
        <v>1308</v>
      </c>
      <c r="O11" s="290">
        <v>10</v>
      </c>
      <c r="P11" s="297"/>
      <c r="Q11" s="204">
        <v>496</v>
      </c>
      <c r="R11" s="203">
        <v>11</v>
      </c>
    </row>
    <row r="12" spans="1:18" s="78" customFormat="1" ht="67.5" customHeight="1">
      <c r="A12" s="288">
        <v>5</v>
      </c>
      <c r="B12" s="289" t="s">
        <v>199</v>
      </c>
      <c r="C12" s="290">
        <v>641</v>
      </c>
      <c r="D12" s="291">
        <v>36535</v>
      </c>
      <c r="E12" s="292" t="s">
        <v>504</v>
      </c>
      <c r="F12" s="292" t="s">
        <v>399</v>
      </c>
      <c r="G12" s="293">
        <v>1203</v>
      </c>
      <c r="H12" s="293">
        <v>1186</v>
      </c>
      <c r="I12" s="293">
        <v>1275</v>
      </c>
      <c r="J12" s="295">
        <v>1275</v>
      </c>
      <c r="K12" s="295">
        <v>1237</v>
      </c>
      <c r="L12" s="295" t="s">
        <v>634</v>
      </c>
      <c r="M12" s="295">
        <v>1231</v>
      </c>
      <c r="N12" s="318">
        <v>1275</v>
      </c>
      <c r="O12" s="290">
        <v>9</v>
      </c>
      <c r="P12" s="297"/>
      <c r="Q12" s="204">
        <v>512</v>
      </c>
      <c r="R12" s="203">
        <v>12</v>
      </c>
    </row>
    <row r="13" spans="1:18" s="78" customFormat="1" ht="67.5" customHeight="1">
      <c r="A13" s="288">
        <v>6</v>
      </c>
      <c r="B13" s="289" t="s">
        <v>197</v>
      </c>
      <c r="C13" s="290">
        <v>273</v>
      </c>
      <c r="D13" s="291">
        <v>36804</v>
      </c>
      <c r="E13" s="292" t="s">
        <v>457</v>
      </c>
      <c r="F13" s="292" t="s">
        <v>403</v>
      </c>
      <c r="G13" s="293">
        <v>957</v>
      </c>
      <c r="H13" s="293">
        <v>1074</v>
      </c>
      <c r="I13" s="293" t="s">
        <v>634</v>
      </c>
      <c r="J13" s="295">
        <v>1074</v>
      </c>
      <c r="K13" s="295" t="s">
        <v>634</v>
      </c>
      <c r="L13" s="295">
        <v>1009</v>
      </c>
      <c r="M13" s="295">
        <v>1096</v>
      </c>
      <c r="N13" s="318">
        <v>1096</v>
      </c>
      <c r="O13" s="290">
        <v>8</v>
      </c>
      <c r="P13" s="297"/>
      <c r="Q13" s="204">
        <v>528</v>
      </c>
      <c r="R13" s="203">
        <v>13</v>
      </c>
    </row>
    <row r="14" spans="1:18" s="78" customFormat="1" ht="67.5" customHeight="1">
      <c r="A14" s="288">
        <v>7</v>
      </c>
      <c r="B14" s="289" t="s">
        <v>191</v>
      </c>
      <c r="C14" s="290">
        <v>397</v>
      </c>
      <c r="D14" s="291">
        <v>35431</v>
      </c>
      <c r="E14" s="292" t="s">
        <v>567</v>
      </c>
      <c r="F14" s="292" t="s">
        <v>410</v>
      </c>
      <c r="G14" s="293">
        <v>1042</v>
      </c>
      <c r="H14" s="293">
        <v>988</v>
      </c>
      <c r="I14" s="293" t="s">
        <v>634</v>
      </c>
      <c r="J14" s="295">
        <v>1042</v>
      </c>
      <c r="K14" s="295">
        <v>1026</v>
      </c>
      <c r="L14" s="295">
        <v>1026</v>
      </c>
      <c r="M14" s="295" t="s">
        <v>634</v>
      </c>
      <c r="N14" s="318">
        <v>1042</v>
      </c>
      <c r="O14" s="290">
        <v>7</v>
      </c>
      <c r="P14" s="297"/>
      <c r="Q14" s="204">
        <v>544</v>
      </c>
      <c r="R14" s="203">
        <v>14</v>
      </c>
    </row>
    <row r="15" spans="1:18" s="78" customFormat="1" ht="67.5" customHeight="1">
      <c r="A15" s="288">
        <v>8</v>
      </c>
      <c r="B15" s="289" t="s">
        <v>190</v>
      </c>
      <c r="C15" s="290">
        <v>633</v>
      </c>
      <c r="D15" s="291">
        <v>35935</v>
      </c>
      <c r="E15" s="292" t="s">
        <v>494</v>
      </c>
      <c r="F15" s="292" t="s">
        <v>411</v>
      </c>
      <c r="G15" s="293">
        <v>1011</v>
      </c>
      <c r="H15" s="293">
        <v>938</v>
      </c>
      <c r="I15" s="293">
        <v>910</v>
      </c>
      <c r="J15" s="295">
        <v>1011</v>
      </c>
      <c r="K15" s="295">
        <v>964</v>
      </c>
      <c r="L15" s="295">
        <v>1011</v>
      </c>
      <c r="M15" s="295" t="s">
        <v>634</v>
      </c>
      <c r="N15" s="318">
        <v>1011</v>
      </c>
      <c r="O15" s="290">
        <v>6</v>
      </c>
      <c r="P15" s="297"/>
      <c r="Q15" s="204">
        <v>560</v>
      </c>
      <c r="R15" s="203">
        <v>15</v>
      </c>
    </row>
    <row r="16" spans="1:18" s="78" customFormat="1" ht="67.5" customHeight="1">
      <c r="A16" s="288">
        <v>9</v>
      </c>
      <c r="B16" s="289" t="s">
        <v>196</v>
      </c>
      <c r="C16" s="290">
        <v>680</v>
      </c>
      <c r="D16" s="291">
        <v>36161</v>
      </c>
      <c r="E16" s="292" t="s">
        <v>545</v>
      </c>
      <c r="F16" s="292" t="s">
        <v>405</v>
      </c>
      <c r="G16" s="293">
        <v>980</v>
      </c>
      <c r="H16" s="293">
        <v>971</v>
      </c>
      <c r="I16" s="293">
        <v>984</v>
      </c>
      <c r="J16" s="295">
        <v>984</v>
      </c>
      <c r="K16" s="295"/>
      <c r="L16" s="295"/>
      <c r="M16" s="295"/>
      <c r="N16" s="318">
        <v>984</v>
      </c>
      <c r="O16" s="290">
        <v>5</v>
      </c>
      <c r="P16" s="297"/>
      <c r="Q16" s="204">
        <v>576</v>
      </c>
      <c r="R16" s="203">
        <v>16</v>
      </c>
    </row>
    <row r="17" spans="1:18" s="78" customFormat="1" ht="67.5" customHeight="1">
      <c r="A17" s="288">
        <v>10</v>
      </c>
      <c r="B17" s="289" t="s">
        <v>195</v>
      </c>
      <c r="C17" s="290">
        <v>659</v>
      </c>
      <c r="D17" s="291">
        <v>35459</v>
      </c>
      <c r="E17" s="292" t="s">
        <v>592</v>
      </c>
      <c r="F17" s="292" t="s">
        <v>406</v>
      </c>
      <c r="G17" s="293">
        <v>976</v>
      </c>
      <c r="H17" s="293" t="s">
        <v>634</v>
      </c>
      <c r="I17" s="293">
        <v>961</v>
      </c>
      <c r="J17" s="295">
        <v>976</v>
      </c>
      <c r="K17" s="295"/>
      <c r="L17" s="295"/>
      <c r="M17" s="295"/>
      <c r="N17" s="318">
        <v>976</v>
      </c>
      <c r="O17" s="290">
        <v>4</v>
      </c>
      <c r="P17" s="297"/>
      <c r="Q17" s="204">
        <v>592</v>
      </c>
      <c r="R17" s="203">
        <v>17</v>
      </c>
    </row>
    <row r="18" spans="1:18" s="78" customFormat="1" ht="67.5" customHeight="1">
      <c r="A18" s="288">
        <v>11</v>
      </c>
      <c r="B18" s="289" t="s">
        <v>189</v>
      </c>
      <c r="C18" s="290">
        <v>677</v>
      </c>
      <c r="D18" s="291">
        <v>36018</v>
      </c>
      <c r="E18" s="292" t="s">
        <v>534</v>
      </c>
      <c r="F18" s="292" t="s">
        <v>412</v>
      </c>
      <c r="G18" s="293">
        <v>850</v>
      </c>
      <c r="H18" s="293">
        <v>841</v>
      </c>
      <c r="I18" s="293">
        <v>823</v>
      </c>
      <c r="J18" s="295">
        <v>850</v>
      </c>
      <c r="K18" s="295"/>
      <c r="L18" s="295"/>
      <c r="M18" s="295"/>
      <c r="N18" s="318">
        <v>850</v>
      </c>
      <c r="O18" s="290">
        <v>3</v>
      </c>
      <c r="P18" s="297"/>
      <c r="Q18" s="204">
        <v>608</v>
      </c>
      <c r="R18" s="203">
        <v>18</v>
      </c>
    </row>
    <row r="19" spans="1:18" s="78" customFormat="1" ht="67.5" customHeight="1">
      <c r="A19" s="288">
        <v>12</v>
      </c>
      <c r="B19" s="289" t="s">
        <v>194</v>
      </c>
      <c r="C19" s="290">
        <v>383</v>
      </c>
      <c r="D19" s="291">
        <v>35438</v>
      </c>
      <c r="E19" s="292" t="s">
        <v>555</v>
      </c>
      <c r="F19" s="292" t="s">
        <v>407</v>
      </c>
      <c r="G19" s="293">
        <v>840</v>
      </c>
      <c r="H19" s="293">
        <v>806</v>
      </c>
      <c r="I19" s="293" t="s">
        <v>634</v>
      </c>
      <c r="J19" s="295">
        <v>840</v>
      </c>
      <c r="K19" s="295"/>
      <c r="L19" s="295"/>
      <c r="M19" s="295"/>
      <c r="N19" s="318">
        <v>840</v>
      </c>
      <c r="O19" s="290">
        <v>2</v>
      </c>
      <c r="P19" s="297"/>
      <c r="Q19" s="204">
        <v>624</v>
      </c>
      <c r="R19" s="203">
        <v>19</v>
      </c>
    </row>
    <row r="20" spans="1:18" s="78" customFormat="1" ht="67.5" customHeight="1">
      <c r="A20" s="288" t="s">
        <v>373</v>
      </c>
      <c r="B20" s="289" t="s">
        <v>192</v>
      </c>
      <c r="C20" s="290">
        <v>650</v>
      </c>
      <c r="D20" s="291">
        <v>36200</v>
      </c>
      <c r="E20" s="292" t="s">
        <v>527</v>
      </c>
      <c r="F20" s="292" t="s">
        <v>409</v>
      </c>
      <c r="G20" s="293" t="s">
        <v>634</v>
      </c>
      <c r="H20" s="293" t="s">
        <v>634</v>
      </c>
      <c r="I20" s="293" t="s">
        <v>634</v>
      </c>
      <c r="J20" s="295">
        <v>0</v>
      </c>
      <c r="K20" s="295"/>
      <c r="L20" s="295"/>
      <c r="M20" s="295"/>
      <c r="N20" s="318" t="s">
        <v>635</v>
      </c>
      <c r="O20" s="290">
        <v>0</v>
      </c>
      <c r="P20" s="297"/>
      <c r="Q20" s="204">
        <v>640</v>
      </c>
      <c r="R20" s="203">
        <v>20</v>
      </c>
    </row>
    <row r="21" spans="1:18" s="78" customFormat="1" ht="67.5" customHeight="1">
      <c r="A21" s="288"/>
      <c r="B21" s="289" t="s">
        <v>202</v>
      </c>
      <c r="C21" s="290" t="s">
        <v>633</v>
      </c>
      <c r="D21" s="291" t="s">
        <v>633</v>
      </c>
      <c r="E21" s="292" t="s">
        <v>633</v>
      </c>
      <c r="F21" s="292" t="s">
        <v>633</v>
      </c>
      <c r="G21" s="293"/>
      <c r="H21" s="293"/>
      <c r="I21" s="293"/>
      <c r="J21" s="294">
        <v>0</v>
      </c>
      <c r="K21" s="295"/>
      <c r="L21" s="295"/>
      <c r="M21" s="295"/>
      <c r="N21" s="296">
        <v>0</v>
      </c>
      <c r="O21" s="290"/>
      <c r="P21" s="297"/>
      <c r="Q21" s="204">
        <v>656</v>
      </c>
      <c r="R21" s="203">
        <v>21</v>
      </c>
    </row>
    <row r="22" spans="1:18" s="78" customFormat="1" ht="67.5" customHeight="1">
      <c r="A22" s="288"/>
      <c r="B22" s="289" t="s">
        <v>203</v>
      </c>
      <c r="C22" s="290" t="s">
        <v>633</v>
      </c>
      <c r="D22" s="291" t="s">
        <v>633</v>
      </c>
      <c r="E22" s="292" t="s">
        <v>633</v>
      </c>
      <c r="F22" s="292" t="s">
        <v>633</v>
      </c>
      <c r="G22" s="293"/>
      <c r="H22" s="293"/>
      <c r="I22" s="293"/>
      <c r="J22" s="294">
        <v>0</v>
      </c>
      <c r="K22" s="295"/>
      <c r="L22" s="295"/>
      <c r="M22" s="295"/>
      <c r="N22" s="296">
        <v>0</v>
      </c>
      <c r="O22" s="290"/>
      <c r="P22" s="297"/>
      <c r="Q22" s="204">
        <v>672</v>
      </c>
      <c r="R22" s="203">
        <v>22</v>
      </c>
    </row>
    <row r="23" spans="1:18" s="78" customFormat="1" ht="67.5" customHeight="1">
      <c r="A23" s="288"/>
      <c r="B23" s="289" t="s">
        <v>204</v>
      </c>
      <c r="C23" s="290" t="s">
        <v>633</v>
      </c>
      <c r="D23" s="291" t="s">
        <v>633</v>
      </c>
      <c r="E23" s="292" t="s">
        <v>633</v>
      </c>
      <c r="F23" s="292" t="s">
        <v>633</v>
      </c>
      <c r="G23" s="293"/>
      <c r="H23" s="293"/>
      <c r="I23" s="293"/>
      <c r="J23" s="294">
        <v>0</v>
      </c>
      <c r="K23" s="295"/>
      <c r="L23" s="295"/>
      <c r="M23" s="295"/>
      <c r="N23" s="296">
        <v>0</v>
      </c>
      <c r="O23" s="290"/>
      <c r="P23" s="297"/>
      <c r="Q23" s="204">
        <v>688</v>
      </c>
      <c r="R23" s="203">
        <v>23</v>
      </c>
    </row>
    <row r="24" spans="1:18" s="78" customFormat="1" ht="67.5" customHeight="1">
      <c r="A24" s="288"/>
      <c r="B24" s="289" t="s">
        <v>205</v>
      </c>
      <c r="C24" s="290" t="s">
        <v>633</v>
      </c>
      <c r="D24" s="291" t="s">
        <v>633</v>
      </c>
      <c r="E24" s="292" t="s">
        <v>633</v>
      </c>
      <c r="F24" s="292" t="s">
        <v>633</v>
      </c>
      <c r="G24" s="293"/>
      <c r="H24" s="293"/>
      <c r="I24" s="293"/>
      <c r="J24" s="294">
        <v>0</v>
      </c>
      <c r="K24" s="295"/>
      <c r="L24" s="295"/>
      <c r="M24" s="295"/>
      <c r="N24" s="296">
        <v>0</v>
      </c>
      <c r="O24" s="290"/>
      <c r="P24" s="297"/>
      <c r="Q24" s="204">
        <v>704</v>
      </c>
      <c r="R24" s="203">
        <v>24</v>
      </c>
    </row>
    <row r="25" spans="1:18" s="78" customFormat="1" ht="67.5" customHeight="1">
      <c r="A25" s="288"/>
      <c r="B25" s="289" t="s">
        <v>206</v>
      </c>
      <c r="C25" s="290" t="s">
        <v>633</v>
      </c>
      <c r="D25" s="291" t="s">
        <v>633</v>
      </c>
      <c r="E25" s="292" t="s">
        <v>633</v>
      </c>
      <c r="F25" s="292" t="s">
        <v>633</v>
      </c>
      <c r="G25" s="293"/>
      <c r="H25" s="293"/>
      <c r="I25" s="293"/>
      <c r="J25" s="294">
        <v>0</v>
      </c>
      <c r="K25" s="295"/>
      <c r="L25" s="295"/>
      <c r="M25" s="295"/>
      <c r="N25" s="296">
        <v>0</v>
      </c>
      <c r="O25" s="290"/>
      <c r="P25" s="297"/>
      <c r="Q25" s="204">
        <v>720</v>
      </c>
      <c r="R25" s="203">
        <v>25</v>
      </c>
    </row>
    <row r="26" spans="1:18" s="78" customFormat="1" ht="67.5" customHeight="1">
      <c r="A26" s="288"/>
      <c r="B26" s="289" t="s">
        <v>207</v>
      </c>
      <c r="C26" s="290" t="s">
        <v>633</v>
      </c>
      <c r="D26" s="291" t="s">
        <v>633</v>
      </c>
      <c r="E26" s="292" t="s">
        <v>633</v>
      </c>
      <c r="F26" s="292" t="s">
        <v>633</v>
      </c>
      <c r="G26" s="293"/>
      <c r="H26" s="293"/>
      <c r="I26" s="293"/>
      <c r="J26" s="294">
        <v>0</v>
      </c>
      <c r="K26" s="295"/>
      <c r="L26" s="295"/>
      <c r="M26" s="295"/>
      <c r="N26" s="296">
        <v>0</v>
      </c>
      <c r="O26" s="290"/>
      <c r="P26" s="297"/>
      <c r="Q26" s="204">
        <v>736</v>
      </c>
      <c r="R26" s="203">
        <v>26</v>
      </c>
    </row>
    <row r="27" spans="1:18" s="78" customFormat="1" ht="67.5" customHeight="1">
      <c r="A27" s="288"/>
      <c r="B27" s="289" t="s">
        <v>208</v>
      </c>
      <c r="C27" s="290" t="s">
        <v>633</v>
      </c>
      <c r="D27" s="291" t="s">
        <v>633</v>
      </c>
      <c r="E27" s="292" t="s">
        <v>633</v>
      </c>
      <c r="F27" s="292" t="s">
        <v>633</v>
      </c>
      <c r="G27" s="293"/>
      <c r="H27" s="293"/>
      <c r="I27" s="293"/>
      <c r="J27" s="294">
        <v>0</v>
      </c>
      <c r="K27" s="295"/>
      <c r="L27" s="295"/>
      <c r="M27" s="295"/>
      <c r="N27" s="296">
        <v>0</v>
      </c>
      <c r="O27" s="290"/>
      <c r="P27" s="297"/>
      <c r="Q27" s="204">
        <v>752</v>
      </c>
      <c r="R27" s="203">
        <v>27</v>
      </c>
    </row>
    <row r="28" spans="1:18" s="81" customFormat="1" ht="32.25" customHeight="1">
      <c r="A28" s="79"/>
      <c r="B28" s="79"/>
      <c r="C28" s="79"/>
      <c r="D28" s="80"/>
      <c r="E28" s="79"/>
      <c r="N28" s="82"/>
      <c r="O28" s="79"/>
      <c r="P28" s="79"/>
      <c r="Q28" s="204">
        <v>1075</v>
      </c>
      <c r="R28" s="203">
        <v>48</v>
      </c>
    </row>
    <row r="29" spans="1:18" s="81" customFormat="1" ht="32.25" customHeight="1">
      <c r="A29" s="422" t="s">
        <v>4</v>
      </c>
      <c r="B29" s="422"/>
      <c r="C29" s="422"/>
      <c r="D29" s="422"/>
      <c r="E29" s="83" t="s">
        <v>0</v>
      </c>
      <c r="F29" s="83" t="s">
        <v>1</v>
      </c>
      <c r="G29" s="423" t="s">
        <v>2</v>
      </c>
      <c r="H29" s="423"/>
      <c r="I29" s="423"/>
      <c r="J29" s="423"/>
      <c r="K29" s="423"/>
      <c r="L29" s="423"/>
      <c r="M29" s="423"/>
      <c r="N29" s="423" t="s">
        <v>3</v>
      </c>
      <c r="O29" s="423"/>
      <c r="P29" s="83"/>
      <c r="Q29" s="204">
        <v>1090</v>
      </c>
      <c r="R29" s="203">
        <v>49</v>
      </c>
    </row>
    <row r="30" spans="17:18" ht="12.75">
      <c r="Q30" s="204">
        <v>1105</v>
      </c>
      <c r="R30" s="203">
        <v>50</v>
      </c>
    </row>
    <row r="31" spans="17:18" ht="12.75">
      <c r="Q31" s="204">
        <v>1120</v>
      </c>
      <c r="R31" s="203">
        <v>51</v>
      </c>
    </row>
    <row r="32" spans="17:18" ht="12.75">
      <c r="Q32" s="205">
        <v>1135</v>
      </c>
      <c r="R32" s="83">
        <v>52</v>
      </c>
    </row>
    <row r="33" spans="17:18" ht="12.75">
      <c r="Q33" s="205">
        <v>1150</v>
      </c>
      <c r="R33" s="83">
        <v>53</v>
      </c>
    </row>
    <row r="34" spans="17:18" ht="12.75">
      <c r="Q34" s="205">
        <v>1165</v>
      </c>
      <c r="R34" s="83">
        <v>54</v>
      </c>
    </row>
    <row r="35" spans="17:18" ht="12.75">
      <c r="Q35" s="205">
        <v>1180</v>
      </c>
      <c r="R35" s="83">
        <v>55</v>
      </c>
    </row>
    <row r="36" spans="17:18" ht="12.75">
      <c r="Q36" s="205">
        <v>1195</v>
      </c>
      <c r="R36" s="83">
        <v>56</v>
      </c>
    </row>
    <row r="37" spans="17:18" ht="12.75">
      <c r="Q37" s="205">
        <v>1210</v>
      </c>
      <c r="R37" s="83">
        <v>57</v>
      </c>
    </row>
    <row r="38" spans="17:18" ht="12.75">
      <c r="Q38" s="205">
        <v>1225</v>
      </c>
      <c r="R38" s="83">
        <v>58</v>
      </c>
    </row>
    <row r="39" spans="17:18" ht="12.75">
      <c r="Q39" s="205">
        <v>1240</v>
      </c>
      <c r="R39" s="83">
        <v>59</v>
      </c>
    </row>
    <row r="40" spans="17:18" ht="12.75">
      <c r="Q40" s="205">
        <v>1255</v>
      </c>
      <c r="R40" s="83">
        <v>60</v>
      </c>
    </row>
    <row r="41" spans="17:18" ht="12.75">
      <c r="Q41" s="205">
        <v>1270</v>
      </c>
      <c r="R41" s="83">
        <v>61</v>
      </c>
    </row>
    <row r="42" spans="17:18" ht="12.75">
      <c r="Q42" s="205">
        <v>1285</v>
      </c>
      <c r="R42" s="83">
        <v>62</v>
      </c>
    </row>
    <row r="43" spans="17:18" ht="12.75">
      <c r="Q43" s="205">
        <v>1300</v>
      </c>
      <c r="R43" s="83">
        <v>63</v>
      </c>
    </row>
    <row r="44" spans="17:18" ht="12.75">
      <c r="Q44" s="205">
        <v>1315</v>
      </c>
      <c r="R44" s="83">
        <v>64</v>
      </c>
    </row>
    <row r="45" spans="17:18" ht="12.75">
      <c r="Q45" s="205">
        <v>1330</v>
      </c>
      <c r="R45" s="83">
        <v>65</v>
      </c>
    </row>
    <row r="46" spans="17:18" ht="12.75">
      <c r="Q46" s="205">
        <v>1345</v>
      </c>
      <c r="R46" s="83">
        <v>66</v>
      </c>
    </row>
    <row r="47" spans="17:18" ht="12.75">
      <c r="Q47" s="205">
        <v>1360</v>
      </c>
      <c r="R47" s="83">
        <v>67</v>
      </c>
    </row>
    <row r="48" spans="17:18" ht="12.75">
      <c r="Q48" s="205">
        <v>1375</v>
      </c>
      <c r="R48" s="83">
        <v>68</v>
      </c>
    </row>
    <row r="49" spans="17:18" ht="12.75">
      <c r="Q49" s="205">
        <v>1390</v>
      </c>
      <c r="R49" s="83">
        <v>69</v>
      </c>
    </row>
    <row r="50" spans="17:18" ht="12.75">
      <c r="Q50" s="205">
        <v>1405</v>
      </c>
      <c r="R50" s="83">
        <v>70</v>
      </c>
    </row>
    <row r="51" spans="17:18" ht="12.75">
      <c r="Q51" s="205">
        <v>1420</v>
      </c>
      <c r="R51" s="83">
        <v>71</v>
      </c>
    </row>
    <row r="52" spans="17:18" ht="12.75">
      <c r="Q52" s="205">
        <v>1435</v>
      </c>
      <c r="R52" s="83">
        <v>72</v>
      </c>
    </row>
    <row r="53" spans="17:18" ht="12.75">
      <c r="Q53" s="205">
        <v>1450</v>
      </c>
      <c r="R53" s="83">
        <v>73</v>
      </c>
    </row>
    <row r="54" spans="17:18" ht="12.75">
      <c r="Q54" s="205">
        <v>1465</v>
      </c>
      <c r="R54" s="83">
        <v>74</v>
      </c>
    </row>
    <row r="55" spans="17:18" ht="12.75">
      <c r="Q55" s="205">
        <v>1480</v>
      </c>
      <c r="R55" s="83">
        <v>75</v>
      </c>
    </row>
    <row r="56" spans="17:18" ht="12.75">
      <c r="Q56" s="205">
        <v>1495</v>
      </c>
      <c r="R56" s="83">
        <v>76</v>
      </c>
    </row>
    <row r="57" spans="17:18" ht="12.75">
      <c r="Q57" s="205">
        <v>1510</v>
      </c>
      <c r="R57" s="83">
        <v>77</v>
      </c>
    </row>
    <row r="58" spans="17:18" ht="12.75">
      <c r="Q58" s="205">
        <v>1525</v>
      </c>
      <c r="R58" s="83">
        <v>78</v>
      </c>
    </row>
    <row r="59" spans="17:18" ht="12.75">
      <c r="Q59" s="205">
        <v>1540</v>
      </c>
      <c r="R59" s="83">
        <v>79</v>
      </c>
    </row>
    <row r="60" spans="17:18" ht="12.75">
      <c r="Q60" s="205">
        <v>1555</v>
      </c>
      <c r="R60" s="83">
        <v>80</v>
      </c>
    </row>
    <row r="61" spans="17:18" ht="12.75">
      <c r="Q61" s="205">
        <v>1570</v>
      </c>
      <c r="R61" s="83">
        <v>81</v>
      </c>
    </row>
    <row r="62" spans="17:18" ht="12.75">
      <c r="Q62" s="205">
        <v>1585</v>
      </c>
      <c r="R62" s="83">
        <v>82</v>
      </c>
    </row>
    <row r="63" spans="17:18" ht="12.75">
      <c r="Q63" s="205">
        <v>1600</v>
      </c>
      <c r="R63" s="83">
        <v>83</v>
      </c>
    </row>
    <row r="64" spans="17:18" ht="12.75">
      <c r="Q64" s="205">
        <v>1615</v>
      </c>
      <c r="R64" s="83">
        <v>84</v>
      </c>
    </row>
    <row r="65" spans="17:18" ht="12.75">
      <c r="Q65" s="205">
        <v>1630</v>
      </c>
      <c r="R65" s="83">
        <v>85</v>
      </c>
    </row>
    <row r="66" spans="17:18" ht="12.75">
      <c r="Q66" s="205">
        <v>1645</v>
      </c>
      <c r="R66" s="83">
        <v>86</v>
      </c>
    </row>
    <row r="67" spans="17:18" ht="12.75">
      <c r="Q67" s="205">
        <v>1660</v>
      </c>
      <c r="R67" s="83">
        <v>87</v>
      </c>
    </row>
    <row r="68" spans="17:18" ht="12.75">
      <c r="Q68" s="205">
        <v>1675</v>
      </c>
      <c r="R68" s="83">
        <v>88</v>
      </c>
    </row>
    <row r="69" spans="17:18" ht="12.75">
      <c r="Q69" s="205">
        <v>1690</v>
      </c>
      <c r="R69" s="83">
        <v>89</v>
      </c>
    </row>
    <row r="70" spans="17:18" ht="12.75">
      <c r="Q70" s="205">
        <v>1705</v>
      </c>
      <c r="R70" s="83">
        <v>90</v>
      </c>
    </row>
    <row r="71" spans="17:18" ht="12.75">
      <c r="Q71" s="205">
        <v>1720</v>
      </c>
      <c r="R71" s="83">
        <v>91</v>
      </c>
    </row>
    <row r="72" spans="17:18" ht="12.75">
      <c r="Q72" s="205">
        <v>1735</v>
      </c>
      <c r="R72" s="83">
        <v>92</v>
      </c>
    </row>
    <row r="73" spans="17:18" ht="12.75">
      <c r="Q73" s="205">
        <v>1750</v>
      </c>
      <c r="R73" s="83">
        <v>93</v>
      </c>
    </row>
    <row r="74" spans="17:18" ht="12.75">
      <c r="Q74" s="204">
        <v>1765</v>
      </c>
      <c r="R74" s="203">
        <v>94</v>
      </c>
    </row>
    <row r="75" spans="17:18" ht="12.75">
      <c r="Q75" s="204">
        <v>1780</v>
      </c>
      <c r="R75" s="203">
        <v>95</v>
      </c>
    </row>
    <row r="76" spans="17:18" ht="12.75">
      <c r="Q76" s="204">
        <v>1794</v>
      </c>
      <c r="R76" s="203">
        <v>96</v>
      </c>
    </row>
    <row r="77" spans="17:18" ht="12.75">
      <c r="Q77" s="204">
        <v>1808</v>
      </c>
      <c r="R77" s="203">
        <v>97</v>
      </c>
    </row>
    <row r="78" spans="17:18" ht="12.75">
      <c r="Q78" s="204">
        <v>1822</v>
      </c>
      <c r="R78" s="203">
        <v>98</v>
      </c>
    </row>
    <row r="79" spans="17:18" ht="12.75">
      <c r="Q79" s="204">
        <v>1836</v>
      </c>
      <c r="R79" s="203">
        <v>99</v>
      </c>
    </row>
    <row r="80" spans="17:18" ht="12.75">
      <c r="Q80" s="204">
        <v>1850</v>
      </c>
      <c r="R80" s="203">
        <v>100</v>
      </c>
    </row>
  </sheetData>
  <sheetProtection/>
  <mergeCells count="24">
    <mergeCell ref="G3:H3"/>
    <mergeCell ref="A1:O1"/>
    <mergeCell ref="A3:C3"/>
    <mergeCell ref="D3:E3"/>
    <mergeCell ref="A2:P2"/>
    <mergeCell ref="A4:C4"/>
    <mergeCell ref="K4:L4"/>
    <mergeCell ref="M3:P3"/>
    <mergeCell ref="A29:D29"/>
    <mergeCell ref="G29:M29"/>
    <mergeCell ref="N29:O29"/>
    <mergeCell ref="N5:O5"/>
    <mergeCell ref="G6:M6"/>
    <mergeCell ref="N6:N7"/>
    <mergeCell ref="F6:F7"/>
    <mergeCell ref="C6:C7"/>
    <mergeCell ref="B6:B7"/>
    <mergeCell ref="P6:P7"/>
    <mergeCell ref="O6:O7"/>
    <mergeCell ref="A6:A7"/>
    <mergeCell ref="E6:E7"/>
    <mergeCell ref="D6:D7"/>
    <mergeCell ref="D4:E4"/>
    <mergeCell ref="M4:O4"/>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48" r:id="rId2"/>
  <ignoredErrors>
    <ignoredError sqref="M4" unlockedFormula="1"/>
  </ignoredErrors>
  <drawing r:id="rId1"/>
</worksheet>
</file>

<file path=xl/worksheets/sheet7.xml><?xml version="1.0" encoding="utf-8"?>
<worksheet xmlns="http://schemas.openxmlformats.org/spreadsheetml/2006/main" xmlns:r="http://schemas.openxmlformats.org/officeDocument/2006/relationships">
  <sheetPr>
    <tabColor rgb="FF00B050"/>
  </sheetPr>
  <dimension ref="A1:S80"/>
  <sheetViews>
    <sheetView view="pageBreakPreview" zoomScale="70" zoomScaleSheetLayoutView="70" zoomScalePageLayoutView="0" workbookViewId="0" topLeftCell="A1">
      <selection activeCell="U10" sqref="U10"/>
    </sheetView>
  </sheetViews>
  <sheetFormatPr defaultColWidth="9.140625" defaultRowHeight="12.75"/>
  <cols>
    <col min="1" max="1" width="6.00390625" style="84" customWidth="1"/>
    <col min="2" max="2" width="16.7109375" style="84" hidden="1" customWidth="1"/>
    <col min="3" max="3" width="7.00390625" style="84" customWidth="1"/>
    <col min="4" max="4" width="16.28125" style="85" bestFit="1" customWidth="1"/>
    <col min="5" max="5" width="31.00390625" style="84" customWidth="1"/>
    <col min="6" max="6" width="43.57421875" style="2" bestFit="1" customWidth="1"/>
    <col min="7" max="7" width="10.8515625" style="2" customWidth="1"/>
    <col min="8" max="12" width="10.7109375" style="2" customWidth="1"/>
    <col min="13" max="13" width="10.8515625" style="2" customWidth="1"/>
    <col min="14" max="14" width="10.57421875" style="86" customWidth="1"/>
    <col min="15" max="15" width="7.7109375" style="84" customWidth="1"/>
    <col min="16" max="16" width="10.00390625" style="84" customWidth="1"/>
    <col min="17" max="17" width="9.140625" style="204" hidden="1" customWidth="1"/>
    <col min="18" max="18" width="9.140625" style="203" hidden="1" customWidth="1"/>
    <col min="19" max="19" width="9.140625" style="203" customWidth="1"/>
    <col min="20" max="16384" width="9.140625" style="2" customWidth="1"/>
  </cols>
  <sheetData>
    <row r="1" spans="1:18" ht="48.75" customHeight="1">
      <c r="A1" s="427" t="str">
        <f>'YARIŞMA BİLGİLERİ'!A2:K2</f>
        <v>Türkiye Atletizm Federasyonu
Kastamonu Atletizm İl Temsilciliği</v>
      </c>
      <c r="B1" s="427"/>
      <c r="C1" s="427"/>
      <c r="D1" s="427"/>
      <c r="E1" s="427"/>
      <c r="F1" s="427"/>
      <c r="G1" s="427"/>
      <c r="H1" s="427"/>
      <c r="I1" s="427"/>
      <c r="J1" s="427"/>
      <c r="K1" s="427"/>
      <c r="L1" s="427"/>
      <c r="M1" s="427"/>
      <c r="N1" s="427"/>
      <c r="O1" s="427"/>
      <c r="P1" s="206"/>
      <c r="Q1" s="204">
        <v>630</v>
      </c>
      <c r="R1" s="203">
        <v>1</v>
      </c>
    </row>
    <row r="2" spans="1:18" ht="25.5" customHeight="1">
      <c r="A2" s="430" t="str">
        <f>'YARIŞMA BİLGİLERİ'!A14:K14</f>
        <v>Kulüpler arası Yıldızlar Ligi 2.Kademe (FİNAL) Yarışmaları</v>
      </c>
      <c r="B2" s="430"/>
      <c r="C2" s="430"/>
      <c r="D2" s="430"/>
      <c r="E2" s="430"/>
      <c r="F2" s="430"/>
      <c r="G2" s="430"/>
      <c r="H2" s="430"/>
      <c r="I2" s="430"/>
      <c r="J2" s="430"/>
      <c r="K2" s="430"/>
      <c r="L2" s="430"/>
      <c r="M2" s="430"/>
      <c r="N2" s="430"/>
      <c r="O2" s="430"/>
      <c r="P2" s="430"/>
      <c r="Q2" s="204">
        <v>650</v>
      </c>
      <c r="R2" s="203">
        <v>2</v>
      </c>
    </row>
    <row r="3" spans="1:19" s="3" customFormat="1" ht="27" customHeight="1">
      <c r="A3" s="428" t="s">
        <v>76</v>
      </c>
      <c r="B3" s="428"/>
      <c r="C3" s="428"/>
      <c r="D3" s="429" t="str">
        <f>'YARIŞMA PROGRAMI'!C12</f>
        <v>Üçadım Atma</v>
      </c>
      <c r="E3" s="429"/>
      <c r="F3" s="160"/>
      <c r="G3" s="180"/>
      <c r="H3" s="175"/>
      <c r="I3" s="160"/>
      <c r="J3" s="160"/>
      <c r="K3" s="160"/>
      <c r="L3" s="160" t="s">
        <v>302</v>
      </c>
      <c r="M3" s="434" t="str">
        <f>'YARIŞMA PROGRAMI'!E12</f>
        <v>Esra EMİROĞLU  12.96</v>
      </c>
      <c r="N3" s="434"/>
      <c r="O3" s="434"/>
      <c r="P3" s="434"/>
      <c r="Q3" s="204">
        <v>660</v>
      </c>
      <c r="R3" s="203">
        <v>3</v>
      </c>
      <c r="S3" s="203"/>
    </row>
    <row r="4" spans="1:19" s="3" customFormat="1" ht="17.25" customHeight="1">
      <c r="A4" s="431" t="s">
        <v>77</v>
      </c>
      <c r="B4" s="431"/>
      <c r="C4" s="431"/>
      <c r="D4" s="420" t="str">
        <f>'YARIŞMA BİLGİLERİ'!F21</f>
        <v>Yıldız Kızlar</v>
      </c>
      <c r="E4" s="420"/>
      <c r="F4" s="87"/>
      <c r="G4" s="176"/>
      <c r="H4" s="176"/>
      <c r="I4" s="162"/>
      <c r="J4" s="162"/>
      <c r="K4" s="432" t="s">
        <v>75</v>
      </c>
      <c r="L4" s="432"/>
      <c r="M4" s="421" t="str">
        <f>'YARIŞMA PROGRAMI'!B12</f>
        <v>12 TEMMUZ 2014 - 15.20</v>
      </c>
      <c r="N4" s="421"/>
      <c r="O4" s="421"/>
      <c r="P4" s="207"/>
      <c r="Q4" s="204">
        <v>670</v>
      </c>
      <c r="R4" s="203">
        <v>4</v>
      </c>
      <c r="S4" s="203"/>
    </row>
    <row r="5" spans="1:18" ht="21" customHeight="1">
      <c r="A5" s="4"/>
      <c r="B5" s="4"/>
      <c r="C5" s="4"/>
      <c r="D5" s="8"/>
      <c r="E5" s="5"/>
      <c r="F5" s="6"/>
      <c r="G5" s="7"/>
      <c r="H5" s="7"/>
      <c r="I5" s="7"/>
      <c r="J5" s="7"/>
      <c r="K5" s="7"/>
      <c r="L5" s="7"/>
      <c r="M5" s="7"/>
      <c r="N5" s="424">
        <v>41832.70029178241</v>
      </c>
      <c r="O5" s="424"/>
      <c r="P5" s="211"/>
      <c r="Q5" s="204">
        <v>680</v>
      </c>
      <c r="R5" s="203">
        <v>5</v>
      </c>
    </row>
    <row r="6" spans="1:18" ht="15.75">
      <c r="A6" s="418" t="s">
        <v>6</v>
      </c>
      <c r="B6" s="418"/>
      <c r="C6" s="419" t="s">
        <v>60</v>
      </c>
      <c r="D6" s="419" t="s">
        <v>79</v>
      </c>
      <c r="E6" s="418" t="s">
        <v>7</v>
      </c>
      <c r="F6" s="418" t="s">
        <v>344</v>
      </c>
      <c r="G6" s="425" t="s">
        <v>28</v>
      </c>
      <c r="H6" s="425"/>
      <c r="I6" s="425"/>
      <c r="J6" s="425"/>
      <c r="K6" s="425"/>
      <c r="L6" s="425"/>
      <c r="M6" s="425"/>
      <c r="N6" s="417" t="s">
        <v>8</v>
      </c>
      <c r="O6" s="417" t="s">
        <v>99</v>
      </c>
      <c r="P6" s="417" t="s">
        <v>298</v>
      </c>
      <c r="Q6" s="204">
        <v>690</v>
      </c>
      <c r="R6" s="203">
        <v>6</v>
      </c>
    </row>
    <row r="7" spans="1:18" ht="24.75" customHeight="1">
      <c r="A7" s="418"/>
      <c r="B7" s="418"/>
      <c r="C7" s="419"/>
      <c r="D7" s="419"/>
      <c r="E7" s="418"/>
      <c r="F7" s="418"/>
      <c r="G7" s="189">
        <v>1</v>
      </c>
      <c r="H7" s="189">
        <v>2</v>
      </c>
      <c r="I7" s="189">
        <v>3</v>
      </c>
      <c r="J7" s="191" t="s">
        <v>296</v>
      </c>
      <c r="K7" s="190">
        <v>4</v>
      </c>
      <c r="L7" s="190">
        <v>5</v>
      </c>
      <c r="M7" s="189">
        <v>6</v>
      </c>
      <c r="N7" s="417"/>
      <c r="O7" s="417"/>
      <c r="P7" s="417"/>
      <c r="Q7" s="204">
        <v>700</v>
      </c>
      <c r="R7" s="203">
        <v>7</v>
      </c>
    </row>
    <row r="8" spans="1:19" s="78" customFormat="1" ht="66.75" customHeight="1">
      <c r="A8" s="288">
        <v>1</v>
      </c>
      <c r="B8" s="289" t="s">
        <v>288</v>
      </c>
      <c r="C8" s="290">
        <v>602</v>
      </c>
      <c r="D8" s="291">
        <v>35813</v>
      </c>
      <c r="E8" s="292" t="s">
        <v>517</v>
      </c>
      <c r="F8" s="292" t="s">
        <v>395</v>
      </c>
      <c r="G8" s="293">
        <v>1092</v>
      </c>
      <c r="H8" s="293">
        <v>1118</v>
      </c>
      <c r="I8" s="293">
        <v>1124</v>
      </c>
      <c r="J8" s="295">
        <v>1124</v>
      </c>
      <c r="K8" s="295">
        <v>1116</v>
      </c>
      <c r="L8" s="295" t="s">
        <v>373</v>
      </c>
      <c r="M8" s="295">
        <v>1144</v>
      </c>
      <c r="N8" s="318">
        <v>1144</v>
      </c>
      <c r="O8" s="290">
        <v>13</v>
      </c>
      <c r="P8" s="319" t="s">
        <v>648</v>
      </c>
      <c r="Q8" s="204">
        <v>710</v>
      </c>
      <c r="R8" s="203">
        <v>8</v>
      </c>
      <c r="S8" s="83"/>
    </row>
    <row r="9" spans="1:19" s="78" customFormat="1" ht="66.75" customHeight="1">
      <c r="A9" s="288">
        <v>2</v>
      </c>
      <c r="B9" s="289" t="s">
        <v>285</v>
      </c>
      <c r="C9" s="290">
        <v>265</v>
      </c>
      <c r="D9" s="291">
        <v>35431</v>
      </c>
      <c r="E9" s="292" t="s">
        <v>429</v>
      </c>
      <c r="F9" s="292" t="s">
        <v>401</v>
      </c>
      <c r="G9" s="293">
        <v>1083</v>
      </c>
      <c r="H9" s="293">
        <v>1112</v>
      </c>
      <c r="I9" s="293">
        <v>1131</v>
      </c>
      <c r="J9" s="295">
        <v>1131</v>
      </c>
      <c r="K9" s="295">
        <v>1055</v>
      </c>
      <c r="L9" s="295" t="s">
        <v>634</v>
      </c>
      <c r="M9" s="295">
        <v>1130</v>
      </c>
      <c r="N9" s="318">
        <v>1131</v>
      </c>
      <c r="O9" s="290">
        <v>12</v>
      </c>
      <c r="P9" s="319" t="s">
        <v>646</v>
      </c>
      <c r="Q9" s="204">
        <v>720</v>
      </c>
      <c r="R9" s="203">
        <v>9</v>
      </c>
      <c r="S9" s="83"/>
    </row>
    <row r="10" spans="1:19" s="78" customFormat="1" ht="66.75" customHeight="1">
      <c r="A10" s="288">
        <v>3</v>
      </c>
      <c r="B10" s="289" t="s">
        <v>287</v>
      </c>
      <c r="C10" s="290">
        <v>622</v>
      </c>
      <c r="D10" s="291">
        <v>36404</v>
      </c>
      <c r="E10" s="292" t="s">
        <v>485</v>
      </c>
      <c r="F10" s="292" t="s">
        <v>397</v>
      </c>
      <c r="G10" s="293">
        <v>1076</v>
      </c>
      <c r="H10" s="293">
        <v>1094</v>
      </c>
      <c r="I10" s="293">
        <v>1103</v>
      </c>
      <c r="J10" s="295">
        <v>1103</v>
      </c>
      <c r="K10" s="295">
        <v>1092</v>
      </c>
      <c r="L10" s="295">
        <v>1081</v>
      </c>
      <c r="M10" s="295">
        <v>1026</v>
      </c>
      <c r="N10" s="318">
        <v>1103</v>
      </c>
      <c r="O10" s="290">
        <v>11</v>
      </c>
      <c r="P10" s="319" t="s">
        <v>648</v>
      </c>
      <c r="Q10" s="204">
        <v>730</v>
      </c>
      <c r="R10" s="203">
        <v>10</v>
      </c>
      <c r="S10" s="83"/>
    </row>
    <row r="11" spans="1:19" s="78" customFormat="1" ht="66.75" customHeight="1">
      <c r="A11" s="288">
        <v>4</v>
      </c>
      <c r="B11" s="289" t="s">
        <v>286</v>
      </c>
      <c r="C11" s="290">
        <v>637</v>
      </c>
      <c r="D11" s="291">
        <v>36397</v>
      </c>
      <c r="E11" s="292" t="s">
        <v>576</v>
      </c>
      <c r="F11" s="292" t="s">
        <v>399</v>
      </c>
      <c r="G11" s="293" t="s">
        <v>634</v>
      </c>
      <c r="H11" s="293">
        <v>1050</v>
      </c>
      <c r="I11" s="293">
        <v>1102</v>
      </c>
      <c r="J11" s="295">
        <v>1102</v>
      </c>
      <c r="K11" s="295">
        <v>1055</v>
      </c>
      <c r="L11" s="295">
        <v>1075</v>
      </c>
      <c r="M11" s="295" t="s">
        <v>634</v>
      </c>
      <c r="N11" s="318">
        <v>1102</v>
      </c>
      <c r="O11" s="290">
        <v>10</v>
      </c>
      <c r="P11" s="319" t="s">
        <v>647</v>
      </c>
      <c r="Q11" s="204">
        <v>740</v>
      </c>
      <c r="R11" s="203">
        <v>11</v>
      </c>
      <c r="S11" s="83"/>
    </row>
    <row r="12" spans="1:19" s="78" customFormat="1" ht="66.75" customHeight="1">
      <c r="A12" s="288">
        <v>5</v>
      </c>
      <c r="B12" s="289" t="s">
        <v>277</v>
      </c>
      <c r="C12" s="290">
        <v>626</v>
      </c>
      <c r="D12" s="291">
        <v>35492</v>
      </c>
      <c r="E12" s="292" t="s">
        <v>496</v>
      </c>
      <c r="F12" s="292" t="s">
        <v>411</v>
      </c>
      <c r="G12" s="293">
        <v>1078</v>
      </c>
      <c r="H12" s="293">
        <v>1019</v>
      </c>
      <c r="I12" s="293">
        <v>1045</v>
      </c>
      <c r="J12" s="295">
        <v>1078</v>
      </c>
      <c r="K12" s="295" t="s">
        <v>373</v>
      </c>
      <c r="L12" s="295" t="s">
        <v>634</v>
      </c>
      <c r="M12" s="295" t="s">
        <v>373</v>
      </c>
      <c r="N12" s="318">
        <v>1078</v>
      </c>
      <c r="O12" s="290">
        <v>9</v>
      </c>
      <c r="P12" s="319" t="s">
        <v>630</v>
      </c>
      <c r="Q12" s="204">
        <v>750</v>
      </c>
      <c r="R12" s="203">
        <v>12</v>
      </c>
      <c r="S12" s="83"/>
    </row>
    <row r="13" spans="1:19" s="78" customFormat="1" ht="66.75" customHeight="1">
      <c r="A13" s="288">
        <v>6</v>
      </c>
      <c r="B13" s="289" t="s">
        <v>284</v>
      </c>
      <c r="C13" s="290">
        <v>279</v>
      </c>
      <c r="D13" s="291">
        <v>36229</v>
      </c>
      <c r="E13" s="292" t="s">
        <v>461</v>
      </c>
      <c r="F13" s="292" t="s">
        <v>403</v>
      </c>
      <c r="G13" s="293">
        <v>1062</v>
      </c>
      <c r="H13" s="293" t="s">
        <v>634</v>
      </c>
      <c r="I13" s="293">
        <v>1028</v>
      </c>
      <c r="J13" s="295">
        <v>1062</v>
      </c>
      <c r="K13" s="295" t="s">
        <v>634</v>
      </c>
      <c r="L13" s="295">
        <v>1055</v>
      </c>
      <c r="M13" s="295">
        <v>1044</v>
      </c>
      <c r="N13" s="318">
        <v>1062</v>
      </c>
      <c r="O13" s="290">
        <v>8</v>
      </c>
      <c r="P13" s="319" t="s">
        <v>645</v>
      </c>
      <c r="Q13" s="204">
        <v>760</v>
      </c>
      <c r="R13" s="203">
        <v>13</v>
      </c>
      <c r="S13" s="83"/>
    </row>
    <row r="14" spans="1:19" s="78" customFormat="1" ht="66.75" customHeight="1">
      <c r="A14" s="288">
        <v>7</v>
      </c>
      <c r="B14" s="289" t="s">
        <v>282</v>
      </c>
      <c r="C14" s="290">
        <v>652</v>
      </c>
      <c r="D14" s="291">
        <v>36079</v>
      </c>
      <c r="E14" s="292" t="s">
        <v>596</v>
      </c>
      <c r="F14" s="292" t="s">
        <v>406</v>
      </c>
      <c r="G14" s="293">
        <v>996</v>
      </c>
      <c r="H14" s="293">
        <v>1012</v>
      </c>
      <c r="I14" s="293">
        <v>1032</v>
      </c>
      <c r="J14" s="295">
        <v>1032</v>
      </c>
      <c r="K14" s="295">
        <v>986</v>
      </c>
      <c r="L14" s="295" t="s">
        <v>634</v>
      </c>
      <c r="M14" s="295">
        <v>1042</v>
      </c>
      <c r="N14" s="318">
        <v>1042</v>
      </c>
      <c r="O14" s="290">
        <v>7</v>
      </c>
      <c r="P14" s="319" t="s">
        <v>643</v>
      </c>
      <c r="Q14" s="204">
        <v>770</v>
      </c>
      <c r="R14" s="203">
        <v>14</v>
      </c>
      <c r="S14" s="83"/>
    </row>
    <row r="15" spans="1:19" s="78" customFormat="1" ht="66.75" customHeight="1">
      <c r="A15" s="288">
        <v>8</v>
      </c>
      <c r="B15" s="289" t="s">
        <v>280</v>
      </c>
      <c r="C15" s="290">
        <v>292</v>
      </c>
      <c r="D15" s="291">
        <v>36069</v>
      </c>
      <c r="E15" s="292" t="s">
        <v>468</v>
      </c>
      <c r="F15" s="292" t="s">
        <v>408</v>
      </c>
      <c r="G15" s="293">
        <v>1013</v>
      </c>
      <c r="H15" s="293" t="s">
        <v>634</v>
      </c>
      <c r="I15" s="293">
        <v>1000</v>
      </c>
      <c r="J15" s="295">
        <v>1013</v>
      </c>
      <c r="K15" s="295" t="s">
        <v>373</v>
      </c>
      <c r="L15" s="295" t="s">
        <v>373</v>
      </c>
      <c r="M15" s="295" t="s">
        <v>373</v>
      </c>
      <c r="N15" s="318">
        <v>1013</v>
      </c>
      <c r="O15" s="290">
        <v>6</v>
      </c>
      <c r="P15" s="319" t="s">
        <v>641</v>
      </c>
      <c r="Q15" s="204">
        <v>780</v>
      </c>
      <c r="R15" s="203">
        <v>15</v>
      </c>
      <c r="S15" s="83"/>
    </row>
    <row r="16" spans="1:19" s="78" customFormat="1" ht="66.75" customHeight="1">
      <c r="A16" s="288">
        <v>9</v>
      </c>
      <c r="B16" s="289" t="s">
        <v>278</v>
      </c>
      <c r="C16" s="290">
        <v>403</v>
      </c>
      <c r="D16" s="291">
        <v>35431</v>
      </c>
      <c r="E16" s="292" t="s">
        <v>569</v>
      </c>
      <c r="F16" s="292" t="s">
        <v>410</v>
      </c>
      <c r="G16" s="293" t="s">
        <v>634</v>
      </c>
      <c r="H16" s="293">
        <v>947</v>
      </c>
      <c r="I16" s="293">
        <v>1006</v>
      </c>
      <c r="J16" s="295">
        <v>1006</v>
      </c>
      <c r="K16" s="295"/>
      <c r="L16" s="295"/>
      <c r="M16" s="295"/>
      <c r="N16" s="318">
        <v>1006</v>
      </c>
      <c r="O16" s="290">
        <v>5</v>
      </c>
      <c r="P16" s="319" t="s">
        <v>639</v>
      </c>
      <c r="Q16" s="204">
        <v>789</v>
      </c>
      <c r="R16" s="203">
        <v>16</v>
      </c>
      <c r="S16" s="83"/>
    </row>
    <row r="17" spans="1:19" s="78" customFormat="1" ht="66.75" customHeight="1">
      <c r="A17" s="288">
        <v>10</v>
      </c>
      <c r="B17" s="289" t="s">
        <v>281</v>
      </c>
      <c r="C17" s="290">
        <v>388</v>
      </c>
      <c r="D17" s="291">
        <v>35511</v>
      </c>
      <c r="E17" s="292" t="s">
        <v>556</v>
      </c>
      <c r="F17" s="292" t="s">
        <v>407</v>
      </c>
      <c r="G17" s="293">
        <v>950</v>
      </c>
      <c r="H17" s="293">
        <v>920</v>
      </c>
      <c r="I17" s="293">
        <v>913</v>
      </c>
      <c r="J17" s="295">
        <v>950</v>
      </c>
      <c r="K17" s="295"/>
      <c r="L17" s="295"/>
      <c r="M17" s="295"/>
      <c r="N17" s="318">
        <v>950</v>
      </c>
      <c r="O17" s="290">
        <v>4</v>
      </c>
      <c r="P17" s="319" t="s">
        <v>642</v>
      </c>
      <c r="Q17" s="204">
        <v>798</v>
      </c>
      <c r="R17" s="203">
        <v>17</v>
      </c>
      <c r="S17" s="83"/>
    </row>
    <row r="18" spans="1:19" s="78" customFormat="1" ht="66.75" customHeight="1">
      <c r="A18" s="288">
        <v>11</v>
      </c>
      <c r="B18" s="289" t="s">
        <v>279</v>
      </c>
      <c r="C18" s="290">
        <v>648</v>
      </c>
      <c r="D18" s="291">
        <v>35815</v>
      </c>
      <c r="E18" s="292" t="s">
        <v>528</v>
      </c>
      <c r="F18" s="292" t="s">
        <v>409</v>
      </c>
      <c r="G18" s="293" t="s">
        <v>634</v>
      </c>
      <c r="H18" s="293">
        <v>924</v>
      </c>
      <c r="I18" s="293">
        <v>905</v>
      </c>
      <c r="J18" s="295">
        <v>924</v>
      </c>
      <c r="K18" s="295"/>
      <c r="L18" s="295"/>
      <c r="M18" s="295"/>
      <c r="N18" s="318">
        <v>924</v>
      </c>
      <c r="O18" s="290">
        <v>3</v>
      </c>
      <c r="P18" s="319" t="s">
        <v>640</v>
      </c>
      <c r="Q18" s="204">
        <v>807</v>
      </c>
      <c r="R18" s="203">
        <v>18</v>
      </c>
      <c r="S18" s="83"/>
    </row>
    <row r="19" spans="1:19" s="78" customFormat="1" ht="66.75" customHeight="1">
      <c r="A19" s="288">
        <v>12</v>
      </c>
      <c r="B19" s="289" t="s">
        <v>276</v>
      </c>
      <c r="C19" s="290">
        <v>669</v>
      </c>
      <c r="D19" s="291">
        <v>35676</v>
      </c>
      <c r="E19" s="292" t="s">
        <v>537</v>
      </c>
      <c r="F19" s="292" t="s">
        <v>412</v>
      </c>
      <c r="G19" s="293">
        <v>817</v>
      </c>
      <c r="H19" s="293">
        <v>839</v>
      </c>
      <c r="I19" s="293">
        <v>788</v>
      </c>
      <c r="J19" s="295">
        <v>839</v>
      </c>
      <c r="K19" s="295"/>
      <c r="L19" s="295"/>
      <c r="M19" s="295"/>
      <c r="N19" s="318">
        <v>839</v>
      </c>
      <c r="O19" s="290">
        <v>2</v>
      </c>
      <c r="P19" s="319" t="s">
        <v>638</v>
      </c>
      <c r="Q19" s="204">
        <v>816</v>
      </c>
      <c r="R19" s="203">
        <v>19</v>
      </c>
      <c r="S19" s="83"/>
    </row>
    <row r="20" spans="1:19" s="78" customFormat="1" ht="66.75" customHeight="1">
      <c r="A20" s="288">
        <v>13</v>
      </c>
      <c r="B20" s="289" t="s">
        <v>283</v>
      </c>
      <c r="C20" s="290">
        <v>683</v>
      </c>
      <c r="D20" s="291">
        <v>36161</v>
      </c>
      <c r="E20" s="292" t="s">
        <v>547</v>
      </c>
      <c r="F20" s="292" t="s">
        <v>405</v>
      </c>
      <c r="G20" s="293">
        <v>776</v>
      </c>
      <c r="H20" s="293">
        <v>770</v>
      </c>
      <c r="I20" s="293">
        <v>804</v>
      </c>
      <c r="J20" s="295">
        <v>804</v>
      </c>
      <c r="K20" s="295"/>
      <c r="L20" s="295"/>
      <c r="M20" s="295"/>
      <c r="N20" s="318">
        <v>804</v>
      </c>
      <c r="O20" s="290">
        <v>1</v>
      </c>
      <c r="P20" s="319" t="s">
        <v>644</v>
      </c>
      <c r="Q20" s="204">
        <v>825</v>
      </c>
      <c r="R20" s="203">
        <v>20</v>
      </c>
      <c r="S20" s="83"/>
    </row>
    <row r="21" spans="1:19" s="78" customFormat="1" ht="66.75" customHeight="1">
      <c r="A21" s="288"/>
      <c r="B21" s="289" t="s">
        <v>289</v>
      </c>
      <c r="C21" s="290" t="s">
        <v>633</v>
      </c>
      <c r="D21" s="291" t="s">
        <v>633</v>
      </c>
      <c r="E21" s="292" t="s">
        <v>633</v>
      </c>
      <c r="F21" s="292" t="s">
        <v>633</v>
      </c>
      <c r="G21" s="293"/>
      <c r="H21" s="293"/>
      <c r="I21" s="293"/>
      <c r="J21" s="294">
        <v>0</v>
      </c>
      <c r="K21" s="295"/>
      <c r="L21" s="295"/>
      <c r="M21" s="295"/>
      <c r="N21" s="296">
        <v>0</v>
      </c>
      <c r="O21" s="290"/>
      <c r="P21" s="297"/>
      <c r="Q21" s="204">
        <v>834</v>
      </c>
      <c r="R21" s="203">
        <v>21</v>
      </c>
      <c r="S21" s="83"/>
    </row>
    <row r="22" spans="1:19" s="78" customFormat="1" ht="66.75" customHeight="1">
      <c r="A22" s="288"/>
      <c r="B22" s="289" t="s">
        <v>290</v>
      </c>
      <c r="C22" s="290" t="s">
        <v>633</v>
      </c>
      <c r="D22" s="291" t="s">
        <v>633</v>
      </c>
      <c r="E22" s="292" t="s">
        <v>633</v>
      </c>
      <c r="F22" s="292" t="s">
        <v>633</v>
      </c>
      <c r="G22" s="293"/>
      <c r="H22" s="293"/>
      <c r="I22" s="293"/>
      <c r="J22" s="294">
        <v>0</v>
      </c>
      <c r="K22" s="295"/>
      <c r="L22" s="295"/>
      <c r="M22" s="295"/>
      <c r="N22" s="296">
        <v>0</v>
      </c>
      <c r="O22" s="290"/>
      <c r="P22" s="297"/>
      <c r="Q22" s="204">
        <v>843</v>
      </c>
      <c r="R22" s="203">
        <v>22</v>
      </c>
      <c r="S22" s="83"/>
    </row>
    <row r="23" spans="1:19" s="78" customFormat="1" ht="66.75" customHeight="1">
      <c r="A23" s="288"/>
      <c r="B23" s="289" t="s">
        <v>291</v>
      </c>
      <c r="C23" s="290" t="s">
        <v>633</v>
      </c>
      <c r="D23" s="291" t="s">
        <v>633</v>
      </c>
      <c r="E23" s="292" t="s">
        <v>633</v>
      </c>
      <c r="F23" s="292" t="s">
        <v>633</v>
      </c>
      <c r="G23" s="293"/>
      <c r="H23" s="293"/>
      <c r="I23" s="293"/>
      <c r="J23" s="294">
        <v>0</v>
      </c>
      <c r="K23" s="295"/>
      <c r="L23" s="295"/>
      <c r="M23" s="295"/>
      <c r="N23" s="296">
        <v>0</v>
      </c>
      <c r="O23" s="290"/>
      <c r="P23" s="297"/>
      <c r="Q23" s="204">
        <v>852</v>
      </c>
      <c r="R23" s="203">
        <v>23</v>
      </c>
      <c r="S23" s="83"/>
    </row>
    <row r="24" spans="1:19" s="78" customFormat="1" ht="66.75" customHeight="1">
      <c r="A24" s="288"/>
      <c r="B24" s="289" t="s">
        <v>292</v>
      </c>
      <c r="C24" s="290" t="s">
        <v>633</v>
      </c>
      <c r="D24" s="291" t="s">
        <v>633</v>
      </c>
      <c r="E24" s="292" t="s">
        <v>633</v>
      </c>
      <c r="F24" s="292" t="s">
        <v>633</v>
      </c>
      <c r="G24" s="293"/>
      <c r="H24" s="293"/>
      <c r="I24" s="293"/>
      <c r="J24" s="294">
        <v>0</v>
      </c>
      <c r="K24" s="295"/>
      <c r="L24" s="295"/>
      <c r="M24" s="295"/>
      <c r="N24" s="296">
        <v>0</v>
      </c>
      <c r="O24" s="290"/>
      <c r="P24" s="297"/>
      <c r="Q24" s="204">
        <v>861</v>
      </c>
      <c r="R24" s="203">
        <v>24</v>
      </c>
      <c r="S24" s="83"/>
    </row>
    <row r="25" spans="1:19" s="78" customFormat="1" ht="66.75" customHeight="1">
      <c r="A25" s="288"/>
      <c r="B25" s="289" t="s">
        <v>293</v>
      </c>
      <c r="C25" s="290" t="s">
        <v>633</v>
      </c>
      <c r="D25" s="291" t="s">
        <v>633</v>
      </c>
      <c r="E25" s="292" t="s">
        <v>633</v>
      </c>
      <c r="F25" s="292" t="s">
        <v>633</v>
      </c>
      <c r="G25" s="293"/>
      <c r="H25" s="293"/>
      <c r="I25" s="293"/>
      <c r="J25" s="294">
        <v>0</v>
      </c>
      <c r="K25" s="295"/>
      <c r="L25" s="295"/>
      <c r="M25" s="295"/>
      <c r="N25" s="296">
        <v>0</v>
      </c>
      <c r="O25" s="290"/>
      <c r="P25" s="297"/>
      <c r="Q25" s="204">
        <v>870</v>
      </c>
      <c r="R25" s="203">
        <v>25</v>
      </c>
      <c r="S25" s="83"/>
    </row>
    <row r="26" spans="1:19" s="78" customFormat="1" ht="66.75" customHeight="1">
      <c r="A26" s="288"/>
      <c r="B26" s="289" t="s">
        <v>294</v>
      </c>
      <c r="C26" s="290" t="s">
        <v>633</v>
      </c>
      <c r="D26" s="291" t="s">
        <v>633</v>
      </c>
      <c r="E26" s="292" t="s">
        <v>633</v>
      </c>
      <c r="F26" s="292" t="s">
        <v>633</v>
      </c>
      <c r="G26" s="293"/>
      <c r="H26" s="293"/>
      <c r="I26" s="293"/>
      <c r="J26" s="294">
        <v>0</v>
      </c>
      <c r="K26" s="295"/>
      <c r="L26" s="295"/>
      <c r="M26" s="295"/>
      <c r="N26" s="296">
        <v>0</v>
      </c>
      <c r="O26" s="290"/>
      <c r="P26" s="297"/>
      <c r="Q26" s="204">
        <v>878</v>
      </c>
      <c r="R26" s="203">
        <v>26</v>
      </c>
      <c r="S26" s="83"/>
    </row>
    <row r="27" spans="1:19" s="78" customFormat="1" ht="66.75" customHeight="1">
      <c r="A27" s="288"/>
      <c r="B27" s="289" t="s">
        <v>295</v>
      </c>
      <c r="C27" s="290" t="s">
        <v>633</v>
      </c>
      <c r="D27" s="291" t="s">
        <v>633</v>
      </c>
      <c r="E27" s="292" t="s">
        <v>633</v>
      </c>
      <c r="F27" s="292" t="s">
        <v>633</v>
      </c>
      <c r="G27" s="293"/>
      <c r="H27" s="293"/>
      <c r="I27" s="293"/>
      <c r="J27" s="294">
        <v>0</v>
      </c>
      <c r="K27" s="295"/>
      <c r="L27" s="295"/>
      <c r="M27" s="295"/>
      <c r="N27" s="296">
        <v>0</v>
      </c>
      <c r="O27" s="290"/>
      <c r="P27" s="297"/>
      <c r="Q27" s="204">
        <v>886</v>
      </c>
      <c r="R27" s="203">
        <v>27</v>
      </c>
      <c r="S27" s="83"/>
    </row>
    <row r="28" spans="1:19" s="81" customFormat="1" ht="32.25" customHeight="1">
      <c r="A28" s="79"/>
      <c r="B28" s="79"/>
      <c r="C28" s="213"/>
      <c r="D28" s="80"/>
      <c r="E28" s="79"/>
      <c r="N28" s="82"/>
      <c r="O28" s="79"/>
      <c r="P28" s="79"/>
      <c r="Q28" s="204">
        <v>1046</v>
      </c>
      <c r="R28" s="203">
        <v>48</v>
      </c>
      <c r="S28" s="83"/>
    </row>
    <row r="29" spans="1:19" s="81" customFormat="1" ht="32.25" customHeight="1">
      <c r="A29" s="422" t="s">
        <v>4</v>
      </c>
      <c r="B29" s="422"/>
      <c r="C29" s="422"/>
      <c r="D29" s="422"/>
      <c r="E29" s="83" t="s">
        <v>0</v>
      </c>
      <c r="F29" s="83" t="s">
        <v>1</v>
      </c>
      <c r="G29" s="423" t="s">
        <v>2</v>
      </c>
      <c r="H29" s="423"/>
      <c r="I29" s="423"/>
      <c r="J29" s="423"/>
      <c r="K29" s="423"/>
      <c r="L29" s="423"/>
      <c r="M29" s="423"/>
      <c r="N29" s="423" t="s">
        <v>3</v>
      </c>
      <c r="O29" s="423"/>
      <c r="P29" s="83"/>
      <c r="Q29" s="204">
        <v>1053</v>
      </c>
      <c r="R29" s="203">
        <v>49</v>
      </c>
      <c r="S29" s="83"/>
    </row>
    <row r="30" spans="17:18" ht="12.75">
      <c r="Q30" s="204">
        <v>1060</v>
      </c>
      <c r="R30" s="203">
        <v>50</v>
      </c>
    </row>
    <row r="31" spans="17:18" ht="12.75">
      <c r="Q31" s="204">
        <v>1066</v>
      </c>
      <c r="R31" s="203">
        <v>51</v>
      </c>
    </row>
    <row r="32" spans="17:18" ht="12.75">
      <c r="Q32" s="205">
        <v>1072</v>
      </c>
      <c r="R32" s="83">
        <v>52</v>
      </c>
    </row>
    <row r="33" spans="17:18" ht="12.75">
      <c r="Q33" s="205">
        <v>1078</v>
      </c>
      <c r="R33" s="83">
        <v>53</v>
      </c>
    </row>
    <row r="34" spans="17:18" ht="12.75">
      <c r="Q34" s="205">
        <v>1084</v>
      </c>
      <c r="R34" s="83">
        <v>54</v>
      </c>
    </row>
    <row r="35" spans="17:18" ht="12.75">
      <c r="Q35" s="205">
        <v>1090</v>
      </c>
      <c r="R35" s="83">
        <v>55</v>
      </c>
    </row>
    <row r="36" spans="17:18" ht="12.75">
      <c r="Q36" s="205">
        <v>1096</v>
      </c>
      <c r="R36" s="83">
        <v>56</v>
      </c>
    </row>
    <row r="37" spans="17:18" ht="12.75">
      <c r="Q37" s="205">
        <v>1102</v>
      </c>
      <c r="R37" s="83">
        <v>57</v>
      </c>
    </row>
    <row r="38" spans="17:18" ht="12.75">
      <c r="Q38" s="205">
        <v>1108</v>
      </c>
      <c r="R38" s="83">
        <v>58</v>
      </c>
    </row>
    <row r="39" spans="17:18" ht="12.75">
      <c r="Q39" s="205">
        <v>1114</v>
      </c>
      <c r="R39" s="83">
        <v>59</v>
      </c>
    </row>
    <row r="40" spans="17:18" ht="12.75">
      <c r="Q40" s="205">
        <v>1120</v>
      </c>
      <c r="R40" s="83">
        <v>60</v>
      </c>
    </row>
    <row r="41" spans="17:18" ht="12.75">
      <c r="Q41" s="205">
        <v>1126</v>
      </c>
      <c r="R41" s="83">
        <v>61</v>
      </c>
    </row>
    <row r="42" spans="17:18" ht="12.75">
      <c r="Q42" s="205">
        <v>1132</v>
      </c>
      <c r="R42" s="83">
        <v>62</v>
      </c>
    </row>
    <row r="43" spans="17:18" ht="12.75">
      <c r="Q43" s="205">
        <v>1138</v>
      </c>
      <c r="R43" s="83">
        <v>63</v>
      </c>
    </row>
    <row r="44" spans="17:18" ht="12.75">
      <c r="Q44" s="205">
        <v>1144</v>
      </c>
      <c r="R44" s="83">
        <v>64</v>
      </c>
    </row>
    <row r="45" spans="17:18" ht="12.75">
      <c r="Q45" s="205">
        <v>1150</v>
      </c>
      <c r="R45" s="83">
        <v>65</v>
      </c>
    </row>
    <row r="46" spans="17:18" ht="12.75">
      <c r="Q46" s="205">
        <v>1156</v>
      </c>
      <c r="R46" s="83">
        <v>66</v>
      </c>
    </row>
    <row r="47" spans="17:18" ht="12.75">
      <c r="Q47" s="205">
        <v>1162</v>
      </c>
      <c r="R47" s="83">
        <v>67</v>
      </c>
    </row>
    <row r="48" spans="17:18" ht="12.75">
      <c r="Q48" s="205">
        <v>1168</v>
      </c>
      <c r="R48" s="83">
        <v>68</v>
      </c>
    </row>
    <row r="49" spans="17:18" ht="12.75">
      <c r="Q49" s="205">
        <v>1174</v>
      </c>
      <c r="R49" s="83">
        <v>69</v>
      </c>
    </row>
    <row r="50" spans="17:18" ht="12.75">
      <c r="Q50" s="205">
        <v>1180</v>
      </c>
      <c r="R50" s="83">
        <v>70</v>
      </c>
    </row>
    <row r="51" spans="17:18" ht="12.75">
      <c r="Q51" s="205">
        <v>1186</v>
      </c>
      <c r="R51" s="83">
        <v>71</v>
      </c>
    </row>
    <row r="52" spans="17:18" ht="12.75">
      <c r="Q52" s="205">
        <v>1192</v>
      </c>
      <c r="R52" s="83">
        <v>72</v>
      </c>
    </row>
    <row r="53" spans="17:18" ht="12.75">
      <c r="Q53" s="205">
        <v>1198</v>
      </c>
      <c r="R53" s="83">
        <v>73</v>
      </c>
    </row>
    <row r="54" spans="17:18" ht="12.75">
      <c r="Q54" s="205">
        <v>1204</v>
      </c>
      <c r="R54" s="83">
        <v>74</v>
      </c>
    </row>
    <row r="55" spans="17:18" ht="12.75">
      <c r="Q55" s="205">
        <v>1210</v>
      </c>
      <c r="R55" s="83">
        <v>75</v>
      </c>
    </row>
    <row r="56" spans="17:18" ht="12.75">
      <c r="Q56" s="205">
        <v>1215</v>
      </c>
      <c r="R56" s="83">
        <v>76</v>
      </c>
    </row>
    <row r="57" spans="17:18" ht="12.75">
      <c r="Q57" s="205">
        <v>1220</v>
      </c>
      <c r="R57" s="83">
        <v>77</v>
      </c>
    </row>
    <row r="58" spans="17:18" ht="12.75">
      <c r="Q58" s="205">
        <v>1225</v>
      </c>
      <c r="R58" s="83">
        <v>78</v>
      </c>
    </row>
    <row r="59" spans="17:18" ht="12.75">
      <c r="Q59" s="205">
        <v>1230</v>
      </c>
      <c r="R59" s="83">
        <v>79</v>
      </c>
    </row>
    <row r="60" spans="17:18" ht="12.75">
      <c r="Q60" s="205">
        <v>1235</v>
      </c>
      <c r="R60" s="83">
        <v>80</v>
      </c>
    </row>
    <row r="61" spans="17:18" ht="12.75">
      <c r="Q61" s="205">
        <v>1240</v>
      </c>
      <c r="R61" s="83">
        <v>81</v>
      </c>
    </row>
    <row r="62" spans="17:18" ht="12.75">
      <c r="Q62" s="205">
        <v>1245</v>
      </c>
      <c r="R62" s="83">
        <v>82</v>
      </c>
    </row>
    <row r="63" spans="17:18" ht="12.75">
      <c r="Q63" s="205">
        <v>1250</v>
      </c>
      <c r="R63" s="83">
        <v>83</v>
      </c>
    </row>
    <row r="64" spans="17:18" ht="12.75">
      <c r="Q64" s="205">
        <v>1255</v>
      </c>
      <c r="R64" s="83">
        <v>84</v>
      </c>
    </row>
    <row r="65" spans="17:18" ht="12.75">
      <c r="Q65" s="205">
        <v>1260</v>
      </c>
      <c r="R65" s="83">
        <v>85</v>
      </c>
    </row>
    <row r="66" spans="17:18" ht="12.75">
      <c r="Q66" s="205">
        <v>1265</v>
      </c>
      <c r="R66" s="83">
        <v>86</v>
      </c>
    </row>
    <row r="67" spans="17:18" ht="12.75">
      <c r="Q67" s="205">
        <v>1270</v>
      </c>
      <c r="R67" s="83">
        <v>87</v>
      </c>
    </row>
    <row r="68" spans="17:18" ht="12.75">
      <c r="Q68" s="205">
        <v>1275</v>
      </c>
      <c r="R68" s="83">
        <v>88</v>
      </c>
    </row>
    <row r="69" spans="17:18" ht="12.75">
      <c r="Q69" s="205">
        <v>1280</v>
      </c>
      <c r="R69" s="83">
        <v>89</v>
      </c>
    </row>
    <row r="70" spans="17:18" ht="12.75">
      <c r="Q70" s="205">
        <v>1285</v>
      </c>
      <c r="R70" s="83">
        <v>90</v>
      </c>
    </row>
    <row r="71" spans="17:18" ht="12.75">
      <c r="Q71" s="205">
        <v>1290</v>
      </c>
      <c r="R71" s="83">
        <v>91</v>
      </c>
    </row>
    <row r="72" spans="17:18" ht="12.75">
      <c r="Q72" s="205">
        <v>1295</v>
      </c>
      <c r="R72" s="83">
        <v>92</v>
      </c>
    </row>
    <row r="73" spans="17:18" ht="12.75">
      <c r="Q73" s="205">
        <v>1300</v>
      </c>
      <c r="R73" s="83">
        <v>93</v>
      </c>
    </row>
    <row r="74" spans="17:18" ht="12.75">
      <c r="Q74" s="204">
        <v>1305</v>
      </c>
      <c r="R74" s="203">
        <v>94</v>
      </c>
    </row>
    <row r="75" spans="17:18" ht="12.75">
      <c r="Q75" s="204">
        <v>1310</v>
      </c>
      <c r="R75" s="203">
        <v>95</v>
      </c>
    </row>
    <row r="76" spans="17:18" ht="12.75">
      <c r="Q76" s="204">
        <v>1314</v>
      </c>
      <c r="R76" s="203">
        <v>96</v>
      </c>
    </row>
    <row r="77" spans="17:18" ht="12.75">
      <c r="Q77" s="204">
        <v>1318</v>
      </c>
      <c r="R77" s="203">
        <v>97</v>
      </c>
    </row>
    <row r="78" spans="17:18" ht="12.75">
      <c r="Q78" s="204">
        <v>1322</v>
      </c>
      <c r="R78" s="203">
        <v>98</v>
      </c>
    </row>
    <row r="79" spans="17:18" ht="12.75">
      <c r="Q79" s="204">
        <v>1326</v>
      </c>
      <c r="R79" s="203">
        <v>99</v>
      </c>
    </row>
    <row r="80" spans="17:18" ht="12.75">
      <c r="Q80" s="204">
        <v>1330</v>
      </c>
      <c r="R80" s="203">
        <v>100</v>
      </c>
    </row>
  </sheetData>
  <sheetProtection/>
  <mergeCells count="23">
    <mergeCell ref="A2:P2"/>
    <mergeCell ref="P6:P7"/>
    <mergeCell ref="N5:O5"/>
    <mergeCell ref="M3:P3"/>
    <mergeCell ref="C6:C7"/>
    <mergeCell ref="M4:O4"/>
    <mergeCell ref="O6:O7"/>
    <mergeCell ref="N29:O29"/>
    <mergeCell ref="A29:D29"/>
    <mergeCell ref="D6:D7"/>
    <mergeCell ref="K4:L4"/>
    <mergeCell ref="E6:E7"/>
    <mergeCell ref="G29:M29"/>
    <mergeCell ref="A1:O1"/>
    <mergeCell ref="A3:C3"/>
    <mergeCell ref="D3:E3"/>
    <mergeCell ref="F6:F7"/>
    <mergeCell ref="D4:E4"/>
    <mergeCell ref="A4:C4"/>
    <mergeCell ref="N6:N7"/>
    <mergeCell ref="G6:M6"/>
    <mergeCell ref="A6:A7"/>
    <mergeCell ref="B6:B7"/>
  </mergeCells>
  <hyperlinks>
    <hyperlink ref="D3" location="'YARIŞMA PROGRAMI'!C14" display="'YARIŞMA PROGRAMI'!C14"/>
    <hyperlink ref="D3:E3" location="'YARIŞMA PROGRAMI'!C9" display="'YARIŞMA PROGRAMI'!C9"/>
  </hyperlinks>
  <printOptions horizontalCentered="1"/>
  <pageMargins left="0.4330708661417323" right="0.15748031496062992" top="0.35433070866141736" bottom="0.2362204724409449" header="0.2755905511811024" footer="0.15748031496062992"/>
  <pageSetup horizontalDpi="300" verticalDpi="300" orientation="portrait" paperSize="9" scale="48" r:id="rId2"/>
  <drawing r:id="rId1"/>
</worksheet>
</file>

<file path=xl/worksheets/sheet8.xml><?xml version="1.0" encoding="utf-8"?>
<worksheet xmlns="http://schemas.openxmlformats.org/spreadsheetml/2006/main" xmlns:r="http://schemas.openxmlformats.org/officeDocument/2006/relationships">
  <sheetPr>
    <tabColor rgb="FF00B050"/>
  </sheetPr>
  <dimension ref="A1:U84"/>
  <sheetViews>
    <sheetView view="pageBreakPreview" zoomScale="70" zoomScaleSheetLayoutView="70" zoomScalePageLayoutView="0" workbookViewId="0" topLeftCell="A1">
      <selection activeCell="M10" sqref="M10"/>
    </sheetView>
  </sheetViews>
  <sheetFormatPr defaultColWidth="9.140625" defaultRowHeight="12.75"/>
  <cols>
    <col min="1" max="1" width="4.8515625" style="22" customWidth="1"/>
    <col min="2" max="2" width="7.7109375" style="22" bestFit="1" customWidth="1"/>
    <col min="3" max="3" width="14.421875" style="20" customWidth="1"/>
    <col min="4" max="4" width="20.8515625" style="47" customWidth="1"/>
    <col min="5" max="5" width="26.57421875" style="47" customWidth="1"/>
    <col min="6" max="6" width="9.28125" style="20" customWidth="1"/>
    <col min="7" max="7" width="7.57421875" style="23" customWidth="1"/>
    <col min="8" max="8" width="2.140625" style="20" customWidth="1"/>
    <col min="9" max="9" width="4.421875" style="22" customWidth="1"/>
    <col min="10" max="10" width="14.28125" style="22" hidden="1" customWidth="1"/>
    <col min="11" max="11" width="6.57421875" style="22" customWidth="1"/>
    <col min="12" max="12" width="15.140625" style="24" bestFit="1" customWidth="1"/>
    <col min="13" max="13" width="23.140625" style="51" customWidth="1"/>
    <col min="14" max="14" width="26.8515625" style="51" customWidth="1"/>
    <col min="15" max="15" width="9.57421875" style="20" customWidth="1"/>
    <col min="16" max="16" width="7.7109375" style="20" customWidth="1"/>
    <col min="17" max="17" width="5.7109375" style="20" customWidth="1"/>
    <col min="18" max="19" width="9.140625" style="20" customWidth="1"/>
    <col min="20" max="20" width="9.140625" style="195" hidden="1" customWidth="1"/>
    <col min="21" max="21" width="9.140625" style="196" hidden="1" customWidth="1"/>
    <col min="22" max="16384" width="9.140625" style="20" customWidth="1"/>
  </cols>
  <sheetData>
    <row r="1" spans="1:21" s="9" customFormat="1" ht="53.25" customHeight="1">
      <c r="A1" s="397" t="str">
        <f>('YARIŞMA BİLGİLERİ'!A2)</f>
        <v>Türkiye Atletizm Federasyonu
Kastamonu Atletizm İl Temsilciliği</v>
      </c>
      <c r="B1" s="397"/>
      <c r="C1" s="397"/>
      <c r="D1" s="397"/>
      <c r="E1" s="397"/>
      <c r="F1" s="397"/>
      <c r="G1" s="397"/>
      <c r="H1" s="397"/>
      <c r="I1" s="397"/>
      <c r="J1" s="397"/>
      <c r="K1" s="397"/>
      <c r="L1" s="397"/>
      <c r="M1" s="397"/>
      <c r="N1" s="397"/>
      <c r="O1" s="397"/>
      <c r="P1" s="397"/>
      <c r="T1" s="194">
        <v>1160</v>
      </c>
      <c r="U1" s="193">
        <v>100</v>
      </c>
    </row>
    <row r="2" spans="1:21" s="9" customFormat="1" ht="24.75" customHeight="1">
      <c r="A2" s="403" t="str">
        <f>'YARIŞMA BİLGİLERİ'!F19</f>
        <v>Kulüpler arası Yıldızlar Ligi 2.Kademe (FİNAL) Yarışmaları</v>
      </c>
      <c r="B2" s="403"/>
      <c r="C2" s="403"/>
      <c r="D2" s="403"/>
      <c r="E2" s="403"/>
      <c r="F2" s="403"/>
      <c r="G2" s="403"/>
      <c r="H2" s="403"/>
      <c r="I2" s="403"/>
      <c r="J2" s="403"/>
      <c r="K2" s="403"/>
      <c r="L2" s="403"/>
      <c r="M2" s="403"/>
      <c r="N2" s="403"/>
      <c r="O2" s="403"/>
      <c r="P2" s="403"/>
      <c r="T2" s="194">
        <v>1162</v>
      </c>
      <c r="U2" s="193">
        <v>99</v>
      </c>
    </row>
    <row r="3" spans="1:21" s="11" customFormat="1" ht="21.75" customHeight="1">
      <c r="A3" s="404" t="s">
        <v>76</v>
      </c>
      <c r="B3" s="404"/>
      <c r="C3" s="404"/>
      <c r="D3" s="405" t="str">
        <f>'YARIŞMA PROGRAMI'!C7</f>
        <v>100 Metre</v>
      </c>
      <c r="E3" s="405"/>
      <c r="F3" s="406"/>
      <c r="G3" s="406"/>
      <c r="H3" s="10"/>
      <c r="I3" s="410"/>
      <c r="J3" s="410"/>
      <c r="K3" s="410"/>
      <c r="L3" s="410"/>
      <c r="M3" s="76" t="s">
        <v>302</v>
      </c>
      <c r="N3" s="409" t="str">
        <f>'YARIŞMA PROGRAMI'!E7</f>
        <v>Nimet KARAKUŞ  11.94</v>
      </c>
      <c r="O3" s="409"/>
      <c r="P3" s="409"/>
      <c r="T3" s="194">
        <v>1164</v>
      </c>
      <c r="U3" s="193">
        <v>98</v>
      </c>
    </row>
    <row r="4" spans="1:21" s="11" customFormat="1" ht="17.25" customHeight="1">
      <c r="A4" s="407" t="s">
        <v>66</v>
      </c>
      <c r="B4" s="407"/>
      <c r="C4" s="407"/>
      <c r="D4" s="408" t="str">
        <f>'YARIŞMA BİLGİLERİ'!F21</f>
        <v>Yıldız Kızlar</v>
      </c>
      <c r="E4" s="408"/>
      <c r="F4" s="28"/>
      <c r="G4" s="28"/>
      <c r="H4" s="28"/>
      <c r="I4" s="28"/>
      <c r="J4" s="28"/>
      <c r="K4" s="28"/>
      <c r="L4" s="29"/>
      <c r="M4" s="77" t="s">
        <v>74</v>
      </c>
      <c r="N4" s="411" t="str">
        <f>'YARIŞMA PROGRAMI'!B7</f>
        <v>12 TEMMUZ 2014 - 16.20</v>
      </c>
      <c r="O4" s="411"/>
      <c r="P4" s="411"/>
      <c r="T4" s="194">
        <v>1166</v>
      </c>
      <c r="U4" s="193">
        <v>97</v>
      </c>
    </row>
    <row r="5" spans="1:21" s="9" customFormat="1" ht="19.5" customHeight="1">
      <c r="A5" s="12"/>
      <c r="B5" s="12"/>
      <c r="C5" s="13"/>
      <c r="D5" s="14"/>
      <c r="E5" s="15"/>
      <c r="F5" s="15"/>
      <c r="G5" s="15"/>
      <c r="H5" s="15"/>
      <c r="I5" s="12"/>
      <c r="J5" s="12"/>
      <c r="K5" s="12"/>
      <c r="L5" s="16"/>
      <c r="M5" s="17"/>
      <c r="N5" s="412">
        <v>41832.71134421296</v>
      </c>
      <c r="O5" s="412"/>
      <c r="P5" s="412"/>
      <c r="T5" s="194">
        <v>1168</v>
      </c>
      <c r="U5" s="193">
        <v>96</v>
      </c>
    </row>
    <row r="6" spans="1:21" s="18" customFormat="1" ht="24.75" customHeight="1">
      <c r="A6" s="400" t="s">
        <v>12</v>
      </c>
      <c r="B6" s="401" t="s">
        <v>61</v>
      </c>
      <c r="C6" s="416" t="s">
        <v>73</v>
      </c>
      <c r="D6" s="415" t="s">
        <v>14</v>
      </c>
      <c r="E6" s="415" t="s">
        <v>344</v>
      </c>
      <c r="F6" s="415" t="s">
        <v>15</v>
      </c>
      <c r="G6" s="413" t="s">
        <v>132</v>
      </c>
      <c r="I6" s="208" t="s">
        <v>16</v>
      </c>
      <c r="J6" s="209"/>
      <c r="K6" s="209"/>
      <c r="L6" s="209"/>
      <c r="M6" s="212" t="s">
        <v>297</v>
      </c>
      <c r="N6" s="317" t="s">
        <v>649</v>
      </c>
      <c r="O6" s="209"/>
      <c r="P6" s="210"/>
      <c r="T6" s="195">
        <v>1170</v>
      </c>
      <c r="U6" s="196">
        <v>95</v>
      </c>
    </row>
    <row r="7" spans="1:21" ht="26.25" customHeight="1">
      <c r="A7" s="400"/>
      <c r="B7" s="402"/>
      <c r="C7" s="416"/>
      <c r="D7" s="415"/>
      <c r="E7" s="415"/>
      <c r="F7" s="415"/>
      <c r="G7" s="414"/>
      <c r="H7" s="19"/>
      <c r="I7" s="45" t="s">
        <v>12</v>
      </c>
      <c r="J7" s="42" t="s">
        <v>62</v>
      </c>
      <c r="K7" s="42" t="s">
        <v>61</v>
      </c>
      <c r="L7" s="43" t="s">
        <v>13</v>
      </c>
      <c r="M7" s="44" t="s">
        <v>14</v>
      </c>
      <c r="N7" s="44" t="s">
        <v>344</v>
      </c>
      <c r="O7" s="42" t="s">
        <v>15</v>
      </c>
      <c r="P7" s="42" t="s">
        <v>26</v>
      </c>
      <c r="T7" s="195">
        <v>1172</v>
      </c>
      <c r="U7" s="196">
        <v>94</v>
      </c>
    </row>
    <row r="8" spans="1:21" s="18" customFormat="1" ht="52.5" customHeight="1">
      <c r="A8" s="260">
        <v>1</v>
      </c>
      <c r="B8" s="280">
        <v>611</v>
      </c>
      <c r="C8" s="263">
        <v>35483</v>
      </c>
      <c r="D8" s="281" t="s">
        <v>509</v>
      </c>
      <c r="E8" s="282" t="s">
        <v>395</v>
      </c>
      <c r="F8" s="265">
        <v>1215</v>
      </c>
      <c r="G8" s="262">
        <v>13</v>
      </c>
      <c r="H8" s="21"/>
      <c r="I8" s="260">
        <v>1</v>
      </c>
      <c r="J8" s="261" t="s">
        <v>104</v>
      </c>
      <c r="K8" s="262" t="s">
        <v>633</v>
      </c>
      <c r="L8" s="263" t="s">
        <v>633</v>
      </c>
      <c r="M8" s="264" t="s">
        <v>633</v>
      </c>
      <c r="N8" s="264" t="s">
        <v>633</v>
      </c>
      <c r="O8" s="265"/>
      <c r="P8" s="279"/>
      <c r="T8" s="195">
        <v>1174</v>
      </c>
      <c r="U8" s="196">
        <v>93</v>
      </c>
    </row>
    <row r="9" spans="1:21" s="18" customFormat="1" ht="52.5" customHeight="1">
      <c r="A9" s="260">
        <v>2</v>
      </c>
      <c r="B9" s="280">
        <v>270</v>
      </c>
      <c r="C9" s="263">
        <v>35990</v>
      </c>
      <c r="D9" s="281" t="s">
        <v>451</v>
      </c>
      <c r="E9" s="282" t="s">
        <v>403</v>
      </c>
      <c r="F9" s="265">
        <v>1222</v>
      </c>
      <c r="G9" s="262">
        <v>12</v>
      </c>
      <c r="H9" s="21"/>
      <c r="I9" s="260">
        <v>2</v>
      </c>
      <c r="J9" s="261" t="s">
        <v>105</v>
      </c>
      <c r="K9" s="262">
        <v>632</v>
      </c>
      <c r="L9" s="263">
        <v>36200</v>
      </c>
      <c r="M9" s="264" t="s">
        <v>488</v>
      </c>
      <c r="N9" s="264" t="s">
        <v>411</v>
      </c>
      <c r="O9" s="265">
        <v>1359</v>
      </c>
      <c r="P9" s="279">
        <v>3</v>
      </c>
      <c r="T9" s="195">
        <v>1176</v>
      </c>
      <c r="U9" s="196">
        <v>92</v>
      </c>
    </row>
    <row r="10" spans="1:21" s="18" customFormat="1" ht="52.5" customHeight="1">
      <c r="A10" s="260">
        <v>3</v>
      </c>
      <c r="B10" s="280">
        <v>640</v>
      </c>
      <c r="C10" s="263">
        <v>36526</v>
      </c>
      <c r="D10" s="281" t="s">
        <v>574</v>
      </c>
      <c r="E10" s="282" t="s">
        <v>399</v>
      </c>
      <c r="F10" s="265">
        <v>1246</v>
      </c>
      <c r="G10" s="262">
        <v>11</v>
      </c>
      <c r="H10" s="21"/>
      <c r="I10" s="260">
        <v>3</v>
      </c>
      <c r="J10" s="261" t="s">
        <v>106</v>
      </c>
      <c r="K10" s="262">
        <v>644</v>
      </c>
      <c r="L10" s="263">
        <v>36645</v>
      </c>
      <c r="M10" s="264" t="s">
        <v>521</v>
      </c>
      <c r="N10" s="264" t="s">
        <v>409</v>
      </c>
      <c r="O10" s="265">
        <v>1358</v>
      </c>
      <c r="P10" s="279">
        <v>2</v>
      </c>
      <c r="T10" s="195">
        <v>1178</v>
      </c>
      <c r="U10" s="196">
        <v>91</v>
      </c>
    </row>
    <row r="11" spans="1:21" s="18" customFormat="1" ht="52.5" customHeight="1">
      <c r="A11" s="260">
        <v>4</v>
      </c>
      <c r="B11" s="280">
        <v>261</v>
      </c>
      <c r="C11" s="263">
        <v>35573</v>
      </c>
      <c r="D11" s="281" t="s">
        <v>421</v>
      </c>
      <c r="E11" s="282" t="s">
        <v>401</v>
      </c>
      <c r="F11" s="265">
        <v>1253</v>
      </c>
      <c r="G11" s="262">
        <v>10</v>
      </c>
      <c r="H11" s="21"/>
      <c r="I11" s="260">
        <v>4</v>
      </c>
      <c r="J11" s="261" t="s">
        <v>107</v>
      </c>
      <c r="K11" s="262">
        <v>399</v>
      </c>
      <c r="L11" s="263">
        <v>35796</v>
      </c>
      <c r="M11" s="264" t="s">
        <v>562</v>
      </c>
      <c r="N11" s="264" t="s">
        <v>410</v>
      </c>
      <c r="O11" s="265">
        <v>1335</v>
      </c>
      <c r="P11" s="279">
        <v>1</v>
      </c>
      <c r="T11" s="195">
        <v>1180</v>
      </c>
      <c r="U11" s="196">
        <v>90</v>
      </c>
    </row>
    <row r="12" spans="1:21" s="18" customFormat="1" ht="52.5" customHeight="1">
      <c r="A12" s="260">
        <v>5</v>
      </c>
      <c r="B12" s="280">
        <v>614</v>
      </c>
      <c r="C12" s="263">
        <v>36183</v>
      </c>
      <c r="D12" s="281" t="s">
        <v>477</v>
      </c>
      <c r="E12" s="282" t="s">
        <v>397</v>
      </c>
      <c r="F12" s="265">
        <v>1285</v>
      </c>
      <c r="G12" s="262">
        <v>9</v>
      </c>
      <c r="H12" s="21"/>
      <c r="I12" s="260">
        <v>5</v>
      </c>
      <c r="J12" s="261" t="s">
        <v>108</v>
      </c>
      <c r="K12" s="262">
        <v>670</v>
      </c>
      <c r="L12" s="263">
        <v>36619</v>
      </c>
      <c r="M12" s="264" t="s">
        <v>529</v>
      </c>
      <c r="N12" s="264" t="s">
        <v>412</v>
      </c>
      <c r="O12" s="265">
        <v>1404</v>
      </c>
      <c r="P12" s="279">
        <v>4</v>
      </c>
      <c r="T12" s="195">
        <v>1182</v>
      </c>
      <c r="U12" s="196">
        <v>89</v>
      </c>
    </row>
    <row r="13" spans="1:21" s="18" customFormat="1" ht="52.5" customHeight="1">
      <c r="A13" s="260">
        <v>6</v>
      </c>
      <c r="B13" s="280">
        <v>654</v>
      </c>
      <c r="C13" s="263">
        <v>35788</v>
      </c>
      <c r="D13" s="281" t="s">
        <v>586</v>
      </c>
      <c r="E13" s="282" t="s">
        <v>406</v>
      </c>
      <c r="F13" s="265">
        <v>1290</v>
      </c>
      <c r="G13" s="262">
        <v>8</v>
      </c>
      <c r="H13" s="21"/>
      <c r="I13" s="260">
        <v>6</v>
      </c>
      <c r="J13" s="261" t="s">
        <v>109</v>
      </c>
      <c r="K13" s="262" t="s">
        <v>633</v>
      </c>
      <c r="L13" s="263" t="s">
        <v>633</v>
      </c>
      <c r="M13" s="264" t="s">
        <v>633</v>
      </c>
      <c r="N13" s="264" t="s">
        <v>633</v>
      </c>
      <c r="O13" s="265"/>
      <c r="P13" s="279"/>
      <c r="T13" s="195">
        <v>1184</v>
      </c>
      <c r="U13" s="196">
        <v>88</v>
      </c>
    </row>
    <row r="14" spans="1:21" s="18" customFormat="1" ht="52.5" customHeight="1">
      <c r="A14" s="260">
        <v>7</v>
      </c>
      <c r="B14" s="280">
        <v>390</v>
      </c>
      <c r="C14" s="263">
        <v>35606</v>
      </c>
      <c r="D14" s="281" t="s">
        <v>549</v>
      </c>
      <c r="E14" s="282" t="s">
        <v>407</v>
      </c>
      <c r="F14" s="265">
        <v>1327</v>
      </c>
      <c r="G14" s="262">
        <v>7</v>
      </c>
      <c r="H14" s="21"/>
      <c r="I14" s="208" t="s">
        <v>17</v>
      </c>
      <c r="J14" s="209"/>
      <c r="K14" s="209"/>
      <c r="L14" s="209"/>
      <c r="M14" s="212" t="s">
        <v>297</v>
      </c>
      <c r="N14" s="317" t="s">
        <v>650</v>
      </c>
      <c r="O14" s="209"/>
      <c r="P14" s="210"/>
      <c r="T14" s="195">
        <v>1190</v>
      </c>
      <c r="U14" s="196">
        <v>85</v>
      </c>
    </row>
    <row r="15" spans="1:21" s="18" customFormat="1" ht="52.5" customHeight="1">
      <c r="A15" s="260">
        <v>8</v>
      </c>
      <c r="B15" s="280">
        <v>285</v>
      </c>
      <c r="C15" s="263">
        <v>36900</v>
      </c>
      <c r="D15" s="281" t="s">
        <v>464</v>
      </c>
      <c r="E15" s="282" t="s">
        <v>408</v>
      </c>
      <c r="F15" s="265">
        <v>1328</v>
      </c>
      <c r="G15" s="262">
        <v>6</v>
      </c>
      <c r="H15" s="21"/>
      <c r="I15" s="45" t="s">
        <v>12</v>
      </c>
      <c r="J15" s="42" t="s">
        <v>62</v>
      </c>
      <c r="K15" s="42" t="s">
        <v>61</v>
      </c>
      <c r="L15" s="43" t="s">
        <v>13</v>
      </c>
      <c r="M15" s="44" t="s">
        <v>14</v>
      </c>
      <c r="N15" s="44" t="s">
        <v>344</v>
      </c>
      <c r="O15" s="42" t="s">
        <v>15</v>
      </c>
      <c r="P15" s="42" t="s">
        <v>26</v>
      </c>
      <c r="T15" s="195">
        <v>1192</v>
      </c>
      <c r="U15" s="196">
        <v>84</v>
      </c>
    </row>
    <row r="16" spans="1:21" s="18" customFormat="1" ht="52.5" customHeight="1">
      <c r="A16" s="260">
        <v>9</v>
      </c>
      <c r="B16" s="280">
        <v>399</v>
      </c>
      <c r="C16" s="263">
        <v>35796</v>
      </c>
      <c r="D16" s="281" t="s">
        <v>562</v>
      </c>
      <c r="E16" s="282" t="s">
        <v>410</v>
      </c>
      <c r="F16" s="265">
        <v>1335</v>
      </c>
      <c r="G16" s="262">
        <v>5</v>
      </c>
      <c r="H16" s="21"/>
      <c r="I16" s="260">
        <v>1</v>
      </c>
      <c r="J16" s="261" t="s">
        <v>110</v>
      </c>
      <c r="K16" s="262" t="s">
        <v>633</v>
      </c>
      <c r="L16" s="263" t="s">
        <v>633</v>
      </c>
      <c r="M16" s="264" t="s">
        <v>633</v>
      </c>
      <c r="N16" s="264" t="s">
        <v>633</v>
      </c>
      <c r="O16" s="265"/>
      <c r="P16" s="279"/>
      <c r="T16" s="195">
        <v>1194</v>
      </c>
      <c r="U16" s="196">
        <v>83</v>
      </c>
    </row>
    <row r="17" spans="1:21" s="18" customFormat="1" ht="52.5" customHeight="1">
      <c r="A17" s="260">
        <v>10</v>
      </c>
      <c r="B17" s="280">
        <v>681</v>
      </c>
      <c r="C17" s="263">
        <v>36526</v>
      </c>
      <c r="D17" s="281" t="s">
        <v>540</v>
      </c>
      <c r="E17" s="282" t="s">
        <v>405</v>
      </c>
      <c r="F17" s="265">
        <v>1338</v>
      </c>
      <c r="G17" s="262">
        <v>4</v>
      </c>
      <c r="H17" s="21"/>
      <c r="I17" s="260">
        <v>2</v>
      </c>
      <c r="J17" s="261" t="s">
        <v>111</v>
      </c>
      <c r="K17" s="262">
        <v>390</v>
      </c>
      <c r="L17" s="263">
        <v>35606</v>
      </c>
      <c r="M17" s="264" t="s">
        <v>549</v>
      </c>
      <c r="N17" s="264" t="s">
        <v>407</v>
      </c>
      <c r="O17" s="265">
        <v>1327</v>
      </c>
      <c r="P17" s="279">
        <v>2</v>
      </c>
      <c r="T17" s="195">
        <v>1196</v>
      </c>
      <c r="U17" s="196">
        <v>82</v>
      </c>
    </row>
    <row r="18" spans="1:21" s="18" customFormat="1" ht="52.5" customHeight="1">
      <c r="A18" s="260">
        <v>11</v>
      </c>
      <c r="B18" s="280">
        <v>644</v>
      </c>
      <c r="C18" s="263">
        <v>36645</v>
      </c>
      <c r="D18" s="281" t="s">
        <v>521</v>
      </c>
      <c r="E18" s="282" t="s">
        <v>409</v>
      </c>
      <c r="F18" s="265">
        <v>1358</v>
      </c>
      <c r="G18" s="262">
        <v>3</v>
      </c>
      <c r="H18" s="21"/>
      <c r="I18" s="260">
        <v>3</v>
      </c>
      <c r="J18" s="261" t="s">
        <v>112</v>
      </c>
      <c r="K18" s="262">
        <v>681</v>
      </c>
      <c r="L18" s="263">
        <v>36526</v>
      </c>
      <c r="M18" s="264" t="s">
        <v>540</v>
      </c>
      <c r="N18" s="264" t="s">
        <v>405</v>
      </c>
      <c r="O18" s="265">
        <v>1338</v>
      </c>
      <c r="P18" s="279">
        <v>4</v>
      </c>
      <c r="T18" s="195">
        <v>1198</v>
      </c>
      <c r="U18" s="196">
        <v>81</v>
      </c>
    </row>
    <row r="19" spans="1:21" s="18" customFormat="1" ht="52.5" customHeight="1">
      <c r="A19" s="260">
        <v>12</v>
      </c>
      <c r="B19" s="280">
        <v>632</v>
      </c>
      <c r="C19" s="263">
        <v>36200</v>
      </c>
      <c r="D19" s="281" t="s">
        <v>488</v>
      </c>
      <c r="E19" s="282" t="s">
        <v>411</v>
      </c>
      <c r="F19" s="265">
        <v>1359</v>
      </c>
      <c r="G19" s="262">
        <v>2</v>
      </c>
      <c r="H19" s="21"/>
      <c r="I19" s="260">
        <v>4</v>
      </c>
      <c r="J19" s="261" t="s">
        <v>113</v>
      </c>
      <c r="K19" s="262">
        <v>654</v>
      </c>
      <c r="L19" s="263">
        <v>35788</v>
      </c>
      <c r="M19" s="264" t="s">
        <v>586</v>
      </c>
      <c r="N19" s="264" t="s">
        <v>406</v>
      </c>
      <c r="O19" s="265">
        <v>1290</v>
      </c>
      <c r="P19" s="279">
        <v>1</v>
      </c>
      <c r="T19" s="195">
        <v>1200</v>
      </c>
      <c r="U19" s="196">
        <v>80</v>
      </c>
    </row>
    <row r="20" spans="1:21" s="18" customFormat="1" ht="52.5" customHeight="1">
      <c r="A20" s="260">
        <v>13</v>
      </c>
      <c r="B20" s="280">
        <v>670</v>
      </c>
      <c r="C20" s="263">
        <v>36619</v>
      </c>
      <c r="D20" s="281" t="s">
        <v>529</v>
      </c>
      <c r="E20" s="282" t="s">
        <v>412</v>
      </c>
      <c r="F20" s="265">
        <v>1404</v>
      </c>
      <c r="G20" s="262">
        <v>1</v>
      </c>
      <c r="H20" s="21"/>
      <c r="I20" s="260">
        <v>5</v>
      </c>
      <c r="J20" s="261" t="s">
        <v>114</v>
      </c>
      <c r="K20" s="262">
        <v>285</v>
      </c>
      <c r="L20" s="263">
        <v>36900</v>
      </c>
      <c r="M20" s="264" t="s">
        <v>464</v>
      </c>
      <c r="N20" s="264" t="s">
        <v>408</v>
      </c>
      <c r="O20" s="265">
        <v>1328</v>
      </c>
      <c r="P20" s="279">
        <v>3</v>
      </c>
      <c r="T20" s="195">
        <v>1202</v>
      </c>
      <c r="U20" s="196">
        <v>79</v>
      </c>
    </row>
    <row r="21" spans="1:21" s="18" customFormat="1" ht="52.5" customHeight="1">
      <c r="A21" s="260"/>
      <c r="B21" s="280"/>
      <c r="C21" s="263"/>
      <c r="D21" s="281"/>
      <c r="E21" s="282"/>
      <c r="F21" s="265"/>
      <c r="G21" s="262"/>
      <c r="H21" s="21"/>
      <c r="I21" s="260">
        <v>6</v>
      </c>
      <c r="J21" s="261" t="s">
        <v>115</v>
      </c>
      <c r="K21" s="262" t="s">
        <v>633</v>
      </c>
      <c r="L21" s="263" t="s">
        <v>633</v>
      </c>
      <c r="M21" s="264" t="s">
        <v>633</v>
      </c>
      <c r="N21" s="264" t="s">
        <v>633</v>
      </c>
      <c r="O21" s="265"/>
      <c r="P21" s="279"/>
      <c r="T21" s="195">
        <v>1204</v>
      </c>
      <c r="U21" s="196">
        <v>78</v>
      </c>
    </row>
    <row r="22" spans="1:21" s="18" customFormat="1" ht="52.5" customHeight="1">
      <c r="A22" s="260"/>
      <c r="B22" s="280"/>
      <c r="C22" s="263"/>
      <c r="D22" s="281"/>
      <c r="E22" s="282"/>
      <c r="F22" s="265"/>
      <c r="G22" s="262"/>
      <c r="H22" s="21"/>
      <c r="I22" s="208" t="s">
        <v>18</v>
      </c>
      <c r="J22" s="209"/>
      <c r="K22" s="209"/>
      <c r="L22" s="209"/>
      <c r="M22" s="212" t="s">
        <v>297</v>
      </c>
      <c r="N22" s="317" t="s">
        <v>651</v>
      </c>
      <c r="O22" s="209"/>
      <c r="P22" s="210"/>
      <c r="T22" s="195">
        <v>1210</v>
      </c>
      <c r="U22" s="196">
        <v>75</v>
      </c>
    </row>
    <row r="23" spans="1:21" s="18" customFormat="1" ht="52.5" customHeight="1">
      <c r="A23" s="260"/>
      <c r="B23" s="280"/>
      <c r="C23" s="263"/>
      <c r="D23" s="281"/>
      <c r="E23" s="282"/>
      <c r="F23" s="265"/>
      <c r="G23" s="262"/>
      <c r="H23" s="21"/>
      <c r="I23" s="45" t="s">
        <v>12</v>
      </c>
      <c r="J23" s="42" t="s">
        <v>62</v>
      </c>
      <c r="K23" s="42" t="s">
        <v>61</v>
      </c>
      <c r="L23" s="43" t="s">
        <v>13</v>
      </c>
      <c r="M23" s="44" t="s">
        <v>14</v>
      </c>
      <c r="N23" s="44" t="s">
        <v>344</v>
      </c>
      <c r="O23" s="42" t="s">
        <v>15</v>
      </c>
      <c r="P23" s="42" t="s">
        <v>26</v>
      </c>
      <c r="T23" s="195">
        <v>1213</v>
      </c>
      <c r="U23" s="196">
        <v>74</v>
      </c>
    </row>
    <row r="24" spans="1:21" s="18" customFormat="1" ht="52.5" customHeight="1">
      <c r="A24" s="260"/>
      <c r="B24" s="280"/>
      <c r="C24" s="263"/>
      <c r="D24" s="281"/>
      <c r="E24" s="282"/>
      <c r="F24" s="265"/>
      <c r="G24" s="262"/>
      <c r="H24" s="21"/>
      <c r="I24" s="260">
        <v>1</v>
      </c>
      <c r="J24" s="261" t="s">
        <v>116</v>
      </c>
      <c r="K24" s="262">
        <v>270</v>
      </c>
      <c r="L24" s="263">
        <v>35990</v>
      </c>
      <c r="M24" s="264" t="s">
        <v>451</v>
      </c>
      <c r="N24" s="264" t="s">
        <v>403</v>
      </c>
      <c r="O24" s="265">
        <v>1222</v>
      </c>
      <c r="P24" s="279">
        <v>2</v>
      </c>
      <c r="T24" s="195">
        <v>1216</v>
      </c>
      <c r="U24" s="196">
        <v>73</v>
      </c>
    </row>
    <row r="25" spans="1:21" s="18" customFormat="1" ht="52.5" customHeight="1">
      <c r="A25" s="260"/>
      <c r="B25" s="280"/>
      <c r="C25" s="263"/>
      <c r="D25" s="281"/>
      <c r="E25" s="282"/>
      <c r="F25" s="265"/>
      <c r="G25" s="262"/>
      <c r="H25" s="21"/>
      <c r="I25" s="260">
        <v>2</v>
      </c>
      <c r="J25" s="261" t="s">
        <v>117</v>
      </c>
      <c r="K25" s="262">
        <v>640</v>
      </c>
      <c r="L25" s="263">
        <v>36526</v>
      </c>
      <c r="M25" s="264" t="s">
        <v>574</v>
      </c>
      <c r="N25" s="264" t="s">
        <v>399</v>
      </c>
      <c r="O25" s="265">
        <v>1246</v>
      </c>
      <c r="P25" s="279">
        <v>3</v>
      </c>
      <c r="T25" s="195">
        <v>1219</v>
      </c>
      <c r="U25" s="196">
        <v>72</v>
      </c>
    </row>
    <row r="26" spans="1:21" s="18" customFormat="1" ht="52.5" customHeight="1">
      <c r="A26" s="260"/>
      <c r="B26" s="280"/>
      <c r="C26" s="263"/>
      <c r="D26" s="281"/>
      <c r="E26" s="282"/>
      <c r="F26" s="265"/>
      <c r="G26" s="262"/>
      <c r="H26" s="21"/>
      <c r="I26" s="260">
        <v>3</v>
      </c>
      <c r="J26" s="261" t="s">
        <v>118</v>
      </c>
      <c r="K26" s="262">
        <v>611</v>
      </c>
      <c r="L26" s="263">
        <v>35483</v>
      </c>
      <c r="M26" s="264" t="s">
        <v>509</v>
      </c>
      <c r="N26" s="264" t="s">
        <v>395</v>
      </c>
      <c r="O26" s="265">
        <v>1215</v>
      </c>
      <c r="P26" s="279">
        <v>1</v>
      </c>
      <c r="T26" s="195">
        <v>1222</v>
      </c>
      <c r="U26" s="196">
        <v>71</v>
      </c>
    </row>
    <row r="27" spans="1:21" s="18" customFormat="1" ht="52.5" customHeight="1">
      <c r="A27" s="260"/>
      <c r="B27" s="280"/>
      <c r="C27" s="263"/>
      <c r="D27" s="281"/>
      <c r="E27" s="282"/>
      <c r="F27" s="265"/>
      <c r="G27" s="262"/>
      <c r="H27" s="21"/>
      <c r="I27" s="260">
        <v>4</v>
      </c>
      <c r="J27" s="261" t="s">
        <v>119</v>
      </c>
      <c r="K27" s="262">
        <v>614</v>
      </c>
      <c r="L27" s="263">
        <v>36183</v>
      </c>
      <c r="M27" s="264" t="s">
        <v>477</v>
      </c>
      <c r="N27" s="264" t="s">
        <v>397</v>
      </c>
      <c r="O27" s="265">
        <v>1285</v>
      </c>
      <c r="P27" s="279">
        <v>5</v>
      </c>
      <c r="T27" s="195">
        <v>1225</v>
      </c>
      <c r="U27" s="196">
        <v>70</v>
      </c>
    </row>
    <row r="28" spans="1:21" s="18" customFormat="1" ht="52.5" customHeight="1">
      <c r="A28" s="260"/>
      <c r="B28" s="280"/>
      <c r="C28" s="263"/>
      <c r="D28" s="281"/>
      <c r="E28" s="282"/>
      <c r="F28" s="265"/>
      <c r="G28" s="262"/>
      <c r="H28" s="21"/>
      <c r="I28" s="260">
        <v>5</v>
      </c>
      <c r="J28" s="261" t="s">
        <v>120</v>
      </c>
      <c r="K28" s="262">
        <v>261</v>
      </c>
      <c r="L28" s="263">
        <v>35573</v>
      </c>
      <c r="M28" s="264" t="s">
        <v>421</v>
      </c>
      <c r="N28" s="264" t="s">
        <v>401</v>
      </c>
      <c r="O28" s="265">
        <v>1253</v>
      </c>
      <c r="P28" s="279">
        <v>4</v>
      </c>
      <c r="T28" s="195">
        <v>1228</v>
      </c>
      <c r="U28" s="196">
        <v>69</v>
      </c>
    </row>
    <row r="29" spans="1:21" s="18" customFormat="1" ht="52.5" customHeight="1">
      <c r="A29" s="260"/>
      <c r="B29" s="280"/>
      <c r="C29" s="263"/>
      <c r="D29" s="281"/>
      <c r="E29" s="282"/>
      <c r="F29" s="265"/>
      <c r="G29" s="262"/>
      <c r="H29" s="21"/>
      <c r="I29" s="260">
        <v>6</v>
      </c>
      <c r="J29" s="261" t="s">
        <v>121</v>
      </c>
      <c r="K29" s="262" t="s">
        <v>633</v>
      </c>
      <c r="L29" s="263" t="s">
        <v>633</v>
      </c>
      <c r="M29" s="264" t="s">
        <v>633</v>
      </c>
      <c r="N29" s="264" t="s">
        <v>633</v>
      </c>
      <c r="O29" s="265"/>
      <c r="P29" s="279"/>
      <c r="T29" s="195">
        <v>1231</v>
      </c>
      <c r="U29" s="196">
        <v>68</v>
      </c>
    </row>
    <row r="30" spans="1:21" ht="13.5" customHeight="1">
      <c r="A30" s="31"/>
      <c r="B30" s="31"/>
      <c r="C30" s="32"/>
      <c r="D30" s="52"/>
      <c r="E30" s="33"/>
      <c r="F30" s="34"/>
      <c r="G30" s="35"/>
      <c r="I30" s="36"/>
      <c r="J30" s="37"/>
      <c r="K30" s="38"/>
      <c r="L30" s="39"/>
      <c r="M30" s="48"/>
      <c r="N30" s="48"/>
      <c r="O30" s="40"/>
      <c r="P30" s="38"/>
      <c r="T30" s="195">
        <v>1275</v>
      </c>
      <c r="U30" s="196">
        <v>55</v>
      </c>
    </row>
    <row r="31" spans="1:21" ht="14.25" customHeight="1">
      <c r="A31" s="25" t="s">
        <v>19</v>
      </c>
      <c r="B31" s="25"/>
      <c r="C31" s="25"/>
      <c r="D31" s="53"/>
      <c r="E31" s="46" t="s">
        <v>0</v>
      </c>
      <c r="F31" s="41" t="s">
        <v>1</v>
      </c>
      <c r="G31" s="22"/>
      <c r="H31" s="26" t="s">
        <v>2</v>
      </c>
      <c r="I31" s="26"/>
      <c r="J31" s="26"/>
      <c r="K31" s="26"/>
      <c r="M31" s="49" t="s">
        <v>3</v>
      </c>
      <c r="N31" s="50" t="s">
        <v>3</v>
      </c>
      <c r="O31" s="22" t="s">
        <v>3</v>
      </c>
      <c r="P31" s="25"/>
      <c r="Q31" s="27"/>
      <c r="T31" s="195">
        <v>1280</v>
      </c>
      <c r="U31" s="196">
        <v>54</v>
      </c>
    </row>
    <row r="32" spans="20:21" ht="12.75">
      <c r="T32" s="195">
        <v>1285</v>
      </c>
      <c r="U32" s="196">
        <v>53</v>
      </c>
    </row>
    <row r="33" spans="20:21" ht="12.75">
      <c r="T33" s="195">
        <v>1290</v>
      </c>
      <c r="U33" s="196">
        <v>52</v>
      </c>
    </row>
    <row r="34" spans="20:21" ht="12.75">
      <c r="T34" s="195">
        <v>1295</v>
      </c>
      <c r="U34" s="196">
        <v>51</v>
      </c>
    </row>
    <row r="35" spans="20:21" ht="12.75">
      <c r="T35" s="195">
        <v>1300</v>
      </c>
      <c r="U35" s="196">
        <v>50</v>
      </c>
    </row>
    <row r="36" spans="20:21" ht="12.75">
      <c r="T36" s="195">
        <v>1305</v>
      </c>
      <c r="U36" s="196">
        <v>49</v>
      </c>
    </row>
    <row r="37" spans="20:21" ht="12.75">
      <c r="T37" s="195">
        <v>1310</v>
      </c>
      <c r="U37" s="196">
        <v>48</v>
      </c>
    </row>
    <row r="38" spans="20:21" ht="12.75">
      <c r="T38" s="195">
        <v>1315</v>
      </c>
      <c r="U38" s="196">
        <v>47</v>
      </c>
    </row>
    <row r="39" spans="20:21" ht="12.75">
      <c r="T39" s="195">
        <v>1320</v>
      </c>
      <c r="U39" s="196">
        <v>46</v>
      </c>
    </row>
    <row r="40" spans="20:21" ht="12.75">
      <c r="T40" s="195">
        <v>1325</v>
      </c>
      <c r="U40" s="196">
        <v>45</v>
      </c>
    </row>
    <row r="41" spans="20:21" ht="12.75">
      <c r="T41" s="195">
        <v>1330</v>
      </c>
      <c r="U41" s="196">
        <v>44</v>
      </c>
    </row>
    <row r="42" spans="20:21" ht="12.75">
      <c r="T42" s="195">
        <v>1335</v>
      </c>
      <c r="U42" s="196">
        <v>43</v>
      </c>
    </row>
    <row r="43" spans="20:21" ht="12.75">
      <c r="T43" s="195">
        <v>1340</v>
      </c>
      <c r="U43" s="196">
        <v>42</v>
      </c>
    </row>
    <row r="44" spans="20:21" ht="12.75">
      <c r="T44" s="195">
        <v>1345</v>
      </c>
      <c r="U44" s="196">
        <v>41</v>
      </c>
    </row>
    <row r="45" spans="20:21" ht="12.75">
      <c r="T45" s="195">
        <v>1350</v>
      </c>
      <c r="U45" s="196">
        <v>40</v>
      </c>
    </row>
    <row r="46" spans="20:21" ht="12.75">
      <c r="T46" s="195">
        <v>1355</v>
      </c>
      <c r="U46" s="196">
        <v>39</v>
      </c>
    </row>
    <row r="47" spans="20:21" ht="12.75">
      <c r="T47" s="195">
        <v>1365</v>
      </c>
      <c r="U47" s="196">
        <v>38</v>
      </c>
    </row>
    <row r="48" spans="20:21" ht="12.75">
      <c r="T48" s="195">
        <v>1375</v>
      </c>
      <c r="U48" s="196">
        <v>37</v>
      </c>
    </row>
    <row r="49" spans="20:21" ht="12.75">
      <c r="T49" s="195">
        <v>1385</v>
      </c>
      <c r="U49" s="196">
        <v>36</v>
      </c>
    </row>
    <row r="50" spans="20:21" ht="12.75">
      <c r="T50" s="195">
        <v>1395</v>
      </c>
      <c r="U50" s="196">
        <v>35</v>
      </c>
    </row>
    <row r="51" spans="20:21" ht="12.75">
      <c r="T51" s="195">
        <v>1405</v>
      </c>
      <c r="U51" s="196">
        <v>34</v>
      </c>
    </row>
    <row r="52" spans="20:21" ht="12.75">
      <c r="T52" s="195">
        <v>1415</v>
      </c>
      <c r="U52" s="196">
        <v>33</v>
      </c>
    </row>
    <row r="53" spans="20:21" ht="12.75">
      <c r="T53" s="195">
        <v>1425</v>
      </c>
      <c r="U53" s="196">
        <v>32</v>
      </c>
    </row>
    <row r="54" spans="20:21" ht="12.75">
      <c r="T54" s="195">
        <v>1435</v>
      </c>
      <c r="U54" s="196">
        <v>31</v>
      </c>
    </row>
    <row r="55" spans="20:21" ht="12.75">
      <c r="T55" s="195">
        <v>1445</v>
      </c>
      <c r="U55" s="196">
        <v>30</v>
      </c>
    </row>
    <row r="56" spans="20:21" ht="12.75">
      <c r="T56" s="195">
        <v>1455</v>
      </c>
      <c r="U56" s="196">
        <v>29</v>
      </c>
    </row>
    <row r="57" spans="20:21" ht="12.75">
      <c r="T57" s="195">
        <v>1465</v>
      </c>
      <c r="U57" s="196">
        <v>28</v>
      </c>
    </row>
    <row r="58" spans="20:21" ht="12.75">
      <c r="T58" s="195">
        <v>1475</v>
      </c>
      <c r="U58" s="196">
        <v>27</v>
      </c>
    </row>
    <row r="59" spans="20:21" ht="12.75">
      <c r="T59" s="195">
        <v>1485</v>
      </c>
      <c r="U59" s="196">
        <v>26</v>
      </c>
    </row>
    <row r="60" spans="20:21" ht="12.75">
      <c r="T60" s="195">
        <v>1495</v>
      </c>
      <c r="U60" s="196">
        <v>25</v>
      </c>
    </row>
    <row r="61" spans="20:21" ht="12.75">
      <c r="T61" s="195">
        <v>1505</v>
      </c>
      <c r="U61" s="196">
        <v>24</v>
      </c>
    </row>
    <row r="62" spans="20:21" ht="12.75">
      <c r="T62" s="195">
        <v>1515</v>
      </c>
      <c r="U62" s="196">
        <v>23</v>
      </c>
    </row>
    <row r="63" spans="20:21" ht="12.75">
      <c r="T63" s="195">
        <v>1525</v>
      </c>
      <c r="U63" s="196">
        <v>22</v>
      </c>
    </row>
    <row r="64" spans="20:21" ht="12.75">
      <c r="T64" s="195">
        <v>1535</v>
      </c>
      <c r="U64" s="196">
        <v>21</v>
      </c>
    </row>
    <row r="65" spans="20:21" ht="12.75">
      <c r="T65" s="195">
        <v>1545</v>
      </c>
      <c r="U65" s="196">
        <v>20</v>
      </c>
    </row>
    <row r="66" spans="20:21" ht="12.75">
      <c r="T66" s="195">
        <v>1555</v>
      </c>
      <c r="U66" s="196">
        <v>19</v>
      </c>
    </row>
    <row r="67" spans="20:21" ht="12.75">
      <c r="T67" s="195">
        <v>1565</v>
      </c>
      <c r="U67" s="196">
        <v>18</v>
      </c>
    </row>
    <row r="68" spans="20:21" ht="12.75">
      <c r="T68" s="195">
        <v>1575</v>
      </c>
      <c r="U68" s="196">
        <v>17</v>
      </c>
    </row>
    <row r="69" spans="20:21" ht="12.75">
      <c r="T69" s="195">
        <v>1585</v>
      </c>
      <c r="U69" s="196">
        <v>16</v>
      </c>
    </row>
    <row r="70" spans="20:21" ht="12.75">
      <c r="T70" s="195">
        <v>1595</v>
      </c>
      <c r="U70" s="196">
        <v>15</v>
      </c>
    </row>
    <row r="71" spans="20:21" ht="12.75">
      <c r="T71" s="195">
        <v>1605</v>
      </c>
      <c r="U71" s="196">
        <v>14</v>
      </c>
    </row>
    <row r="72" spans="20:21" ht="12.75">
      <c r="T72" s="195">
        <v>1615</v>
      </c>
      <c r="U72" s="196">
        <v>13</v>
      </c>
    </row>
    <row r="73" spans="20:21" ht="12.75">
      <c r="T73" s="195">
        <v>1625</v>
      </c>
      <c r="U73" s="196">
        <v>12</v>
      </c>
    </row>
    <row r="74" spans="20:21" ht="12.75">
      <c r="T74" s="195">
        <v>1645</v>
      </c>
      <c r="U74" s="196">
        <v>11</v>
      </c>
    </row>
    <row r="75" spans="20:21" ht="12.75">
      <c r="T75" s="195">
        <v>1665</v>
      </c>
      <c r="U75" s="196">
        <v>10</v>
      </c>
    </row>
    <row r="76" spans="20:21" ht="12.75">
      <c r="T76" s="195">
        <v>1685</v>
      </c>
      <c r="U76" s="196">
        <v>9</v>
      </c>
    </row>
    <row r="77" spans="20:21" ht="12.75">
      <c r="T77" s="195">
        <v>1705</v>
      </c>
      <c r="U77" s="196">
        <v>8</v>
      </c>
    </row>
    <row r="78" spans="20:21" ht="12.75">
      <c r="T78" s="195">
        <v>1725</v>
      </c>
      <c r="U78" s="196">
        <v>7</v>
      </c>
    </row>
    <row r="79" spans="20:21" ht="12.75">
      <c r="T79" s="195">
        <v>1745</v>
      </c>
      <c r="U79" s="196">
        <v>6</v>
      </c>
    </row>
    <row r="80" spans="20:21" ht="12.75">
      <c r="T80" s="195">
        <v>1765</v>
      </c>
      <c r="U80" s="196">
        <v>5</v>
      </c>
    </row>
    <row r="81" spans="20:21" ht="12.75">
      <c r="T81" s="195">
        <v>1785</v>
      </c>
      <c r="U81" s="196">
        <v>4</v>
      </c>
    </row>
    <row r="82" spans="20:21" ht="12.75">
      <c r="T82" s="195">
        <v>1805</v>
      </c>
      <c r="U82" s="196">
        <v>3</v>
      </c>
    </row>
    <row r="83" spans="20:21" ht="12.75">
      <c r="T83" s="195">
        <v>1825</v>
      </c>
      <c r="U83" s="196">
        <v>2</v>
      </c>
    </row>
    <row r="84" spans="20:21" ht="12.75">
      <c r="T84" s="195">
        <v>1845</v>
      </c>
      <c r="U84" s="196">
        <v>1</v>
      </c>
    </row>
  </sheetData>
  <sheetProtection/>
  <mergeCells count="18">
    <mergeCell ref="N5:P5"/>
    <mergeCell ref="N3:P3"/>
    <mergeCell ref="N4:P4"/>
    <mergeCell ref="I3:L3"/>
    <mergeCell ref="F6:F7"/>
    <mergeCell ref="B6:B7"/>
    <mergeCell ref="C6:C7"/>
    <mergeCell ref="D6:D7"/>
    <mergeCell ref="A1:P1"/>
    <mergeCell ref="A2:P2"/>
    <mergeCell ref="A3:C3"/>
    <mergeCell ref="D3:E3"/>
    <mergeCell ref="F3:G3"/>
    <mergeCell ref="G6:G7"/>
    <mergeCell ref="A4:C4"/>
    <mergeCell ref="D4:E4"/>
    <mergeCell ref="A6:A7"/>
    <mergeCell ref="E6:E7"/>
  </mergeCells>
  <hyperlinks>
    <hyperlink ref="D3" location="'YARIŞMA PROGRAMI'!C7" display="100 m. Engelli"/>
  </hyperlinks>
  <printOptions horizontalCentered="1"/>
  <pageMargins left="0.2755905511811024" right="0.1968503937007874" top="0.53" bottom="0.35433070866141736" header="0.3937007874015748" footer="0.2755905511811024"/>
  <pageSetup horizontalDpi="600" verticalDpi="600" orientation="portrait" paperSize="9" scale="54" r:id="rId2"/>
  <ignoredErrors>
    <ignoredError sqref="D4" unlockedFormula="1"/>
  </ignoredErrors>
  <drawing r:id="rId1"/>
</worksheet>
</file>

<file path=xl/worksheets/sheet9.xml><?xml version="1.0" encoding="utf-8"?>
<worksheet xmlns="http://schemas.openxmlformats.org/spreadsheetml/2006/main" xmlns:r="http://schemas.openxmlformats.org/officeDocument/2006/relationships">
  <sheetPr>
    <tabColor rgb="FF00B050"/>
  </sheetPr>
  <dimension ref="A1:BW95"/>
  <sheetViews>
    <sheetView view="pageBreakPreview" zoomScale="40" zoomScaleNormal="50" zoomScaleSheetLayoutView="40" workbookViewId="0" topLeftCell="A1">
      <selection activeCell="D9" sqref="D9"/>
    </sheetView>
  </sheetViews>
  <sheetFormatPr defaultColWidth="9.140625" defaultRowHeight="12.75"/>
  <cols>
    <col min="1" max="1" width="9.8515625" style="23" customWidth="1"/>
    <col min="2" max="2" width="20.00390625" style="23" hidden="1" customWidth="1"/>
    <col min="3" max="3" width="18.00390625" style="23" bestFit="1" customWidth="1"/>
    <col min="4" max="4" width="26.28125" style="55" bestFit="1" customWidth="1"/>
    <col min="5" max="5" width="36.7109375" style="23" customWidth="1"/>
    <col min="6" max="6" width="58.7109375" style="23" customWidth="1"/>
    <col min="7" max="7" width="5.57421875" style="54" bestFit="1" customWidth="1"/>
    <col min="8" max="66" width="4.7109375" style="54" customWidth="1"/>
    <col min="67" max="67" width="15.57421875" style="56" customWidth="1"/>
    <col min="68" max="68" width="15.57421875" style="57" bestFit="1" customWidth="1"/>
    <col min="69" max="69" width="12.28125" style="23" customWidth="1"/>
    <col min="70" max="73" width="9.140625" style="54" customWidth="1"/>
    <col min="74" max="74" width="9.140625" style="202" hidden="1" customWidth="1"/>
    <col min="75" max="75" width="9.140625" style="200" hidden="1" customWidth="1"/>
    <col min="76" max="16384" width="9.140625" style="54" customWidth="1"/>
  </cols>
  <sheetData>
    <row r="1" spans="1:75" s="9" customFormat="1" ht="69.75" customHeight="1">
      <c r="A1" s="435" t="str">
        <f>('YARIŞMA BİLGİLERİ'!A2)</f>
        <v>Türkiye Atletizm Federasyonu
Kastamonu Atletizm İl Temsilciliği</v>
      </c>
      <c r="B1" s="435"/>
      <c r="C1" s="435"/>
      <c r="D1" s="435"/>
      <c r="E1" s="435"/>
      <c r="F1" s="435"/>
      <c r="G1" s="435"/>
      <c r="H1" s="435"/>
      <c r="I1" s="435"/>
      <c r="J1" s="435"/>
      <c r="K1" s="435"/>
      <c r="L1" s="435"/>
      <c r="M1" s="435"/>
      <c r="N1" s="435"/>
      <c r="O1" s="435"/>
      <c r="P1" s="435"/>
      <c r="Q1" s="435"/>
      <c r="R1" s="435"/>
      <c r="S1" s="435"/>
      <c r="T1" s="435"/>
      <c r="U1" s="435"/>
      <c r="V1" s="435"/>
      <c r="W1" s="435"/>
      <c r="X1" s="435"/>
      <c r="Y1" s="435"/>
      <c r="Z1" s="435"/>
      <c r="AA1" s="435"/>
      <c r="AB1" s="435"/>
      <c r="AC1" s="435"/>
      <c r="AD1" s="435"/>
      <c r="AE1" s="435"/>
      <c r="AF1" s="435"/>
      <c r="AG1" s="435"/>
      <c r="AH1" s="435"/>
      <c r="AI1" s="435"/>
      <c r="AJ1" s="435"/>
      <c r="AK1" s="435"/>
      <c r="AL1" s="435"/>
      <c r="AM1" s="435"/>
      <c r="AN1" s="435"/>
      <c r="AO1" s="435"/>
      <c r="AP1" s="435"/>
      <c r="AQ1" s="435"/>
      <c r="AR1" s="435"/>
      <c r="AS1" s="435"/>
      <c r="AT1" s="435"/>
      <c r="AU1" s="435"/>
      <c r="AV1" s="435"/>
      <c r="AW1" s="435"/>
      <c r="AX1" s="435"/>
      <c r="AY1" s="435"/>
      <c r="AZ1" s="435"/>
      <c r="BA1" s="435"/>
      <c r="BB1" s="435"/>
      <c r="BC1" s="435"/>
      <c r="BD1" s="435"/>
      <c r="BE1" s="435"/>
      <c r="BF1" s="435"/>
      <c r="BG1" s="435"/>
      <c r="BH1" s="435"/>
      <c r="BI1" s="435"/>
      <c r="BJ1" s="435"/>
      <c r="BK1" s="435"/>
      <c r="BL1" s="435"/>
      <c r="BM1" s="435"/>
      <c r="BN1" s="435"/>
      <c r="BO1" s="435"/>
      <c r="BP1" s="435"/>
      <c r="BQ1" s="435"/>
      <c r="BV1" s="202">
        <v>100</v>
      </c>
      <c r="BW1" s="200">
        <v>1</v>
      </c>
    </row>
    <row r="2" spans="1:75" s="9" customFormat="1" ht="36.75" customHeight="1">
      <c r="A2" s="436" t="str">
        <f>'YARIŞMA BİLGİLERİ'!F19</f>
        <v>Kulüpler arası Yıldızlar Ligi 2.Kademe (FİNAL) Yarışmaları</v>
      </c>
      <c r="B2" s="436"/>
      <c r="C2" s="436"/>
      <c r="D2" s="436"/>
      <c r="E2" s="436"/>
      <c r="F2" s="436"/>
      <c r="G2" s="436"/>
      <c r="H2" s="436"/>
      <c r="I2" s="436"/>
      <c r="J2" s="436"/>
      <c r="K2" s="436"/>
      <c r="L2" s="436"/>
      <c r="M2" s="436"/>
      <c r="N2" s="436"/>
      <c r="O2" s="436"/>
      <c r="P2" s="436"/>
      <c r="Q2" s="436"/>
      <c r="R2" s="436"/>
      <c r="S2" s="436"/>
      <c r="T2" s="436"/>
      <c r="U2" s="436"/>
      <c r="V2" s="436"/>
      <c r="W2" s="436"/>
      <c r="X2" s="436"/>
      <c r="Y2" s="436"/>
      <c r="Z2" s="436"/>
      <c r="AA2" s="436"/>
      <c r="AB2" s="436"/>
      <c r="AC2" s="436"/>
      <c r="AD2" s="436"/>
      <c r="AE2" s="436"/>
      <c r="AF2" s="436"/>
      <c r="AG2" s="436"/>
      <c r="AH2" s="436"/>
      <c r="AI2" s="436"/>
      <c r="AJ2" s="436"/>
      <c r="AK2" s="436"/>
      <c r="AL2" s="436"/>
      <c r="AM2" s="436"/>
      <c r="AN2" s="436"/>
      <c r="AO2" s="436"/>
      <c r="AP2" s="436"/>
      <c r="AQ2" s="436"/>
      <c r="AR2" s="436"/>
      <c r="AS2" s="436"/>
      <c r="AT2" s="436"/>
      <c r="AU2" s="436"/>
      <c r="AV2" s="436"/>
      <c r="AW2" s="436"/>
      <c r="AX2" s="436"/>
      <c r="AY2" s="436"/>
      <c r="AZ2" s="436"/>
      <c r="BA2" s="436"/>
      <c r="BB2" s="436"/>
      <c r="BC2" s="436"/>
      <c r="BD2" s="436"/>
      <c r="BE2" s="436"/>
      <c r="BF2" s="436"/>
      <c r="BG2" s="436"/>
      <c r="BH2" s="436"/>
      <c r="BI2" s="436"/>
      <c r="BJ2" s="436"/>
      <c r="BK2" s="436"/>
      <c r="BL2" s="436"/>
      <c r="BM2" s="436"/>
      <c r="BN2" s="436"/>
      <c r="BO2" s="436"/>
      <c r="BP2" s="436"/>
      <c r="BQ2" s="436"/>
      <c r="BV2" s="202">
        <v>110</v>
      </c>
      <c r="BW2" s="200">
        <v>2</v>
      </c>
    </row>
    <row r="3" spans="1:75" s="66" customFormat="1" ht="23.25" customHeight="1">
      <c r="A3" s="437" t="s">
        <v>76</v>
      </c>
      <c r="B3" s="437"/>
      <c r="C3" s="437"/>
      <c r="D3" s="437"/>
      <c r="E3" s="438" t="str">
        <f>'YARIŞMA PROGRAMI'!C11</f>
        <v>Sırıkla Atlama</v>
      </c>
      <c r="F3" s="438"/>
      <c r="G3" s="64"/>
      <c r="H3" s="64"/>
      <c r="I3" s="64"/>
      <c r="J3" s="64"/>
      <c r="K3" s="64"/>
      <c r="L3" s="64"/>
      <c r="M3" s="64"/>
      <c r="N3" s="64"/>
      <c r="O3" s="64"/>
      <c r="P3" s="64"/>
      <c r="Q3" s="64"/>
      <c r="R3" s="64"/>
      <c r="S3" s="64"/>
      <c r="T3" s="64"/>
      <c r="U3" s="439"/>
      <c r="V3" s="439"/>
      <c r="W3" s="439"/>
      <c r="X3" s="439"/>
      <c r="Y3" s="64"/>
      <c r="Z3" s="64"/>
      <c r="AA3" s="437"/>
      <c r="AB3" s="437"/>
      <c r="AC3" s="437"/>
      <c r="AD3" s="437"/>
      <c r="AE3" s="437"/>
      <c r="AF3" s="440"/>
      <c r="AG3" s="440"/>
      <c r="AH3" s="440"/>
      <c r="AI3" s="440"/>
      <c r="AJ3" s="440"/>
      <c r="AK3" s="64"/>
      <c r="AL3" s="64"/>
      <c r="AM3" s="64"/>
      <c r="AN3" s="64"/>
      <c r="AO3" s="64"/>
      <c r="AP3" s="64"/>
      <c r="AQ3" s="64"/>
      <c r="AR3" s="65"/>
      <c r="AS3" s="65"/>
      <c r="AT3" s="65"/>
      <c r="AU3" s="65"/>
      <c r="AV3" s="65"/>
      <c r="AW3" s="437" t="s">
        <v>302</v>
      </c>
      <c r="AX3" s="437"/>
      <c r="AY3" s="437"/>
      <c r="AZ3" s="437"/>
      <c r="BA3" s="437"/>
      <c r="BB3" s="437"/>
      <c r="BC3" s="441" t="str">
        <f>'YARIŞMA PROGRAMI'!E11</f>
        <v>Elmas Seda FIRTINA  3.85</v>
      </c>
      <c r="BD3" s="441"/>
      <c r="BE3" s="441"/>
      <c r="BF3" s="441"/>
      <c r="BG3" s="441"/>
      <c r="BH3" s="441"/>
      <c r="BI3" s="441"/>
      <c r="BJ3" s="441"/>
      <c r="BK3" s="441"/>
      <c r="BL3" s="441"/>
      <c r="BM3" s="441"/>
      <c r="BN3" s="441"/>
      <c r="BO3" s="441"/>
      <c r="BP3" s="441"/>
      <c r="BQ3" s="441"/>
      <c r="BV3" s="202">
        <v>120</v>
      </c>
      <c r="BW3" s="200">
        <v>3</v>
      </c>
    </row>
    <row r="4" spans="1:75" s="66" customFormat="1" ht="23.25" customHeight="1">
      <c r="A4" s="442" t="s">
        <v>78</v>
      </c>
      <c r="B4" s="442"/>
      <c r="C4" s="442"/>
      <c r="D4" s="442"/>
      <c r="E4" s="443" t="str">
        <f>'YARIŞMA BİLGİLERİ'!F21</f>
        <v>Yıldız Kızlar</v>
      </c>
      <c r="F4" s="443"/>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442" t="s">
        <v>74</v>
      </c>
      <c r="AX4" s="442"/>
      <c r="AY4" s="442"/>
      <c r="AZ4" s="442"/>
      <c r="BA4" s="442"/>
      <c r="BB4" s="442"/>
      <c r="BC4" s="444" t="str">
        <f>'YARIŞMA PROGRAMI'!B11</f>
        <v>12 TEMMUZ 2014 - 14.00</v>
      </c>
      <c r="BD4" s="444"/>
      <c r="BE4" s="444"/>
      <c r="BF4" s="444"/>
      <c r="BG4" s="444"/>
      <c r="BH4" s="444"/>
      <c r="BI4" s="444"/>
      <c r="BJ4" s="444"/>
      <c r="BK4" s="444"/>
      <c r="BL4" s="444"/>
      <c r="BM4" s="444"/>
      <c r="BN4" s="444"/>
      <c r="BO4" s="444"/>
      <c r="BP4" s="444"/>
      <c r="BQ4" s="444"/>
      <c r="BV4" s="202">
        <v>130</v>
      </c>
      <c r="BW4" s="200">
        <v>4</v>
      </c>
    </row>
    <row r="5" spans="1:75" s="9" customFormat="1" ht="30" customHeight="1">
      <c r="A5" s="58"/>
      <c r="B5" s="58"/>
      <c r="C5" s="58"/>
      <c r="D5" s="59"/>
      <c r="E5" s="60"/>
      <c r="F5" s="61"/>
      <c r="G5" s="62"/>
      <c r="H5" s="62"/>
      <c r="I5" s="62"/>
      <c r="J5" s="62"/>
      <c r="K5" s="58"/>
      <c r="L5" s="58"/>
      <c r="M5" s="58"/>
      <c r="N5" s="58"/>
      <c r="O5" s="58"/>
      <c r="P5" s="58"/>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445">
        <v>41832.76825300926</v>
      </c>
      <c r="BP5" s="445"/>
      <c r="BQ5" s="445"/>
      <c r="BV5" s="202">
        <v>134</v>
      </c>
      <c r="BW5" s="200">
        <v>5</v>
      </c>
    </row>
    <row r="6" spans="1:75" ht="22.5" customHeight="1">
      <c r="A6" s="446" t="s">
        <v>6</v>
      </c>
      <c r="B6" s="448"/>
      <c r="C6" s="446" t="s">
        <v>60</v>
      </c>
      <c r="D6" s="446" t="s">
        <v>21</v>
      </c>
      <c r="E6" s="446" t="s">
        <v>7</v>
      </c>
      <c r="F6" s="446" t="s">
        <v>345</v>
      </c>
      <c r="G6" s="449" t="s">
        <v>22</v>
      </c>
      <c r="H6" s="449"/>
      <c r="I6" s="449"/>
      <c r="J6" s="449"/>
      <c r="K6" s="449"/>
      <c r="L6" s="449"/>
      <c r="M6" s="449"/>
      <c r="N6" s="449"/>
      <c r="O6" s="449"/>
      <c r="P6" s="449"/>
      <c r="Q6" s="449"/>
      <c r="R6" s="449"/>
      <c r="S6" s="449"/>
      <c r="T6" s="449"/>
      <c r="U6" s="449"/>
      <c r="V6" s="449"/>
      <c r="W6" s="449"/>
      <c r="X6" s="449"/>
      <c r="Y6" s="449"/>
      <c r="Z6" s="449"/>
      <c r="AA6" s="449"/>
      <c r="AB6" s="449"/>
      <c r="AC6" s="449"/>
      <c r="AD6" s="449"/>
      <c r="AE6" s="449"/>
      <c r="AF6" s="449"/>
      <c r="AG6" s="449"/>
      <c r="AH6" s="449"/>
      <c r="AI6" s="449"/>
      <c r="AJ6" s="449"/>
      <c r="AK6" s="449"/>
      <c r="AL6" s="449"/>
      <c r="AM6" s="449"/>
      <c r="AN6" s="449"/>
      <c r="AO6" s="449"/>
      <c r="AP6" s="449"/>
      <c r="AQ6" s="449"/>
      <c r="AR6" s="449"/>
      <c r="AS6" s="449"/>
      <c r="AT6" s="449"/>
      <c r="AU6" s="449"/>
      <c r="AV6" s="449"/>
      <c r="AW6" s="449"/>
      <c r="AX6" s="449"/>
      <c r="AY6" s="449"/>
      <c r="AZ6" s="449"/>
      <c r="BA6" s="449"/>
      <c r="BB6" s="449"/>
      <c r="BC6" s="449"/>
      <c r="BD6" s="449"/>
      <c r="BE6" s="449"/>
      <c r="BF6" s="449"/>
      <c r="BG6" s="449"/>
      <c r="BH6" s="449"/>
      <c r="BI6" s="449"/>
      <c r="BJ6" s="449"/>
      <c r="BK6" s="449"/>
      <c r="BL6" s="449"/>
      <c r="BM6" s="449"/>
      <c r="BN6" s="449"/>
      <c r="BO6" s="450" t="s">
        <v>8</v>
      </c>
      <c r="BP6" s="451" t="s">
        <v>99</v>
      </c>
      <c r="BQ6" s="452" t="s">
        <v>9</v>
      </c>
      <c r="BV6" s="202">
        <v>138</v>
      </c>
      <c r="BW6" s="200">
        <v>6</v>
      </c>
    </row>
    <row r="7" spans="1:75" ht="54.75" customHeight="1">
      <c r="A7" s="447"/>
      <c r="B7" s="448"/>
      <c r="C7" s="447"/>
      <c r="D7" s="447"/>
      <c r="E7" s="447"/>
      <c r="F7" s="447"/>
      <c r="G7" s="453">
        <v>180</v>
      </c>
      <c r="H7" s="453"/>
      <c r="I7" s="453"/>
      <c r="J7" s="453">
        <v>200</v>
      </c>
      <c r="K7" s="453"/>
      <c r="L7" s="453"/>
      <c r="M7" s="453">
        <v>220</v>
      </c>
      <c r="N7" s="453"/>
      <c r="O7" s="453"/>
      <c r="P7" s="453">
        <v>240</v>
      </c>
      <c r="Q7" s="453"/>
      <c r="R7" s="453"/>
      <c r="S7" s="453">
        <v>250</v>
      </c>
      <c r="T7" s="453"/>
      <c r="U7" s="453"/>
      <c r="V7" s="453">
        <v>260</v>
      </c>
      <c r="W7" s="453"/>
      <c r="X7" s="453"/>
      <c r="Y7" s="453">
        <v>270</v>
      </c>
      <c r="Z7" s="453"/>
      <c r="AA7" s="453"/>
      <c r="AB7" s="453">
        <v>280</v>
      </c>
      <c r="AC7" s="453"/>
      <c r="AD7" s="453"/>
      <c r="AE7" s="453">
        <v>290</v>
      </c>
      <c r="AF7" s="453"/>
      <c r="AG7" s="453"/>
      <c r="AH7" s="453">
        <v>295</v>
      </c>
      <c r="AI7" s="453"/>
      <c r="AJ7" s="453"/>
      <c r="AK7" s="453">
        <v>300</v>
      </c>
      <c r="AL7" s="453"/>
      <c r="AM7" s="453"/>
      <c r="AN7" s="453">
        <v>305</v>
      </c>
      <c r="AO7" s="453"/>
      <c r="AP7" s="453"/>
      <c r="AQ7" s="453">
        <v>310</v>
      </c>
      <c r="AR7" s="453"/>
      <c r="AS7" s="453"/>
      <c r="AT7" s="453">
        <v>315</v>
      </c>
      <c r="AU7" s="453"/>
      <c r="AV7" s="453"/>
      <c r="AW7" s="453">
        <v>320</v>
      </c>
      <c r="AX7" s="453"/>
      <c r="AY7" s="453"/>
      <c r="AZ7" s="453">
        <v>325</v>
      </c>
      <c r="BA7" s="453"/>
      <c r="BB7" s="453"/>
      <c r="BC7" s="453">
        <v>330</v>
      </c>
      <c r="BD7" s="453"/>
      <c r="BE7" s="453"/>
      <c r="BF7" s="453">
        <v>340</v>
      </c>
      <c r="BG7" s="453"/>
      <c r="BH7" s="453"/>
      <c r="BI7" s="453">
        <v>350</v>
      </c>
      <c r="BJ7" s="453"/>
      <c r="BK7" s="453"/>
      <c r="BL7" s="453">
        <v>365</v>
      </c>
      <c r="BM7" s="453"/>
      <c r="BN7" s="453"/>
      <c r="BO7" s="450"/>
      <c r="BP7" s="451"/>
      <c r="BQ7" s="452"/>
      <c r="BV7" s="202">
        <v>142</v>
      </c>
      <c r="BW7" s="200">
        <v>7</v>
      </c>
    </row>
    <row r="8" spans="1:75" s="18" customFormat="1" ht="60.75" customHeight="1">
      <c r="A8" s="304">
        <v>1</v>
      </c>
      <c r="B8" s="305" t="s">
        <v>267</v>
      </c>
      <c r="C8" s="306">
        <v>612</v>
      </c>
      <c r="D8" s="307">
        <v>35811</v>
      </c>
      <c r="E8" s="308" t="s">
        <v>487</v>
      </c>
      <c r="F8" s="308" t="s">
        <v>397</v>
      </c>
      <c r="G8" s="221" t="s">
        <v>373</v>
      </c>
      <c r="H8" s="221"/>
      <c r="I8" s="221"/>
      <c r="J8" s="222" t="s">
        <v>373</v>
      </c>
      <c r="K8" s="223"/>
      <c r="L8" s="223"/>
      <c r="M8" s="221" t="s">
        <v>373</v>
      </c>
      <c r="N8" s="224"/>
      <c r="O8" s="221"/>
      <c r="P8" s="223" t="s">
        <v>373</v>
      </c>
      <c r="Q8" s="223"/>
      <c r="R8" s="223"/>
      <c r="S8" s="221" t="s">
        <v>373</v>
      </c>
      <c r="T8" s="221"/>
      <c r="U8" s="221"/>
      <c r="V8" s="223" t="s">
        <v>373</v>
      </c>
      <c r="W8" s="223"/>
      <c r="X8" s="223"/>
      <c r="Y8" s="221" t="s">
        <v>373</v>
      </c>
      <c r="Z8" s="221"/>
      <c r="AA8" s="221"/>
      <c r="AB8" s="223" t="s">
        <v>373</v>
      </c>
      <c r="AC8" s="223"/>
      <c r="AD8" s="223"/>
      <c r="AE8" s="221" t="s">
        <v>373</v>
      </c>
      <c r="AF8" s="221"/>
      <c r="AG8" s="221"/>
      <c r="AH8" s="223" t="s">
        <v>373</v>
      </c>
      <c r="AI8" s="223"/>
      <c r="AJ8" s="223"/>
      <c r="AK8" s="221" t="s">
        <v>652</v>
      </c>
      <c r="AL8" s="221"/>
      <c r="AM8" s="221"/>
      <c r="AN8" s="223" t="s">
        <v>373</v>
      </c>
      <c r="AO8" s="223"/>
      <c r="AP8" s="223"/>
      <c r="AQ8" s="221" t="s">
        <v>373</v>
      </c>
      <c r="AR8" s="221"/>
      <c r="AS8" s="221"/>
      <c r="AT8" s="223" t="s">
        <v>373</v>
      </c>
      <c r="AU8" s="225"/>
      <c r="AV8" s="225"/>
      <c r="AW8" s="226" t="s">
        <v>652</v>
      </c>
      <c r="AX8" s="226"/>
      <c r="AY8" s="226"/>
      <c r="AZ8" s="225" t="s">
        <v>373</v>
      </c>
      <c r="BA8" s="225"/>
      <c r="BB8" s="225"/>
      <c r="BC8" s="226" t="s">
        <v>373</v>
      </c>
      <c r="BD8" s="226"/>
      <c r="BE8" s="226"/>
      <c r="BF8" s="225" t="s">
        <v>652</v>
      </c>
      <c r="BG8" s="225"/>
      <c r="BH8" s="225"/>
      <c r="BI8" s="226" t="s">
        <v>652</v>
      </c>
      <c r="BJ8" s="226"/>
      <c r="BK8" s="226"/>
      <c r="BL8" s="225" t="s">
        <v>634</v>
      </c>
      <c r="BM8" s="225" t="s">
        <v>634</v>
      </c>
      <c r="BN8" s="225" t="s">
        <v>634</v>
      </c>
      <c r="BO8" s="320">
        <v>350</v>
      </c>
      <c r="BP8" s="321">
        <v>13</v>
      </c>
      <c r="BQ8" s="68"/>
      <c r="BV8" s="202">
        <v>146</v>
      </c>
      <c r="BW8" s="200">
        <v>8</v>
      </c>
    </row>
    <row r="9" spans="1:75" s="18" customFormat="1" ht="60.75" customHeight="1">
      <c r="A9" s="304">
        <v>2</v>
      </c>
      <c r="B9" s="305" t="s">
        <v>265</v>
      </c>
      <c r="C9" s="306">
        <v>263</v>
      </c>
      <c r="D9" s="307">
        <v>35724</v>
      </c>
      <c r="E9" s="308" t="s">
        <v>431</v>
      </c>
      <c r="F9" s="308" t="s">
        <v>401</v>
      </c>
      <c r="G9" s="221" t="s">
        <v>373</v>
      </c>
      <c r="H9" s="221"/>
      <c r="I9" s="221"/>
      <c r="J9" s="222" t="s">
        <v>373</v>
      </c>
      <c r="K9" s="223"/>
      <c r="L9" s="223"/>
      <c r="M9" s="221" t="s">
        <v>373</v>
      </c>
      <c r="N9" s="224"/>
      <c r="O9" s="221"/>
      <c r="P9" s="223" t="s">
        <v>373</v>
      </c>
      <c r="Q9" s="223"/>
      <c r="R9" s="223"/>
      <c r="S9" s="221" t="s">
        <v>373</v>
      </c>
      <c r="T9" s="221"/>
      <c r="U9" s="221"/>
      <c r="V9" s="223" t="s">
        <v>373</v>
      </c>
      <c r="W9" s="223"/>
      <c r="X9" s="223"/>
      <c r="Y9" s="221" t="s">
        <v>373</v>
      </c>
      <c r="Z9" s="221"/>
      <c r="AA9" s="221"/>
      <c r="AB9" s="223" t="s">
        <v>652</v>
      </c>
      <c r="AC9" s="223"/>
      <c r="AD9" s="223"/>
      <c r="AE9" s="221" t="s">
        <v>373</v>
      </c>
      <c r="AF9" s="221"/>
      <c r="AG9" s="221"/>
      <c r="AH9" s="223" t="s">
        <v>373</v>
      </c>
      <c r="AI9" s="223"/>
      <c r="AJ9" s="223"/>
      <c r="AK9" s="221" t="s">
        <v>652</v>
      </c>
      <c r="AL9" s="221"/>
      <c r="AM9" s="221"/>
      <c r="AN9" s="223" t="s">
        <v>373</v>
      </c>
      <c r="AO9" s="223"/>
      <c r="AP9" s="223"/>
      <c r="AQ9" s="221" t="s">
        <v>373</v>
      </c>
      <c r="AR9" s="221"/>
      <c r="AS9" s="221"/>
      <c r="AT9" s="223" t="s">
        <v>373</v>
      </c>
      <c r="AU9" s="225"/>
      <c r="AV9" s="225"/>
      <c r="AW9" s="226" t="s">
        <v>634</v>
      </c>
      <c r="AX9" s="226" t="s">
        <v>652</v>
      </c>
      <c r="AY9" s="226"/>
      <c r="AZ9" s="225" t="s">
        <v>373</v>
      </c>
      <c r="BA9" s="225"/>
      <c r="BB9" s="225"/>
      <c r="BC9" s="226" t="s">
        <v>652</v>
      </c>
      <c r="BD9" s="226"/>
      <c r="BE9" s="226"/>
      <c r="BF9" s="225" t="s">
        <v>634</v>
      </c>
      <c r="BG9" s="225" t="s">
        <v>634</v>
      </c>
      <c r="BH9" s="225" t="s">
        <v>652</v>
      </c>
      <c r="BI9" s="226" t="s">
        <v>634</v>
      </c>
      <c r="BJ9" s="226" t="s">
        <v>634</v>
      </c>
      <c r="BK9" s="226" t="s">
        <v>634</v>
      </c>
      <c r="BL9" s="225" t="s">
        <v>373</v>
      </c>
      <c r="BM9" s="225"/>
      <c r="BN9" s="225"/>
      <c r="BO9" s="320">
        <v>340</v>
      </c>
      <c r="BP9" s="321">
        <v>12</v>
      </c>
      <c r="BQ9" s="68"/>
      <c r="BV9" s="202">
        <v>150</v>
      </c>
      <c r="BW9" s="200">
        <v>9</v>
      </c>
    </row>
    <row r="10" spans="1:75" s="18" customFormat="1" ht="60.75" customHeight="1">
      <c r="A10" s="304">
        <v>3</v>
      </c>
      <c r="B10" s="305" t="s">
        <v>266</v>
      </c>
      <c r="C10" s="306">
        <v>635</v>
      </c>
      <c r="D10" s="307">
        <v>35565</v>
      </c>
      <c r="E10" s="308" t="s">
        <v>506</v>
      </c>
      <c r="F10" s="308" t="s">
        <v>399</v>
      </c>
      <c r="G10" s="221" t="s">
        <v>373</v>
      </c>
      <c r="H10" s="221"/>
      <c r="I10" s="221"/>
      <c r="J10" s="222" t="s">
        <v>373</v>
      </c>
      <c r="K10" s="223"/>
      <c r="L10" s="223"/>
      <c r="M10" s="221" t="s">
        <v>373</v>
      </c>
      <c r="N10" s="224"/>
      <c r="O10" s="221"/>
      <c r="P10" s="223" t="s">
        <v>373</v>
      </c>
      <c r="Q10" s="223"/>
      <c r="R10" s="223"/>
      <c r="S10" s="221" t="s">
        <v>373</v>
      </c>
      <c r="T10" s="221"/>
      <c r="U10" s="221"/>
      <c r="V10" s="223" t="s">
        <v>652</v>
      </c>
      <c r="W10" s="223"/>
      <c r="X10" s="223"/>
      <c r="Y10" s="221" t="s">
        <v>373</v>
      </c>
      <c r="Z10" s="221"/>
      <c r="AA10" s="221"/>
      <c r="AB10" s="223" t="s">
        <v>652</v>
      </c>
      <c r="AC10" s="223"/>
      <c r="AD10" s="223"/>
      <c r="AE10" s="221" t="s">
        <v>373</v>
      </c>
      <c r="AF10" s="221"/>
      <c r="AG10" s="221"/>
      <c r="AH10" s="223"/>
      <c r="AI10" s="223"/>
      <c r="AJ10" s="223"/>
      <c r="AK10" s="221" t="s">
        <v>634</v>
      </c>
      <c r="AL10" s="221" t="s">
        <v>652</v>
      </c>
      <c r="AM10" s="221"/>
      <c r="AN10" s="223" t="s">
        <v>373</v>
      </c>
      <c r="AO10" s="223"/>
      <c r="AP10" s="223"/>
      <c r="AQ10" s="221" t="s">
        <v>634</v>
      </c>
      <c r="AR10" s="221" t="s">
        <v>652</v>
      </c>
      <c r="AS10" s="221"/>
      <c r="AT10" s="223" t="s">
        <v>373</v>
      </c>
      <c r="AU10" s="225"/>
      <c r="AV10" s="225"/>
      <c r="AW10" s="226" t="s">
        <v>634</v>
      </c>
      <c r="AX10" s="226" t="s">
        <v>634</v>
      </c>
      <c r="AY10" s="226" t="s">
        <v>634</v>
      </c>
      <c r="AZ10" s="225"/>
      <c r="BA10" s="225"/>
      <c r="BB10" s="225"/>
      <c r="BC10" s="226"/>
      <c r="BD10" s="226"/>
      <c r="BE10" s="226"/>
      <c r="BF10" s="225"/>
      <c r="BG10" s="225"/>
      <c r="BH10" s="225"/>
      <c r="BI10" s="226"/>
      <c r="BJ10" s="226"/>
      <c r="BK10" s="226"/>
      <c r="BL10" s="225"/>
      <c r="BM10" s="225"/>
      <c r="BN10" s="225"/>
      <c r="BO10" s="320">
        <v>310</v>
      </c>
      <c r="BP10" s="321">
        <v>11</v>
      </c>
      <c r="BQ10" s="68"/>
      <c r="BV10" s="202">
        <v>154</v>
      </c>
      <c r="BW10" s="200">
        <v>10</v>
      </c>
    </row>
    <row r="11" spans="1:75" s="18" customFormat="1" ht="60.75" customHeight="1">
      <c r="A11" s="304">
        <v>4</v>
      </c>
      <c r="B11" s="305" t="s">
        <v>268</v>
      </c>
      <c r="C11" s="306">
        <v>609</v>
      </c>
      <c r="D11" s="307">
        <v>35431</v>
      </c>
      <c r="E11" s="308" t="s">
        <v>584</v>
      </c>
      <c r="F11" s="308" t="s">
        <v>395</v>
      </c>
      <c r="G11" s="221" t="s">
        <v>373</v>
      </c>
      <c r="H11" s="221"/>
      <c r="I11" s="221"/>
      <c r="J11" s="222" t="s">
        <v>373</v>
      </c>
      <c r="K11" s="223"/>
      <c r="L11" s="223"/>
      <c r="M11" s="221" t="s">
        <v>373</v>
      </c>
      <c r="N11" s="224"/>
      <c r="O11" s="221"/>
      <c r="P11" s="223" t="s">
        <v>652</v>
      </c>
      <c r="Q11" s="223"/>
      <c r="R11" s="223"/>
      <c r="S11" s="221" t="s">
        <v>373</v>
      </c>
      <c r="T11" s="221"/>
      <c r="U11" s="221"/>
      <c r="V11" s="223" t="s">
        <v>652</v>
      </c>
      <c r="W11" s="223"/>
      <c r="X11" s="223"/>
      <c r="Y11" s="221" t="s">
        <v>373</v>
      </c>
      <c r="Z11" s="221"/>
      <c r="AA11" s="221"/>
      <c r="AB11" s="223" t="s">
        <v>652</v>
      </c>
      <c r="AC11" s="223"/>
      <c r="AD11" s="223"/>
      <c r="AE11" s="221" t="s">
        <v>373</v>
      </c>
      <c r="AF11" s="221"/>
      <c r="AG11" s="221"/>
      <c r="AH11" s="223" t="s">
        <v>373</v>
      </c>
      <c r="AI11" s="223"/>
      <c r="AJ11" s="223"/>
      <c r="AK11" s="221" t="s">
        <v>634</v>
      </c>
      <c r="AL11" s="221" t="s">
        <v>634</v>
      </c>
      <c r="AM11" s="221" t="s">
        <v>652</v>
      </c>
      <c r="AN11" s="223" t="s">
        <v>373</v>
      </c>
      <c r="AO11" s="223"/>
      <c r="AP11" s="223"/>
      <c r="AQ11" s="221" t="s">
        <v>373</v>
      </c>
      <c r="AR11" s="221"/>
      <c r="AS11" s="221"/>
      <c r="AT11" s="223" t="s">
        <v>373</v>
      </c>
      <c r="AU11" s="225"/>
      <c r="AV11" s="225"/>
      <c r="AW11" s="226" t="s">
        <v>634</v>
      </c>
      <c r="AX11" s="226" t="s">
        <v>634</v>
      </c>
      <c r="AY11" s="226" t="s">
        <v>634</v>
      </c>
      <c r="AZ11" s="225"/>
      <c r="BA11" s="225"/>
      <c r="BB11" s="225"/>
      <c r="BC11" s="226"/>
      <c r="BD11" s="226"/>
      <c r="BE11" s="226"/>
      <c r="BF11" s="225"/>
      <c r="BG11" s="225"/>
      <c r="BH11" s="225"/>
      <c r="BI11" s="226"/>
      <c r="BJ11" s="226"/>
      <c r="BK11" s="226"/>
      <c r="BL11" s="225"/>
      <c r="BM11" s="225"/>
      <c r="BN11" s="225"/>
      <c r="BO11" s="320">
        <v>300</v>
      </c>
      <c r="BP11" s="321">
        <v>10</v>
      </c>
      <c r="BQ11" s="68"/>
      <c r="BV11" s="202">
        <v>158</v>
      </c>
      <c r="BW11" s="200">
        <v>11</v>
      </c>
    </row>
    <row r="12" spans="1:75" s="18" customFormat="1" ht="60.75" customHeight="1">
      <c r="A12" s="304">
        <v>5</v>
      </c>
      <c r="B12" s="305" t="s">
        <v>258</v>
      </c>
      <c r="C12" s="306">
        <v>401</v>
      </c>
      <c r="D12" s="307">
        <v>35796</v>
      </c>
      <c r="E12" s="308" t="s">
        <v>571</v>
      </c>
      <c r="F12" s="308" t="s">
        <v>410</v>
      </c>
      <c r="G12" s="221" t="s">
        <v>373</v>
      </c>
      <c r="H12" s="221"/>
      <c r="I12" s="221"/>
      <c r="J12" s="222" t="s">
        <v>652</v>
      </c>
      <c r="K12" s="223"/>
      <c r="L12" s="223"/>
      <c r="M12" s="221" t="s">
        <v>373</v>
      </c>
      <c r="N12" s="224"/>
      <c r="O12" s="221"/>
      <c r="P12" s="223" t="s">
        <v>652</v>
      </c>
      <c r="Q12" s="223"/>
      <c r="R12" s="223"/>
      <c r="S12" s="221" t="s">
        <v>652</v>
      </c>
      <c r="T12" s="221"/>
      <c r="U12" s="221"/>
      <c r="V12" s="223" t="s">
        <v>652</v>
      </c>
      <c r="W12" s="223"/>
      <c r="X12" s="223"/>
      <c r="Y12" s="221" t="s">
        <v>652</v>
      </c>
      <c r="Z12" s="221"/>
      <c r="AA12" s="221"/>
      <c r="AB12" s="223" t="s">
        <v>652</v>
      </c>
      <c r="AC12" s="223"/>
      <c r="AD12" s="223"/>
      <c r="AE12" s="221" t="s">
        <v>634</v>
      </c>
      <c r="AF12" s="221" t="s">
        <v>634</v>
      </c>
      <c r="AG12" s="221" t="s">
        <v>634</v>
      </c>
      <c r="AH12" s="223"/>
      <c r="AI12" s="223"/>
      <c r="AJ12" s="223"/>
      <c r="AK12" s="221"/>
      <c r="AL12" s="221"/>
      <c r="AM12" s="221"/>
      <c r="AN12" s="223"/>
      <c r="AO12" s="223"/>
      <c r="AP12" s="223"/>
      <c r="AQ12" s="221"/>
      <c r="AR12" s="221"/>
      <c r="AS12" s="221"/>
      <c r="AT12" s="223"/>
      <c r="AU12" s="225"/>
      <c r="AV12" s="225"/>
      <c r="AW12" s="226"/>
      <c r="AX12" s="226"/>
      <c r="AY12" s="226"/>
      <c r="AZ12" s="225"/>
      <c r="BA12" s="225"/>
      <c r="BB12" s="225"/>
      <c r="BC12" s="226"/>
      <c r="BD12" s="226"/>
      <c r="BE12" s="226"/>
      <c r="BF12" s="225"/>
      <c r="BG12" s="225"/>
      <c r="BH12" s="225"/>
      <c r="BI12" s="226"/>
      <c r="BJ12" s="226"/>
      <c r="BK12" s="226"/>
      <c r="BL12" s="225"/>
      <c r="BM12" s="225"/>
      <c r="BN12" s="225"/>
      <c r="BO12" s="320">
        <v>280</v>
      </c>
      <c r="BP12" s="321">
        <v>9</v>
      </c>
      <c r="BQ12" s="68"/>
      <c r="BV12" s="202">
        <v>161</v>
      </c>
      <c r="BW12" s="200">
        <v>12</v>
      </c>
    </row>
    <row r="13" spans="1:75" s="18" customFormat="1" ht="60.75" customHeight="1">
      <c r="A13" s="304">
        <v>6</v>
      </c>
      <c r="B13" s="305" t="s">
        <v>260</v>
      </c>
      <c r="C13" s="306">
        <v>288</v>
      </c>
      <c r="D13" s="307">
        <v>36212</v>
      </c>
      <c r="E13" s="308" t="s">
        <v>474</v>
      </c>
      <c r="F13" s="308" t="s">
        <v>408</v>
      </c>
      <c r="G13" s="221" t="s">
        <v>373</v>
      </c>
      <c r="H13" s="221"/>
      <c r="I13" s="221"/>
      <c r="J13" s="222" t="s">
        <v>652</v>
      </c>
      <c r="K13" s="223"/>
      <c r="L13" s="223"/>
      <c r="M13" s="221" t="s">
        <v>652</v>
      </c>
      <c r="N13" s="224"/>
      <c r="O13" s="221"/>
      <c r="P13" s="223" t="s">
        <v>652</v>
      </c>
      <c r="Q13" s="223"/>
      <c r="R13" s="223"/>
      <c r="S13" s="221" t="s">
        <v>652</v>
      </c>
      <c r="T13" s="221"/>
      <c r="U13" s="221"/>
      <c r="V13" s="223" t="s">
        <v>634</v>
      </c>
      <c r="W13" s="223" t="s">
        <v>652</v>
      </c>
      <c r="X13" s="223"/>
      <c r="Y13" s="221" t="s">
        <v>652</v>
      </c>
      <c r="Z13" s="221"/>
      <c r="AA13" s="221"/>
      <c r="AB13" s="223" t="s">
        <v>634</v>
      </c>
      <c r="AC13" s="223" t="s">
        <v>634</v>
      </c>
      <c r="AD13" s="223" t="s">
        <v>634</v>
      </c>
      <c r="AE13" s="221"/>
      <c r="AF13" s="221"/>
      <c r="AG13" s="221"/>
      <c r="AH13" s="223"/>
      <c r="AI13" s="223"/>
      <c r="AJ13" s="223"/>
      <c r="AK13" s="221"/>
      <c r="AL13" s="221"/>
      <c r="AM13" s="221"/>
      <c r="AN13" s="223"/>
      <c r="AO13" s="223"/>
      <c r="AP13" s="223"/>
      <c r="AQ13" s="221"/>
      <c r="AR13" s="221"/>
      <c r="AS13" s="221"/>
      <c r="AT13" s="223"/>
      <c r="AU13" s="225"/>
      <c r="AV13" s="225"/>
      <c r="AW13" s="226"/>
      <c r="AX13" s="226"/>
      <c r="AY13" s="226"/>
      <c r="AZ13" s="225"/>
      <c r="BA13" s="225"/>
      <c r="BB13" s="225"/>
      <c r="BC13" s="226"/>
      <c r="BD13" s="226"/>
      <c r="BE13" s="226"/>
      <c r="BF13" s="225"/>
      <c r="BG13" s="225"/>
      <c r="BH13" s="225"/>
      <c r="BI13" s="226"/>
      <c r="BJ13" s="226"/>
      <c r="BK13" s="226"/>
      <c r="BL13" s="225"/>
      <c r="BM13" s="225"/>
      <c r="BN13" s="225"/>
      <c r="BO13" s="320">
        <v>270</v>
      </c>
      <c r="BP13" s="321">
        <v>8</v>
      </c>
      <c r="BQ13" s="68"/>
      <c r="BV13" s="202">
        <v>164</v>
      </c>
      <c r="BW13" s="200">
        <v>13</v>
      </c>
    </row>
    <row r="14" spans="1:75" s="18" customFormat="1" ht="60.75" customHeight="1">
      <c r="A14" s="304">
        <v>7</v>
      </c>
      <c r="B14" s="305" t="s">
        <v>261</v>
      </c>
      <c r="C14" s="306">
        <v>391</v>
      </c>
      <c r="D14" s="307">
        <v>35885</v>
      </c>
      <c r="E14" s="308" t="s">
        <v>557</v>
      </c>
      <c r="F14" s="308" t="s">
        <v>407</v>
      </c>
      <c r="G14" s="221" t="s">
        <v>373</v>
      </c>
      <c r="H14" s="221"/>
      <c r="I14" s="221"/>
      <c r="J14" s="222" t="s">
        <v>652</v>
      </c>
      <c r="K14" s="223"/>
      <c r="L14" s="223"/>
      <c r="M14" s="221" t="s">
        <v>652</v>
      </c>
      <c r="N14" s="224"/>
      <c r="O14" s="221"/>
      <c r="P14" s="223" t="s">
        <v>634</v>
      </c>
      <c r="Q14" s="223" t="s">
        <v>652</v>
      </c>
      <c r="R14" s="223"/>
      <c r="S14" s="221" t="s">
        <v>652</v>
      </c>
      <c r="T14" s="221"/>
      <c r="U14" s="221"/>
      <c r="V14" s="223" t="s">
        <v>652</v>
      </c>
      <c r="W14" s="223"/>
      <c r="X14" s="223"/>
      <c r="Y14" s="221" t="s">
        <v>634</v>
      </c>
      <c r="Z14" s="221" t="s">
        <v>652</v>
      </c>
      <c r="AA14" s="221"/>
      <c r="AB14" s="223" t="s">
        <v>634</v>
      </c>
      <c r="AC14" s="223" t="s">
        <v>634</v>
      </c>
      <c r="AD14" s="223" t="s">
        <v>634</v>
      </c>
      <c r="AE14" s="221"/>
      <c r="AF14" s="221"/>
      <c r="AG14" s="221"/>
      <c r="AH14" s="223"/>
      <c r="AI14" s="223"/>
      <c r="AJ14" s="223"/>
      <c r="AK14" s="221"/>
      <c r="AL14" s="221"/>
      <c r="AM14" s="221"/>
      <c r="AN14" s="223"/>
      <c r="AO14" s="223"/>
      <c r="AP14" s="223"/>
      <c r="AQ14" s="221"/>
      <c r="AR14" s="221"/>
      <c r="AS14" s="221"/>
      <c r="AT14" s="223"/>
      <c r="AU14" s="225"/>
      <c r="AV14" s="225"/>
      <c r="AW14" s="226"/>
      <c r="AX14" s="226"/>
      <c r="AY14" s="226"/>
      <c r="AZ14" s="225"/>
      <c r="BA14" s="225"/>
      <c r="BB14" s="225"/>
      <c r="BC14" s="226"/>
      <c r="BD14" s="226"/>
      <c r="BE14" s="226"/>
      <c r="BF14" s="225"/>
      <c r="BG14" s="225"/>
      <c r="BH14" s="225"/>
      <c r="BI14" s="226"/>
      <c r="BJ14" s="226"/>
      <c r="BK14" s="226"/>
      <c r="BL14" s="225"/>
      <c r="BM14" s="225"/>
      <c r="BN14" s="225"/>
      <c r="BO14" s="320">
        <v>270</v>
      </c>
      <c r="BP14" s="321">
        <v>7</v>
      </c>
      <c r="BQ14" s="68"/>
      <c r="BV14" s="202">
        <v>167</v>
      </c>
      <c r="BW14" s="200">
        <v>14</v>
      </c>
    </row>
    <row r="15" spans="1:75" s="18" customFormat="1" ht="60.75" customHeight="1">
      <c r="A15" s="304">
        <v>8</v>
      </c>
      <c r="B15" s="305" t="s">
        <v>262</v>
      </c>
      <c r="C15" s="306">
        <v>662</v>
      </c>
      <c r="D15" s="307">
        <v>35492</v>
      </c>
      <c r="E15" s="308" t="s">
        <v>598</v>
      </c>
      <c r="F15" s="308" t="s">
        <v>406</v>
      </c>
      <c r="G15" s="221" t="s">
        <v>373</v>
      </c>
      <c r="H15" s="221"/>
      <c r="I15" s="221"/>
      <c r="J15" s="222" t="s">
        <v>652</v>
      </c>
      <c r="K15" s="223"/>
      <c r="L15" s="223"/>
      <c r="M15" s="221" t="s">
        <v>652</v>
      </c>
      <c r="N15" s="224"/>
      <c r="O15" s="221"/>
      <c r="P15" s="223" t="s">
        <v>652</v>
      </c>
      <c r="Q15" s="223"/>
      <c r="R15" s="223"/>
      <c r="S15" s="221" t="s">
        <v>634</v>
      </c>
      <c r="T15" s="221" t="s">
        <v>652</v>
      </c>
      <c r="U15" s="221"/>
      <c r="V15" s="223" t="s">
        <v>634</v>
      </c>
      <c r="W15" s="223" t="s">
        <v>652</v>
      </c>
      <c r="X15" s="223"/>
      <c r="Y15" s="221" t="s">
        <v>373</v>
      </c>
      <c r="Z15" s="221"/>
      <c r="AA15" s="221"/>
      <c r="AB15" s="223" t="s">
        <v>634</v>
      </c>
      <c r="AC15" s="223" t="s">
        <v>634</v>
      </c>
      <c r="AD15" s="223" t="s">
        <v>634</v>
      </c>
      <c r="AE15" s="221"/>
      <c r="AF15" s="221"/>
      <c r="AG15" s="221"/>
      <c r="AH15" s="223"/>
      <c r="AI15" s="223"/>
      <c r="AJ15" s="223"/>
      <c r="AK15" s="221"/>
      <c r="AL15" s="221"/>
      <c r="AM15" s="221"/>
      <c r="AN15" s="223"/>
      <c r="AO15" s="223"/>
      <c r="AP15" s="223"/>
      <c r="AQ15" s="221"/>
      <c r="AR15" s="221"/>
      <c r="AS15" s="221"/>
      <c r="AT15" s="223"/>
      <c r="AU15" s="225"/>
      <c r="AV15" s="225"/>
      <c r="AW15" s="226"/>
      <c r="AX15" s="226"/>
      <c r="AY15" s="226"/>
      <c r="AZ15" s="225"/>
      <c r="BA15" s="225"/>
      <c r="BB15" s="225"/>
      <c r="BC15" s="226"/>
      <c r="BD15" s="226"/>
      <c r="BE15" s="226"/>
      <c r="BF15" s="225"/>
      <c r="BG15" s="225"/>
      <c r="BH15" s="225"/>
      <c r="BI15" s="226"/>
      <c r="BJ15" s="226"/>
      <c r="BK15" s="226"/>
      <c r="BL15" s="225"/>
      <c r="BM15" s="225"/>
      <c r="BN15" s="225"/>
      <c r="BO15" s="320">
        <v>260</v>
      </c>
      <c r="BP15" s="321">
        <v>6</v>
      </c>
      <c r="BQ15" s="68"/>
      <c r="BV15" s="202">
        <v>170</v>
      </c>
      <c r="BW15" s="200">
        <v>15</v>
      </c>
    </row>
    <row r="16" spans="1:75" s="18" customFormat="1" ht="60.75" customHeight="1">
      <c r="A16" s="304">
        <v>9</v>
      </c>
      <c r="B16" s="305" t="s">
        <v>264</v>
      </c>
      <c r="C16" s="306">
        <v>272</v>
      </c>
      <c r="D16" s="307">
        <v>36446</v>
      </c>
      <c r="E16" s="308" t="s">
        <v>581</v>
      </c>
      <c r="F16" s="308" t="s">
        <v>403</v>
      </c>
      <c r="G16" s="221" t="s">
        <v>373</v>
      </c>
      <c r="H16" s="221"/>
      <c r="I16" s="221"/>
      <c r="J16" s="222" t="s">
        <v>652</v>
      </c>
      <c r="K16" s="223"/>
      <c r="L16" s="223"/>
      <c r="M16" s="221" t="s">
        <v>634</v>
      </c>
      <c r="N16" s="224" t="s">
        <v>652</v>
      </c>
      <c r="O16" s="221"/>
      <c r="P16" s="223" t="s">
        <v>652</v>
      </c>
      <c r="Q16" s="223"/>
      <c r="R16" s="223"/>
      <c r="S16" s="221" t="s">
        <v>634</v>
      </c>
      <c r="T16" s="221" t="s">
        <v>634</v>
      </c>
      <c r="U16" s="221" t="s">
        <v>652</v>
      </c>
      <c r="V16" s="223" t="s">
        <v>634</v>
      </c>
      <c r="W16" s="223" t="s">
        <v>634</v>
      </c>
      <c r="X16" s="223" t="s">
        <v>634</v>
      </c>
      <c r="Y16" s="221"/>
      <c r="Z16" s="221"/>
      <c r="AA16" s="221"/>
      <c r="AB16" s="223"/>
      <c r="AC16" s="223"/>
      <c r="AD16" s="223"/>
      <c r="AE16" s="221"/>
      <c r="AF16" s="221"/>
      <c r="AG16" s="221"/>
      <c r="AH16" s="223"/>
      <c r="AI16" s="223"/>
      <c r="AJ16" s="223"/>
      <c r="AK16" s="221"/>
      <c r="AL16" s="221"/>
      <c r="AM16" s="221"/>
      <c r="AN16" s="223"/>
      <c r="AO16" s="223"/>
      <c r="AP16" s="223"/>
      <c r="AQ16" s="221"/>
      <c r="AR16" s="221"/>
      <c r="AS16" s="221"/>
      <c r="AT16" s="223"/>
      <c r="AU16" s="225"/>
      <c r="AV16" s="225"/>
      <c r="AW16" s="226"/>
      <c r="AX16" s="226"/>
      <c r="AY16" s="226"/>
      <c r="AZ16" s="225"/>
      <c r="BA16" s="225"/>
      <c r="BB16" s="225"/>
      <c r="BC16" s="226"/>
      <c r="BD16" s="226"/>
      <c r="BE16" s="226"/>
      <c r="BF16" s="225"/>
      <c r="BG16" s="225"/>
      <c r="BH16" s="225"/>
      <c r="BI16" s="226"/>
      <c r="BJ16" s="226"/>
      <c r="BK16" s="226"/>
      <c r="BL16" s="225"/>
      <c r="BM16" s="225"/>
      <c r="BN16" s="225"/>
      <c r="BO16" s="320">
        <v>250</v>
      </c>
      <c r="BP16" s="321">
        <v>5</v>
      </c>
      <c r="BQ16" s="68"/>
      <c r="BV16" s="202">
        <v>173</v>
      </c>
      <c r="BW16" s="200">
        <v>16</v>
      </c>
    </row>
    <row r="17" spans="1:75" s="18" customFormat="1" ht="60.75" customHeight="1">
      <c r="A17" s="304">
        <v>10</v>
      </c>
      <c r="B17" s="305" t="s">
        <v>257</v>
      </c>
      <c r="C17" s="306">
        <v>623</v>
      </c>
      <c r="D17" s="307">
        <v>35431</v>
      </c>
      <c r="E17" s="308" t="s">
        <v>498</v>
      </c>
      <c r="F17" s="308" t="s">
        <v>411</v>
      </c>
      <c r="G17" s="221" t="s">
        <v>652</v>
      </c>
      <c r="H17" s="221"/>
      <c r="I17" s="221"/>
      <c r="J17" s="222" t="s">
        <v>652</v>
      </c>
      <c r="K17" s="223"/>
      <c r="L17" s="223"/>
      <c r="M17" s="221" t="s">
        <v>634</v>
      </c>
      <c r="N17" s="224" t="s">
        <v>634</v>
      </c>
      <c r="O17" s="221" t="s">
        <v>634</v>
      </c>
      <c r="P17" s="223"/>
      <c r="Q17" s="223"/>
      <c r="R17" s="223"/>
      <c r="S17" s="221"/>
      <c r="T17" s="221"/>
      <c r="U17" s="221"/>
      <c r="V17" s="223"/>
      <c r="W17" s="223"/>
      <c r="X17" s="223"/>
      <c r="Y17" s="221"/>
      <c r="Z17" s="221"/>
      <c r="AA17" s="221"/>
      <c r="AB17" s="223"/>
      <c r="AC17" s="223"/>
      <c r="AD17" s="223"/>
      <c r="AE17" s="221"/>
      <c r="AF17" s="221"/>
      <c r="AG17" s="221"/>
      <c r="AH17" s="223"/>
      <c r="AI17" s="223"/>
      <c r="AJ17" s="223"/>
      <c r="AK17" s="221"/>
      <c r="AL17" s="221"/>
      <c r="AM17" s="221"/>
      <c r="AN17" s="223"/>
      <c r="AO17" s="223"/>
      <c r="AP17" s="223"/>
      <c r="AQ17" s="221"/>
      <c r="AR17" s="221"/>
      <c r="AS17" s="221"/>
      <c r="AT17" s="223"/>
      <c r="AU17" s="225"/>
      <c r="AV17" s="225"/>
      <c r="AW17" s="221"/>
      <c r="AX17" s="221"/>
      <c r="AY17" s="221"/>
      <c r="AZ17" s="223"/>
      <c r="BA17" s="223"/>
      <c r="BB17" s="223"/>
      <c r="BC17" s="221"/>
      <c r="BD17" s="226"/>
      <c r="BE17" s="226"/>
      <c r="BF17" s="223"/>
      <c r="BG17" s="225"/>
      <c r="BH17" s="225"/>
      <c r="BI17" s="221"/>
      <c r="BJ17" s="226"/>
      <c r="BK17" s="226"/>
      <c r="BL17" s="223"/>
      <c r="BM17" s="225"/>
      <c r="BN17" s="225"/>
      <c r="BO17" s="320">
        <v>200</v>
      </c>
      <c r="BP17" s="321">
        <v>3.5</v>
      </c>
      <c r="BQ17" s="68"/>
      <c r="BV17" s="202">
        <v>176</v>
      </c>
      <c r="BW17" s="200">
        <v>17</v>
      </c>
    </row>
    <row r="18" spans="1:75" s="18" customFormat="1" ht="60.75" customHeight="1">
      <c r="A18" s="304">
        <v>10</v>
      </c>
      <c r="B18" s="305" t="s">
        <v>263</v>
      </c>
      <c r="C18" s="306">
        <v>683</v>
      </c>
      <c r="D18" s="307">
        <v>36161</v>
      </c>
      <c r="E18" s="308" t="s">
        <v>547</v>
      </c>
      <c r="F18" s="308" t="s">
        <v>405</v>
      </c>
      <c r="G18" s="221" t="s">
        <v>652</v>
      </c>
      <c r="H18" s="221"/>
      <c r="I18" s="221"/>
      <c r="J18" s="222" t="s">
        <v>652</v>
      </c>
      <c r="K18" s="223"/>
      <c r="L18" s="223"/>
      <c r="M18" s="221" t="s">
        <v>634</v>
      </c>
      <c r="N18" s="224" t="s">
        <v>634</v>
      </c>
      <c r="O18" s="221" t="s">
        <v>634</v>
      </c>
      <c r="P18" s="223"/>
      <c r="Q18" s="223"/>
      <c r="R18" s="223"/>
      <c r="S18" s="221"/>
      <c r="T18" s="221"/>
      <c r="U18" s="221"/>
      <c r="V18" s="223"/>
      <c r="W18" s="223"/>
      <c r="X18" s="223"/>
      <c r="Y18" s="221"/>
      <c r="Z18" s="221"/>
      <c r="AA18" s="221"/>
      <c r="AB18" s="223"/>
      <c r="AC18" s="223"/>
      <c r="AD18" s="223"/>
      <c r="AE18" s="221"/>
      <c r="AF18" s="221"/>
      <c r="AG18" s="221"/>
      <c r="AH18" s="223"/>
      <c r="AI18" s="223"/>
      <c r="AJ18" s="223"/>
      <c r="AK18" s="221"/>
      <c r="AL18" s="221"/>
      <c r="AM18" s="221"/>
      <c r="AN18" s="223"/>
      <c r="AO18" s="223"/>
      <c r="AP18" s="223"/>
      <c r="AQ18" s="221"/>
      <c r="AR18" s="221"/>
      <c r="AS18" s="221"/>
      <c r="AT18" s="223"/>
      <c r="AU18" s="225"/>
      <c r="AV18" s="225"/>
      <c r="AW18" s="226"/>
      <c r="AX18" s="226"/>
      <c r="AY18" s="226"/>
      <c r="AZ18" s="225"/>
      <c r="BA18" s="225"/>
      <c r="BB18" s="225"/>
      <c r="BC18" s="226"/>
      <c r="BD18" s="226"/>
      <c r="BE18" s="226"/>
      <c r="BF18" s="225"/>
      <c r="BG18" s="225"/>
      <c r="BH18" s="225"/>
      <c r="BI18" s="226"/>
      <c r="BJ18" s="226"/>
      <c r="BK18" s="226"/>
      <c r="BL18" s="225"/>
      <c r="BM18" s="225"/>
      <c r="BN18" s="225"/>
      <c r="BO18" s="320">
        <v>200</v>
      </c>
      <c r="BP18" s="321">
        <v>3.5</v>
      </c>
      <c r="BQ18" s="68"/>
      <c r="BV18" s="202">
        <v>179</v>
      </c>
      <c r="BW18" s="200">
        <v>18</v>
      </c>
    </row>
    <row r="19" spans="1:75" s="18" customFormat="1" ht="60.75" customHeight="1">
      <c r="A19" s="304">
        <v>12</v>
      </c>
      <c r="B19" s="305" t="s">
        <v>256</v>
      </c>
      <c r="C19" s="306">
        <v>669</v>
      </c>
      <c r="D19" s="307">
        <v>35676</v>
      </c>
      <c r="E19" s="308" t="s">
        <v>537</v>
      </c>
      <c r="F19" s="308" t="s">
        <v>412</v>
      </c>
      <c r="G19" s="221" t="s">
        <v>652</v>
      </c>
      <c r="H19" s="221"/>
      <c r="I19" s="221"/>
      <c r="J19" s="222" t="s">
        <v>634</v>
      </c>
      <c r="K19" s="223" t="s">
        <v>634</v>
      </c>
      <c r="L19" s="223" t="s">
        <v>634</v>
      </c>
      <c r="M19" s="221"/>
      <c r="N19" s="224"/>
      <c r="O19" s="221"/>
      <c r="P19" s="223"/>
      <c r="Q19" s="223"/>
      <c r="R19" s="223"/>
      <c r="S19" s="221"/>
      <c r="T19" s="221"/>
      <c r="U19" s="221"/>
      <c r="V19" s="223"/>
      <c r="W19" s="223"/>
      <c r="X19" s="223"/>
      <c r="Y19" s="221"/>
      <c r="Z19" s="221"/>
      <c r="AA19" s="221"/>
      <c r="AB19" s="223"/>
      <c r="AC19" s="223"/>
      <c r="AD19" s="223"/>
      <c r="AE19" s="221"/>
      <c r="AF19" s="221"/>
      <c r="AG19" s="221"/>
      <c r="AH19" s="223"/>
      <c r="AI19" s="223"/>
      <c r="AJ19" s="223"/>
      <c r="AK19" s="221"/>
      <c r="AL19" s="221"/>
      <c r="AM19" s="221"/>
      <c r="AN19" s="223"/>
      <c r="AO19" s="223"/>
      <c r="AP19" s="223"/>
      <c r="AQ19" s="221"/>
      <c r="AR19" s="221"/>
      <c r="AS19" s="221"/>
      <c r="AT19" s="223"/>
      <c r="AU19" s="225"/>
      <c r="AV19" s="225"/>
      <c r="AW19" s="221"/>
      <c r="AX19" s="221"/>
      <c r="AY19" s="221"/>
      <c r="AZ19" s="223"/>
      <c r="BA19" s="223"/>
      <c r="BB19" s="223"/>
      <c r="BC19" s="221"/>
      <c r="BD19" s="226"/>
      <c r="BE19" s="226"/>
      <c r="BF19" s="223"/>
      <c r="BG19" s="225"/>
      <c r="BH19" s="225"/>
      <c r="BI19" s="221"/>
      <c r="BJ19" s="226"/>
      <c r="BK19" s="226"/>
      <c r="BL19" s="223"/>
      <c r="BM19" s="225"/>
      <c r="BN19" s="225"/>
      <c r="BO19" s="320">
        <v>180</v>
      </c>
      <c r="BP19" s="321">
        <v>2</v>
      </c>
      <c r="BQ19" s="68"/>
      <c r="BV19" s="202">
        <v>182</v>
      </c>
      <c r="BW19" s="200">
        <v>19</v>
      </c>
    </row>
    <row r="20" spans="1:75" s="18" customFormat="1" ht="60.75" customHeight="1">
      <c r="A20" s="304" t="s">
        <v>373</v>
      </c>
      <c r="B20" s="305" t="s">
        <v>259</v>
      </c>
      <c r="C20" s="306" t="s">
        <v>373</v>
      </c>
      <c r="D20" s="307" t="s">
        <v>373</v>
      </c>
      <c r="E20" s="308" t="s">
        <v>373</v>
      </c>
      <c r="F20" s="308" t="s">
        <v>409</v>
      </c>
      <c r="G20" s="221"/>
      <c r="H20" s="221"/>
      <c r="I20" s="221"/>
      <c r="J20" s="222"/>
      <c r="K20" s="223"/>
      <c r="L20" s="223"/>
      <c r="M20" s="221"/>
      <c r="N20" s="224"/>
      <c r="O20" s="221"/>
      <c r="P20" s="223"/>
      <c r="Q20" s="223"/>
      <c r="R20" s="223"/>
      <c r="S20" s="221"/>
      <c r="T20" s="221"/>
      <c r="U20" s="221"/>
      <c r="V20" s="223"/>
      <c r="W20" s="223"/>
      <c r="X20" s="223"/>
      <c r="Y20" s="221"/>
      <c r="Z20" s="221"/>
      <c r="AA20" s="221"/>
      <c r="AB20" s="223"/>
      <c r="AC20" s="223"/>
      <c r="AD20" s="223"/>
      <c r="AE20" s="221"/>
      <c r="AF20" s="221"/>
      <c r="AG20" s="221"/>
      <c r="AH20" s="223"/>
      <c r="AI20" s="223"/>
      <c r="AJ20" s="223"/>
      <c r="AK20" s="221"/>
      <c r="AL20" s="221"/>
      <c r="AM20" s="221"/>
      <c r="AN20" s="223"/>
      <c r="AO20" s="223"/>
      <c r="AP20" s="223"/>
      <c r="AQ20" s="221"/>
      <c r="AR20" s="221"/>
      <c r="AS20" s="221"/>
      <c r="AT20" s="223"/>
      <c r="AU20" s="225"/>
      <c r="AV20" s="225"/>
      <c r="AW20" s="221"/>
      <c r="AX20" s="221"/>
      <c r="AY20" s="221"/>
      <c r="AZ20" s="223"/>
      <c r="BA20" s="223"/>
      <c r="BB20" s="223"/>
      <c r="BC20" s="221"/>
      <c r="BD20" s="226"/>
      <c r="BE20" s="226"/>
      <c r="BF20" s="223"/>
      <c r="BG20" s="225"/>
      <c r="BH20" s="225"/>
      <c r="BI20" s="221"/>
      <c r="BJ20" s="226"/>
      <c r="BK20" s="226"/>
      <c r="BL20" s="223"/>
      <c r="BM20" s="225"/>
      <c r="BN20" s="225"/>
      <c r="BO20" s="320" t="s">
        <v>653</v>
      </c>
      <c r="BP20" s="321">
        <v>0</v>
      </c>
      <c r="BQ20" s="68"/>
      <c r="BV20" s="202">
        <v>185</v>
      </c>
      <c r="BW20" s="200">
        <v>20</v>
      </c>
    </row>
    <row r="21" spans="1:75" s="18" customFormat="1" ht="60.75" customHeight="1">
      <c r="A21" s="304"/>
      <c r="B21" s="305" t="s">
        <v>269</v>
      </c>
      <c r="C21" s="306" t="s">
        <v>633</v>
      </c>
      <c r="D21" s="307" t="s">
        <v>633</v>
      </c>
      <c r="E21" s="308" t="s">
        <v>633</v>
      </c>
      <c r="F21" s="308" t="s">
        <v>633</v>
      </c>
      <c r="G21" s="221"/>
      <c r="H21" s="221"/>
      <c r="I21" s="221"/>
      <c r="J21" s="222"/>
      <c r="K21" s="223"/>
      <c r="L21" s="223"/>
      <c r="M21" s="221"/>
      <c r="N21" s="224"/>
      <c r="O21" s="221"/>
      <c r="P21" s="223"/>
      <c r="Q21" s="223"/>
      <c r="R21" s="223"/>
      <c r="S21" s="221"/>
      <c r="T21" s="221"/>
      <c r="U21" s="221"/>
      <c r="V21" s="223"/>
      <c r="W21" s="223"/>
      <c r="X21" s="223"/>
      <c r="Y21" s="221"/>
      <c r="Z21" s="221"/>
      <c r="AA21" s="221"/>
      <c r="AB21" s="223"/>
      <c r="AC21" s="223"/>
      <c r="AD21" s="223"/>
      <c r="AE21" s="221"/>
      <c r="AF21" s="221"/>
      <c r="AG21" s="221"/>
      <c r="AH21" s="223"/>
      <c r="AI21" s="223"/>
      <c r="AJ21" s="223"/>
      <c r="AK21" s="221"/>
      <c r="AL21" s="221"/>
      <c r="AM21" s="221"/>
      <c r="AN21" s="223"/>
      <c r="AO21" s="223"/>
      <c r="AP21" s="223"/>
      <c r="AQ21" s="221"/>
      <c r="AR21" s="221"/>
      <c r="AS21" s="221"/>
      <c r="AT21" s="223"/>
      <c r="AU21" s="225"/>
      <c r="AV21" s="225"/>
      <c r="AW21" s="226"/>
      <c r="AX21" s="226"/>
      <c r="AY21" s="226"/>
      <c r="AZ21" s="225"/>
      <c r="BA21" s="225"/>
      <c r="BB21" s="225"/>
      <c r="BC21" s="226"/>
      <c r="BD21" s="226"/>
      <c r="BE21" s="226"/>
      <c r="BF21" s="225"/>
      <c r="BG21" s="225"/>
      <c r="BH21" s="225"/>
      <c r="BI21" s="226"/>
      <c r="BJ21" s="226"/>
      <c r="BK21" s="226"/>
      <c r="BL21" s="225"/>
      <c r="BM21" s="225"/>
      <c r="BN21" s="225"/>
      <c r="BO21" s="174"/>
      <c r="BP21" s="214"/>
      <c r="BQ21" s="68"/>
      <c r="BV21" s="202">
        <v>188</v>
      </c>
      <c r="BW21" s="200">
        <v>21</v>
      </c>
    </row>
    <row r="22" spans="1:75" s="18" customFormat="1" ht="60.75" customHeight="1">
      <c r="A22" s="304"/>
      <c r="B22" s="305" t="s">
        <v>270</v>
      </c>
      <c r="C22" s="306" t="s">
        <v>633</v>
      </c>
      <c r="D22" s="307" t="s">
        <v>633</v>
      </c>
      <c r="E22" s="308" t="s">
        <v>633</v>
      </c>
      <c r="F22" s="308" t="s">
        <v>633</v>
      </c>
      <c r="G22" s="221"/>
      <c r="H22" s="221"/>
      <c r="I22" s="221"/>
      <c r="J22" s="222"/>
      <c r="K22" s="223"/>
      <c r="L22" s="223"/>
      <c r="M22" s="221"/>
      <c r="N22" s="224"/>
      <c r="O22" s="221"/>
      <c r="P22" s="223"/>
      <c r="Q22" s="223"/>
      <c r="R22" s="223"/>
      <c r="S22" s="221"/>
      <c r="T22" s="221"/>
      <c r="U22" s="221"/>
      <c r="V22" s="223"/>
      <c r="W22" s="223"/>
      <c r="X22" s="223"/>
      <c r="Y22" s="221"/>
      <c r="Z22" s="221"/>
      <c r="AA22" s="221"/>
      <c r="AB22" s="223"/>
      <c r="AC22" s="223"/>
      <c r="AD22" s="223"/>
      <c r="AE22" s="221"/>
      <c r="AF22" s="221"/>
      <c r="AG22" s="221"/>
      <c r="AH22" s="223"/>
      <c r="AI22" s="223"/>
      <c r="AJ22" s="223"/>
      <c r="AK22" s="221"/>
      <c r="AL22" s="221"/>
      <c r="AM22" s="221"/>
      <c r="AN22" s="223"/>
      <c r="AO22" s="223"/>
      <c r="AP22" s="223"/>
      <c r="AQ22" s="221"/>
      <c r="AR22" s="221"/>
      <c r="AS22" s="221"/>
      <c r="AT22" s="223"/>
      <c r="AU22" s="225"/>
      <c r="AV22" s="225"/>
      <c r="AW22" s="226"/>
      <c r="AX22" s="226"/>
      <c r="AY22" s="226"/>
      <c r="AZ22" s="225"/>
      <c r="BA22" s="225"/>
      <c r="BB22" s="225"/>
      <c r="BC22" s="226"/>
      <c r="BD22" s="226"/>
      <c r="BE22" s="226"/>
      <c r="BF22" s="225"/>
      <c r="BG22" s="225"/>
      <c r="BH22" s="225"/>
      <c r="BI22" s="226"/>
      <c r="BJ22" s="226"/>
      <c r="BK22" s="226"/>
      <c r="BL22" s="225"/>
      <c r="BM22" s="225"/>
      <c r="BN22" s="225"/>
      <c r="BO22" s="174"/>
      <c r="BP22" s="214"/>
      <c r="BQ22" s="68"/>
      <c r="BV22" s="202">
        <v>191</v>
      </c>
      <c r="BW22" s="200">
        <v>22</v>
      </c>
    </row>
    <row r="23" spans="1:75" s="18" customFormat="1" ht="60.75" customHeight="1">
      <c r="A23" s="304"/>
      <c r="B23" s="305" t="s">
        <v>271</v>
      </c>
      <c r="C23" s="306" t="s">
        <v>633</v>
      </c>
      <c r="D23" s="307" t="s">
        <v>633</v>
      </c>
      <c r="E23" s="308" t="s">
        <v>633</v>
      </c>
      <c r="F23" s="308" t="s">
        <v>633</v>
      </c>
      <c r="G23" s="221"/>
      <c r="H23" s="221"/>
      <c r="I23" s="221"/>
      <c r="J23" s="222"/>
      <c r="K23" s="223"/>
      <c r="L23" s="223"/>
      <c r="M23" s="221"/>
      <c r="N23" s="224"/>
      <c r="O23" s="221"/>
      <c r="P23" s="223"/>
      <c r="Q23" s="223"/>
      <c r="R23" s="223"/>
      <c r="S23" s="221"/>
      <c r="T23" s="221"/>
      <c r="U23" s="221"/>
      <c r="V23" s="223"/>
      <c r="W23" s="223"/>
      <c r="X23" s="223"/>
      <c r="Y23" s="221"/>
      <c r="Z23" s="221"/>
      <c r="AA23" s="221"/>
      <c r="AB23" s="223"/>
      <c r="AC23" s="223"/>
      <c r="AD23" s="223"/>
      <c r="AE23" s="221"/>
      <c r="AF23" s="221"/>
      <c r="AG23" s="221"/>
      <c r="AH23" s="223"/>
      <c r="AI23" s="223"/>
      <c r="AJ23" s="223"/>
      <c r="AK23" s="221"/>
      <c r="AL23" s="221"/>
      <c r="AM23" s="221"/>
      <c r="AN23" s="223"/>
      <c r="AO23" s="223"/>
      <c r="AP23" s="223"/>
      <c r="AQ23" s="221"/>
      <c r="AR23" s="221"/>
      <c r="AS23" s="221"/>
      <c r="AT23" s="223"/>
      <c r="AU23" s="225"/>
      <c r="AV23" s="225"/>
      <c r="AW23" s="226"/>
      <c r="AX23" s="226"/>
      <c r="AY23" s="226"/>
      <c r="AZ23" s="225"/>
      <c r="BA23" s="225"/>
      <c r="BB23" s="225"/>
      <c r="BC23" s="226"/>
      <c r="BD23" s="226"/>
      <c r="BE23" s="226"/>
      <c r="BF23" s="225"/>
      <c r="BG23" s="225"/>
      <c r="BH23" s="225"/>
      <c r="BI23" s="226"/>
      <c r="BJ23" s="226"/>
      <c r="BK23" s="226"/>
      <c r="BL23" s="225"/>
      <c r="BM23" s="225"/>
      <c r="BN23" s="225"/>
      <c r="BO23" s="174"/>
      <c r="BP23" s="214"/>
      <c r="BQ23" s="68"/>
      <c r="BV23" s="202">
        <v>194</v>
      </c>
      <c r="BW23" s="200">
        <v>23</v>
      </c>
    </row>
    <row r="24" spans="1:75" s="18" customFormat="1" ht="60.75" customHeight="1">
      <c r="A24" s="304"/>
      <c r="B24" s="305" t="s">
        <v>272</v>
      </c>
      <c r="C24" s="306" t="s">
        <v>633</v>
      </c>
      <c r="D24" s="307" t="s">
        <v>633</v>
      </c>
      <c r="E24" s="308" t="s">
        <v>633</v>
      </c>
      <c r="F24" s="308" t="s">
        <v>633</v>
      </c>
      <c r="G24" s="221"/>
      <c r="H24" s="221"/>
      <c r="I24" s="221"/>
      <c r="J24" s="222"/>
      <c r="K24" s="223"/>
      <c r="L24" s="223"/>
      <c r="M24" s="221"/>
      <c r="N24" s="224"/>
      <c r="O24" s="221"/>
      <c r="P24" s="223"/>
      <c r="Q24" s="223"/>
      <c r="R24" s="223"/>
      <c r="S24" s="221"/>
      <c r="T24" s="221"/>
      <c r="U24" s="221"/>
      <c r="V24" s="223"/>
      <c r="W24" s="223"/>
      <c r="X24" s="223"/>
      <c r="Y24" s="221"/>
      <c r="Z24" s="221"/>
      <c r="AA24" s="221"/>
      <c r="AB24" s="223"/>
      <c r="AC24" s="223"/>
      <c r="AD24" s="223"/>
      <c r="AE24" s="221"/>
      <c r="AF24" s="221"/>
      <c r="AG24" s="221"/>
      <c r="AH24" s="223"/>
      <c r="AI24" s="223"/>
      <c r="AJ24" s="223"/>
      <c r="AK24" s="221"/>
      <c r="AL24" s="221"/>
      <c r="AM24" s="221"/>
      <c r="AN24" s="223"/>
      <c r="AO24" s="223"/>
      <c r="AP24" s="223"/>
      <c r="AQ24" s="221"/>
      <c r="AR24" s="221"/>
      <c r="AS24" s="221"/>
      <c r="AT24" s="223"/>
      <c r="AU24" s="225"/>
      <c r="AV24" s="225"/>
      <c r="AW24" s="226"/>
      <c r="AX24" s="226"/>
      <c r="AY24" s="226"/>
      <c r="AZ24" s="225"/>
      <c r="BA24" s="225"/>
      <c r="BB24" s="225"/>
      <c r="BC24" s="226"/>
      <c r="BD24" s="226"/>
      <c r="BE24" s="226"/>
      <c r="BF24" s="225"/>
      <c r="BG24" s="225"/>
      <c r="BH24" s="225"/>
      <c r="BI24" s="226"/>
      <c r="BJ24" s="226"/>
      <c r="BK24" s="226"/>
      <c r="BL24" s="225"/>
      <c r="BM24" s="225"/>
      <c r="BN24" s="225"/>
      <c r="BO24" s="174"/>
      <c r="BP24" s="214"/>
      <c r="BQ24" s="68"/>
      <c r="BV24" s="202">
        <v>197</v>
      </c>
      <c r="BW24" s="200">
        <v>24</v>
      </c>
    </row>
    <row r="25" spans="1:75" s="18" customFormat="1" ht="60.75" customHeight="1">
      <c r="A25" s="304"/>
      <c r="B25" s="305" t="s">
        <v>273</v>
      </c>
      <c r="C25" s="306" t="s">
        <v>633</v>
      </c>
      <c r="D25" s="307" t="s">
        <v>633</v>
      </c>
      <c r="E25" s="308" t="s">
        <v>633</v>
      </c>
      <c r="F25" s="308" t="s">
        <v>633</v>
      </c>
      <c r="G25" s="221"/>
      <c r="H25" s="221"/>
      <c r="I25" s="221"/>
      <c r="J25" s="222"/>
      <c r="K25" s="223"/>
      <c r="L25" s="223"/>
      <c r="M25" s="221"/>
      <c r="N25" s="224"/>
      <c r="O25" s="221"/>
      <c r="P25" s="223"/>
      <c r="Q25" s="223"/>
      <c r="R25" s="223"/>
      <c r="S25" s="221"/>
      <c r="T25" s="221"/>
      <c r="U25" s="221"/>
      <c r="V25" s="223"/>
      <c r="W25" s="223"/>
      <c r="X25" s="223"/>
      <c r="Y25" s="221"/>
      <c r="Z25" s="221"/>
      <c r="AA25" s="221"/>
      <c r="AB25" s="223"/>
      <c r="AC25" s="223"/>
      <c r="AD25" s="223"/>
      <c r="AE25" s="221"/>
      <c r="AF25" s="221"/>
      <c r="AG25" s="221"/>
      <c r="AH25" s="223"/>
      <c r="AI25" s="223"/>
      <c r="AJ25" s="223"/>
      <c r="AK25" s="221"/>
      <c r="AL25" s="221"/>
      <c r="AM25" s="221"/>
      <c r="AN25" s="223"/>
      <c r="AO25" s="223"/>
      <c r="AP25" s="223"/>
      <c r="AQ25" s="221"/>
      <c r="AR25" s="221"/>
      <c r="AS25" s="221"/>
      <c r="AT25" s="223"/>
      <c r="AU25" s="225"/>
      <c r="AV25" s="225"/>
      <c r="AW25" s="226"/>
      <c r="AX25" s="226"/>
      <c r="AY25" s="226"/>
      <c r="AZ25" s="225"/>
      <c r="BA25" s="225"/>
      <c r="BB25" s="225"/>
      <c r="BC25" s="226"/>
      <c r="BD25" s="226"/>
      <c r="BE25" s="226"/>
      <c r="BF25" s="225"/>
      <c r="BG25" s="225"/>
      <c r="BH25" s="225"/>
      <c r="BI25" s="226"/>
      <c r="BJ25" s="226"/>
      <c r="BK25" s="226"/>
      <c r="BL25" s="225"/>
      <c r="BM25" s="225"/>
      <c r="BN25" s="225"/>
      <c r="BO25" s="174"/>
      <c r="BP25" s="214"/>
      <c r="BQ25" s="68"/>
      <c r="BV25" s="202">
        <v>200</v>
      </c>
      <c r="BW25" s="200">
        <v>25</v>
      </c>
    </row>
    <row r="26" spans="1:75" s="18" customFormat="1" ht="60.75" customHeight="1">
      <c r="A26" s="283"/>
      <c r="B26" s="284" t="s">
        <v>274</v>
      </c>
      <c r="C26" s="285" t="s">
        <v>633</v>
      </c>
      <c r="D26" s="286" t="s">
        <v>633</v>
      </c>
      <c r="E26" s="287" t="s">
        <v>633</v>
      </c>
      <c r="F26" s="287" t="s">
        <v>633</v>
      </c>
      <c r="G26" s="221"/>
      <c r="H26" s="221"/>
      <c r="I26" s="221"/>
      <c r="J26" s="222"/>
      <c r="K26" s="223"/>
      <c r="L26" s="223"/>
      <c r="M26" s="221"/>
      <c r="N26" s="224"/>
      <c r="O26" s="221"/>
      <c r="P26" s="223"/>
      <c r="Q26" s="223"/>
      <c r="R26" s="223"/>
      <c r="S26" s="221"/>
      <c r="T26" s="221"/>
      <c r="U26" s="221"/>
      <c r="V26" s="223"/>
      <c r="W26" s="223"/>
      <c r="X26" s="223"/>
      <c r="Y26" s="221"/>
      <c r="Z26" s="221"/>
      <c r="AA26" s="221"/>
      <c r="AB26" s="223"/>
      <c r="AC26" s="223"/>
      <c r="AD26" s="223"/>
      <c r="AE26" s="221"/>
      <c r="AF26" s="221"/>
      <c r="AG26" s="221"/>
      <c r="AH26" s="223"/>
      <c r="AI26" s="223"/>
      <c r="AJ26" s="223"/>
      <c r="AK26" s="221"/>
      <c r="AL26" s="221"/>
      <c r="AM26" s="221"/>
      <c r="AN26" s="223"/>
      <c r="AO26" s="223"/>
      <c r="AP26" s="223"/>
      <c r="AQ26" s="221"/>
      <c r="AR26" s="221"/>
      <c r="AS26" s="221"/>
      <c r="AT26" s="223"/>
      <c r="AU26" s="225"/>
      <c r="AV26" s="225"/>
      <c r="AW26" s="226"/>
      <c r="AX26" s="226"/>
      <c r="AY26" s="226"/>
      <c r="AZ26" s="225"/>
      <c r="BA26" s="225"/>
      <c r="BB26" s="225"/>
      <c r="BC26" s="226"/>
      <c r="BD26" s="226"/>
      <c r="BE26" s="226"/>
      <c r="BF26" s="225"/>
      <c r="BG26" s="225"/>
      <c r="BH26" s="225"/>
      <c r="BI26" s="226"/>
      <c r="BJ26" s="226"/>
      <c r="BK26" s="226"/>
      <c r="BL26" s="225"/>
      <c r="BM26" s="225"/>
      <c r="BN26" s="225"/>
      <c r="BO26" s="174"/>
      <c r="BP26" s="214"/>
      <c r="BQ26" s="68"/>
      <c r="BV26" s="202">
        <v>203</v>
      </c>
      <c r="BW26" s="200">
        <v>26</v>
      </c>
    </row>
    <row r="27" spans="1:75" s="18" customFormat="1" ht="60.75" customHeight="1">
      <c r="A27" s="283"/>
      <c r="B27" s="284" t="s">
        <v>275</v>
      </c>
      <c r="C27" s="285" t="s">
        <v>633</v>
      </c>
      <c r="D27" s="286" t="s">
        <v>633</v>
      </c>
      <c r="E27" s="287" t="s">
        <v>633</v>
      </c>
      <c r="F27" s="287" t="s">
        <v>633</v>
      </c>
      <c r="G27" s="221"/>
      <c r="H27" s="221"/>
      <c r="I27" s="221"/>
      <c r="J27" s="222"/>
      <c r="K27" s="223"/>
      <c r="L27" s="223"/>
      <c r="M27" s="221"/>
      <c r="N27" s="224"/>
      <c r="O27" s="221"/>
      <c r="P27" s="223"/>
      <c r="Q27" s="223"/>
      <c r="R27" s="223"/>
      <c r="S27" s="221"/>
      <c r="T27" s="221"/>
      <c r="U27" s="221"/>
      <c r="V27" s="223"/>
      <c r="W27" s="223"/>
      <c r="X27" s="223"/>
      <c r="Y27" s="221"/>
      <c r="Z27" s="221"/>
      <c r="AA27" s="221"/>
      <c r="AB27" s="223"/>
      <c r="AC27" s="223"/>
      <c r="AD27" s="223"/>
      <c r="AE27" s="221"/>
      <c r="AF27" s="221"/>
      <c r="AG27" s="221"/>
      <c r="AH27" s="223"/>
      <c r="AI27" s="223"/>
      <c r="AJ27" s="223"/>
      <c r="AK27" s="221"/>
      <c r="AL27" s="221"/>
      <c r="AM27" s="221"/>
      <c r="AN27" s="223"/>
      <c r="AO27" s="223"/>
      <c r="AP27" s="223"/>
      <c r="AQ27" s="221"/>
      <c r="AR27" s="221"/>
      <c r="AS27" s="221"/>
      <c r="AT27" s="223"/>
      <c r="AU27" s="225"/>
      <c r="AV27" s="225"/>
      <c r="AW27" s="226"/>
      <c r="AX27" s="226"/>
      <c r="AY27" s="226"/>
      <c r="AZ27" s="225"/>
      <c r="BA27" s="225"/>
      <c r="BB27" s="225"/>
      <c r="BC27" s="226"/>
      <c r="BD27" s="226"/>
      <c r="BE27" s="226"/>
      <c r="BF27" s="225"/>
      <c r="BG27" s="225"/>
      <c r="BH27" s="225"/>
      <c r="BI27" s="226"/>
      <c r="BJ27" s="226"/>
      <c r="BK27" s="226"/>
      <c r="BL27" s="225"/>
      <c r="BM27" s="225"/>
      <c r="BN27" s="225"/>
      <c r="BO27" s="174"/>
      <c r="BP27" s="214"/>
      <c r="BQ27" s="68"/>
      <c r="BV27" s="202">
        <v>206</v>
      </c>
      <c r="BW27" s="200">
        <v>27</v>
      </c>
    </row>
    <row r="28" spans="5:75" ht="9" customHeight="1">
      <c r="E28" s="52"/>
      <c r="BV28" s="202">
        <v>224</v>
      </c>
      <c r="BW28" s="200">
        <v>33</v>
      </c>
    </row>
    <row r="29" spans="1:75" s="74" customFormat="1" ht="20.25">
      <c r="A29" s="70" t="s">
        <v>23</v>
      </c>
      <c r="B29" s="70"/>
      <c r="C29" s="70"/>
      <c r="D29" s="71"/>
      <c r="E29" s="72"/>
      <c r="F29" s="73" t="s">
        <v>0</v>
      </c>
      <c r="J29" s="74" t="s">
        <v>1</v>
      </c>
      <c r="S29" s="74" t="s">
        <v>2</v>
      </c>
      <c r="AA29" s="74" t="s">
        <v>3</v>
      </c>
      <c r="AL29" s="74" t="s">
        <v>3</v>
      </c>
      <c r="BO29" s="75" t="s">
        <v>3</v>
      </c>
      <c r="BP29" s="73"/>
      <c r="BQ29" s="73"/>
      <c r="BV29" s="202">
        <v>227</v>
      </c>
      <c r="BW29" s="200">
        <v>34</v>
      </c>
    </row>
    <row r="30" spans="5:75" ht="20.25">
      <c r="E30" s="52"/>
      <c r="BV30" s="202">
        <v>230</v>
      </c>
      <c r="BW30" s="200">
        <v>35</v>
      </c>
    </row>
    <row r="31" spans="5:75" ht="20.25">
      <c r="E31" s="52"/>
      <c r="BV31" s="202">
        <v>233</v>
      </c>
      <c r="BW31" s="200">
        <v>36</v>
      </c>
    </row>
    <row r="32" spans="5:75" ht="20.25">
      <c r="E32" s="52"/>
      <c r="BV32" s="202">
        <v>236</v>
      </c>
      <c r="BW32" s="200">
        <v>37</v>
      </c>
    </row>
    <row r="33" spans="74:75" ht="20.25">
      <c r="BV33" s="202">
        <v>239</v>
      </c>
      <c r="BW33" s="200">
        <v>38</v>
      </c>
    </row>
    <row r="34" spans="74:75" ht="20.25">
      <c r="BV34" s="202">
        <v>242</v>
      </c>
      <c r="BW34" s="200">
        <v>39</v>
      </c>
    </row>
    <row r="35" spans="74:75" ht="20.25">
      <c r="BV35" s="202">
        <v>245</v>
      </c>
      <c r="BW35" s="200">
        <v>40</v>
      </c>
    </row>
    <row r="36" spans="74:75" ht="20.25">
      <c r="BV36" s="202">
        <v>248</v>
      </c>
      <c r="BW36" s="200">
        <v>41</v>
      </c>
    </row>
    <row r="37" spans="74:75" ht="20.25">
      <c r="BV37" s="202">
        <v>251</v>
      </c>
      <c r="BW37" s="200">
        <v>42</v>
      </c>
    </row>
    <row r="38" spans="74:75" ht="20.25">
      <c r="BV38" s="202">
        <v>254</v>
      </c>
      <c r="BW38" s="200">
        <v>43</v>
      </c>
    </row>
    <row r="39" spans="74:75" ht="20.25">
      <c r="BV39" s="202">
        <v>257</v>
      </c>
      <c r="BW39" s="200">
        <v>44</v>
      </c>
    </row>
    <row r="40" spans="74:75" ht="20.25">
      <c r="BV40" s="202">
        <v>260</v>
      </c>
      <c r="BW40" s="200">
        <v>45</v>
      </c>
    </row>
    <row r="41" spans="74:75" ht="20.25">
      <c r="BV41" s="202">
        <v>262</v>
      </c>
      <c r="BW41" s="200">
        <v>46</v>
      </c>
    </row>
    <row r="42" spans="74:75" ht="20.25">
      <c r="BV42" s="202">
        <v>264</v>
      </c>
      <c r="BW42" s="200">
        <v>47</v>
      </c>
    </row>
    <row r="43" spans="74:75" ht="20.25">
      <c r="BV43" s="202">
        <v>266</v>
      </c>
      <c r="BW43" s="200">
        <v>48</v>
      </c>
    </row>
    <row r="44" spans="74:75" ht="20.25">
      <c r="BV44" s="202">
        <v>268</v>
      </c>
      <c r="BW44" s="200">
        <v>49</v>
      </c>
    </row>
    <row r="45" spans="74:75" ht="20.25">
      <c r="BV45" s="202">
        <v>270</v>
      </c>
      <c r="BW45" s="200">
        <v>50</v>
      </c>
    </row>
    <row r="46" spans="74:75" ht="20.25">
      <c r="BV46" s="202">
        <v>272</v>
      </c>
      <c r="BW46" s="200">
        <v>51</v>
      </c>
    </row>
    <row r="47" spans="74:75" ht="20.25">
      <c r="BV47" s="202">
        <v>274</v>
      </c>
      <c r="BW47" s="200">
        <v>52</v>
      </c>
    </row>
    <row r="48" spans="74:75" ht="20.25">
      <c r="BV48" s="202">
        <v>276</v>
      </c>
      <c r="BW48" s="200">
        <v>53</v>
      </c>
    </row>
    <row r="49" spans="74:75" ht="20.25">
      <c r="BV49" s="202">
        <v>278</v>
      </c>
      <c r="BW49" s="200">
        <v>54</v>
      </c>
    </row>
    <row r="50" spans="74:75" ht="20.25">
      <c r="BV50" s="202">
        <v>280</v>
      </c>
      <c r="BW50" s="200">
        <v>55</v>
      </c>
    </row>
    <row r="51" spans="74:75" ht="20.25">
      <c r="BV51" s="202">
        <v>282</v>
      </c>
      <c r="BW51" s="200">
        <v>56</v>
      </c>
    </row>
    <row r="52" spans="74:75" ht="20.25">
      <c r="BV52" s="202">
        <v>284</v>
      </c>
      <c r="BW52" s="200">
        <v>57</v>
      </c>
    </row>
    <row r="53" spans="74:75" ht="20.25">
      <c r="BV53" s="202">
        <v>286</v>
      </c>
      <c r="BW53" s="200">
        <v>58</v>
      </c>
    </row>
    <row r="54" spans="74:75" ht="20.25">
      <c r="BV54" s="202">
        <v>288</v>
      </c>
      <c r="BW54" s="200">
        <v>59</v>
      </c>
    </row>
    <row r="55" spans="74:75" ht="20.25">
      <c r="BV55" s="202">
        <v>290</v>
      </c>
      <c r="BW55" s="200">
        <v>60</v>
      </c>
    </row>
    <row r="56" spans="74:75" ht="20.25">
      <c r="BV56" s="202">
        <v>292</v>
      </c>
      <c r="BW56" s="200">
        <v>61</v>
      </c>
    </row>
    <row r="57" spans="74:75" ht="20.25">
      <c r="BV57" s="202">
        <v>294</v>
      </c>
      <c r="BW57" s="200">
        <v>62</v>
      </c>
    </row>
    <row r="58" spans="74:75" ht="20.25">
      <c r="BV58" s="202">
        <v>296</v>
      </c>
      <c r="BW58" s="200">
        <v>63</v>
      </c>
    </row>
    <row r="59" spans="74:75" ht="20.25">
      <c r="BV59" s="202">
        <v>298</v>
      </c>
      <c r="BW59" s="200">
        <v>64</v>
      </c>
    </row>
    <row r="60" spans="74:75" ht="20.25">
      <c r="BV60" s="202">
        <v>300</v>
      </c>
      <c r="BW60" s="200">
        <v>65</v>
      </c>
    </row>
    <row r="61" spans="74:75" ht="20.25">
      <c r="BV61" s="202">
        <v>302</v>
      </c>
      <c r="BW61" s="200">
        <v>66</v>
      </c>
    </row>
    <row r="62" spans="74:75" ht="20.25">
      <c r="BV62" s="202">
        <v>304</v>
      </c>
      <c r="BW62" s="200">
        <v>67</v>
      </c>
    </row>
    <row r="63" spans="74:75" ht="20.25">
      <c r="BV63" s="202">
        <v>306</v>
      </c>
      <c r="BW63" s="200">
        <v>68</v>
      </c>
    </row>
    <row r="64" spans="74:75" ht="20.25">
      <c r="BV64" s="202">
        <v>308</v>
      </c>
      <c r="BW64" s="200">
        <v>69</v>
      </c>
    </row>
    <row r="65" spans="74:75" ht="20.25">
      <c r="BV65" s="202">
        <v>310</v>
      </c>
      <c r="BW65" s="200">
        <v>70</v>
      </c>
    </row>
    <row r="66" spans="74:75" ht="20.25">
      <c r="BV66" s="202">
        <v>312</v>
      </c>
      <c r="BW66" s="200">
        <v>71</v>
      </c>
    </row>
    <row r="67" spans="74:75" ht="20.25">
      <c r="BV67" s="202">
        <v>314</v>
      </c>
      <c r="BW67" s="200">
        <v>72</v>
      </c>
    </row>
    <row r="68" spans="74:75" ht="20.25">
      <c r="BV68" s="202">
        <v>316</v>
      </c>
      <c r="BW68" s="200">
        <v>73</v>
      </c>
    </row>
    <row r="69" spans="74:75" ht="20.25">
      <c r="BV69" s="202">
        <v>318</v>
      </c>
      <c r="BW69" s="200">
        <v>74</v>
      </c>
    </row>
    <row r="70" spans="74:75" ht="20.25">
      <c r="BV70" s="202">
        <v>320</v>
      </c>
      <c r="BW70" s="200">
        <v>75</v>
      </c>
    </row>
    <row r="71" spans="74:75" ht="20.25">
      <c r="BV71" s="202">
        <v>322</v>
      </c>
      <c r="BW71" s="200">
        <v>76</v>
      </c>
    </row>
    <row r="72" spans="74:75" ht="20.25">
      <c r="BV72" s="202">
        <v>324</v>
      </c>
      <c r="BW72" s="200">
        <v>77</v>
      </c>
    </row>
    <row r="73" spans="74:75" ht="20.25">
      <c r="BV73" s="202">
        <v>326</v>
      </c>
      <c r="BW73" s="200">
        <v>78</v>
      </c>
    </row>
    <row r="74" spans="74:75" ht="20.25">
      <c r="BV74" s="202">
        <v>328</v>
      </c>
      <c r="BW74" s="200">
        <v>79</v>
      </c>
    </row>
    <row r="75" spans="74:75" ht="20.25">
      <c r="BV75" s="202">
        <v>330</v>
      </c>
      <c r="BW75" s="200">
        <v>80</v>
      </c>
    </row>
    <row r="76" spans="74:75" ht="20.25">
      <c r="BV76" s="202">
        <v>332</v>
      </c>
      <c r="BW76" s="200">
        <v>81</v>
      </c>
    </row>
    <row r="77" spans="74:75" ht="20.25">
      <c r="BV77" s="202">
        <v>334</v>
      </c>
      <c r="BW77" s="200">
        <v>82</v>
      </c>
    </row>
    <row r="78" spans="74:75" ht="20.25">
      <c r="BV78" s="202">
        <v>336</v>
      </c>
      <c r="BW78" s="200">
        <v>83</v>
      </c>
    </row>
    <row r="79" spans="74:75" ht="20.25">
      <c r="BV79" s="202">
        <v>338</v>
      </c>
      <c r="BW79" s="200">
        <v>84</v>
      </c>
    </row>
    <row r="80" spans="74:75" ht="20.25">
      <c r="BV80" s="202">
        <v>340</v>
      </c>
      <c r="BW80" s="200">
        <v>85</v>
      </c>
    </row>
    <row r="81" spans="74:75" ht="20.25">
      <c r="BV81" s="202">
        <v>342</v>
      </c>
      <c r="BW81" s="200">
        <v>86</v>
      </c>
    </row>
    <row r="82" spans="74:75" ht="20.25">
      <c r="BV82" s="202">
        <v>344</v>
      </c>
      <c r="BW82" s="200">
        <v>87</v>
      </c>
    </row>
    <row r="83" spans="74:75" ht="20.25">
      <c r="BV83" s="202">
        <v>346</v>
      </c>
      <c r="BW83" s="200">
        <v>88</v>
      </c>
    </row>
    <row r="84" spans="74:75" ht="20.25">
      <c r="BV84" s="202">
        <v>348</v>
      </c>
      <c r="BW84" s="200">
        <v>89</v>
      </c>
    </row>
    <row r="85" spans="74:75" ht="20.25">
      <c r="BV85" s="202">
        <v>350</v>
      </c>
      <c r="BW85" s="200">
        <v>90</v>
      </c>
    </row>
    <row r="86" spans="74:75" ht="20.25">
      <c r="BV86" s="202">
        <v>351</v>
      </c>
      <c r="BW86" s="200">
        <v>91</v>
      </c>
    </row>
    <row r="87" spans="74:75" ht="20.25">
      <c r="BV87" s="202">
        <v>352</v>
      </c>
      <c r="BW87" s="200">
        <v>92</v>
      </c>
    </row>
    <row r="88" spans="74:75" ht="20.25">
      <c r="BV88" s="202">
        <v>353</v>
      </c>
      <c r="BW88" s="200">
        <v>93</v>
      </c>
    </row>
    <row r="89" spans="74:75" ht="20.25">
      <c r="BV89" s="202">
        <v>354</v>
      </c>
      <c r="BW89" s="200">
        <v>94</v>
      </c>
    </row>
    <row r="90" spans="74:75" ht="20.25">
      <c r="BV90" s="202">
        <v>355</v>
      </c>
      <c r="BW90" s="200">
        <v>95</v>
      </c>
    </row>
    <row r="91" spans="74:75" ht="20.25">
      <c r="BV91" s="201">
        <v>356</v>
      </c>
      <c r="BW91" s="199">
        <v>96</v>
      </c>
    </row>
    <row r="92" spans="74:75" ht="20.25">
      <c r="BV92" s="201">
        <v>357</v>
      </c>
      <c r="BW92" s="199">
        <v>97</v>
      </c>
    </row>
    <row r="93" spans="74:75" ht="20.25">
      <c r="BV93" s="201">
        <v>358</v>
      </c>
      <c r="BW93" s="199">
        <v>98</v>
      </c>
    </row>
    <row r="94" spans="74:75" ht="20.25">
      <c r="BV94" s="201">
        <v>359</v>
      </c>
      <c r="BW94" s="199">
        <v>99</v>
      </c>
    </row>
    <row r="95" spans="74:75" ht="20.25">
      <c r="BV95" s="201">
        <v>360</v>
      </c>
      <c r="BW95" s="199">
        <v>100</v>
      </c>
    </row>
  </sheetData>
  <sheetProtection/>
  <mergeCells count="44">
    <mergeCell ref="BF7:BH7"/>
    <mergeCell ref="BI7:BK7"/>
    <mergeCell ref="BL7:BN7"/>
    <mergeCell ref="AN7:AP7"/>
    <mergeCell ref="AQ7:AS7"/>
    <mergeCell ref="AT7:AV7"/>
    <mergeCell ref="AW7:AY7"/>
    <mergeCell ref="AZ7:BB7"/>
    <mergeCell ref="BC7:BE7"/>
    <mergeCell ref="V7:X7"/>
    <mergeCell ref="Y7:AA7"/>
    <mergeCell ref="AB7:AD7"/>
    <mergeCell ref="AE7:AG7"/>
    <mergeCell ref="AH7:AJ7"/>
    <mergeCell ref="AK7:AM7"/>
    <mergeCell ref="F6:F7"/>
    <mergeCell ref="G6:BN6"/>
    <mergeCell ref="BO6:BO7"/>
    <mergeCell ref="BP6:BP7"/>
    <mergeCell ref="BQ6:BQ7"/>
    <mergeCell ref="G7:I7"/>
    <mergeCell ref="J7:L7"/>
    <mergeCell ref="M7:O7"/>
    <mergeCell ref="P7:R7"/>
    <mergeCell ref="S7:U7"/>
    <mergeCell ref="A4:D4"/>
    <mergeCell ref="E4:F4"/>
    <mergeCell ref="AW4:BB4"/>
    <mergeCell ref="BC4:BQ4"/>
    <mergeCell ref="BO5:BQ5"/>
    <mergeCell ref="A6:A7"/>
    <mergeCell ref="B6:B7"/>
    <mergeCell ref="C6:C7"/>
    <mergeCell ref="D6:D7"/>
    <mergeCell ref="E6:E7"/>
    <mergeCell ref="A1:BQ1"/>
    <mergeCell ref="A2:BQ2"/>
    <mergeCell ref="A3:D3"/>
    <mergeCell ref="E3:F3"/>
    <mergeCell ref="U3:X3"/>
    <mergeCell ref="AA3:AE3"/>
    <mergeCell ref="AF3:AJ3"/>
    <mergeCell ref="AW3:BB3"/>
    <mergeCell ref="BC3:BQ3"/>
  </mergeCells>
  <hyperlinks>
    <hyperlink ref="E3" location="'YARIŞMA PROGRAMI'!C13" display="Sırıkla Atlama"/>
    <hyperlink ref="E3:F3" location="'YARIŞMA PROGRAMI'!C8" display="'YARIŞMA PROGRAMI'!C8"/>
  </hyperlinks>
  <printOptions horizontalCentered="1"/>
  <pageMargins left="0.27" right="0.15748031496062992" top="0.5511811023622047" bottom="0.2755905511811024" header="0.1968503937007874" footer="0.1968503937007874"/>
  <pageSetup horizontalDpi="600" verticalDpi="600" orientation="landscape" paperSize="9" scale="3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MÜNİR</dc:creator>
  <cp:keywords/>
  <dc:description/>
  <cp:lastModifiedBy>pc-bilgisayar</cp:lastModifiedBy>
  <cp:lastPrinted>2014-07-12T16:25:39Z</cp:lastPrinted>
  <dcterms:created xsi:type="dcterms:W3CDTF">2004-05-10T13:01:28Z</dcterms:created>
  <dcterms:modified xsi:type="dcterms:W3CDTF">2014-07-12T22:34:04Z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